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YO 2023\"/>
    </mc:Choice>
  </mc:AlternateContent>
  <xr:revisionPtr revIDLastSave="0" documentId="13_ncr:1_{20214EFD-2034-4102-B124-FCCFF8253C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Document'!$A$7:$K$21</definedName>
    <definedName name="_xlnm.Print_Area" localSheetId="0">'New Text Document'!$A$1:$K$539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4" i="1" l="1"/>
  <c r="K103" i="1" l="1"/>
  <c r="K104" i="1" s="1"/>
  <c r="F104" i="1"/>
  <c r="G104" i="1"/>
  <c r="H104" i="1"/>
  <c r="I104" i="1"/>
  <c r="J104" i="1"/>
  <c r="E21" i="1"/>
  <c r="F21" i="1"/>
  <c r="I21" i="1"/>
  <c r="J68" i="1"/>
  <c r="I68" i="1"/>
  <c r="G68" i="1"/>
  <c r="E68" i="1"/>
  <c r="K58" i="1"/>
  <c r="E280" i="1"/>
  <c r="E31" i="1"/>
  <c r="G31" i="1"/>
  <c r="I31" i="1"/>
  <c r="F30" i="1"/>
  <c r="K30" i="1" s="1"/>
  <c r="J386" i="1"/>
  <c r="I386" i="1"/>
  <c r="G386" i="1"/>
  <c r="E386" i="1"/>
  <c r="K357" i="1" l="1"/>
  <c r="K72" i="1" l="1"/>
  <c r="K71" i="1"/>
  <c r="K73" i="1" s="1"/>
  <c r="K65" i="1"/>
  <c r="K66" i="1"/>
  <c r="K81" i="1"/>
  <c r="K133" i="1"/>
  <c r="K134" i="1"/>
  <c r="K135" i="1"/>
  <c r="K159" i="1"/>
  <c r="K158" i="1"/>
  <c r="K161" i="1"/>
  <c r="K162" i="1"/>
  <c r="K163" i="1"/>
  <c r="K164" i="1"/>
  <c r="K146" i="1"/>
  <c r="K145" i="1"/>
  <c r="K144" i="1"/>
  <c r="K143" i="1"/>
  <c r="K142" i="1"/>
  <c r="K141" i="1"/>
  <c r="K140" i="1"/>
  <c r="K139" i="1"/>
  <c r="K174" i="1"/>
  <c r="K173" i="1"/>
  <c r="K172" i="1"/>
  <c r="K171" i="1"/>
  <c r="K170" i="1"/>
  <c r="K442" i="1"/>
  <c r="K450" i="1"/>
  <c r="K451" i="1"/>
  <c r="K452" i="1"/>
  <c r="K453" i="1"/>
  <c r="K454" i="1"/>
  <c r="K455" i="1"/>
  <c r="K464" i="1"/>
  <c r="K465" i="1" s="1"/>
  <c r="K80" i="1"/>
  <c r="J335" i="1"/>
  <c r="G41" i="1" l="1"/>
  <c r="E82" i="1" l="1"/>
  <c r="E73" i="1"/>
  <c r="J82" i="1"/>
  <c r="I82" i="1"/>
  <c r="G82" i="1"/>
  <c r="H81" i="1"/>
  <c r="F73" i="1"/>
  <c r="G73" i="1"/>
  <c r="H73" i="1"/>
  <c r="I73" i="1"/>
  <c r="J73" i="1"/>
  <c r="F66" i="1" l="1"/>
  <c r="H66" i="1"/>
  <c r="F65" i="1"/>
  <c r="H65" i="1"/>
  <c r="K59" i="1"/>
  <c r="K343" i="1" l="1"/>
  <c r="K342" i="1"/>
  <c r="K325" i="1"/>
  <c r="K324" i="1"/>
  <c r="K321" i="1"/>
  <c r="K322" i="1"/>
  <c r="K323" i="1"/>
  <c r="K316" i="1"/>
  <c r="K315" i="1"/>
  <c r="K232" i="1"/>
  <c r="K230" i="1"/>
  <c r="K95" i="1" l="1"/>
  <c r="K94" i="1"/>
  <c r="K90" i="1"/>
  <c r="K89" i="1"/>
  <c r="K445" i="1"/>
  <c r="K438" i="1"/>
  <c r="K424" i="1"/>
  <c r="K419" i="1"/>
  <c r="K413" i="1"/>
  <c r="K415" i="1"/>
  <c r="K410" i="1"/>
  <c r="K411" i="1"/>
  <c r="K412" i="1"/>
  <c r="K414" i="1"/>
  <c r="K409" i="1"/>
  <c r="K393" i="1"/>
  <c r="K392" i="1"/>
  <c r="K391" i="1"/>
  <c r="K390" i="1"/>
  <c r="K389" i="1"/>
  <c r="K385" i="1"/>
  <c r="K386" i="1" s="1"/>
  <c r="K381" i="1"/>
  <c r="K373" i="1"/>
  <c r="K369" i="1"/>
  <c r="K370" i="1"/>
  <c r="K371" i="1"/>
  <c r="K372" i="1"/>
  <c r="K374" i="1"/>
  <c r="K375" i="1"/>
  <c r="K376" i="1"/>
  <c r="K377" i="1"/>
  <c r="K368" i="1"/>
  <c r="K358" i="1"/>
  <c r="K359" i="1"/>
  <c r="K360" i="1"/>
  <c r="K361" i="1"/>
  <c r="K362" i="1"/>
  <c r="K363" i="1"/>
  <c r="K364" i="1"/>
  <c r="K353" i="1"/>
  <c r="K352" i="1"/>
  <c r="K348" i="1"/>
  <c r="K340" i="1"/>
  <c r="K341" i="1"/>
  <c r="K344" i="1"/>
  <c r="K339" i="1"/>
  <c r="K331" i="1"/>
  <c r="K330" i="1"/>
  <c r="K329" i="1"/>
  <c r="K314" i="1"/>
  <c r="K313" i="1"/>
  <c r="K317" i="1"/>
  <c r="K299" i="1"/>
  <c r="K290" i="1"/>
  <c r="K288" i="1"/>
  <c r="K289" i="1"/>
  <c r="K291" i="1"/>
  <c r="K287" i="1"/>
  <c r="K283" i="1"/>
  <c r="K263" i="1"/>
  <c r="K261" i="1"/>
  <c r="K262" i="1"/>
  <c r="K264" i="1"/>
  <c r="K265" i="1"/>
  <c r="K266" i="1"/>
  <c r="K260" i="1"/>
  <c r="K251" i="1"/>
  <c r="K249" i="1"/>
  <c r="K247" i="1"/>
  <c r="K248" i="1"/>
  <c r="K250" i="1"/>
  <c r="K252" i="1"/>
  <c r="K253" i="1"/>
  <c r="K254" i="1"/>
  <c r="K255" i="1"/>
  <c r="K256" i="1"/>
  <c r="K246" i="1"/>
  <c r="K231" i="1"/>
  <c r="K233" i="1"/>
  <c r="K226" i="1"/>
  <c r="K225" i="1"/>
  <c r="K221" i="1"/>
  <c r="K220" i="1"/>
  <c r="K216" i="1"/>
  <c r="K215" i="1"/>
  <c r="K203" i="1"/>
  <c r="K202" i="1"/>
  <c r="K201" i="1"/>
  <c r="K200" i="1"/>
  <c r="K196" i="1"/>
  <c r="K186" i="1"/>
  <c r="K187" i="1"/>
  <c r="K188" i="1"/>
  <c r="K160" i="1"/>
  <c r="K149" i="1"/>
  <c r="K147" i="1"/>
  <c r="K148" i="1"/>
  <c r="K150" i="1"/>
  <c r="K151" i="1"/>
  <c r="K152" i="1"/>
  <c r="K153" i="1"/>
  <c r="K154" i="1"/>
  <c r="K155" i="1"/>
  <c r="K156" i="1"/>
  <c r="K157" i="1"/>
  <c r="K165" i="1"/>
  <c r="K166" i="1"/>
  <c r="K167" i="1"/>
  <c r="K168" i="1"/>
  <c r="K169" i="1"/>
  <c r="K119" i="1"/>
  <c r="K118" i="1"/>
  <c r="K113" i="1"/>
  <c r="K112" i="1"/>
  <c r="K111" i="1"/>
  <c r="K107" i="1"/>
  <c r="K108" i="1" s="1"/>
  <c r="K102" i="1"/>
  <c r="K99" i="1"/>
  <c r="K100" i="1"/>
  <c r="K101" i="1"/>
  <c r="K85" i="1"/>
  <c r="K78" i="1"/>
  <c r="K77" i="1"/>
  <c r="K79" i="1"/>
  <c r="K76" i="1"/>
  <c r="K62" i="1"/>
  <c r="K60" i="1"/>
  <c r="K61" i="1"/>
  <c r="K63" i="1"/>
  <c r="K64" i="1"/>
  <c r="K54" i="1"/>
  <c r="K53" i="1"/>
  <c r="K49" i="1"/>
  <c r="K48" i="1"/>
  <c r="K44" i="1"/>
  <c r="K45" i="1" s="1"/>
  <c r="K40" i="1"/>
  <c r="K39" i="1"/>
  <c r="K35" i="1"/>
  <c r="K34" i="1"/>
  <c r="K29" i="1"/>
  <c r="K24" i="1"/>
  <c r="K15" i="1"/>
  <c r="K96" i="1" l="1"/>
  <c r="K68" i="1"/>
  <c r="K82" i="1"/>
  <c r="K91" i="1"/>
  <c r="K189" i="1"/>
  <c r="K50" i="1"/>
  <c r="K292" i="1"/>
  <c r="K365" i="1"/>
  <c r="J189" i="1"/>
  <c r="I91" i="1"/>
  <c r="G136" i="1"/>
  <c r="G267" i="1"/>
  <c r="G222" i="1" l="1"/>
  <c r="G55" i="1"/>
  <c r="G45" i="1"/>
  <c r="G21" i="1"/>
  <c r="K175" i="1"/>
  <c r="G175" i="1"/>
  <c r="J21" i="1"/>
  <c r="E175" i="1"/>
  <c r="B468" i="1" l="1"/>
  <c r="F148" i="1"/>
  <c r="G50" i="1" l="1"/>
  <c r="G183" i="1" l="1"/>
  <c r="G189" i="1"/>
  <c r="G193" i="1"/>
  <c r="G197" i="1"/>
  <c r="G204" i="1"/>
  <c r="G208" i="1"/>
  <c r="G212" i="1"/>
  <c r="G227" i="1"/>
  <c r="G234" i="1"/>
  <c r="G243" i="1"/>
  <c r="G257" i="1"/>
  <c r="G280" i="1"/>
  <c r="G284" i="1"/>
  <c r="G292" i="1"/>
  <c r="G296" i="1"/>
  <c r="G300" i="1"/>
  <c r="G310" i="1"/>
  <c r="G318" i="1"/>
  <c r="G326" i="1"/>
  <c r="G332" i="1"/>
  <c r="G336" i="1"/>
  <c r="G345" i="1"/>
  <c r="G349" i="1"/>
  <c r="G354" i="1"/>
  <c r="G365" i="1"/>
  <c r="G378" i="1"/>
  <c r="G382" i="1"/>
  <c r="G394" i="1"/>
  <c r="G401" i="1"/>
  <c r="G406" i="1"/>
  <c r="G416" i="1"/>
  <c r="G421" i="1"/>
  <c r="G425" i="1"/>
  <c r="G429" i="1"/>
  <c r="G435" i="1"/>
  <c r="G439" i="1"/>
  <c r="G447" i="1"/>
  <c r="G456" i="1"/>
  <c r="G461" i="1"/>
  <c r="G465" i="1"/>
  <c r="E267" i="1"/>
  <c r="J267" i="1"/>
  <c r="I267" i="1"/>
  <c r="I183" i="1" l="1"/>
  <c r="I365" i="1"/>
  <c r="E227" i="1" l="1"/>
  <c r="E222" i="1"/>
  <c r="E217" i="1"/>
  <c r="E212" i="1"/>
  <c r="E208" i="1"/>
  <c r="E204" i="1"/>
  <c r="K197" i="1"/>
  <c r="E197" i="1"/>
  <c r="F197" i="1"/>
  <c r="H197" i="1"/>
  <c r="I197" i="1"/>
  <c r="J197" i="1"/>
  <c r="E193" i="1"/>
  <c r="E189" i="1"/>
  <c r="E183" i="1"/>
  <c r="E136" i="1"/>
  <c r="E130" i="1"/>
  <c r="E120" i="1"/>
  <c r="E114" i="1"/>
  <c r="E108" i="1"/>
  <c r="K86" i="1"/>
  <c r="J91" i="1"/>
  <c r="G91" i="1"/>
  <c r="E86" i="1"/>
  <c r="E91" i="1"/>
  <c r="F465" i="1"/>
  <c r="E416" i="1"/>
  <c r="E345" i="1"/>
  <c r="E336" i="1"/>
  <c r="F332" i="1"/>
  <c r="E326" i="1"/>
  <c r="I326" i="1"/>
  <c r="J326" i="1"/>
  <c r="K326" i="1"/>
  <c r="H325" i="1"/>
  <c r="I447" i="1" l="1"/>
  <c r="E447" i="1"/>
  <c r="H446" i="1"/>
  <c r="F446" i="1"/>
  <c r="H445" i="1"/>
  <c r="F445" i="1"/>
  <c r="H444" i="1"/>
  <c r="F444" i="1"/>
  <c r="H443" i="1"/>
  <c r="F443" i="1"/>
  <c r="K439" i="1"/>
  <c r="J439" i="1"/>
  <c r="I439" i="1"/>
  <c r="H439" i="1"/>
  <c r="F439" i="1"/>
  <c r="E439" i="1"/>
  <c r="I435" i="1"/>
  <c r="H435" i="1"/>
  <c r="F435" i="1"/>
  <c r="E435" i="1"/>
  <c r="J434" i="1"/>
  <c r="K434" i="1" s="1"/>
  <c r="J433" i="1"/>
  <c r="K433" i="1" s="1"/>
  <c r="J432" i="1"/>
  <c r="E429" i="1"/>
  <c r="I429" i="1"/>
  <c r="H428" i="1"/>
  <c r="H429" i="1" s="1"/>
  <c r="F428" i="1"/>
  <c r="K425" i="1"/>
  <c r="J425" i="1"/>
  <c r="I425" i="1"/>
  <c r="H425" i="1"/>
  <c r="F425" i="1"/>
  <c r="E425" i="1"/>
  <c r="I421" i="1"/>
  <c r="E421" i="1"/>
  <c r="H420" i="1"/>
  <c r="F420" i="1"/>
  <c r="H419" i="1"/>
  <c r="F419" i="1"/>
  <c r="I406" i="1"/>
  <c r="E406" i="1"/>
  <c r="J405" i="1"/>
  <c r="K405" i="1" s="1"/>
  <c r="H404" i="1"/>
  <c r="H406" i="1" s="1"/>
  <c r="F404" i="1"/>
  <c r="F406" i="1" s="1"/>
  <c r="I416" i="1"/>
  <c r="H415" i="1"/>
  <c r="F415" i="1"/>
  <c r="H414" i="1"/>
  <c r="F414" i="1"/>
  <c r="F413" i="1"/>
  <c r="H412" i="1"/>
  <c r="F412" i="1"/>
  <c r="F411" i="1"/>
  <c r="H410" i="1"/>
  <c r="F410" i="1"/>
  <c r="H409" i="1"/>
  <c r="F409" i="1"/>
  <c r="I130" i="1"/>
  <c r="G130" i="1"/>
  <c r="F129" i="1"/>
  <c r="J129" i="1" s="1"/>
  <c r="K129" i="1" s="1"/>
  <c r="H128" i="1"/>
  <c r="F128" i="1"/>
  <c r="H127" i="1"/>
  <c r="F127" i="1"/>
  <c r="H126" i="1"/>
  <c r="F126" i="1"/>
  <c r="H125" i="1"/>
  <c r="F125" i="1"/>
  <c r="H124" i="1"/>
  <c r="F124" i="1"/>
  <c r="F123" i="1"/>
  <c r="K432" i="1" l="1"/>
  <c r="K435" i="1" s="1"/>
  <c r="F421" i="1"/>
  <c r="H447" i="1"/>
  <c r="H421" i="1"/>
  <c r="H130" i="1"/>
  <c r="J443" i="1"/>
  <c r="K443" i="1" s="1"/>
  <c r="J444" i="1"/>
  <c r="K444" i="1" s="1"/>
  <c r="J446" i="1"/>
  <c r="K446" i="1" s="1"/>
  <c r="J428" i="1"/>
  <c r="J435" i="1"/>
  <c r="F447" i="1"/>
  <c r="F429" i="1"/>
  <c r="J420" i="1"/>
  <c r="F130" i="1"/>
  <c r="J404" i="1"/>
  <c r="K404" i="1" s="1"/>
  <c r="H416" i="1"/>
  <c r="F416" i="1"/>
  <c r="J124" i="1"/>
  <c r="K124" i="1" s="1"/>
  <c r="J125" i="1"/>
  <c r="K125" i="1" s="1"/>
  <c r="J126" i="1"/>
  <c r="K126" i="1" s="1"/>
  <c r="J127" i="1"/>
  <c r="K127" i="1" s="1"/>
  <c r="J128" i="1"/>
  <c r="K128" i="1" s="1"/>
  <c r="J123" i="1"/>
  <c r="K123" i="1" s="1"/>
  <c r="J421" i="1" l="1"/>
  <c r="K420" i="1"/>
  <c r="K421" i="1" s="1"/>
  <c r="K428" i="1"/>
  <c r="K429" i="1" s="1"/>
  <c r="K447" i="1"/>
  <c r="J447" i="1"/>
  <c r="J429" i="1"/>
  <c r="K416" i="1"/>
  <c r="J416" i="1"/>
  <c r="K406" i="1"/>
  <c r="J406" i="1"/>
  <c r="J130" i="1"/>
  <c r="J96" i="1" l="1"/>
  <c r="I96" i="1"/>
  <c r="H96" i="1"/>
  <c r="G96" i="1"/>
  <c r="E96" i="1"/>
  <c r="F95" i="1"/>
  <c r="F94" i="1"/>
  <c r="H101" i="1"/>
  <c r="H100" i="1"/>
  <c r="H99" i="1"/>
  <c r="I401" i="1"/>
  <c r="F401" i="1"/>
  <c r="E401" i="1"/>
  <c r="J400" i="1"/>
  <c r="K400" i="1" s="1"/>
  <c r="H399" i="1"/>
  <c r="J399" i="1" s="1"/>
  <c r="K399" i="1" s="1"/>
  <c r="H398" i="1"/>
  <c r="J398" i="1" s="1"/>
  <c r="K398" i="1" s="1"/>
  <c r="J397" i="1"/>
  <c r="K397" i="1" s="1"/>
  <c r="K394" i="1"/>
  <c r="J394" i="1"/>
  <c r="I394" i="1"/>
  <c r="E394" i="1"/>
  <c r="H393" i="1"/>
  <c r="F393" i="1"/>
  <c r="H392" i="1"/>
  <c r="F392" i="1"/>
  <c r="H391" i="1"/>
  <c r="F391" i="1"/>
  <c r="H390" i="1"/>
  <c r="F390" i="1"/>
  <c r="H389" i="1"/>
  <c r="F389" i="1"/>
  <c r="H385" i="1"/>
  <c r="H386" i="1" s="1"/>
  <c r="F385" i="1"/>
  <c r="F386" i="1" s="1"/>
  <c r="K382" i="1"/>
  <c r="J382" i="1"/>
  <c r="I382" i="1"/>
  <c r="H382" i="1"/>
  <c r="F382" i="1"/>
  <c r="E382" i="1"/>
  <c r="K378" i="1"/>
  <c r="J378" i="1"/>
  <c r="I378" i="1"/>
  <c r="E378" i="1"/>
  <c r="H377" i="1"/>
  <c r="F377" i="1"/>
  <c r="H376" i="1"/>
  <c r="F376" i="1"/>
  <c r="H375" i="1"/>
  <c r="F375" i="1"/>
  <c r="H374" i="1"/>
  <c r="F374" i="1"/>
  <c r="H373" i="1"/>
  <c r="F373" i="1"/>
  <c r="H372" i="1"/>
  <c r="F372" i="1"/>
  <c r="H371" i="1"/>
  <c r="F371" i="1"/>
  <c r="H370" i="1"/>
  <c r="F370" i="1"/>
  <c r="H369" i="1"/>
  <c r="F369" i="1"/>
  <c r="F368" i="1"/>
  <c r="J365" i="1"/>
  <c r="E365" i="1"/>
  <c r="F364" i="1"/>
  <c r="H363" i="1"/>
  <c r="F363" i="1"/>
  <c r="H362" i="1"/>
  <c r="F362" i="1"/>
  <c r="H361" i="1"/>
  <c r="F361" i="1"/>
  <c r="H360" i="1"/>
  <c r="F360" i="1"/>
  <c r="H359" i="1"/>
  <c r="F359" i="1"/>
  <c r="H358" i="1"/>
  <c r="F358" i="1"/>
  <c r="F357" i="1"/>
  <c r="K354" i="1"/>
  <c r="J354" i="1"/>
  <c r="I354" i="1"/>
  <c r="H354" i="1"/>
  <c r="E354" i="1"/>
  <c r="F353" i="1"/>
  <c r="F352" i="1"/>
  <c r="K349" i="1"/>
  <c r="J349" i="1"/>
  <c r="I349" i="1"/>
  <c r="H349" i="1"/>
  <c r="F349" i="1"/>
  <c r="E349" i="1"/>
  <c r="K345" i="1"/>
  <c r="J345" i="1"/>
  <c r="I345" i="1"/>
  <c r="H344" i="1"/>
  <c r="F344" i="1"/>
  <c r="H343" i="1"/>
  <c r="F343" i="1"/>
  <c r="H342" i="1"/>
  <c r="F342" i="1"/>
  <c r="H341" i="1"/>
  <c r="F341" i="1"/>
  <c r="H340" i="1"/>
  <c r="F340" i="1"/>
  <c r="H339" i="1"/>
  <c r="F339" i="1"/>
  <c r="I336" i="1"/>
  <c r="H336" i="1"/>
  <c r="F336" i="1"/>
  <c r="K332" i="1"/>
  <c r="J332" i="1"/>
  <c r="I332" i="1"/>
  <c r="E332" i="1"/>
  <c r="H330" i="1"/>
  <c r="H332" i="1" s="1"/>
  <c r="H324" i="1"/>
  <c r="H323" i="1"/>
  <c r="F323" i="1"/>
  <c r="H322" i="1"/>
  <c r="F322" i="1"/>
  <c r="H321" i="1"/>
  <c r="F321" i="1"/>
  <c r="I318" i="1"/>
  <c r="E318" i="1"/>
  <c r="H317" i="1"/>
  <c r="F317" i="1"/>
  <c r="H315" i="1"/>
  <c r="H314" i="1"/>
  <c r="F314" i="1"/>
  <c r="H313" i="1"/>
  <c r="F313" i="1"/>
  <c r="I310" i="1"/>
  <c r="E310" i="1"/>
  <c r="F309" i="1"/>
  <c r="J309" i="1" s="1"/>
  <c r="K309" i="1" s="1"/>
  <c r="H308" i="1"/>
  <c r="F308" i="1"/>
  <c r="H307" i="1"/>
  <c r="F307" i="1"/>
  <c r="H306" i="1"/>
  <c r="F306" i="1"/>
  <c r="H305" i="1"/>
  <c r="F305" i="1"/>
  <c r="H304" i="1"/>
  <c r="F304" i="1"/>
  <c r="H303" i="1"/>
  <c r="F303" i="1"/>
  <c r="K300" i="1"/>
  <c r="J300" i="1"/>
  <c r="I300" i="1"/>
  <c r="H300" i="1"/>
  <c r="F300" i="1"/>
  <c r="E300" i="1"/>
  <c r="J336" i="1" l="1"/>
  <c r="K335" i="1"/>
  <c r="K336" i="1" s="1"/>
  <c r="F96" i="1"/>
  <c r="H310" i="1"/>
  <c r="H365" i="1"/>
  <c r="F345" i="1"/>
  <c r="H345" i="1"/>
  <c r="H378" i="1"/>
  <c r="F394" i="1"/>
  <c r="F326" i="1"/>
  <c r="H394" i="1"/>
  <c r="H326" i="1"/>
  <c r="J304" i="1"/>
  <c r="K304" i="1" s="1"/>
  <c r="H318" i="1"/>
  <c r="F318" i="1"/>
  <c r="F365" i="1"/>
  <c r="K401" i="1"/>
  <c r="J305" i="1"/>
  <c r="K305" i="1" s="1"/>
  <c r="J306" i="1"/>
  <c r="K306" i="1" s="1"/>
  <c r="J307" i="1"/>
  <c r="K307" i="1" s="1"/>
  <c r="J308" i="1"/>
  <c r="K308" i="1" s="1"/>
  <c r="K318" i="1"/>
  <c r="F354" i="1"/>
  <c r="F378" i="1"/>
  <c r="H401" i="1"/>
  <c r="J401" i="1"/>
  <c r="F310" i="1"/>
  <c r="J303" i="1"/>
  <c r="K303" i="1" s="1"/>
  <c r="J318" i="1" l="1"/>
  <c r="K310" i="1"/>
  <c r="J310" i="1"/>
  <c r="I296" i="1" l="1"/>
  <c r="E296" i="1"/>
  <c r="H295" i="1"/>
  <c r="H296" i="1" s="1"/>
  <c r="F295" i="1"/>
  <c r="J292" i="1"/>
  <c r="I292" i="1"/>
  <c r="E292" i="1"/>
  <c r="H291" i="1"/>
  <c r="F291" i="1"/>
  <c r="H290" i="1"/>
  <c r="F290" i="1"/>
  <c r="H289" i="1"/>
  <c r="F289" i="1"/>
  <c r="H288" i="1"/>
  <c r="F288" i="1"/>
  <c r="H287" i="1"/>
  <c r="F287" i="1"/>
  <c r="K284" i="1"/>
  <c r="J284" i="1"/>
  <c r="I284" i="1"/>
  <c r="H284" i="1"/>
  <c r="F284" i="1"/>
  <c r="E284" i="1"/>
  <c r="F292" i="1" l="1"/>
  <c r="H292" i="1"/>
  <c r="J295" i="1"/>
  <c r="F296" i="1"/>
  <c r="J296" i="1" l="1"/>
  <c r="K295" i="1"/>
  <c r="K296" i="1" s="1"/>
  <c r="E243" i="1" l="1"/>
  <c r="I243" i="1"/>
  <c r="H242" i="1"/>
  <c r="F242" i="1"/>
  <c r="J241" i="1"/>
  <c r="K241" i="1" s="1"/>
  <c r="H240" i="1"/>
  <c r="J240" i="1" s="1"/>
  <c r="K240" i="1" s="1"/>
  <c r="J239" i="1"/>
  <c r="K239" i="1" s="1"/>
  <c r="J238" i="1"/>
  <c r="K238" i="1" s="1"/>
  <c r="H237" i="1"/>
  <c r="F237" i="1"/>
  <c r="K234" i="1"/>
  <c r="J234" i="1"/>
  <c r="I234" i="1"/>
  <c r="H234" i="1"/>
  <c r="E234" i="1"/>
  <c r="F232" i="1"/>
  <c r="F230" i="1"/>
  <c r="J227" i="1"/>
  <c r="I227" i="1"/>
  <c r="K227" i="1"/>
  <c r="H225" i="1"/>
  <c r="H227" i="1" s="1"/>
  <c r="F225" i="1"/>
  <c r="F227" i="1" s="1"/>
  <c r="K222" i="1"/>
  <c r="J222" i="1"/>
  <c r="I222" i="1"/>
  <c r="H222" i="1"/>
  <c r="F222" i="1"/>
  <c r="J217" i="1"/>
  <c r="I217" i="1"/>
  <c r="G217" i="1"/>
  <c r="K217" i="1"/>
  <c r="H215" i="1"/>
  <c r="H217" i="1" s="1"/>
  <c r="F215" i="1"/>
  <c r="F217" i="1" s="1"/>
  <c r="I212" i="1"/>
  <c r="H211" i="1"/>
  <c r="H212" i="1" s="1"/>
  <c r="F211" i="1"/>
  <c r="F212" i="1" s="1"/>
  <c r="I208" i="1"/>
  <c r="H208" i="1"/>
  <c r="F208" i="1"/>
  <c r="J207" i="1"/>
  <c r="J204" i="1"/>
  <c r="I204" i="1"/>
  <c r="H204" i="1"/>
  <c r="F203" i="1"/>
  <c r="F202" i="1"/>
  <c r="F201" i="1"/>
  <c r="F200" i="1"/>
  <c r="I193" i="1"/>
  <c r="H193" i="1"/>
  <c r="F192" i="1"/>
  <c r="J192" i="1" s="1"/>
  <c r="K192" i="1" s="1"/>
  <c r="I189" i="1"/>
  <c r="H187" i="1"/>
  <c r="H186" i="1"/>
  <c r="F189" i="1"/>
  <c r="J182" i="1"/>
  <c r="K182" i="1" s="1"/>
  <c r="J181" i="1"/>
  <c r="K181" i="1" s="1"/>
  <c r="H180" i="1"/>
  <c r="J180" i="1" s="1"/>
  <c r="K180" i="1" s="1"/>
  <c r="H179" i="1"/>
  <c r="J179" i="1" s="1"/>
  <c r="K179" i="1" s="1"/>
  <c r="H178" i="1"/>
  <c r="F178" i="1"/>
  <c r="F183" i="1" s="1"/>
  <c r="J175" i="1"/>
  <c r="I175" i="1"/>
  <c r="H175" i="1"/>
  <c r="F174" i="1"/>
  <c r="F166" i="1"/>
  <c r="F165" i="1"/>
  <c r="F164" i="1"/>
  <c r="F161" i="1"/>
  <c r="F160" i="1"/>
  <c r="F159" i="1"/>
  <c r="F158" i="1"/>
  <c r="F157" i="1"/>
  <c r="F156" i="1"/>
  <c r="F155" i="1"/>
  <c r="F151" i="1"/>
  <c r="F150" i="1"/>
  <c r="F149" i="1"/>
  <c r="F147" i="1"/>
  <c r="F146" i="1"/>
  <c r="F145" i="1"/>
  <c r="F144" i="1"/>
  <c r="F143" i="1"/>
  <c r="F142" i="1"/>
  <c r="F141" i="1"/>
  <c r="F140" i="1"/>
  <c r="F139" i="1"/>
  <c r="I136" i="1"/>
  <c r="H134" i="1"/>
  <c r="H136" i="1" s="1"/>
  <c r="F134" i="1"/>
  <c r="F136" i="1" s="1"/>
  <c r="I120" i="1"/>
  <c r="G120" i="1"/>
  <c r="H118" i="1"/>
  <c r="F118" i="1"/>
  <c r="H117" i="1"/>
  <c r="F117" i="1"/>
  <c r="F175" i="1" l="1"/>
  <c r="J208" i="1"/>
  <c r="K207" i="1"/>
  <c r="K208" i="1" s="1"/>
  <c r="H120" i="1"/>
  <c r="F120" i="1"/>
  <c r="H189" i="1"/>
  <c r="F204" i="1"/>
  <c r="K204" i="1"/>
  <c r="F234" i="1"/>
  <c r="H243" i="1"/>
  <c r="J242" i="1"/>
  <c r="K242" i="1" s="1"/>
  <c r="H183" i="1"/>
  <c r="F243" i="1"/>
  <c r="J136" i="1"/>
  <c r="J237" i="1"/>
  <c r="K237" i="1" s="1"/>
  <c r="J193" i="1"/>
  <c r="K193" i="1"/>
  <c r="F193" i="1"/>
  <c r="J211" i="1"/>
  <c r="J178" i="1"/>
  <c r="J117" i="1"/>
  <c r="K117" i="1" s="1"/>
  <c r="K243" i="1" l="1"/>
  <c r="J212" i="1"/>
  <c r="K211" i="1"/>
  <c r="K212" i="1" s="1"/>
  <c r="K178" i="1"/>
  <c r="K183" i="1" s="1"/>
  <c r="J183" i="1"/>
  <c r="J243" i="1"/>
  <c r="K136" i="1"/>
  <c r="K120" i="1"/>
  <c r="J120" i="1"/>
  <c r="F265" i="1"/>
  <c r="K13" i="1" l="1"/>
  <c r="G114" i="1" l="1"/>
  <c r="G108" i="1"/>
  <c r="G86" i="1"/>
  <c r="G36" i="1"/>
  <c r="G25" i="1"/>
  <c r="F45" i="1"/>
  <c r="E465" i="1"/>
  <c r="E461" i="1"/>
  <c r="E456" i="1"/>
  <c r="E257" i="1"/>
  <c r="E55" i="1"/>
  <c r="E50" i="1"/>
  <c r="E45" i="1"/>
  <c r="E41" i="1"/>
  <c r="E36" i="1"/>
  <c r="E25" i="1"/>
  <c r="E468" i="1" l="1"/>
  <c r="G468" i="1"/>
  <c r="H90" i="1" l="1"/>
  <c r="F90" i="1"/>
  <c r="H89" i="1"/>
  <c r="F89" i="1"/>
  <c r="F91" i="1" l="1"/>
  <c r="H91" i="1"/>
  <c r="K10" i="1"/>
  <c r="K19" i="1" l="1"/>
  <c r="K41" i="1" l="1"/>
  <c r="J41" i="1"/>
  <c r="I41" i="1"/>
  <c r="K456" i="1" l="1"/>
  <c r="J456" i="1"/>
  <c r="I456" i="1"/>
  <c r="J460" i="1" l="1"/>
  <c r="K460" i="1" s="1"/>
  <c r="K114" i="1"/>
  <c r="K14" i="1"/>
  <c r="K16" i="1"/>
  <c r="K17" i="1"/>
  <c r="K18" i="1"/>
  <c r="I108" i="1" l="1"/>
  <c r="I461" i="1" l="1"/>
  <c r="I36" i="1" l="1"/>
  <c r="F25" i="1" l="1"/>
  <c r="F86" i="1" l="1"/>
  <c r="H276" i="1" l="1"/>
  <c r="H53" i="1"/>
  <c r="J45" i="1" l="1"/>
  <c r="I45" i="1"/>
  <c r="H45" i="1"/>
  <c r="J465" i="1"/>
  <c r="I465" i="1"/>
  <c r="H465" i="1"/>
  <c r="I280" i="1" l="1"/>
  <c r="F279" i="1"/>
  <c r="H279" i="1"/>
  <c r="F278" i="1"/>
  <c r="H278" i="1"/>
  <c r="F277" i="1"/>
  <c r="J277" i="1" s="1"/>
  <c r="K277" i="1" s="1"/>
  <c r="F276" i="1"/>
  <c r="J276" i="1" s="1"/>
  <c r="K276" i="1" s="1"/>
  <c r="F275" i="1"/>
  <c r="H275" i="1"/>
  <c r="F274" i="1"/>
  <c r="H274" i="1"/>
  <c r="J274" i="1" l="1"/>
  <c r="K274" i="1" s="1"/>
  <c r="J275" i="1"/>
  <c r="K275" i="1" s="1"/>
  <c r="J278" i="1"/>
  <c r="K278" i="1" s="1"/>
  <c r="J279" i="1"/>
  <c r="K279" i="1" s="1"/>
  <c r="F266" i="1"/>
  <c r="H266" i="1"/>
  <c r="I257" i="1"/>
  <c r="F250" i="1"/>
  <c r="H250" i="1"/>
  <c r="F248" i="1"/>
  <c r="F256" i="1"/>
  <c r="H256" i="1"/>
  <c r="J86" i="1" l="1"/>
  <c r="I86" i="1"/>
  <c r="H86" i="1"/>
  <c r="H80" i="1"/>
  <c r="F79" i="1"/>
  <c r="H79" i="1"/>
  <c r="K25" i="1"/>
  <c r="J25" i="1"/>
  <c r="I25" i="1"/>
  <c r="H25" i="1"/>
  <c r="J114" i="1" l="1"/>
  <c r="I114" i="1"/>
  <c r="J50" i="1" l="1"/>
  <c r="I50" i="1"/>
  <c r="F50" i="1"/>
  <c r="F39" i="1" l="1"/>
  <c r="F41" i="1" s="1"/>
  <c r="H64" i="1" l="1"/>
  <c r="F64" i="1"/>
  <c r="H111" i="1" l="1"/>
  <c r="F111" i="1"/>
  <c r="I55" i="1"/>
  <c r="I468" i="1" s="1"/>
  <c r="H48" i="1"/>
  <c r="H50" i="1" s="1"/>
  <c r="F28" i="1" l="1"/>
  <c r="F31" i="1" s="1"/>
  <c r="H28" i="1"/>
  <c r="H31" i="1" s="1"/>
  <c r="J31" i="1" l="1"/>
  <c r="K28" i="1" l="1"/>
  <c r="K31" i="1" s="1"/>
  <c r="F246" i="1"/>
  <c r="F247" i="1"/>
  <c r="F249" i="1"/>
  <c r="H107" i="1"/>
  <c r="F107" i="1"/>
  <c r="H60" i="1"/>
  <c r="H61" i="1"/>
  <c r="H62" i="1"/>
  <c r="F60" i="1"/>
  <c r="F61" i="1"/>
  <c r="F62" i="1"/>
  <c r="F63" i="1"/>
  <c r="H54" i="1"/>
  <c r="F68" i="1" l="1"/>
  <c r="H68" i="1"/>
  <c r="H459" i="1"/>
  <c r="H461" i="1" s="1"/>
  <c r="F459" i="1"/>
  <c r="F461" i="1" l="1"/>
  <c r="J459" i="1"/>
  <c r="K459" i="1" s="1"/>
  <c r="K461" i="1" l="1"/>
  <c r="J461" i="1"/>
  <c r="F54" i="1"/>
  <c r="H41" i="1" l="1"/>
  <c r="H55" i="1"/>
  <c r="F53" i="1"/>
  <c r="F35" i="1"/>
  <c r="H35" i="1"/>
  <c r="H34" i="1"/>
  <c r="F34" i="1"/>
  <c r="F36" i="1" l="1"/>
  <c r="J55" i="1"/>
  <c r="F55" i="1"/>
  <c r="H36" i="1"/>
  <c r="H455" i="1" l="1"/>
  <c r="H456" i="1" s="1"/>
  <c r="H273" i="1"/>
  <c r="F455" i="1"/>
  <c r="F456" i="1" s="1"/>
  <c r="F273" i="1"/>
  <c r="J273" i="1" l="1"/>
  <c r="K273" i="1" s="1"/>
  <c r="H112" i="1" l="1"/>
  <c r="H114" i="1" s="1"/>
  <c r="F112" i="1"/>
  <c r="F114" i="1" s="1"/>
  <c r="H272" i="1"/>
  <c r="H270" i="1"/>
  <c r="F271" i="1"/>
  <c r="J271" i="1" s="1"/>
  <c r="K271" i="1" s="1"/>
  <c r="F272" i="1"/>
  <c r="F270" i="1"/>
  <c r="H260" i="1"/>
  <c r="H261" i="1"/>
  <c r="H263" i="1"/>
  <c r="H264" i="1"/>
  <c r="H251" i="1"/>
  <c r="H253" i="1"/>
  <c r="H255" i="1"/>
  <c r="F260" i="1"/>
  <c r="F261" i="1"/>
  <c r="F263" i="1"/>
  <c r="F264" i="1"/>
  <c r="F251" i="1"/>
  <c r="F253" i="1"/>
  <c r="F254" i="1"/>
  <c r="F255" i="1"/>
  <c r="H247" i="1"/>
  <c r="H249" i="1"/>
  <c r="K12" i="1"/>
  <c r="H77" i="1"/>
  <c r="H78" i="1"/>
  <c r="H76" i="1"/>
  <c r="H82" i="1" s="1"/>
  <c r="F77" i="1"/>
  <c r="F78" i="1"/>
  <c r="F76" i="1"/>
  <c r="F280" i="1" l="1"/>
  <c r="F82" i="1"/>
  <c r="H21" i="1"/>
  <c r="H267" i="1"/>
  <c r="F267" i="1"/>
  <c r="J272" i="1"/>
  <c r="K272" i="1" s="1"/>
  <c r="K11" i="1"/>
  <c r="K21" i="1" s="1"/>
  <c r="J270" i="1"/>
  <c r="K270" i="1" s="1"/>
  <c r="H280" i="1"/>
  <c r="F257" i="1"/>
  <c r="H257" i="1"/>
  <c r="K267" i="1" l="1"/>
  <c r="J257" i="1" l="1"/>
  <c r="H108" i="1" l="1"/>
  <c r="H468" i="1" s="1"/>
  <c r="F108" i="1"/>
  <c r="F468" i="1" s="1"/>
  <c r="K257" i="1"/>
  <c r="J280" i="1" l="1"/>
  <c r="K55" i="1"/>
  <c r="K36" i="1"/>
  <c r="J36" i="1"/>
  <c r="J108" i="1"/>
  <c r="J468" i="1" l="1"/>
  <c r="K280" i="1"/>
  <c r="K130" i="1"/>
  <c r="K468" i="1" l="1"/>
</calcChain>
</file>

<file path=xl/sharedStrings.xml><?xml version="1.0" encoding="utf-8"?>
<sst xmlns="http://schemas.openxmlformats.org/spreadsheetml/2006/main" count="1199" uniqueCount="478">
  <si>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</si>
  <si>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</si>
  <si>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</si>
  <si>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</si>
  <si>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</si>
  <si>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</si>
  <si>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</si>
  <si>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</si>
  <si>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</si>
  <si>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</si>
  <si>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</si>
  <si>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</si>
  <si>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</si>
  <si>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</si>
  <si>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</si>
  <si>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</si>
  <si>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</si>
  <si>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</si>
  <si>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</si>
  <si>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</si>
  <si>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</si>
  <si>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</si>
  <si>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</si>
  <si>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</si>
  <si>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</si>
  <si>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</si>
  <si>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</si>
  <si>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</si>
  <si>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</si>
  <si>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</si>
  <si>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</si>
  <si>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</si>
  <si>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</si>
  <si>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</si>
  <si>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</si>
  <si>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</si>
  <si>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</si>
  <si>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</si>
  <si>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</si>
  <si>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</si>
  <si>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</si>
  <si>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</si>
  <si>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</si>
  <si>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</si>
  <si>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</si>
  <si>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</si>
  <si>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</si>
  <si>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</si>
  <si>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</si>
  <si>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</si>
  <si>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</si>
  <si>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</si>
  <si>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</si>
  <si>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</si>
  <si>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</si>
  <si>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</si>
  <si>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</si>
  <si>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</si>
  <si>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</si>
  <si>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</si>
  <si>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</si>
  <si>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</si>
  <si>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</si>
  <si>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</si>
  <si>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</si>
  <si>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</si>
  <si>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</si>
  <si>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</si>
  <si>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</si>
  <si>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</si>
  <si>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</si>
  <si>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</si>
  <si>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</si>
  <si>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</si>
  <si>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</si>
  <si>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</si>
  <si>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</si>
  <si>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</si>
  <si>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</si>
  <si>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</si>
  <si>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</si>
  <si>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</si>
  <si>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</si>
  <si>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</si>
  <si>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</si>
  <si>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</si>
  <si>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</si>
  <si>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</si>
  <si>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</si>
  <si>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</si>
  <si>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</si>
  <si>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</si>
  <si>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</si>
  <si>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</si>
  <si>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</si>
  <si>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</si>
  <si>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</si>
  <si>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</si>
  <si>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</si>
  <si>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</si>
  <si>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</si>
  <si>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</si>
  <si>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</si>
  <si>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</si>
  <si>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</si>
  <si>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</si>
  <si>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</si>
  <si>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</si>
  <si>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</si>
  <si>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</si>
  <si>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</si>
  <si>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</si>
  <si>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</si>
  <si>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</si>
  <si>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</si>
  <si>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</si>
  <si>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</si>
  <si>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</si>
  <si>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</si>
  <si>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</si>
  <si>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</si>
  <si>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</si>
  <si>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</si>
  <si>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</si>
  <si>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</si>
  <si>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</si>
  <si>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</si>
  <si>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</si>
  <si>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</si>
  <si>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</si>
  <si>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</si>
  <si>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</si>
  <si>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</si>
  <si>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</si>
  <si>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</si>
  <si>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</si>
  <si>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</si>
  <si>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</si>
  <si>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</si>
  <si>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</si>
  <si>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</si>
  <si>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</si>
  <si>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</si>
  <si>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</si>
  <si>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</si>
  <si>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</si>
  <si>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</si>
  <si>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</si>
  <si>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</si>
  <si>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</si>
  <si>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</si>
  <si>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</si>
  <si>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</si>
  <si>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</si>
  <si>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</si>
  <si>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</si>
  <si>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</si>
  <si>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</si>
  <si>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</si>
  <si>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</si>
  <si>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</si>
  <si>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</si>
  <si>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</si>
  <si>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</si>
  <si>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</si>
  <si>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</si>
  <si>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</si>
  <si>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</si>
  <si>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</si>
  <si>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</si>
  <si>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</si>
  <si>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</si>
  <si>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</si>
  <si>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</si>
  <si>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</si>
  <si>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</si>
  <si>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</si>
  <si>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</si>
  <si>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</si>
  <si>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</si>
  <si>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</si>
  <si>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</si>
  <si>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</si>
  <si>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</si>
  <si>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</si>
  <si>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</si>
  <si>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COORDINADOR DE CAMPO</t>
  </si>
  <si>
    <t>ANALISTA DE MERCADEO Y PUBLIC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</si>
  <si>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</si>
  <si>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</si>
  <si>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</si>
  <si>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</si>
  <si>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</si>
  <si>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</si>
  <si>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</si>
  <si>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</si>
  <si>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</si>
  <si>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</si>
  <si>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</si>
  <si>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</si>
  <si>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</si>
  <si>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</si>
  <si>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</si>
  <si>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</si>
  <si>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</si>
  <si>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</si>
  <si>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</si>
  <si>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</si>
  <si>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</si>
  <si>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</si>
  <si>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</si>
  <si>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</si>
  <si>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</si>
  <si>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</si>
  <si>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</si>
  <si>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</si>
  <si>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</si>
  <si>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</si>
  <si>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</si>
  <si>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</si>
  <si>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</si>
  <si>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</si>
  <si>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</si>
  <si>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</si>
  <si>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</si>
  <si>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</si>
  <si>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</si>
  <si>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</si>
  <si>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</si>
  <si>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</si>
  <si>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</si>
  <si>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</si>
  <si>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</si>
  <si>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</si>
  <si>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</si>
  <si>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</si>
  <si>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</si>
  <si>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</si>
  <si>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</si>
  <si>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</si>
  <si>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</si>
  <si>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</si>
  <si>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</si>
  <si>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</si>
  <si>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</si>
  <si>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</si>
  <si>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</si>
  <si>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</si>
  <si>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</si>
  <si>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</si>
  <si>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</si>
  <si>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</si>
  <si>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</si>
  <si>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</si>
  <si>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</si>
  <si>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</si>
  <si>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</si>
  <si>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</si>
  <si>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</si>
  <si>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</si>
  <si>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</si>
  <si>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</si>
  <si>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</si>
  <si>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</si>
  <si>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</si>
  <si>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</si>
  <si>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</si>
  <si>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</si>
  <si>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</si>
  <si>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</si>
  <si>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</si>
  <si>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</si>
  <si>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</si>
  <si>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</si>
  <si>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</si>
  <si>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</si>
  <si>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</si>
  <si>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</si>
  <si>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</si>
  <si>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</si>
  <si>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</si>
  <si>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</si>
  <si>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</si>
  <si>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</si>
  <si>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</si>
  <si>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</si>
  <si>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</si>
  <si>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</si>
  <si>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</si>
  <si>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</si>
  <si>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</si>
  <si>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</si>
  <si>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</si>
  <si>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</si>
  <si>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</si>
  <si>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</si>
  <si>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</si>
  <si>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</si>
  <si>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</si>
  <si>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</si>
  <si>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</si>
  <si>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</si>
  <si>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</si>
  <si>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</si>
  <si>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</si>
  <si>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</si>
  <si>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</si>
  <si>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</si>
  <si>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</si>
  <si>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</si>
  <si>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</si>
  <si>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</si>
  <si>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</si>
  <si>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</si>
  <si>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</si>
  <si>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</si>
  <si>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</si>
  <si>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</si>
  <si>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</si>
  <si>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</si>
  <si>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</si>
  <si>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</si>
  <si>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</si>
  <si>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</si>
  <si>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</si>
  <si>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</si>
  <si>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</si>
  <si>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</si>
  <si>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</si>
  <si>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</si>
  <si>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</si>
  <si>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</si>
  <si>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</si>
  <si>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</si>
  <si>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</si>
  <si>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</si>
  <si>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</si>
  <si>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</si>
  <si>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</si>
  <si>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</si>
  <si>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</si>
  <si>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</si>
  <si>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</si>
  <si>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</si>
  <si>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</si>
  <si>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</si>
  <si>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</si>
  <si>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</si>
  <si>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</si>
  <si>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</si>
  <si>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</si>
  <si>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</si>
  <si>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</si>
  <si>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</si>
  <si>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</si>
  <si>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</si>
  <si>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</si>
  <si>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</si>
  <si>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</si>
  <si>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</si>
  <si>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</si>
  <si>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</si>
  <si>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</si>
  <si>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</si>
  <si>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</si>
  <si>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</si>
  <si>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</si>
  <si>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</si>
  <si>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</si>
  <si>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</si>
  <si>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</si>
  <si>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</si>
  <si>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AUXILIAR ADMINISTRATIVA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</si>
  <si>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</si>
  <si>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</si>
  <si>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</si>
  <si>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</si>
  <si>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</si>
  <si>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</si>
  <si>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</si>
  <si>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</si>
  <si>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</si>
  <si>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</si>
  <si>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</si>
  <si>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</si>
  <si>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</si>
  <si>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</si>
  <si>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</si>
  <si>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</si>
  <si>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</si>
  <si>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</si>
  <si>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</si>
  <si>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</si>
  <si>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</si>
  <si>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</si>
  <si>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</si>
  <si>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COORDINADORA EJECUTIVA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</si>
  <si>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</si>
  <si>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</si>
  <si>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</si>
  <si>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</si>
  <si>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</si>
  <si>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</si>
  <si>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</si>
  <si>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</si>
  <si>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</si>
  <si>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</si>
  <si>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</si>
  <si>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</si>
  <si>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</si>
  <si>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</si>
  <si>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</si>
  <si>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</si>
  <si>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</si>
  <si>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</si>
  <si>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</si>
  <si>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</si>
  <si>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</si>
  <si>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</si>
  <si>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</si>
  <si>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</si>
  <si>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</si>
  <si>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</si>
  <si>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</si>
  <si>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</si>
  <si>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</si>
  <si>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</si>
  <si>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</si>
  <si>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</si>
  <si>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</si>
  <si>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</si>
  <si>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</si>
  <si>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</si>
  <si>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</si>
  <si>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Subtotal</t>
  </si>
  <si>
    <t>DIVISION DE DISEÑO METODOLOGICO Y CONCEPTUAL- ONE</t>
  </si>
  <si>
    <t>TECNICO DE OPERACIONES DE ENCUESTA</t>
  </si>
  <si>
    <t>COORDINADOR DE OFICINA PROVINCIAL</t>
  </si>
  <si>
    <t xml:space="preserve">TECNICO DE PLANIFICACION </t>
  </si>
  <si>
    <t xml:space="preserve">ANALISTA DE RECURSOS HUMANOS </t>
  </si>
  <si>
    <t>OFICIAL DE ACCESO A LA INFORMACION</t>
  </si>
  <si>
    <t>DIVISION DE DESARROLLO INSTITUCIONAL Y CALIDAD EN LA GESTION-ONE</t>
  </si>
  <si>
    <t>ANALISTA DE RECURSOS HUMANOS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</si>
  <si>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</si>
  <si>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</si>
  <si>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</si>
  <si>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</si>
  <si>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</si>
  <si>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</si>
  <si>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</si>
  <si>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</si>
  <si>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</si>
  <si>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</si>
  <si>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</si>
  <si>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</si>
  <si>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</si>
  <si>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</si>
  <si>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</si>
  <si>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</si>
  <si>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</si>
  <si>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</si>
  <si>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</si>
  <si>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</si>
  <si>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</si>
  <si>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</si>
  <si>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</si>
  <si>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</si>
  <si>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</si>
  <si>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</si>
  <si>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</si>
  <si>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</si>
  <si>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</si>
  <si>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</si>
  <si>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Mes de Mayo 2023</t>
  </si>
  <si>
    <t>LAURA MARIE MENDEZ CABRERA</t>
  </si>
  <si>
    <t>ELAINE ANGELICA MEJIA MARMOL</t>
  </si>
  <si>
    <t>ANALISTA DE RECLUTAMIENTO Y SELECCIÓN</t>
  </si>
  <si>
    <t>P.PROBATORIO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</si>
</sst>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0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164" fontId="1" fillId="0" borderId="0" xfId="1" applyFont="1" applyAlignment="1">
      <alignment horizontal="left" vertical="center"/>
    </xf>
    <xf numFmtId="164" fontId="0" fillId="0" borderId="0" xfId="1" applyFont="1" applyAlignment="1">
      <alignment vertical="center"/>
    </xf>
    <xf numFmtId="164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164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164" fontId="0" fillId="0" borderId="0" xfId="1" applyFont="1" applyAlignment="1"/>
    <xf numFmtId="0" fontId="0" fillId="37" borderId="0" xfId="0" applyFill="1" applyAlignment="1">
      <alignment horizontal="center"/>
    </xf>
    <xf numFmtId="164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164" fontId="1" fillId="0" borderId="0" xfId="1" applyFont="1" applyAlignment="1"/>
    <xf numFmtId="164" fontId="16" fillId="38" borderId="0" xfId="1" applyFont="1" applyFill="1"/>
    <xf numFmtId="164" fontId="16" fillId="33" borderId="0" xfId="1" applyFont="1" applyFill="1"/>
    <xf numFmtId="164" fontId="16" fillId="0" borderId="0" xfId="1" applyFont="1"/>
    <xf numFmtId="164" fontId="19" fillId="35" borderId="0" xfId="1" applyFont="1" applyFill="1" applyAlignment="1">
      <alignment vertical="center"/>
    </xf>
    <xf numFmtId="164" fontId="16" fillId="37" borderId="0" xfId="1" applyFont="1" applyFill="1"/>
    <xf numFmtId="164" fontId="16" fillId="0" borderId="0" xfId="1" applyFont="1" applyAlignment="1">
      <alignment horizontal="left" vertical="center"/>
    </xf>
    <xf numFmtId="164" fontId="16" fillId="0" borderId="0" xfId="1" applyFont="1" applyFill="1"/>
    <xf numFmtId="164" fontId="0" fillId="37" borderId="0" xfId="1" applyFont="1" applyFill="1"/>
    <xf numFmtId="164" fontId="22" fillId="37" borderId="0" xfId="1" applyFont="1" applyFill="1"/>
    <xf numFmtId="164" fontId="23" fillId="38" borderId="0" xfId="1" applyFont="1" applyFill="1"/>
    <xf numFmtId="164" fontId="23" fillId="37" borderId="0" xfId="1" applyFont="1" applyFill="1"/>
    <xf numFmtId="164" fontId="23" fillId="0" borderId="0" xfId="1" applyFont="1"/>
    <xf numFmtId="164" fontId="22" fillId="0" borderId="0" xfId="1" applyFont="1"/>
    <xf numFmtId="164" fontId="19" fillId="0" borderId="0" xfId="1" applyFont="1" applyAlignment="1">
      <alignment vertical="center"/>
    </xf>
    <xf numFmtId="4" fontId="0" fillId="0" borderId="0" xfId="0" applyNumberFormat="1"/>
    <xf numFmtId="0" fontId="0" fillId="0" borderId="0" xfId="0" applyAlignment="1">
      <alignment wrapText="1"/>
    </xf>
    <xf numFmtId="164" fontId="1" fillId="0" borderId="0" xfId="1" applyFont="1"/>
    <xf numFmtId="164" fontId="0" fillId="0" borderId="0" xfId="1" applyFont="1" applyFill="1"/>
    <xf numFmtId="0" fontId="24" fillId="0" borderId="0" xfId="0" applyFont="1"/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23" fillId="0" borderId="0" xfId="0" applyFont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1291167</xdr:colOff>
      <xdr:row>468</xdr:row>
      <xdr:rowOff>138906</xdr:rowOff>
    </xdr:from>
    <xdr:to>
      <xdr:col>9</xdr:col>
      <xdr:colOff>846667</xdr:colOff>
      <xdr:row>502</xdr:row>
      <xdr:rowOff>1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1167" y="90499406"/>
          <a:ext cx="15896167" cy="63380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H600"/>
  <sheetViews>
    <sheetView tabSelected="1" zoomScale="82" zoomScaleNormal="82" zoomScaleSheetLayoutView="75" zoomScalePageLayoutView="40" workbookViewId="0">
      <pane ySplit="8" topLeftCell="A86" activePane="bottomLeft" state="frozen"/>
      <selection pane="bottomLeft" activeCell="M108" sqref="M108"/>
    </sheetView>
  </sheetViews>
  <sheetFormatPr baseColWidth="10" defaultRowHeight="15" x14ac:dyDescent="0.25"/>
  <cols>
    <col min="1" max="1" width="51.85546875" customWidth="1"/>
    <col min="2" max="2" width="44" customWidth="1"/>
    <col min="3" max="3" width="8.140625" style="14" customWidth="1"/>
    <col min="4" max="4" width="22.28515625" customWidth="1"/>
    <col min="5" max="5" width="26.140625" style="42" customWidth="1"/>
    <col min="6" max="6" width="23.140625" style="42" customWidth="1"/>
    <col min="7" max="7" width="22.85546875" style="42" customWidth="1"/>
    <col min="8" max="8" width="23.7109375" style="42" customWidth="1"/>
    <col min="9" max="9" width="23" style="42" customWidth="1"/>
    <col min="10" max="10" width="26.7109375" style="42" customWidth="1"/>
    <col min="11" max="11" width="25.42578125" style="42" bestFit="1" customWidth="1"/>
  </cols>
  <sheetData>
    <row r="1" spans="1:11" x14ac:dyDescent="0.25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1" ht="30" x14ac:dyDescent="0.4">
      <c r="A2" s="84" t="s">
        <v>197</v>
      </c>
      <c r="B2" s="85"/>
      <c r="C2" s="85"/>
      <c r="D2" s="85"/>
      <c r="E2" s="85"/>
      <c r="F2" s="85"/>
      <c r="G2" s="85"/>
      <c r="H2" s="85"/>
      <c r="I2" s="85"/>
      <c r="J2" s="85"/>
      <c r="K2" s="86"/>
    </row>
    <row r="3" spans="1:11" ht="30" x14ac:dyDescent="0.4">
      <c r="A3" s="84" t="s">
        <v>173</v>
      </c>
      <c r="B3" s="85"/>
      <c r="C3" s="85"/>
      <c r="D3" s="85"/>
      <c r="E3" s="85"/>
      <c r="F3" s="85"/>
      <c r="G3" s="85"/>
      <c r="H3" s="85"/>
      <c r="I3" s="85"/>
      <c r="J3" s="85"/>
      <c r="K3" s="86"/>
    </row>
    <row r="4" spans="1:11" ht="23.25" x14ac:dyDescent="0.35">
      <c r="A4" s="68" t="s">
        <v>174</v>
      </c>
      <c r="B4" s="69"/>
      <c r="C4" s="69"/>
      <c r="D4" s="69"/>
      <c r="E4" s="69"/>
      <c r="F4" s="69"/>
      <c r="G4" s="69"/>
      <c r="H4" s="69"/>
      <c r="I4" s="69"/>
      <c r="J4" s="69"/>
      <c r="K4" s="70"/>
    </row>
    <row r="5" spans="1:11" ht="23.25" x14ac:dyDescent="0.35">
      <c r="A5" s="68" t="s">
        <v>339</v>
      </c>
      <c r="B5" s="69"/>
      <c r="C5" s="69"/>
      <c r="D5" s="69"/>
      <c r="E5" s="69"/>
      <c r="F5" s="69"/>
      <c r="G5" s="69"/>
      <c r="H5" s="69"/>
      <c r="I5" s="69"/>
      <c r="J5" s="69"/>
      <c r="K5" s="70"/>
    </row>
    <row r="6" spans="1:11" ht="24" thickBot="1" x14ac:dyDescent="0.4">
      <c r="A6" s="68" t="s">
        <v>473</v>
      </c>
      <c r="B6" s="69"/>
      <c r="C6" s="69"/>
      <c r="D6" s="69"/>
      <c r="E6" s="69"/>
      <c r="F6" s="69"/>
      <c r="G6" s="69"/>
      <c r="H6" s="69"/>
      <c r="I6" s="69"/>
      <c r="J6" s="69"/>
      <c r="K6" s="70"/>
    </row>
    <row r="7" spans="1:11" x14ac:dyDescent="0.25">
      <c r="A7" s="71" t="s">
        <v>245</v>
      </c>
      <c r="B7" s="73" t="s">
        <v>0</v>
      </c>
      <c r="C7" s="73" t="s">
        <v>329</v>
      </c>
      <c r="D7" s="79" t="s">
        <v>244</v>
      </c>
      <c r="E7" s="73" t="s">
        <v>171</v>
      </c>
      <c r="F7" s="75" t="s">
        <v>1</v>
      </c>
      <c r="G7" s="73" t="s">
        <v>2</v>
      </c>
      <c r="H7" s="75" t="s">
        <v>3</v>
      </c>
      <c r="I7" s="73" t="s">
        <v>4</v>
      </c>
      <c r="J7" s="73" t="s">
        <v>5</v>
      </c>
      <c r="K7" s="77" t="s">
        <v>6</v>
      </c>
    </row>
    <row r="8" spans="1:11" ht="15.75" thickBot="1" x14ac:dyDescent="0.3">
      <c r="A8" s="72"/>
      <c r="B8" s="74"/>
      <c r="C8" s="74"/>
      <c r="D8" s="80"/>
      <c r="E8" s="74"/>
      <c r="F8" s="76"/>
      <c r="G8" s="74"/>
      <c r="H8" s="76"/>
      <c r="I8" s="74"/>
      <c r="J8" s="74"/>
      <c r="K8" s="78"/>
    </row>
    <row r="9" spans="1:11" x14ac:dyDescent="0.25">
      <c r="A9" s="87" t="s">
        <v>7</v>
      </c>
      <c r="B9" s="87"/>
      <c r="C9" s="87"/>
      <c r="D9" s="87"/>
      <c r="E9" s="87"/>
      <c r="F9" s="87"/>
      <c r="G9" s="87"/>
      <c r="H9" s="87"/>
      <c r="I9" s="87"/>
      <c r="J9" s="87"/>
      <c r="K9" s="87"/>
    </row>
    <row r="10" spans="1:11" x14ac:dyDescent="0.25">
      <c r="A10" t="s">
        <v>453</v>
      </c>
      <c r="B10" t="s">
        <v>269</v>
      </c>
      <c r="C10" s="14" t="s">
        <v>310</v>
      </c>
      <c r="D10" t="s">
        <v>451</v>
      </c>
      <c r="E10" s="42">
        <v>110000</v>
      </c>
      <c r="F10" s="63">
        <v>3157</v>
      </c>
      <c r="G10" s="63">
        <v>14457.62</v>
      </c>
      <c r="H10" s="42">
        <v>3344</v>
      </c>
      <c r="I10" s="42">
        <v>25</v>
      </c>
      <c r="J10" s="42">
        <v>20983.62</v>
      </c>
      <c r="K10" s="42">
        <f t="shared" ref="K10:K19" si="0">+E10-J10</f>
        <v>89016.38</v>
      </c>
    </row>
    <row r="11" spans="1:11" x14ac:dyDescent="0.25">
      <c r="A11" t="s">
        <v>161</v>
      </c>
      <c r="B11" t="s">
        <v>162</v>
      </c>
      <c r="C11" s="14" t="s">
        <v>310</v>
      </c>
      <c r="D11" t="s">
        <v>205</v>
      </c>
      <c r="E11" s="42">
        <v>60000</v>
      </c>
      <c r="F11" s="63">
        <v>1722</v>
      </c>
      <c r="G11" s="63">
        <v>3486.68</v>
      </c>
      <c r="H11" s="42">
        <v>1824</v>
      </c>
      <c r="I11" s="42">
        <v>4695.09</v>
      </c>
      <c r="J11" s="42">
        <v>11727.77</v>
      </c>
      <c r="K11" s="42">
        <f t="shared" si="0"/>
        <v>48272.23</v>
      </c>
    </row>
    <row r="12" spans="1:11" x14ac:dyDescent="0.25">
      <c r="A12" t="s">
        <v>10</v>
      </c>
      <c r="B12" t="s">
        <v>9</v>
      </c>
      <c r="C12" s="14" t="s">
        <v>310</v>
      </c>
      <c r="D12" t="s">
        <v>204</v>
      </c>
      <c r="E12" s="42">
        <v>85000</v>
      </c>
      <c r="F12" s="63">
        <v>2439.5</v>
      </c>
      <c r="G12" s="63">
        <v>7788.27</v>
      </c>
      <c r="H12" s="42">
        <v>2584</v>
      </c>
      <c r="I12" s="42">
        <v>3469.9</v>
      </c>
      <c r="J12" s="42">
        <v>16281.67</v>
      </c>
      <c r="K12" s="42">
        <f t="shared" si="0"/>
        <v>68718.33</v>
      </c>
    </row>
    <row r="13" spans="1:11" ht="45" x14ac:dyDescent="0.25">
      <c r="A13" t="s">
        <v>274</v>
      </c>
      <c r="B13" t="s">
        <v>11</v>
      </c>
      <c r="C13" s="14" t="s">
        <v>310</v>
      </c>
      <c r="D13" s="64" t="s">
        <v>452</v>
      </c>
      <c r="E13" s="42">
        <v>240000</v>
      </c>
      <c r="F13" s="63">
        <v>6888</v>
      </c>
      <c r="G13" s="63">
        <v>45439.519999999997</v>
      </c>
      <c r="H13" s="42">
        <v>5685.41</v>
      </c>
      <c r="I13" s="42">
        <v>25</v>
      </c>
      <c r="J13" s="42">
        <v>58037.93</v>
      </c>
      <c r="K13" s="42">
        <f t="shared" si="0"/>
        <v>181962.07</v>
      </c>
    </row>
    <row r="14" spans="1:11" x14ac:dyDescent="0.25">
      <c r="A14" t="s">
        <v>276</v>
      </c>
      <c r="B14" t="s">
        <v>269</v>
      </c>
      <c r="C14" s="14" t="s">
        <v>310</v>
      </c>
      <c r="D14" t="s">
        <v>451</v>
      </c>
      <c r="E14" s="42">
        <v>80000</v>
      </c>
      <c r="F14" s="63">
        <v>2296</v>
      </c>
      <c r="G14" s="63">
        <v>7400.87</v>
      </c>
      <c r="H14" s="42">
        <v>2432</v>
      </c>
      <c r="I14" s="42">
        <v>10352.17</v>
      </c>
      <c r="J14" s="42">
        <v>22481.040000000001</v>
      </c>
      <c r="K14" s="42">
        <f t="shared" si="0"/>
        <v>57518.96</v>
      </c>
    </row>
    <row r="15" spans="1:11" x14ac:dyDescent="0.25">
      <c r="A15" t="s">
        <v>281</v>
      </c>
      <c r="B15" t="s">
        <v>269</v>
      </c>
      <c r="C15" s="14" t="s">
        <v>311</v>
      </c>
      <c r="D15" t="s">
        <v>451</v>
      </c>
      <c r="E15" s="42">
        <v>165000</v>
      </c>
      <c r="F15" s="63">
        <v>4735.5</v>
      </c>
      <c r="G15" s="63">
        <v>27394.99</v>
      </c>
      <c r="H15" s="42">
        <v>5016</v>
      </c>
      <c r="I15" s="42">
        <v>25</v>
      </c>
      <c r="J15" s="42">
        <v>37171.49</v>
      </c>
      <c r="K15" s="42">
        <f>+E15-J15</f>
        <v>127828.51</v>
      </c>
    </row>
    <row r="16" spans="1:11" x14ac:dyDescent="0.25">
      <c r="A16" t="s">
        <v>282</v>
      </c>
      <c r="B16" t="s">
        <v>269</v>
      </c>
      <c r="C16" s="14" t="s">
        <v>311</v>
      </c>
      <c r="D16" t="s">
        <v>451</v>
      </c>
      <c r="E16" s="42">
        <v>125000</v>
      </c>
      <c r="F16" s="63">
        <v>3587.5</v>
      </c>
      <c r="G16" s="63">
        <v>17985.990000000002</v>
      </c>
      <c r="H16" s="42">
        <v>3800</v>
      </c>
      <c r="I16" s="42">
        <v>25</v>
      </c>
      <c r="J16" s="42">
        <v>25398.49</v>
      </c>
      <c r="K16" s="42">
        <f t="shared" si="0"/>
        <v>99601.51</v>
      </c>
    </row>
    <row r="17" spans="1:282" x14ac:dyDescent="0.25">
      <c r="A17" t="s">
        <v>312</v>
      </c>
      <c r="B17" t="s">
        <v>269</v>
      </c>
      <c r="C17" s="14" t="s">
        <v>311</v>
      </c>
      <c r="D17" t="s">
        <v>451</v>
      </c>
      <c r="E17" s="42">
        <v>91000</v>
      </c>
      <c r="F17" s="63">
        <v>2611.6999999999998</v>
      </c>
      <c r="G17" s="63">
        <v>9988.34</v>
      </c>
      <c r="H17" s="42">
        <v>2766.4</v>
      </c>
      <c r="I17" s="42">
        <v>1390</v>
      </c>
      <c r="J17" s="42">
        <v>16756.439999999999</v>
      </c>
      <c r="K17" s="42">
        <f t="shared" si="0"/>
        <v>74243.56</v>
      </c>
    </row>
    <row r="18" spans="1:282" x14ac:dyDescent="0.25">
      <c r="A18" t="s">
        <v>35</v>
      </c>
      <c r="B18" t="s">
        <v>269</v>
      </c>
      <c r="C18" s="14" t="s">
        <v>311</v>
      </c>
      <c r="D18" t="s">
        <v>451</v>
      </c>
      <c r="E18" s="42">
        <v>105000</v>
      </c>
      <c r="F18" s="63">
        <v>3013.5</v>
      </c>
      <c r="G18" s="63">
        <v>13281.49</v>
      </c>
      <c r="H18" s="42">
        <v>3192</v>
      </c>
      <c r="I18" s="42">
        <v>275</v>
      </c>
      <c r="J18" s="42">
        <v>19761.990000000002</v>
      </c>
      <c r="K18" s="42">
        <f t="shared" si="0"/>
        <v>85238.01</v>
      </c>
    </row>
    <row r="19" spans="1:282" x14ac:dyDescent="0.25">
      <c r="A19" t="s">
        <v>255</v>
      </c>
      <c r="B19" t="s">
        <v>396</v>
      </c>
      <c r="C19" s="14" t="s">
        <v>310</v>
      </c>
      <c r="D19" t="s">
        <v>205</v>
      </c>
      <c r="E19" s="42">
        <v>133000</v>
      </c>
      <c r="F19" s="63">
        <v>3817.1</v>
      </c>
      <c r="G19" s="63">
        <v>19867.79</v>
      </c>
      <c r="H19" s="42">
        <v>4043.2</v>
      </c>
      <c r="I19" s="42">
        <v>175</v>
      </c>
      <c r="J19" s="42">
        <v>27903.09</v>
      </c>
      <c r="K19" s="42">
        <f t="shared" si="0"/>
        <v>105096.91</v>
      </c>
    </row>
    <row r="20" spans="1:282" x14ac:dyDescent="0.25">
      <c r="A20" t="s">
        <v>457</v>
      </c>
      <c r="B20" t="s">
        <v>269</v>
      </c>
      <c r="C20" s="14" t="s">
        <v>310</v>
      </c>
      <c r="D20" t="s">
        <v>451</v>
      </c>
      <c r="E20" s="42">
        <v>100000</v>
      </c>
      <c r="F20" s="63">
        <v>2870</v>
      </c>
      <c r="G20" s="63">
        <v>12105.37</v>
      </c>
      <c r="H20" s="42">
        <v>3040</v>
      </c>
      <c r="I20" s="42">
        <v>25</v>
      </c>
      <c r="J20" s="42">
        <v>18040.37</v>
      </c>
      <c r="K20" s="63">
        <v>81959.63</v>
      </c>
    </row>
    <row r="21" spans="1:282" x14ac:dyDescent="0.25">
      <c r="A21" s="2" t="s">
        <v>12</v>
      </c>
      <c r="B21" s="2">
        <v>11</v>
      </c>
      <c r="C21" s="15"/>
      <c r="D21" s="2"/>
      <c r="E21" s="50">
        <f>SUM(E10:E20)</f>
        <v>1294000</v>
      </c>
      <c r="F21" s="50">
        <f>SUM(F10:F20)</f>
        <v>37137.800000000003</v>
      </c>
      <c r="G21" s="50">
        <f t="shared" ref="G21:K21" si="1">SUM(G10:G20)</f>
        <v>179196.93</v>
      </c>
      <c r="H21" s="50">
        <f t="shared" si="1"/>
        <v>37727.01</v>
      </c>
      <c r="I21" s="50">
        <f>SUM(I10:I20)</f>
        <v>20482.16</v>
      </c>
      <c r="J21" s="50">
        <f t="shared" si="1"/>
        <v>274543.90000000002</v>
      </c>
      <c r="K21" s="50">
        <f t="shared" si="1"/>
        <v>1019456.1</v>
      </c>
    </row>
    <row r="22" spans="1:282" x14ac:dyDescent="0.25">
      <c r="A22" s="1"/>
      <c r="B22" s="1"/>
      <c r="C22" s="17"/>
      <c r="D22" s="1"/>
      <c r="E22" s="51"/>
      <c r="F22" s="51"/>
      <c r="G22" s="51"/>
      <c r="H22" s="51"/>
      <c r="I22" s="51"/>
      <c r="J22" s="51"/>
      <c r="K22" s="51"/>
    </row>
    <row r="23" spans="1:282" s="12" customFormat="1" x14ac:dyDescent="0.25">
      <c r="A23" s="1" t="s">
        <v>340</v>
      </c>
      <c r="B23" s="1"/>
      <c r="C23" s="17"/>
      <c r="D23" s="1"/>
      <c r="E23" s="51"/>
      <c r="F23" s="51"/>
      <c r="G23" s="51"/>
      <c r="H23" s="51"/>
      <c r="I23" s="51"/>
      <c r="J23" s="51"/>
      <c r="K23" s="51"/>
    </row>
    <row r="24" spans="1:282" x14ac:dyDescent="0.25">
      <c r="A24" t="s">
        <v>26</v>
      </c>
      <c r="B24" t="s">
        <v>440</v>
      </c>
      <c r="C24" s="14" t="s">
        <v>310</v>
      </c>
      <c r="D24" t="s">
        <v>204</v>
      </c>
      <c r="E24" s="42">
        <v>56000</v>
      </c>
      <c r="F24" s="42">
        <v>1607.2</v>
      </c>
      <c r="G24" s="63">
        <v>2733.96</v>
      </c>
      <c r="H24" s="42">
        <v>1702.4</v>
      </c>
      <c r="I24" s="42">
        <v>275</v>
      </c>
      <c r="J24" s="42">
        <v>6318.56</v>
      </c>
      <c r="K24" s="42">
        <f>E24-J24</f>
        <v>49681.440000000002</v>
      </c>
    </row>
    <row r="25" spans="1:282" s="12" customFormat="1" x14ac:dyDescent="0.25">
      <c r="A25" s="26" t="s">
        <v>12</v>
      </c>
      <c r="B25" s="26">
        <v>1</v>
      </c>
      <c r="C25" s="30"/>
      <c r="D25" s="26"/>
      <c r="E25" s="49">
        <f>E24</f>
        <v>56000</v>
      </c>
      <c r="F25" s="49">
        <f>SUM(F24)</f>
        <v>1607.2</v>
      </c>
      <c r="G25" s="49">
        <f>G24</f>
        <v>2733.96</v>
      </c>
      <c r="H25" s="49">
        <f>H24</f>
        <v>1702.4</v>
      </c>
      <c r="I25" s="49">
        <f>I24</f>
        <v>275</v>
      </c>
      <c r="J25" s="49">
        <f>J24</f>
        <v>6318.56</v>
      </c>
      <c r="K25" s="49">
        <f>K24</f>
        <v>49681.440000000002</v>
      </c>
    </row>
    <row r="27" spans="1:282" x14ac:dyDescent="0.25">
      <c r="A27" s="87" t="s">
        <v>27</v>
      </c>
      <c r="B27" s="87"/>
      <c r="C27" s="87"/>
      <c r="D27" s="87"/>
      <c r="E27" s="87"/>
      <c r="F27" s="87"/>
      <c r="G27" s="87"/>
      <c r="H27" s="87"/>
      <c r="I27" s="87"/>
      <c r="J27" s="87"/>
      <c r="K27" s="87"/>
    </row>
    <row r="28" spans="1:282" x14ac:dyDescent="0.25">
      <c r="A28" t="s">
        <v>273</v>
      </c>
      <c r="B28" t="s">
        <v>272</v>
      </c>
      <c r="C28" s="14" t="s">
        <v>310</v>
      </c>
      <c r="D28" t="s">
        <v>205</v>
      </c>
      <c r="E28" s="42">
        <v>44000</v>
      </c>
      <c r="F28" s="42">
        <f>E28*0.0287</f>
        <v>1262.8</v>
      </c>
      <c r="G28" s="42">
        <v>1007.19</v>
      </c>
      <c r="H28" s="42">
        <f>E28*0.0304</f>
        <v>1337.6</v>
      </c>
      <c r="I28" s="42">
        <v>1730</v>
      </c>
      <c r="J28" s="42">
        <v>5337.59</v>
      </c>
      <c r="K28" s="42">
        <f>E28-J28</f>
        <v>38662.410000000003</v>
      </c>
    </row>
    <row r="29" spans="1:282" x14ac:dyDescent="0.25">
      <c r="A29" t="s">
        <v>458</v>
      </c>
      <c r="B29" t="s">
        <v>459</v>
      </c>
      <c r="C29" s="14" t="s">
        <v>310</v>
      </c>
      <c r="D29" t="s">
        <v>204</v>
      </c>
      <c r="E29" s="42">
        <v>56000</v>
      </c>
      <c r="F29" s="63">
        <v>1607.2</v>
      </c>
      <c r="G29" s="63">
        <v>2733.96</v>
      </c>
      <c r="H29" s="63">
        <v>1702.4</v>
      </c>
      <c r="I29" s="42">
        <v>2075</v>
      </c>
      <c r="J29" s="42">
        <v>8118.56</v>
      </c>
      <c r="K29" s="42">
        <f>E29-J29</f>
        <v>47881.440000000002</v>
      </c>
    </row>
    <row r="30" spans="1:282" x14ac:dyDescent="0.25">
      <c r="A30" t="s">
        <v>156</v>
      </c>
      <c r="B30" t="s">
        <v>251</v>
      </c>
      <c r="C30" s="14" t="s">
        <v>311</v>
      </c>
      <c r="D30" t="s">
        <v>204</v>
      </c>
      <c r="E30" s="42">
        <v>32000</v>
      </c>
      <c r="F30" s="42">
        <f t="shared" ref="F30" si="2">E30*0.0287</f>
        <v>918.4</v>
      </c>
      <c r="G30" s="42">
        <v>0</v>
      </c>
      <c r="H30" s="42">
        <v>972.8</v>
      </c>
      <c r="I30" s="42">
        <v>3014.45</v>
      </c>
      <c r="J30" s="42">
        <v>4905.6499999999996</v>
      </c>
      <c r="K30" s="42">
        <f t="shared" ref="K30" si="3">+E30-J30</f>
        <v>27094.35</v>
      </c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  <c r="IV30" s="12"/>
      <c r="IW30" s="12"/>
      <c r="IX30" s="12"/>
      <c r="IY30" s="12"/>
      <c r="IZ30" s="12"/>
      <c r="JA30" s="12"/>
      <c r="JB30" s="12"/>
      <c r="JC30" s="12"/>
      <c r="JD30" s="12"/>
      <c r="JE30" s="12"/>
      <c r="JF30" s="12"/>
      <c r="JG30" s="12"/>
      <c r="JH30" s="12"/>
      <c r="JI30" s="12"/>
      <c r="JJ30" s="12"/>
      <c r="JK30" s="12"/>
      <c r="JL30" s="12"/>
      <c r="JM30" s="12"/>
      <c r="JN30" s="12"/>
      <c r="JO30" s="12"/>
      <c r="JP30" s="12"/>
      <c r="JQ30" s="12"/>
      <c r="JR30" s="12"/>
      <c r="JS30" s="12"/>
      <c r="JT30" s="12"/>
      <c r="JU30" s="12"/>
      <c r="JV30" s="12"/>
    </row>
    <row r="31" spans="1:282" x14ac:dyDescent="0.25">
      <c r="A31" s="2" t="s">
        <v>12</v>
      </c>
      <c r="B31" s="2">
        <v>3</v>
      </c>
      <c r="C31" s="15"/>
      <c r="D31" s="2"/>
      <c r="E31" s="50">
        <f t="shared" ref="E31:K31" si="4">SUM(E28:E30)</f>
        <v>132000</v>
      </c>
      <c r="F31" s="50">
        <f t="shared" si="4"/>
        <v>3788.4</v>
      </c>
      <c r="G31" s="50">
        <f t="shared" si="4"/>
        <v>3741.15</v>
      </c>
      <c r="H31" s="50">
        <f t="shared" si="4"/>
        <v>4012.8</v>
      </c>
      <c r="I31" s="50">
        <f t="shared" si="4"/>
        <v>6819.45</v>
      </c>
      <c r="J31" s="50">
        <f t="shared" si="4"/>
        <v>18361.8</v>
      </c>
      <c r="K31" s="50">
        <f t="shared" si="4"/>
        <v>113638.2</v>
      </c>
    </row>
    <row r="32" spans="1:282" x14ac:dyDescent="0.25">
      <c r="A32" s="11"/>
      <c r="B32" s="11"/>
      <c r="C32" s="16"/>
      <c r="D32" s="11"/>
      <c r="E32" s="53"/>
      <c r="F32" s="53"/>
      <c r="G32" s="53"/>
      <c r="H32" s="53"/>
      <c r="I32" s="53"/>
      <c r="J32" s="53"/>
      <c r="K32" s="53"/>
    </row>
    <row r="33" spans="1:84" x14ac:dyDescent="0.25">
      <c r="A33" s="87" t="s">
        <v>17</v>
      </c>
      <c r="B33" s="87"/>
      <c r="C33" s="87"/>
      <c r="D33" s="87"/>
      <c r="E33" s="87"/>
      <c r="F33" s="87"/>
      <c r="G33" s="87"/>
      <c r="H33" s="87"/>
      <c r="I33" s="87"/>
      <c r="J33" s="87"/>
      <c r="K33" s="87"/>
    </row>
    <row r="34" spans="1:84" x14ac:dyDescent="0.25">
      <c r="A34" t="s">
        <v>19</v>
      </c>
      <c r="B34" t="s">
        <v>18</v>
      </c>
      <c r="C34" s="14" t="s">
        <v>310</v>
      </c>
      <c r="D34" t="s">
        <v>204</v>
      </c>
      <c r="E34" s="63">
        <v>2400</v>
      </c>
      <c r="F34" s="42">
        <f>E34*0.0287</f>
        <v>68.88</v>
      </c>
      <c r="G34" s="42">
        <v>0</v>
      </c>
      <c r="H34" s="42">
        <f>E34*0.0304</f>
        <v>72.959999999999994</v>
      </c>
      <c r="I34" s="42">
        <v>2238.16</v>
      </c>
      <c r="J34" s="42">
        <v>2380</v>
      </c>
      <c r="K34" s="42">
        <f>E34-J34</f>
        <v>20</v>
      </c>
    </row>
    <row r="35" spans="1:84" s="12" customFormat="1" x14ac:dyDescent="0.25">
      <c r="A35" t="s">
        <v>175</v>
      </c>
      <c r="B35" t="s">
        <v>438</v>
      </c>
      <c r="C35" s="14" t="s">
        <v>310</v>
      </c>
      <c r="D35" t="s">
        <v>204</v>
      </c>
      <c r="E35" s="63">
        <v>41000</v>
      </c>
      <c r="F35" s="42">
        <f>E35*0.0287</f>
        <v>1176.7</v>
      </c>
      <c r="G35" s="42">
        <v>583.79</v>
      </c>
      <c r="H35" s="42">
        <f>E35*0.0304</f>
        <v>1246.4000000000001</v>
      </c>
      <c r="I35" s="42">
        <v>175</v>
      </c>
      <c r="J35" s="42">
        <v>3181.89</v>
      </c>
      <c r="K35" s="42">
        <f>E35-J35</f>
        <v>37818.11</v>
      </c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x14ac:dyDescent="0.25">
      <c r="A36" s="2" t="s">
        <v>12</v>
      </c>
      <c r="B36" s="2">
        <v>2</v>
      </c>
      <c r="C36" s="15"/>
      <c r="D36" s="2"/>
      <c r="E36" s="50">
        <f t="shared" ref="E36:K36" si="5">SUM(E34:E35)</f>
        <v>43400</v>
      </c>
      <c r="F36" s="50">
        <f t="shared" si="5"/>
        <v>1245.58</v>
      </c>
      <c r="G36" s="50">
        <f t="shared" si="5"/>
        <v>583.79</v>
      </c>
      <c r="H36" s="50">
        <f t="shared" si="5"/>
        <v>1319.36</v>
      </c>
      <c r="I36" s="50">
        <f t="shared" si="5"/>
        <v>2413.16</v>
      </c>
      <c r="J36" s="50">
        <f t="shared" si="5"/>
        <v>5561.89</v>
      </c>
      <c r="K36" s="50">
        <f t="shared" si="5"/>
        <v>37838.11</v>
      </c>
    </row>
    <row r="37" spans="1:84" x14ac:dyDescent="0.25">
      <c r="A37" s="11"/>
      <c r="B37" s="11"/>
      <c r="C37" s="16"/>
      <c r="D37" s="11"/>
      <c r="E37" s="53"/>
      <c r="F37" s="53"/>
      <c r="G37" s="53"/>
      <c r="H37" s="53"/>
      <c r="I37" s="53"/>
      <c r="J37" s="53"/>
      <c r="K37" s="53"/>
    </row>
    <row r="38" spans="1:84" x14ac:dyDescent="0.25">
      <c r="A38" s="87" t="s">
        <v>441</v>
      </c>
      <c r="B38" s="87"/>
      <c r="C38" s="87"/>
      <c r="D38" s="87"/>
      <c r="E38" s="87"/>
      <c r="F38" s="87"/>
      <c r="G38" s="87"/>
      <c r="H38" s="87"/>
      <c r="I38" s="87"/>
      <c r="J38" s="87"/>
      <c r="K38" s="87"/>
    </row>
    <row r="39" spans="1:84" x14ac:dyDescent="0.25">
      <c r="A39" s="13" t="s">
        <v>22</v>
      </c>
      <c r="B39" t="s">
        <v>397</v>
      </c>
      <c r="C39" s="14" t="s">
        <v>310</v>
      </c>
      <c r="D39" t="s">
        <v>205</v>
      </c>
      <c r="E39" s="42">
        <v>56000</v>
      </c>
      <c r="F39" s="42">
        <f>E39*0.0287</f>
        <v>1607.2</v>
      </c>
      <c r="G39" s="63">
        <v>2733.96</v>
      </c>
      <c r="H39" s="42">
        <v>1702.4</v>
      </c>
      <c r="I39" s="42">
        <v>25</v>
      </c>
      <c r="J39" s="42">
        <v>6068.56</v>
      </c>
      <c r="K39" s="42">
        <f>E39-J39</f>
        <v>49931.44</v>
      </c>
    </row>
    <row r="40" spans="1:84" x14ac:dyDescent="0.25">
      <c r="A40" s="13" t="s">
        <v>410</v>
      </c>
      <c r="B40" t="s">
        <v>16</v>
      </c>
      <c r="C40" s="14" t="s">
        <v>310</v>
      </c>
      <c r="D40" t="s">
        <v>204</v>
      </c>
      <c r="E40" s="42">
        <v>110000</v>
      </c>
      <c r="F40" s="63">
        <v>3157</v>
      </c>
      <c r="G40" s="63">
        <v>13668.89</v>
      </c>
      <c r="H40" s="42">
        <v>3344</v>
      </c>
      <c r="I40" s="63">
        <v>3179.9</v>
      </c>
      <c r="J40" s="42">
        <v>23349.79</v>
      </c>
      <c r="K40" s="42">
        <f>E40-J40</f>
        <v>86650.21</v>
      </c>
    </row>
    <row r="41" spans="1:84" x14ac:dyDescent="0.25">
      <c r="A41" s="2" t="s">
        <v>12</v>
      </c>
      <c r="B41" s="2">
        <v>2</v>
      </c>
      <c r="C41" s="15"/>
      <c r="D41" s="2"/>
      <c r="E41" s="50">
        <f t="shared" ref="E41:K41" si="6">+E39+E40</f>
        <v>166000</v>
      </c>
      <c r="F41" s="50">
        <f t="shared" si="6"/>
        <v>4764.2</v>
      </c>
      <c r="G41" s="50">
        <f>+G39+G40</f>
        <v>16402.849999999999</v>
      </c>
      <c r="H41" s="50">
        <f t="shared" si="6"/>
        <v>5046.3999999999996</v>
      </c>
      <c r="I41" s="50">
        <f t="shared" si="6"/>
        <v>3204.9</v>
      </c>
      <c r="J41" s="50">
        <f t="shared" si="6"/>
        <v>29418.35</v>
      </c>
      <c r="K41" s="50">
        <f t="shared" si="6"/>
        <v>136581.65</v>
      </c>
    </row>
    <row r="43" spans="1:84" x14ac:dyDescent="0.25">
      <c r="A43" s="1" t="s">
        <v>373</v>
      </c>
      <c r="B43" s="1"/>
      <c r="C43" s="17"/>
      <c r="E43" s="51"/>
      <c r="F43" s="51"/>
      <c r="G43" s="51"/>
      <c r="H43" s="51"/>
      <c r="I43" s="51"/>
      <c r="J43" s="51"/>
      <c r="K43" s="51"/>
    </row>
    <row r="44" spans="1:84" x14ac:dyDescent="0.25">
      <c r="A44" s="22" t="s">
        <v>316</v>
      </c>
      <c r="B44" s="6" t="s">
        <v>16</v>
      </c>
      <c r="C44" s="6" t="s">
        <v>318</v>
      </c>
      <c r="D44" s="39" t="s">
        <v>204</v>
      </c>
      <c r="E44" s="23">
        <v>89500</v>
      </c>
      <c r="F44" s="48">
        <v>2568.65</v>
      </c>
      <c r="G44" s="63">
        <v>9635.51</v>
      </c>
      <c r="H44" s="38">
        <v>2720.8</v>
      </c>
      <c r="I44" s="42">
        <v>25</v>
      </c>
      <c r="J44" s="23">
        <v>14949.96</v>
      </c>
      <c r="K44" s="23">
        <f>E44-J44</f>
        <v>74550.039999999994</v>
      </c>
    </row>
    <row r="45" spans="1:84" s="28" customFormat="1" x14ac:dyDescent="0.25">
      <c r="A45" s="26" t="s">
        <v>12</v>
      </c>
      <c r="B45" s="26">
        <v>1</v>
      </c>
      <c r="C45" s="27"/>
      <c r="D45" s="26"/>
      <c r="E45" s="49">
        <f>E44</f>
        <v>89500</v>
      </c>
      <c r="F45" s="49">
        <f>SUM(F44)</f>
        <v>2568.65</v>
      </c>
      <c r="G45" s="49">
        <f>G44</f>
        <v>9635.51</v>
      </c>
      <c r="H45" s="49">
        <f>H44</f>
        <v>2720.8</v>
      </c>
      <c r="I45" s="49">
        <f>I44</f>
        <v>25</v>
      </c>
      <c r="J45" s="49">
        <f>J44</f>
        <v>14949.96</v>
      </c>
      <c r="K45" s="49">
        <f>K44</f>
        <v>74550.039999999994</v>
      </c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x14ac:dyDescent="0.25">
      <c r="A46" s="11"/>
      <c r="B46" s="11"/>
      <c r="C46" s="16"/>
      <c r="D46" s="11"/>
      <c r="E46" s="53"/>
      <c r="F46" s="53"/>
      <c r="G46" s="53"/>
      <c r="H46" s="53"/>
      <c r="I46" s="53"/>
      <c r="J46" s="53"/>
      <c r="K46" s="53"/>
    </row>
    <row r="47" spans="1:84" x14ac:dyDescent="0.25">
      <c r="A47" s="87" t="s">
        <v>283</v>
      </c>
      <c r="B47" s="87"/>
      <c r="C47" s="87"/>
      <c r="D47" s="87"/>
      <c r="E47" s="87"/>
      <c r="F47" s="87"/>
      <c r="G47" s="87"/>
      <c r="H47" s="87"/>
      <c r="I47" s="87"/>
      <c r="J47" s="87"/>
      <c r="K47" s="87"/>
    </row>
    <row r="48" spans="1:84" s="2" customFormat="1" x14ac:dyDescent="0.25">
      <c r="A48" t="s">
        <v>15</v>
      </c>
      <c r="B48" t="s">
        <v>16</v>
      </c>
      <c r="C48" s="14" t="s">
        <v>310</v>
      </c>
      <c r="D48" t="s">
        <v>205</v>
      </c>
      <c r="E48" s="42">
        <v>133000</v>
      </c>
      <c r="F48" s="42">
        <v>3817.1</v>
      </c>
      <c r="G48" s="42">
        <v>19867.79</v>
      </c>
      <c r="H48" s="42">
        <f>E48*0.0304</f>
        <v>4043.2</v>
      </c>
      <c r="I48" s="42">
        <v>175</v>
      </c>
      <c r="J48" s="42">
        <v>27903.09</v>
      </c>
      <c r="K48" s="42">
        <f>+E48-J48</f>
        <v>105096.91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</row>
    <row r="49" spans="1:84" s="12" customFormat="1" x14ac:dyDescent="0.25">
      <c r="A49" t="s">
        <v>223</v>
      </c>
      <c r="B49" t="s">
        <v>207</v>
      </c>
      <c r="C49" s="14" t="s">
        <v>310</v>
      </c>
      <c r="D49" t="s">
        <v>205</v>
      </c>
      <c r="E49" s="42">
        <v>32000</v>
      </c>
      <c r="F49" s="42">
        <v>918.4</v>
      </c>
      <c r="G49" s="42">
        <v>0</v>
      </c>
      <c r="H49" s="42">
        <v>972.8</v>
      </c>
      <c r="I49" s="42">
        <v>5689.76</v>
      </c>
      <c r="J49" s="42">
        <v>7580.96</v>
      </c>
      <c r="K49" s="42">
        <f>+E49-J49</f>
        <v>24419.040000000001</v>
      </c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</row>
    <row r="50" spans="1:84" x14ac:dyDescent="0.25">
      <c r="A50" s="2" t="s">
        <v>12</v>
      </c>
      <c r="B50" s="2">
        <v>2</v>
      </c>
      <c r="C50" s="15"/>
      <c r="D50" s="2"/>
      <c r="E50" s="50">
        <f>SUM(E48:E48)+E49</f>
        <v>165000</v>
      </c>
      <c r="F50" s="50">
        <f>SUM(F48:F48)+F49</f>
        <v>4735.5</v>
      </c>
      <c r="G50" s="50">
        <f>SUM(G48:G49)</f>
        <v>19867.79</v>
      </c>
      <c r="H50" s="50">
        <f>SUM(H48:H48)+H49</f>
        <v>5016</v>
      </c>
      <c r="I50" s="50">
        <f>SUM(I48:I48)+I49</f>
        <v>5864.76</v>
      </c>
      <c r="J50" s="50">
        <f>SUM(J48:J48)+J49</f>
        <v>35484.050000000003</v>
      </c>
      <c r="K50" s="50">
        <f>SUM(K48:K48)+K49</f>
        <v>129515.95</v>
      </c>
    </row>
    <row r="51" spans="1:84" x14ac:dyDescent="0.25">
      <c r="A51" s="11"/>
      <c r="B51" s="11"/>
      <c r="C51" s="16"/>
      <c r="D51" s="11"/>
      <c r="E51" s="53"/>
      <c r="F51" s="53"/>
      <c r="G51" s="53"/>
      <c r="H51" s="53"/>
      <c r="I51" s="53"/>
      <c r="J51" s="53"/>
      <c r="K51" s="53"/>
    </row>
    <row r="52" spans="1:84" x14ac:dyDescent="0.25">
      <c r="A52" s="87" t="s">
        <v>13</v>
      </c>
      <c r="B52" s="87"/>
      <c r="C52" s="87"/>
      <c r="D52" s="87"/>
      <c r="E52" s="87"/>
      <c r="F52" s="87"/>
      <c r="G52" s="87"/>
      <c r="H52" s="87"/>
      <c r="I52" s="87"/>
      <c r="J52" s="87"/>
      <c r="K52" s="87"/>
    </row>
    <row r="53" spans="1:84" x14ac:dyDescent="0.25">
      <c r="A53" t="s">
        <v>23</v>
      </c>
      <c r="B53" t="s">
        <v>16</v>
      </c>
      <c r="C53" s="14" t="s">
        <v>310</v>
      </c>
      <c r="D53" t="s">
        <v>205</v>
      </c>
      <c r="E53" s="42">
        <v>90000</v>
      </c>
      <c r="F53" s="42">
        <f>E53*0.0287</f>
        <v>2583</v>
      </c>
      <c r="G53" s="63">
        <v>9358.76</v>
      </c>
      <c r="H53" s="42">
        <f>E53*0.0304</f>
        <v>2736</v>
      </c>
      <c r="I53" s="42">
        <v>3072.45</v>
      </c>
      <c r="J53" s="42">
        <v>17750.21</v>
      </c>
      <c r="K53" s="42">
        <f>E53-J53</f>
        <v>72249.789999999994</v>
      </c>
    </row>
    <row r="54" spans="1:84" s="12" customFormat="1" x14ac:dyDescent="0.25">
      <c r="A54" t="s">
        <v>256</v>
      </c>
      <c r="B54" t="s">
        <v>96</v>
      </c>
      <c r="C54" s="14" t="s">
        <v>310</v>
      </c>
      <c r="D54" t="s">
        <v>205</v>
      </c>
      <c r="E54" s="42">
        <v>60000</v>
      </c>
      <c r="F54" s="42">
        <f>E54*0.0287</f>
        <v>1722</v>
      </c>
      <c r="G54" s="63">
        <v>2855.7</v>
      </c>
      <c r="H54" s="42">
        <f>E54*0.0304</f>
        <v>1824</v>
      </c>
      <c r="I54" s="42">
        <v>5402.8</v>
      </c>
      <c r="J54" s="42">
        <v>11804.5</v>
      </c>
      <c r="K54" s="42">
        <f>E54-J54</f>
        <v>48195.5</v>
      </c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</row>
    <row r="55" spans="1:84" x14ac:dyDescent="0.25">
      <c r="A55" s="2" t="s">
        <v>12</v>
      </c>
      <c r="B55" s="2">
        <v>2</v>
      </c>
      <c r="C55" s="15"/>
      <c r="D55" s="2"/>
      <c r="E55" s="50">
        <f t="shared" ref="E55:K55" si="7">SUM(E53:E54)</f>
        <v>150000</v>
      </c>
      <c r="F55" s="50">
        <f t="shared" si="7"/>
        <v>4305</v>
      </c>
      <c r="G55" s="50">
        <f>SUM(G53:G54)</f>
        <v>12214.46</v>
      </c>
      <c r="H55" s="50">
        <f t="shared" si="7"/>
        <v>4560</v>
      </c>
      <c r="I55" s="50">
        <f t="shared" si="7"/>
        <v>8475.25</v>
      </c>
      <c r="J55" s="50">
        <f t="shared" si="7"/>
        <v>29554.71</v>
      </c>
      <c r="K55" s="50">
        <f t="shared" si="7"/>
        <v>120445.29</v>
      </c>
    </row>
    <row r="56" spans="1:84" x14ac:dyDescent="0.25">
      <c r="A56" s="1"/>
      <c r="B56" s="1"/>
      <c r="C56" s="17"/>
      <c r="D56" s="1"/>
      <c r="E56" s="51"/>
      <c r="F56" s="51"/>
      <c r="G56" s="51"/>
      <c r="H56" s="51"/>
      <c r="I56" s="51"/>
      <c r="J56" s="51"/>
      <c r="K56" s="51"/>
    </row>
    <row r="57" spans="1:84" x14ac:dyDescent="0.25">
      <c r="A57" s="5" t="s">
        <v>160</v>
      </c>
      <c r="B57" s="5"/>
      <c r="D57" s="5"/>
      <c r="E57" s="54"/>
      <c r="F57" s="54"/>
      <c r="G57" s="54"/>
      <c r="H57" s="54"/>
      <c r="I57" s="54"/>
      <c r="J57" s="54"/>
      <c r="K57" s="54"/>
    </row>
    <row r="58" spans="1:84" x14ac:dyDescent="0.25">
      <c r="A58" t="s">
        <v>319</v>
      </c>
      <c r="B58" t="s">
        <v>320</v>
      </c>
      <c r="C58" s="14" t="s">
        <v>310</v>
      </c>
      <c r="D58" t="s">
        <v>204</v>
      </c>
      <c r="E58" s="42">
        <v>44000</v>
      </c>
      <c r="F58" s="42">
        <v>1262.8</v>
      </c>
      <c r="G58">
        <v>533.96</v>
      </c>
      <c r="H58" s="42">
        <v>1337.6</v>
      </c>
      <c r="I58" s="42">
        <v>6549.9</v>
      </c>
      <c r="J58" s="42">
        <v>9684.26</v>
      </c>
      <c r="K58" s="42">
        <f>E58-J58</f>
        <v>34315.74</v>
      </c>
    </row>
    <row r="59" spans="1:84" s="1" customFormat="1" x14ac:dyDescent="0.25">
      <c r="A59" t="s">
        <v>8</v>
      </c>
      <c r="B59" t="s">
        <v>9</v>
      </c>
      <c r="C59" s="14" t="s">
        <v>310</v>
      </c>
      <c r="D59" t="s">
        <v>204</v>
      </c>
      <c r="E59" s="42">
        <v>32000</v>
      </c>
      <c r="F59" s="42">
        <v>918.4</v>
      </c>
      <c r="G59" s="42">
        <v>0</v>
      </c>
      <c r="H59" s="42">
        <v>972.8</v>
      </c>
      <c r="I59" s="42">
        <v>1752.45</v>
      </c>
      <c r="J59" s="42">
        <v>3643.65</v>
      </c>
      <c r="K59" s="42">
        <f t="shared" ref="K59" si="8">E59-J59</f>
        <v>28356.35</v>
      </c>
    </row>
    <row r="60" spans="1:84" x14ac:dyDescent="0.25">
      <c r="A60" t="s">
        <v>163</v>
      </c>
      <c r="B60" t="s">
        <v>187</v>
      </c>
      <c r="C60" s="14" t="s">
        <v>311</v>
      </c>
      <c r="D60" t="s">
        <v>204</v>
      </c>
      <c r="E60" s="42">
        <v>40000</v>
      </c>
      <c r="F60" s="42">
        <f t="shared" ref="F60:F66" si="9">E60*0.0287</f>
        <v>1148</v>
      </c>
      <c r="G60">
        <v>442.65</v>
      </c>
      <c r="H60" s="42">
        <f>E60*0.0304</f>
        <v>1216</v>
      </c>
      <c r="I60" s="42">
        <v>6243.2</v>
      </c>
      <c r="J60" s="42">
        <v>9049.85</v>
      </c>
      <c r="K60" s="42">
        <f t="shared" ref="K60:K64" si="10">E60-J60</f>
        <v>30950.15</v>
      </c>
    </row>
    <row r="61" spans="1:84" x14ac:dyDescent="0.25">
      <c r="A61" t="s">
        <v>164</v>
      </c>
      <c r="B61" t="s">
        <v>165</v>
      </c>
      <c r="C61" s="14" t="s">
        <v>310</v>
      </c>
      <c r="D61" t="s">
        <v>204</v>
      </c>
      <c r="E61" s="42">
        <v>58000</v>
      </c>
      <c r="F61" s="42">
        <f t="shared" si="9"/>
        <v>1664.6</v>
      </c>
      <c r="G61" s="63">
        <v>2509.85</v>
      </c>
      <c r="H61" s="42">
        <f>E61*0.0304</f>
        <v>1763.2</v>
      </c>
      <c r="I61" s="42">
        <v>3869.9</v>
      </c>
      <c r="J61" s="42">
        <v>9807.5499999999993</v>
      </c>
      <c r="K61" s="42">
        <f t="shared" si="10"/>
        <v>48192.45</v>
      </c>
    </row>
    <row r="62" spans="1:84" x14ac:dyDescent="0.25">
      <c r="A62" t="s">
        <v>252</v>
      </c>
      <c r="B62" t="s">
        <v>58</v>
      </c>
      <c r="C62" s="14" t="s">
        <v>311</v>
      </c>
      <c r="D62" s="7" t="s">
        <v>205</v>
      </c>
      <c r="E62" s="42">
        <v>36000</v>
      </c>
      <c r="F62" s="42">
        <f t="shared" si="9"/>
        <v>1033.2</v>
      </c>
      <c r="G62" s="42">
        <v>0</v>
      </c>
      <c r="H62" s="42">
        <f>E62*0.0304</f>
        <v>1094.4000000000001</v>
      </c>
      <c r="I62" s="42">
        <v>175</v>
      </c>
      <c r="J62" s="42">
        <v>2302.6</v>
      </c>
      <c r="K62" s="42">
        <f>E62-J62</f>
        <v>33697.4</v>
      </c>
    </row>
    <row r="63" spans="1:84" x14ac:dyDescent="0.25">
      <c r="A63" t="s">
        <v>206</v>
      </c>
      <c r="B63" t="s">
        <v>166</v>
      </c>
      <c r="C63" s="14" t="s">
        <v>311</v>
      </c>
      <c r="D63" t="s">
        <v>205</v>
      </c>
      <c r="E63" s="42">
        <v>28350</v>
      </c>
      <c r="F63" s="42">
        <f t="shared" si="9"/>
        <v>813.65</v>
      </c>
      <c r="G63" s="42">
        <v>0</v>
      </c>
      <c r="H63" s="42">
        <v>861.84</v>
      </c>
      <c r="I63" s="42">
        <v>3323.5</v>
      </c>
      <c r="J63" s="42">
        <v>4998.99</v>
      </c>
      <c r="K63" s="42">
        <f t="shared" si="10"/>
        <v>23351.01</v>
      </c>
    </row>
    <row r="64" spans="1:84" x14ac:dyDescent="0.25">
      <c r="A64" t="s">
        <v>317</v>
      </c>
      <c r="B64" t="s">
        <v>108</v>
      </c>
      <c r="C64" s="14" t="s">
        <v>310</v>
      </c>
      <c r="D64" t="s">
        <v>205</v>
      </c>
      <c r="E64" s="42">
        <v>49000</v>
      </c>
      <c r="F64" s="42">
        <f t="shared" si="9"/>
        <v>1406.3</v>
      </c>
      <c r="G64" s="63">
        <v>1712.87</v>
      </c>
      <c r="H64" s="42">
        <f>E64*0.0304</f>
        <v>1489.6</v>
      </c>
      <c r="I64" s="42">
        <v>175</v>
      </c>
      <c r="J64" s="42">
        <v>4783.7700000000004</v>
      </c>
      <c r="K64" s="42">
        <f t="shared" si="10"/>
        <v>44216.23</v>
      </c>
    </row>
    <row r="65" spans="1:11" x14ac:dyDescent="0.25">
      <c r="A65" t="s">
        <v>467</v>
      </c>
      <c r="B65" t="s">
        <v>207</v>
      </c>
      <c r="C65" s="14" t="s">
        <v>311</v>
      </c>
      <c r="D65" t="s">
        <v>205</v>
      </c>
      <c r="E65" s="42">
        <v>40000</v>
      </c>
      <c r="F65" s="42">
        <f t="shared" si="9"/>
        <v>1148</v>
      </c>
      <c r="G65">
        <v>442.65</v>
      </c>
      <c r="H65" s="42">
        <f>E65*0.0304</f>
        <v>1216</v>
      </c>
      <c r="I65" s="42">
        <v>25</v>
      </c>
      <c r="J65" s="42">
        <v>2831.65</v>
      </c>
      <c r="K65" s="42">
        <f>E65-J65</f>
        <v>37168.35</v>
      </c>
    </row>
    <row r="66" spans="1:11" x14ac:dyDescent="0.25">
      <c r="A66" t="s">
        <v>468</v>
      </c>
      <c r="B66" t="s">
        <v>207</v>
      </c>
      <c r="C66" s="14" t="s">
        <v>310</v>
      </c>
      <c r="D66" t="s">
        <v>205</v>
      </c>
      <c r="E66" s="42">
        <v>40000</v>
      </c>
      <c r="F66" s="42">
        <f t="shared" si="9"/>
        <v>1148</v>
      </c>
      <c r="G66" s="63">
        <v>442.65</v>
      </c>
      <c r="H66" s="42">
        <f>E66*0.0304</f>
        <v>1216</v>
      </c>
      <c r="I66" s="42">
        <v>25</v>
      </c>
      <c r="J66" s="42">
        <v>2831.65</v>
      </c>
      <c r="K66" s="42">
        <f>E66-J66</f>
        <v>37168.35</v>
      </c>
    </row>
    <row r="67" spans="1:11" x14ac:dyDescent="0.25">
      <c r="A67" t="s">
        <v>474</v>
      </c>
      <c r="B67" t="s">
        <v>342</v>
      </c>
      <c r="C67" s="14" t="s">
        <v>310</v>
      </c>
      <c r="D67" t="s">
        <v>205</v>
      </c>
      <c r="E67" s="63">
        <v>47000</v>
      </c>
      <c r="F67" s="63">
        <v>1348.9</v>
      </c>
      <c r="G67" s="63">
        <v>1430.6</v>
      </c>
      <c r="H67" s="63">
        <v>1428.8</v>
      </c>
      <c r="I67" s="42">
        <v>25</v>
      </c>
      <c r="J67" s="63">
        <v>4233.3</v>
      </c>
      <c r="K67" s="63">
        <v>42766.7</v>
      </c>
    </row>
    <row r="68" spans="1:11" x14ac:dyDescent="0.25">
      <c r="A68" s="2" t="s">
        <v>12</v>
      </c>
      <c r="B68" s="2">
        <v>10</v>
      </c>
      <c r="C68" s="15"/>
      <c r="D68" s="2"/>
      <c r="E68" s="50">
        <f t="shared" ref="E68:K68" si="11">SUM(E58:E67)</f>
        <v>414350</v>
      </c>
      <c r="F68" s="50">
        <f t="shared" si="11"/>
        <v>11891.85</v>
      </c>
      <c r="G68" s="50">
        <f t="shared" si="11"/>
        <v>7515.23</v>
      </c>
      <c r="H68" s="50">
        <f t="shared" si="11"/>
        <v>12596.24</v>
      </c>
      <c r="I68" s="50">
        <f t="shared" si="11"/>
        <v>22163.95</v>
      </c>
      <c r="J68" s="50">
        <f t="shared" si="11"/>
        <v>54167.27</v>
      </c>
      <c r="K68" s="50">
        <f t="shared" si="11"/>
        <v>360182.73</v>
      </c>
    </row>
    <row r="69" spans="1:11" s="12" customFormat="1" x14ac:dyDescent="0.25">
      <c r="A69" s="11"/>
      <c r="B69" s="11"/>
      <c r="C69" s="16"/>
      <c r="D69" s="11"/>
      <c r="E69" s="53"/>
      <c r="F69" s="53"/>
      <c r="G69" s="53"/>
      <c r="H69" s="53"/>
      <c r="I69" s="53"/>
      <c r="J69" s="53"/>
      <c r="K69" s="53"/>
    </row>
    <row r="70" spans="1:11" s="12" customFormat="1" x14ac:dyDescent="0.25">
      <c r="A70" s="11" t="s">
        <v>460</v>
      </c>
      <c r="B70" s="11"/>
      <c r="C70" s="16"/>
      <c r="D70" s="11"/>
      <c r="E70" s="53"/>
      <c r="F70" s="53"/>
      <c r="G70" s="53"/>
      <c r="H70" s="53"/>
      <c r="I70" s="53"/>
      <c r="J70" s="53"/>
      <c r="K70" s="53"/>
    </row>
    <row r="71" spans="1:11" s="12" customFormat="1" x14ac:dyDescent="0.25">
      <c r="A71" s="12" t="s">
        <v>461</v>
      </c>
      <c r="B71" s="12" t="s">
        <v>342</v>
      </c>
      <c r="C71" s="41" t="s">
        <v>311</v>
      </c>
      <c r="D71" s="12" t="s">
        <v>205</v>
      </c>
      <c r="E71" s="56">
        <v>47000</v>
      </c>
      <c r="F71" s="63">
        <v>1348.9</v>
      </c>
      <c r="G71" s="63">
        <v>1430.6</v>
      </c>
      <c r="H71" s="63">
        <v>1428.8</v>
      </c>
      <c r="I71" s="56">
        <v>25</v>
      </c>
      <c r="J71" s="42">
        <v>4233.3</v>
      </c>
      <c r="K71" s="63">
        <f>E71-J71</f>
        <v>42766.7</v>
      </c>
    </row>
    <row r="72" spans="1:11" s="12" customFormat="1" x14ac:dyDescent="0.25">
      <c r="A72" t="s">
        <v>469</v>
      </c>
      <c r="B72" t="s">
        <v>342</v>
      </c>
      <c r="C72" s="41" t="s">
        <v>310</v>
      </c>
      <c r="D72" s="12" t="s">
        <v>205</v>
      </c>
      <c r="E72" s="56">
        <v>47000</v>
      </c>
      <c r="F72" s="63">
        <v>1348.9</v>
      </c>
      <c r="G72" s="63">
        <v>1430.6</v>
      </c>
      <c r="H72" s="63">
        <v>1428.8</v>
      </c>
      <c r="I72" s="56">
        <v>25</v>
      </c>
      <c r="J72" s="42">
        <v>4233.3</v>
      </c>
      <c r="K72" s="63">
        <f>E72-J72</f>
        <v>42766.7</v>
      </c>
    </row>
    <row r="73" spans="1:11" s="11" customFormat="1" x14ac:dyDescent="0.25">
      <c r="A73" s="2" t="s">
        <v>434</v>
      </c>
      <c r="B73" s="2">
        <v>2</v>
      </c>
      <c r="C73" s="15"/>
      <c r="D73" s="2"/>
      <c r="E73" s="50">
        <f t="shared" ref="E73:J73" si="12">SUM(E71:E72)</f>
        <v>94000</v>
      </c>
      <c r="F73" s="50">
        <f t="shared" si="12"/>
        <v>2697.8</v>
      </c>
      <c r="G73" s="50">
        <f t="shared" si="12"/>
        <v>2861.2</v>
      </c>
      <c r="H73" s="50">
        <f t="shared" si="12"/>
        <v>2857.6</v>
      </c>
      <c r="I73" s="50">
        <f t="shared" si="12"/>
        <v>50</v>
      </c>
      <c r="J73" s="50">
        <f t="shared" si="12"/>
        <v>8466.6</v>
      </c>
      <c r="K73" s="50">
        <f>SUM(K71:K72)</f>
        <v>85533.4</v>
      </c>
    </row>
    <row r="75" spans="1:11" ht="17.25" customHeight="1" x14ac:dyDescent="0.25">
      <c r="A75" s="5" t="s">
        <v>285</v>
      </c>
      <c r="B75" s="5"/>
      <c r="C75" s="17"/>
      <c r="D75" s="5"/>
      <c r="E75" s="54"/>
      <c r="F75" s="54"/>
      <c r="G75" s="54"/>
      <c r="H75" s="54"/>
      <c r="I75" s="54"/>
      <c r="J75" s="54"/>
      <c r="K75" s="54"/>
    </row>
    <row r="76" spans="1:11" x14ac:dyDescent="0.25">
      <c r="A76" t="s">
        <v>167</v>
      </c>
      <c r="B76" t="s">
        <v>342</v>
      </c>
      <c r="C76" s="14" t="s">
        <v>310</v>
      </c>
      <c r="D76" t="s">
        <v>205</v>
      </c>
      <c r="E76" s="42">
        <v>44000</v>
      </c>
      <c r="F76" s="42">
        <f>E76*0.0287</f>
        <v>1262.8</v>
      </c>
      <c r="G76" s="42">
        <v>1007.19</v>
      </c>
      <c r="H76" s="42">
        <f t="shared" ref="H76:H81" si="13">E76*0.0304</f>
        <v>1337.6</v>
      </c>
      <c r="I76" s="42">
        <v>1395</v>
      </c>
      <c r="J76" s="63">
        <v>5002.59</v>
      </c>
      <c r="K76" s="63">
        <f>E76-J76</f>
        <v>38997.410000000003</v>
      </c>
    </row>
    <row r="77" spans="1:11" x14ac:dyDescent="0.25">
      <c r="A77" t="s">
        <v>169</v>
      </c>
      <c r="B77" t="s">
        <v>342</v>
      </c>
      <c r="C77" s="14" t="s">
        <v>311</v>
      </c>
      <c r="D77" t="s">
        <v>204</v>
      </c>
      <c r="E77" s="42">
        <v>45000</v>
      </c>
      <c r="F77" s="42">
        <f>E77*0.0287</f>
        <v>1291.5</v>
      </c>
      <c r="G77" s="42">
        <v>1148.33</v>
      </c>
      <c r="H77" s="42">
        <f t="shared" si="13"/>
        <v>1368</v>
      </c>
      <c r="I77" s="42">
        <v>175</v>
      </c>
      <c r="J77" s="63">
        <v>3982.83</v>
      </c>
      <c r="K77" s="63">
        <f t="shared" ref="K77:K79" si="14">E77-J77</f>
        <v>41017.17</v>
      </c>
    </row>
    <row r="78" spans="1:11" x14ac:dyDescent="0.25">
      <c r="A78" t="s">
        <v>170</v>
      </c>
      <c r="B78" t="s">
        <v>16</v>
      </c>
      <c r="C78" s="14" t="s">
        <v>310</v>
      </c>
      <c r="D78" t="s">
        <v>204</v>
      </c>
      <c r="E78" s="42">
        <v>89500</v>
      </c>
      <c r="F78" s="42">
        <f>E78*0.0287</f>
        <v>2568.65</v>
      </c>
      <c r="G78" s="42">
        <v>9635.51</v>
      </c>
      <c r="H78" s="42">
        <f t="shared" si="13"/>
        <v>2720.8</v>
      </c>
      <c r="I78" s="42">
        <v>1617.5</v>
      </c>
      <c r="J78" s="63">
        <v>16542.46</v>
      </c>
      <c r="K78" s="63">
        <f>E78-J78</f>
        <v>72957.539999999994</v>
      </c>
    </row>
    <row r="79" spans="1:11" x14ac:dyDescent="0.25">
      <c r="A79" s="6" t="s">
        <v>341</v>
      </c>
      <c r="B79" s="6" t="s">
        <v>342</v>
      </c>
      <c r="C79" s="14" t="s">
        <v>311</v>
      </c>
      <c r="D79" s="9" t="s">
        <v>205</v>
      </c>
      <c r="E79" s="42">
        <v>44000</v>
      </c>
      <c r="F79" s="42">
        <f>E79*0.0287</f>
        <v>1262.8</v>
      </c>
      <c r="G79" s="42">
        <v>1007.19</v>
      </c>
      <c r="H79" s="42">
        <f t="shared" si="13"/>
        <v>1337.6</v>
      </c>
      <c r="I79" s="42">
        <v>175</v>
      </c>
      <c r="J79" s="63">
        <v>3782.59</v>
      </c>
      <c r="K79" s="63">
        <f t="shared" si="14"/>
        <v>40217.410000000003</v>
      </c>
    </row>
    <row r="80" spans="1:11" x14ac:dyDescent="0.25">
      <c r="A80" s="6" t="s">
        <v>343</v>
      </c>
      <c r="B80" s="6" t="s">
        <v>342</v>
      </c>
      <c r="C80" s="14" t="s">
        <v>311</v>
      </c>
      <c r="D80" s="9" t="s">
        <v>205</v>
      </c>
      <c r="E80" s="42">
        <v>44000</v>
      </c>
      <c r="F80" s="42">
        <v>1262.8</v>
      </c>
      <c r="G80" s="42">
        <v>1007.19</v>
      </c>
      <c r="H80" s="42">
        <f t="shared" si="13"/>
        <v>1337.6</v>
      </c>
      <c r="I80" s="42">
        <v>175</v>
      </c>
      <c r="J80" s="63">
        <v>3782.59</v>
      </c>
      <c r="K80" s="63">
        <f>E80-J80</f>
        <v>40217.410000000003</v>
      </c>
    </row>
    <row r="81" spans="1:11" x14ac:dyDescent="0.25">
      <c r="A81" t="s">
        <v>470</v>
      </c>
      <c r="B81" t="s">
        <v>342</v>
      </c>
      <c r="C81" s="14" t="s">
        <v>311</v>
      </c>
      <c r="D81" s="9" t="s">
        <v>205</v>
      </c>
      <c r="E81" s="42">
        <v>47000</v>
      </c>
      <c r="F81" s="63">
        <v>1348.9</v>
      </c>
      <c r="G81" s="63">
        <v>1430.6</v>
      </c>
      <c r="H81" s="42">
        <f t="shared" si="13"/>
        <v>1428.8</v>
      </c>
      <c r="I81" s="42">
        <v>25</v>
      </c>
      <c r="J81" s="63">
        <v>4233.3</v>
      </c>
      <c r="K81" s="63">
        <f>E81-J81</f>
        <v>42766.7</v>
      </c>
    </row>
    <row r="82" spans="1:11" x14ac:dyDescent="0.25">
      <c r="A82" s="2" t="s">
        <v>12</v>
      </c>
      <c r="B82" s="2">
        <v>6</v>
      </c>
      <c r="C82" s="15"/>
      <c r="D82" s="2"/>
      <c r="E82" s="50">
        <f t="shared" ref="E82:J82" si="15">SUM(E76:E81)</f>
        <v>313500</v>
      </c>
      <c r="F82" s="50">
        <f t="shared" si="15"/>
        <v>8997.4500000000007</v>
      </c>
      <c r="G82" s="50">
        <f t="shared" si="15"/>
        <v>15236.01</v>
      </c>
      <c r="H82" s="50">
        <f t="shared" si="15"/>
        <v>9530.4</v>
      </c>
      <c r="I82" s="50">
        <f t="shared" si="15"/>
        <v>3562.5</v>
      </c>
      <c r="J82" s="50">
        <f t="shared" si="15"/>
        <v>37326.36</v>
      </c>
      <c r="K82" s="50">
        <f>SUM(K76:K81)</f>
        <v>276173.64</v>
      </c>
    </row>
    <row r="84" spans="1:11" x14ac:dyDescent="0.25">
      <c r="A84" s="5" t="s">
        <v>284</v>
      </c>
      <c r="B84" s="5"/>
      <c r="C84" s="17"/>
      <c r="D84" s="5"/>
      <c r="E84" s="54"/>
      <c r="F84" s="54"/>
      <c r="G84" s="54"/>
      <c r="H84" s="54"/>
      <c r="I84" s="54"/>
      <c r="J84" s="54"/>
      <c r="K84" s="54"/>
    </row>
    <row r="85" spans="1:11" x14ac:dyDescent="0.25">
      <c r="A85" s="6" t="s">
        <v>168</v>
      </c>
      <c r="B85" s="6" t="s">
        <v>91</v>
      </c>
      <c r="C85" s="14" t="s">
        <v>310</v>
      </c>
      <c r="D85" s="6" t="s">
        <v>205</v>
      </c>
      <c r="E85" s="40">
        <v>51000</v>
      </c>
      <c r="F85" s="40">
        <v>1463.7</v>
      </c>
      <c r="G85" s="24">
        <v>1995.14</v>
      </c>
      <c r="H85" s="25">
        <v>1550.4</v>
      </c>
      <c r="I85" s="25">
        <v>175</v>
      </c>
      <c r="J85" s="25">
        <v>5184.24</v>
      </c>
      <c r="K85" s="25">
        <f>E85-J85</f>
        <v>45815.76</v>
      </c>
    </row>
    <row r="86" spans="1:11" x14ac:dyDescent="0.25">
      <c r="A86" s="2" t="s">
        <v>12</v>
      </c>
      <c r="B86" s="2">
        <v>1</v>
      </c>
      <c r="C86" s="15"/>
      <c r="D86" s="2"/>
      <c r="E86" s="50">
        <f>E85</f>
        <v>51000</v>
      </c>
      <c r="F86" s="50">
        <f>+F85</f>
        <v>1463.7</v>
      </c>
      <c r="G86" s="50">
        <f>G85</f>
        <v>1995.14</v>
      </c>
      <c r="H86" s="50">
        <f>H85</f>
        <v>1550.4</v>
      </c>
      <c r="I86" s="50">
        <f>I85</f>
        <v>175</v>
      </c>
      <c r="J86" s="50">
        <f>J85</f>
        <v>5184.24</v>
      </c>
      <c r="K86" s="50">
        <f>K85</f>
        <v>45815.76</v>
      </c>
    </row>
    <row r="87" spans="1:11" x14ac:dyDescent="0.25">
      <c r="C87"/>
    </row>
    <row r="88" spans="1:11" x14ac:dyDescent="0.25">
      <c r="A88" s="87" t="s">
        <v>176</v>
      </c>
      <c r="B88" s="87"/>
      <c r="C88" s="87"/>
      <c r="D88" s="87"/>
      <c r="E88" s="87"/>
      <c r="F88" s="87"/>
      <c r="G88" s="87"/>
      <c r="H88" s="87"/>
      <c r="I88" s="87"/>
      <c r="J88" s="87"/>
      <c r="K88" s="87"/>
    </row>
    <row r="89" spans="1:11" x14ac:dyDescent="0.25">
      <c r="A89" t="s">
        <v>262</v>
      </c>
      <c r="B89" s="8" t="s">
        <v>20</v>
      </c>
      <c r="C89" s="14" t="s">
        <v>310</v>
      </c>
      <c r="D89" t="s">
        <v>205</v>
      </c>
      <c r="E89" s="42">
        <v>27500</v>
      </c>
      <c r="F89" s="40">
        <f>E89*0.0287</f>
        <v>789.25</v>
      </c>
      <c r="G89" s="42">
        <v>0</v>
      </c>
      <c r="H89" s="42">
        <f>E89*0.0304</f>
        <v>836</v>
      </c>
      <c r="I89" s="42">
        <v>1175</v>
      </c>
      <c r="J89" s="42">
        <v>2800.25</v>
      </c>
      <c r="K89" s="63">
        <f>E89-J89</f>
        <v>24699.75</v>
      </c>
    </row>
    <row r="90" spans="1:11" x14ac:dyDescent="0.25">
      <c r="A90" t="s">
        <v>413</v>
      </c>
      <c r="B90" t="s">
        <v>439</v>
      </c>
      <c r="C90" s="14" t="s">
        <v>310</v>
      </c>
      <c r="D90" t="s">
        <v>386</v>
      </c>
      <c r="E90" s="42">
        <v>76000</v>
      </c>
      <c r="F90" s="42">
        <f>E90*0.0287</f>
        <v>2181.1999999999998</v>
      </c>
      <c r="G90" s="42">
        <v>6497.56</v>
      </c>
      <c r="H90" s="42">
        <f>E90*0.0304</f>
        <v>2310.4</v>
      </c>
      <c r="I90" s="42">
        <v>25</v>
      </c>
      <c r="J90" s="42">
        <v>11014.16</v>
      </c>
      <c r="K90" s="63">
        <f>E90-J90</f>
        <v>64985.84</v>
      </c>
    </row>
    <row r="91" spans="1:11" x14ac:dyDescent="0.25">
      <c r="A91" s="26" t="s">
        <v>12</v>
      </c>
      <c r="B91" s="26">
        <v>2</v>
      </c>
      <c r="C91" s="27"/>
      <c r="D91" s="26"/>
      <c r="E91" s="49">
        <f t="shared" ref="E91:J91" si="16">SUM(E89:E90)</f>
        <v>103500</v>
      </c>
      <c r="F91" s="49">
        <f t="shared" si="16"/>
        <v>2970.45</v>
      </c>
      <c r="G91" s="49">
        <f t="shared" si="16"/>
        <v>6497.56</v>
      </c>
      <c r="H91" s="49">
        <f t="shared" si="16"/>
        <v>3146.4</v>
      </c>
      <c r="I91" s="49">
        <f>SUM(I89:I90)</f>
        <v>1200</v>
      </c>
      <c r="J91" s="49">
        <f t="shared" si="16"/>
        <v>13814.41</v>
      </c>
      <c r="K91" s="49">
        <f>SUM(K89:K90)</f>
        <v>89685.59</v>
      </c>
    </row>
    <row r="92" spans="1:11" x14ac:dyDescent="0.25">
      <c r="A92" s="1"/>
      <c r="B92" s="1"/>
      <c r="C92" s="17"/>
      <c r="D92" s="1"/>
      <c r="E92" s="55"/>
      <c r="F92" s="55"/>
      <c r="G92" s="55"/>
      <c r="H92" s="55"/>
      <c r="I92" s="55"/>
      <c r="J92" s="55"/>
      <c r="K92" s="55"/>
    </row>
    <row r="93" spans="1:11" x14ac:dyDescent="0.25">
      <c r="A93" s="87" t="s">
        <v>381</v>
      </c>
      <c r="B93" s="87"/>
      <c r="C93" s="87"/>
      <c r="D93" s="87"/>
      <c r="E93" s="87"/>
      <c r="F93" s="87"/>
      <c r="G93" s="87"/>
      <c r="H93" s="87"/>
      <c r="I93" s="87"/>
      <c r="J93" s="87"/>
      <c r="K93" s="87"/>
    </row>
    <row r="94" spans="1:11" x14ac:dyDescent="0.25">
      <c r="A94" t="s">
        <v>465</v>
      </c>
      <c r="B94" t="s">
        <v>321</v>
      </c>
      <c r="C94" s="14" t="s">
        <v>310</v>
      </c>
      <c r="D94" t="s">
        <v>204</v>
      </c>
      <c r="E94" s="42">
        <v>45000</v>
      </c>
      <c r="F94" s="42">
        <f>E94*0.0287</f>
        <v>1291.5</v>
      </c>
      <c r="G94" s="42">
        <v>0</v>
      </c>
      <c r="H94" s="42">
        <v>1368</v>
      </c>
      <c r="I94" s="63">
        <v>3299.9</v>
      </c>
      <c r="J94" s="42">
        <v>5959.4</v>
      </c>
      <c r="K94" s="42">
        <f>E94-J94</f>
        <v>39040.6</v>
      </c>
    </row>
    <row r="95" spans="1:11" x14ac:dyDescent="0.25">
      <c r="A95" t="s">
        <v>50</v>
      </c>
      <c r="B95" t="s">
        <v>321</v>
      </c>
      <c r="C95" s="14" t="s">
        <v>310</v>
      </c>
      <c r="D95" t="s">
        <v>204</v>
      </c>
      <c r="E95" s="42">
        <v>76000</v>
      </c>
      <c r="F95" s="42">
        <f>E95*0.0287</f>
        <v>2181.1999999999998</v>
      </c>
      <c r="G95" s="42">
        <v>6497.56</v>
      </c>
      <c r="H95" s="42">
        <v>2310.4</v>
      </c>
      <c r="I95" s="42">
        <v>145</v>
      </c>
      <c r="J95" s="42">
        <v>11134.16</v>
      </c>
      <c r="K95" s="42">
        <f>E95-J95</f>
        <v>64865.84</v>
      </c>
    </row>
    <row r="96" spans="1:11" x14ac:dyDescent="0.25">
      <c r="A96" s="26" t="s">
        <v>12</v>
      </c>
      <c r="B96" s="26">
        <v>2</v>
      </c>
      <c r="C96" s="27"/>
      <c r="D96" s="26"/>
      <c r="E96" s="49">
        <f t="shared" ref="E96:J96" si="17">SUM(E94:E95)</f>
        <v>121000</v>
      </c>
      <c r="F96" s="49">
        <f t="shared" si="17"/>
        <v>3472.7</v>
      </c>
      <c r="G96" s="49">
        <f t="shared" si="17"/>
        <v>6497.56</v>
      </c>
      <c r="H96" s="49">
        <f t="shared" si="17"/>
        <v>3678.4</v>
      </c>
      <c r="I96" s="49">
        <f t="shared" si="17"/>
        <v>3444.9</v>
      </c>
      <c r="J96" s="49">
        <f t="shared" si="17"/>
        <v>17093.560000000001</v>
      </c>
      <c r="K96" s="49">
        <f>SUM(K94:K95)</f>
        <v>103906.44</v>
      </c>
    </row>
    <row r="98" spans="1:11" x14ac:dyDescent="0.25">
      <c r="A98" s="87" t="s">
        <v>286</v>
      </c>
      <c r="B98" s="87"/>
      <c r="C98" s="87"/>
      <c r="D98" s="87"/>
      <c r="E98" s="87"/>
      <c r="F98" s="87"/>
      <c r="G98" s="87"/>
      <c r="H98" s="87"/>
      <c r="I98" s="87"/>
      <c r="J98" s="87"/>
      <c r="K98" s="87"/>
    </row>
    <row r="99" spans="1:11" x14ac:dyDescent="0.25">
      <c r="A99" t="s">
        <v>25</v>
      </c>
      <c r="B99" t="s">
        <v>239</v>
      </c>
      <c r="C99" s="14" t="s">
        <v>310</v>
      </c>
      <c r="D99" t="s">
        <v>204</v>
      </c>
      <c r="E99" s="42">
        <v>89500</v>
      </c>
      <c r="F99" s="42">
        <v>2568.65</v>
      </c>
      <c r="G99" s="63">
        <v>9241.14</v>
      </c>
      <c r="H99" s="42">
        <f>E99*0.0304</f>
        <v>2720.8</v>
      </c>
      <c r="I99" s="42">
        <v>15612.74</v>
      </c>
      <c r="J99" s="42">
        <v>30143.33</v>
      </c>
      <c r="K99" s="63">
        <f>E99-J99</f>
        <v>59356.67</v>
      </c>
    </row>
    <row r="100" spans="1:11" x14ac:dyDescent="0.25">
      <c r="A100" t="s">
        <v>199</v>
      </c>
      <c r="B100" t="s">
        <v>91</v>
      </c>
      <c r="C100" s="14" t="s">
        <v>310</v>
      </c>
      <c r="D100" t="s">
        <v>205</v>
      </c>
      <c r="E100" s="42">
        <v>66000</v>
      </c>
      <c r="F100" s="42">
        <v>1894.2</v>
      </c>
      <c r="G100" s="63">
        <v>4615.76</v>
      </c>
      <c r="H100" s="42">
        <f>E100*0.0304</f>
        <v>2006.4</v>
      </c>
      <c r="I100" s="42">
        <v>5799.46</v>
      </c>
      <c r="J100" s="42">
        <v>14315.82</v>
      </c>
      <c r="K100" s="63">
        <f>E100-J100</f>
        <v>51684.18</v>
      </c>
    </row>
    <row r="101" spans="1:11" x14ac:dyDescent="0.25">
      <c r="A101" s="6" t="s">
        <v>254</v>
      </c>
      <c r="B101" s="6" t="s">
        <v>275</v>
      </c>
      <c r="C101" s="14" t="s">
        <v>310</v>
      </c>
      <c r="D101" s="9" t="s">
        <v>205</v>
      </c>
      <c r="E101" s="42">
        <v>44000</v>
      </c>
      <c r="F101" s="42">
        <v>1262.8</v>
      </c>
      <c r="G101" s="63">
        <v>1007.19</v>
      </c>
      <c r="H101" s="42">
        <f>E101*0.0304</f>
        <v>1337.6</v>
      </c>
      <c r="I101" s="42">
        <v>1375</v>
      </c>
      <c r="J101" s="42">
        <v>4982.59</v>
      </c>
      <c r="K101" s="63">
        <f>E101-J101</f>
        <v>39017.410000000003</v>
      </c>
    </row>
    <row r="102" spans="1:11" s="12" customFormat="1" x14ac:dyDescent="0.25">
      <c r="A102" s="12" t="s">
        <v>412</v>
      </c>
      <c r="B102" s="12" t="s">
        <v>442</v>
      </c>
      <c r="C102" s="41" t="s">
        <v>310</v>
      </c>
      <c r="D102" s="12" t="s">
        <v>204</v>
      </c>
      <c r="E102" s="56">
        <v>56000</v>
      </c>
      <c r="F102" s="56">
        <v>1607.2</v>
      </c>
      <c r="G102" s="63">
        <v>2733.96</v>
      </c>
      <c r="H102" s="56">
        <v>1702.4</v>
      </c>
      <c r="I102" s="42">
        <v>2295</v>
      </c>
      <c r="J102" s="42">
        <v>8338.56</v>
      </c>
      <c r="K102" s="63">
        <f>E102-J102</f>
        <v>47661.440000000002</v>
      </c>
    </row>
    <row r="103" spans="1:11" s="12" customFormat="1" x14ac:dyDescent="0.25">
      <c r="A103" s="12" t="s">
        <v>475</v>
      </c>
      <c r="B103" s="12" t="s">
        <v>476</v>
      </c>
      <c r="C103" s="41" t="s">
        <v>310</v>
      </c>
      <c r="D103" s="12" t="s">
        <v>477</v>
      </c>
      <c r="E103" s="56">
        <v>65000</v>
      </c>
      <c r="F103" s="56">
        <v>1865.5</v>
      </c>
      <c r="G103" s="63">
        <v>4427.58</v>
      </c>
      <c r="H103" s="56">
        <v>1976</v>
      </c>
      <c r="I103" s="42">
        <v>25</v>
      </c>
      <c r="J103" s="42">
        <v>8294.08</v>
      </c>
      <c r="K103" s="63">
        <f>E103-J103</f>
        <v>56705.919999999998</v>
      </c>
    </row>
    <row r="104" spans="1:11" x14ac:dyDescent="0.25">
      <c r="A104" s="26" t="s">
        <v>12</v>
      </c>
      <c r="B104" s="26">
        <v>5</v>
      </c>
      <c r="C104" s="27"/>
      <c r="D104" s="26"/>
      <c r="E104" s="49">
        <f>SUM(E99:E103)</f>
        <v>320500</v>
      </c>
      <c r="F104" s="49">
        <f t="shared" ref="F104:K104" si="18">SUM(F99:F103)</f>
        <v>9198.35</v>
      </c>
      <c r="G104" s="49">
        <f t="shared" si="18"/>
        <v>22025.63</v>
      </c>
      <c r="H104" s="49">
        <f t="shared" si="18"/>
        <v>9743.2000000000007</v>
      </c>
      <c r="I104" s="49">
        <f t="shared" si="18"/>
        <v>25107.200000000001</v>
      </c>
      <c r="J104" s="49">
        <f t="shared" si="18"/>
        <v>66074.38</v>
      </c>
      <c r="K104" s="49">
        <f t="shared" si="18"/>
        <v>254425.62</v>
      </c>
    </row>
    <row r="106" spans="1:11" x14ac:dyDescent="0.25">
      <c r="A106" s="87" t="s">
        <v>287</v>
      </c>
      <c r="B106" s="87"/>
      <c r="C106" s="87"/>
      <c r="D106" s="87"/>
      <c r="E106" s="87"/>
      <c r="F106" s="87"/>
      <c r="G106" s="87"/>
      <c r="H106" s="87"/>
      <c r="I106" s="87"/>
      <c r="J106" s="87"/>
      <c r="K106" s="87"/>
    </row>
    <row r="107" spans="1:11" x14ac:dyDescent="0.25">
      <c r="A107" t="s">
        <v>24</v>
      </c>
      <c r="B107" s="13" t="s">
        <v>398</v>
      </c>
      <c r="C107" s="14" t="s">
        <v>310</v>
      </c>
      <c r="D107" t="s">
        <v>204</v>
      </c>
      <c r="E107" s="42">
        <v>89500</v>
      </c>
      <c r="F107" s="42">
        <f>E107*0.0287</f>
        <v>2568.65</v>
      </c>
      <c r="G107" s="63">
        <v>9241.14</v>
      </c>
      <c r="H107" s="42">
        <f>E107*0.0304</f>
        <v>2720.8</v>
      </c>
      <c r="I107" s="42">
        <v>13558.12</v>
      </c>
      <c r="J107" s="42">
        <v>28088.71</v>
      </c>
      <c r="K107" s="42">
        <f>E107-J107</f>
        <v>61411.29</v>
      </c>
    </row>
    <row r="108" spans="1:11" x14ac:dyDescent="0.25">
      <c r="A108" s="26" t="s">
        <v>12</v>
      </c>
      <c r="B108" s="26">
        <v>1</v>
      </c>
      <c r="C108" s="27"/>
      <c r="D108" s="26"/>
      <c r="E108" s="49">
        <f>SUM(E107)</f>
        <v>89500</v>
      </c>
      <c r="F108" s="49">
        <f>SUM(F107)</f>
        <v>2568.65</v>
      </c>
      <c r="G108" s="49">
        <f>SUM(G107)</f>
        <v>9241.14</v>
      </c>
      <c r="H108" s="49">
        <f>SUM(H107)</f>
        <v>2720.8</v>
      </c>
      <c r="I108" s="49">
        <f>I107</f>
        <v>13558.12</v>
      </c>
      <c r="J108" s="49">
        <f>SUM(J107)</f>
        <v>28088.71</v>
      </c>
      <c r="K108" s="49">
        <f>SUM(K107)</f>
        <v>61411.29</v>
      </c>
    </row>
    <row r="110" spans="1:11" x14ac:dyDescent="0.25">
      <c r="A110" s="87" t="s">
        <v>288</v>
      </c>
      <c r="B110" s="87"/>
      <c r="C110" s="87"/>
      <c r="D110" s="87"/>
      <c r="E110" s="87"/>
      <c r="F110" s="87"/>
      <c r="G110" s="87"/>
      <c r="H110" s="87"/>
      <c r="I110" s="87"/>
      <c r="J110" s="87"/>
      <c r="K110" s="87"/>
    </row>
    <row r="111" spans="1:11" x14ac:dyDescent="0.25">
      <c r="A111" t="s">
        <v>198</v>
      </c>
      <c r="B111" t="s">
        <v>96</v>
      </c>
      <c r="C111" s="14" t="s">
        <v>310</v>
      </c>
      <c r="D111" t="s">
        <v>205</v>
      </c>
      <c r="E111" s="42">
        <v>76000</v>
      </c>
      <c r="F111" s="42">
        <f>E111*0.0287</f>
        <v>2181.1999999999998</v>
      </c>
      <c r="G111" s="42">
        <v>6497.56</v>
      </c>
      <c r="H111" s="42">
        <f>E111*0.0304</f>
        <v>2310.4</v>
      </c>
      <c r="I111" s="42">
        <v>16271.15</v>
      </c>
      <c r="J111" s="42">
        <v>27260.31</v>
      </c>
      <c r="K111" s="63">
        <f>E111-J111</f>
        <v>48739.69</v>
      </c>
    </row>
    <row r="112" spans="1:11" x14ac:dyDescent="0.25">
      <c r="A112" t="s">
        <v>114</v>
      </c>
      <c r="B112" t="s">
        <v>275</v>
      </c>
      <c r="C112" s="14" t="s">
        <v>310</v>
      </c>
      <c r="D112" t="s">
        <v>204</v>
      </c>
      <c r="E112" s="42">
        <v>44000</v>
      </c>
      <c r="F112" s="42">
        <f>E112*0.0287</f>
        <v>1262.8</v>
      </c>
      <c r="G112" s="42">
        <v>1007.19</v>
      </c>
      <c r="H112" s="42">
        <f>E112*0.0304</f>
        <v>1337.6</v>
      </c>
      <c r="I112" s="42">
        <v>3345</v>
      </c>
      <c r="J112" s="42">
        <v>6952.59</v>
      </c>
      <c r="K112" s="63">
        <f>E112-J112</f>
        <v>37047.410000000003</v>
      </c>
    </row>
    <row r="113" spans="1:11" x14ac:dyDescent="0.25">
      <c r="A113" t="s">
        <v>338</v>
      </c>
      <c r="B113" t="s">
        <v>96</v>
      </c>
      <c r="C113" s="14" t="s">
        <v>310</v>
      </c>
      <c r="D113" t="s">
        <v>204</v>
      </c>
      <c r="E113" s="42">
        <v>56000</v>
      </c>
      <c r="F113" s="42">
        <v>1607.2</v>
      </c>
      <c r="G113" s="42">
        <v>0</v>
      </c>
      <c r="H113" s="42">
        <v>1702.4</v>
      </c>
      <c r="I113" s="42">
        <v>12391.48</v>
      </c>
      <c r="J113" s="42">
        <v>15701.08</v>
      </c>
      <c r="K113" s="63">
        <f>E113-J113</f>
        <v>40298.92</v>
      </c>
    </row>
    <row r="114" spans="1:11" x14ac:dyDescent="0.25">
      <c r="A114" s="26" t="s">
        <v>12</v>
      </c>
      <c r="B114" s="26">
        <v>3</v>
      </c>
      <c r="C114" s="27"/>
      <c r="D114" s="26"/>
      <c r="E114" s="49">
        <f>E111+E112+E113</f>
        <v>176000</v>
      </c>
      <c r="F114" s="49">
        <f>SUM(F111:F113)</f>
        <v>5051.2</v>
      </c>
      <c r="G114" s="49">
        <f>SUM(G110:G112)+G113</f>
        <v>7504.75</v>
      </c>
      <c r="H114" s="49">
        <f>SUM(H110:H112)+H113</f>
        <v>5350.4</v>
      </c>
      <c r="I114" s="49">
        <f>SUM(I110:I112)+I113</f>
        <v>32007.63</v>
      </c>
      <c r="J114" s="49">
        <f>SUM(J110:J112)+J113</f>
        <v>49913.98</v>
      </c>
      <c r="K114" s="49">
        <f>SUM(K110:K112)+K113</f>
        <v>126086.02</v>
      </c>
    </row>
    <row r="115" spans="1:11" x14ac:dyDescent="0.25">
      <c r="A115" s="1"/>
      <c r="B115" s="1"/>
      <c r="C115" s="17"/>
      <c r="D115" s="1"/>
      <c r="E115" s="51"/>
      <c r="F115" s="51"/>
      <c r="G115" s="51"/>
      <c r="H115" s="51"/>
      <c r="I115" s="51"/>
      <c r="J115" s="51"/>
      <c r="K115" s="51"/>
    </row>
    <row r="116" spans="1:11" x14ac:dyDescent="0.25">
      <c r="A116" s="87" t="s">
        <v>291</v>
      </c>
      <c r="B116" s="87"/>
      <c r="C116" s="87"/>
      <c r="D116" s="87"/>
      <c r="E116" s="87"/>
      <c r="F116" s="87"/>
      <c r="G116" s="87"/>
      <c r="H116" s="87"/>
      <c r="I116" s="87"/>
      <c r="J116" s="87"/>
      <c r="K116" s="87"/>
    </row>
    <row r="117" spans="1:11" x14ac:dyDescent="0.25">
      <c r="A117" t="s">
        <v>208</v>
      </c>
      <c r="B117" t="s">
        <v>59</v>
      </c>
      <c r="C117" s="14" t="s">
        <v>310</v>
      </c>
      <c r="D117" t="s">
        <v>205</v>
      </c>
      <c r="E117" s="42">
        <v>19800</v>
      </c>
      <c r="F117" s="42">
        <f>E117*0.0287</f>
        <v>568.26</v>
      </c>
      <c r="G117" s="42">
        <v>0</v>
      </c>
      <c r="H117" s="42">
        <f>E117*0.0304</f>
        <v>601.91999999999996</v>
      </c>
      <c r="I117" s="42">
        <v>175</v>
      </c>
      <c r="J117" s="42">
        <f>F117+G117+H117+I117</f>
        <v>1345.18</v>
      </c>
      <c r="K117" s="42">
        <f>E117-J117</f>
        <v>18454.82</v>
      </c>
    </row>
    <row r="118" spans="1:11" x14ac:dyDescent="0.25">
      <c r="A118" s="12" t="s">
        <v>292</v>
      </c>
      <c r="B118" s="12" t="s">
        <v>59</v>
      </c>
      <c r="C118" s="41" t="s">
        <v>310</v>
      </c>
      <c r="D118" s="12" t="s">
        <v>205</v>
      </c>
      <c r="E118" s="56">
        <v>25000</v>
      </c>
      <c r="F118" s="56">
        <f>E118*0.0287</f>
        <v>717.5</v>
      </c>
      <c r="G118" s="56">
        <v>0</v>
      </c>
      <c r="H118" s="56">
        <f>E118*0.0304</f>
        <v>760</v>
      </c>
      <c r="I118" s="42">
        <v>5175</v>
      </c>
      <c r="J118" s="56">
        <v>6652.5</v>
      </c>
      <c r="K118" s="42">
        <f>E118-J118</f>
        <v>18347.5</v>
      </c>
    </row>
    <row r="119" spans="1:11" x14ac:dyDescent="0.25">
      <c r="A119" t="s">
        <v>241</v>
      </c>
      <c r="B119" t="s">
        <v>14</v>
      </c>
      <c r="C119" s="41" t="s">
        <v>311</v>
      </c>
      <c r="D119" s="12" t="s">
        <v>205</v>
      </c>
      <c r="E119" s="42">
        <v>35000</v>
      </c>
      <c r="F119" s="42">
        <v>1004.5</v>
      </c>
      <c r="G119" s="42">
        <v>0</v>
      </c>
      <c r="H119" s="42">
        <v>1064</v>
      </c>
      <c r="I119" s="42">
        <v>175</v>
      </c>
      <c r="J119" s="42">
        <v>2243.5</v>
      </c>
      <c r="K119" s="42">
        <f>E119-J119</f>
        <v>32756.5</v>
      </c>
    </row>
    <row r="120" spans="1:11" x14ac:dyDescent="0.25">
      <c r="A120" s="26" t="s">
        <v>12</v>
      </c>
      <c r="B120" s="26">
        <v>3</v>
      </c>
      <c r="C120" s="27"/>
      <c r="D120" s="26"/>
      <c r="E120" s="49">
        <f t="shared" ref="E120:K120" si="19">SUM(E117:E119)</f>
        <v>79800</v>
      </c>
      <c r="F120" s="49">
        <f t="shared" si="19"/>
        <v>2290.2600000000002</v>
      </c>
      <c r="G120" s="49">
        <f t="shared" si="19"/>
        <v>0</v>
      </c>
      <c r="H120" s="49">
        <f t="shared" si="19"/>
        <v>2425.92</v>
      </c>
      <c r="I120" s="49">
        <f t="shared" si="19"/>
        <v>5525</v>
      </c>
      <c r="J120" s="49">
        <f t="shared" si="19"/>
        <v>10241.18</v>
      </c>
      <c r="K120" s="49">
        <f t="shared" si="19"/>
        <v>69558.820000000007</v>
      </c>
    </row>
    <row r="121" spans="1:11" x14ac:dyDescent="0.25">
      <c r="A121" s="1"/>
      <c r="B121" s="1"/>
      <c r="C121" s="17"/>
      <c r="D121" s="1"/>
      <c r="E121" s="55"/>
      <c r="F121" s="55"/>
      <c r="G121" s="55"/>
      <c r="H121" s="55"/>
      <c r="I121" s="55"/>
      <c r="J121" s="55"/>
      <c r="K121" s="55"/>
    </row>
    <row r="122" spans="1:11" s="13" customFormat="1" x14ac:dyDescent="0.25">
      <c r="A122" s="89" t="s">
        <v>51</v>
      </c>
      <c r="B122" s="89"/>
      <c r="C122" s="89"/>
      <c r="D122" s="89"/>
      <c r="E122" s="89"/>
      <c r="F122" s="89"/>
      <c r="G122" s="89"/>
      <c r="H122" s="89"/>
      <c r="I122" s="89"/>
      <c r="J122" s="89"/>
      <c r="K122" s="89"/>
    </row>
    <row r="123" spans="1:11" x14ac:dyDescent="0.25">
      <c r="A123" t="s">
        <v>52</v>
      </c>
      <c r="B123" t="s">
        <v>53</v>
      </c>
      <c r="C123" s="14" t="s">
        <v>310</v>
      </c>
      <c r="D123" t="s">
        <v>205</v>
      </c>
      <c r="E123" s="42">
        <v>23000</v>
      </c>
      <c r="F123" s="42">
        <f t="shared" ref="F123:F129" si="20">E123*0.0287</f>
        <v>660.1</v>
      </c>
      <c r="G123" s="42">
        <v>0</v>
      </c>
      <c r="H123" s="42">
        <v>699.2</v>
      </c>
      <c r="I123" s="42">
        <v>4698.17</v>
      </c>
      <c r="J123" s="42">
        <f t="shared" ref="J123:J129" si="21">+F123+G123+H123+I123</f>
        <v>6057.47</v>
      </c>
      <c r="K123" s="63">
        <f>E123-J123</f>
        <v>16942.53</v>
      </c>
    </row>
    <row r="124" spans="1:11" x14ac:dyDescent="0.25">
      <c r="A124" t="s">
        <v>42</v>
      </c>
      <c r="B124" t="s">
        <v>43</v>
      </c>
      <c r="C124" s="14" t="s">
        <v>311</v>
      </c>
      <c r="D124" t="s">
        <v>204</v>
      </c>
      <c r="E124" s="42">
        <v>24150</v>
      </c>
      <c r="F124" s="42">
        <f t="shared" si="20"/>
        <v>693.11</v>
      </c>
      <c r="G124" s="42">
        <v>0</v>
      </c>
      <c r="H124" s="42">
        <f>E124*0.0304</f>
        <v>734.16</v>
      </c>
      <c r="I124" s="42">
        <v>225</v>
      </c>
      <c r="J124" s="42">
        <f t="shared" si="21"/>
        <v>1652.27</v>
      </c>
      <c r="K124" s="63">
        <f t="shared" ref="K124:K129" si="22">E124-J124</f>
        <v>22497.73</v>
      </c>
    </row>
    <row r="125" spans="1:11" x14ac:dyDescent="0.25">
      <c r="A125" t="s">
        <v>54</v>
      </c>
      <c r="B125" t="s">
        <v>55</v>
      </c>
      <c r="C125" s="14" t="s">
        <v>311</v>
      </c>
      <c r="D125" t="s">
        <v>204</v>
      </c>
      <c r="E125" s="42">
        <v>23100</v>
      </c>
      <c r="F125" s="42">
        <f t="shared" si="20"/>
        <v>662.97</v>
      </c>
      <c r="G125" s="42">
        <v>0</v>
      </c>
      <c r="H125" s="42">
        <f>E125*0.0304</f>
        <v>702.24</v>
      </c>
      <c r="I125" s="42">
        <v>8903.0300000000007</v>
      </c>
      <c r="J125" s="42">
        <f t="shared" si="21"/>
        <v>10268.24</v>
      </c>
      <c r="K125" s="63">
        <f t="shared" si="22"/>
        <v>12831.76</v>
      </c>
    </row>
    <row r="126" spans="1:11" x14ac:dyDescent="0.25">
      <c r="A126" t="s">
        <v>56</v>
      </c>
      <c r="B126" t="s">
        <v>422</v>
      </c>
      <c r="C126" s="14" t="s">
        <v>310</v>
      </c>
      <c r="D126" t="s">
        <v>205</v>
      </c>
      <c r="E126" s="42">
        <v>25000</v>
      </c>
      <c r="F126" s="42">
        <f t="shared" si="20"/>
        <v>717.5</v>
      </c>
      <c r="G126" s="42">
        <v>0</v>
      </c>
      <c r="H126" s="42">
        <f>E126*0.0304</f>
        <v>760</v>
      </c>
      <c r="I126" s="42">
        <v>275</v>
      </c>
      <c r="J126" s="42">
        <f t="shared" si="21"/>
        <v>1752.5</v>
      </c>
      <c r="K126" s="63">
        <f>E126-J126</f>
        <v>23247.5</v>
      </c>
    </row>
    <row r="127" spans="1:11" s="1" customFormat="1" x14ac:dyDescent="0.25">
      <c r="A127" t="s">
        <v>57</v>
      </c>
      <c r="B127" t="s">
        <v>58</v>
      </c>
      <c r="C127" s="14" t="s">
        <v>310</v>
      </c>
      <c r="D127" t="s">
        <v>205</v>
      </c>
      <c r="E127" s="42">
        <v>18700</v>
      </c>
      <c r="F127" s="42">
        <f t="shared" si="20"/>
        <v>536.69000000000005</v>
      </c>
      <c r="G127" s="42">
        <v>0</v>
      </c>
      <c r="H127" s="42">
        <f>E127*0.0304</f>
        <v>568.48</v>
      </c>
      <c r="I127" s="42">
        <v>125</v>
      </c>
      <c r="J127" s="42">
        <f t="shared" si="21"/>
        <v>1230.17</v>
      </c>
      <c r="K127" s="63">
        <f t="shared" si="22"/>
        <v>17469.830000000002</v>
      </c>
    </row>
    <row r="128" spans="1:11" x14ac:dyDescent="0.25">
      <c r="A128" t="s">
        <v>293</v>
      </c>
      <c r="B128" t="s">
        <v>55</v>
      </c>
      <c r="C128" s="14" t="s">
        <v>311</v>
      </c>
      <c r="D128" t="s">
        <v>205</v>
      </c>
      <c r="E128" s="42">
        <v>23000</v>
      </c>
      <c r="F128" s="42">
        <f t="shared" si="20"/>
        <v>660.1</v>
      </c>
      <c r="G128" s="42">
        <v>0</v>
      </c>
      <c r="H128" s="42">
        <f>E128*0.0304</f>
        <v>699.2</v>
      </c>
      <c r="I128" s="42">
        <v>3583.28</v>
      </c>
      <c r="J128" s="42">
        <f t="shared" si="21"/>
        <v>4942.58</v>
      </c>
      <c r="K128" s="63">
        <f t="shared" si="22"/>
        <v>18057.419999999998</v>
      </c>
    </row>
    <row r="129" spans="1:11" x14ac:dyDescent="0.25">
      <c r="A129" t="s">
        <v>391</v>
      </c>
      <c r="B129" t="s">
        <v>207</v>
      </c>
      <c r="C129" s="14" t="s">
        <v>310</v>
      </c>
      <c r="D129" t="s">
        <v>204</v>
      </c>
      <c r="E129" s="42">
        <v>25000</v>
      </c>
      <c r="F129" s="42">
        <f t="shared" si="20"/>
        <v>717.5</v>
      </c>
      <c r="G129" s="42">
        <v>0</v>
      </c>
      <c r="H129" s="42">
        <v>760</v>
      </c>
      <c r="I129" s="42">
        <v>7469.62</v>
      </c>
      <c r="J129" s="42">
        <f t="shared" si="21"/>
        <v>8947.1200000000008</v>
      </c>
      <c r="K129" s="63">
        <f t="shared" si="22"/>
        <v>16052.88</v>
      </c>
    </row>
    <row r="130" spans="1:11" x14ac:dyDescent="0.25">
      <c r="A130" s="2" t="s">
        <v>12</v>
      </c>
      <c r="B130" s="2">
        <v>7</v>
      </c>
      <c r="C130" s="15"/>
      <c r="D130" s="2"/>
      <c r="E130" s="50">
        <f t="shared" ref="E130:K130" si="23">SUM(E123:E129)</f>
        <v>161950</v>
      </c>
      <c r="F130" s="50">
        <f t="shared" si="23"/>
        <v>4647.97</v>
      </c>
      <c r="G130" s="50">
        <f t="shared" si="23"/>
        <v>0</v>
      </c>
      <c r="H130" s="50">
        <f t="shared" si="23"/>
        <v>4923.28</v>
      </c>
      <c r="I130" s="50">
        <f t="shared" si="23"/>
        <v>25279.1</v>
      </c>
      <c r="J130" s="50">
        <f t="shared" si="23"/>
        <v>34850.35</v>
      </c>
      <c r="K130" s="50">
        <f t="shared" si="23"/>
        <v>127099.65</v>
      </c>
    </row>
    <row r="131" spans="1:11" x14ac:dyDescent="0.25">
      <c r="A131" s="1"/>
      <c r="B131" s="1"/>
      <c r="C131" s="17"/>
      <c r="D131" s="1"/>
      <c r="E131" s="51"/>
      <c r="F131" s="51"/>
      <c r="G131" s="51"/>
      <c r="H131" s="51"/>
      <c r="I131" s="51"/>
      <c r="J131" s="51"/>
      <c r="K131" s="51"/>
    </row>
    <row r="132" spans="1:11" s="12" customFormat="1" x14ac:dyDescent="0.25">
      <c r="A132" s="88" t="s">
        <v>376</v>
      </c>
      <c r="B132" s="88"/>
      <c r="C132" s="88"/>
      <c r="D132" s="88"/>
      <c r="E132" s="88"/>
      <c r="F132" s="88"/>
      <c r="G132" s="88"/>
      <c r="H132" s="88"/>
      <c r="I132" s="88"/>
      <c r="J132" s="88"/>
      <c r="K132" s="88"/>
    </row>
    <row r="133" spans="1:11" x14ac:dyDescent="0.25">
      <c r="A133" t="s">
        <v>322</v>
      </c>
      <c r="B133" t="s">
        <v>16</v>
      </c>
      <c r="C133" s="14" t="s">
        <v>310</v>
      </c>
      <c r="D133" t="s">
        <v>204</v>
      </c>
      <c r="E133" s="42">
        <v>50000</v>
      </c>
      <c r="F133" s="42">
        <v>1435</v>
      </c>
      <c r="G133" s="63">
        <v>1617.38</v>
      </c>
      <c r="H133" s="42">
        <v>1520</v>
      </c>
      <c r="I133" s="63">
        <v>1702.45</v>
      </c>
      <c r="J133" s="42">
        <v>6274.83</v>
      </c>
      <c r="K133" s="42">
        <f>E133-J133</f>
        <v>43725.17</v>
      </c>
    </row>
    <row r="134" spans="1:11" x14ac:dyDescent="0.25">
      <c r="A134" s="12" t="s">
        <v>466</v>
      </c>
      <c r="B134" s="12" t="s">
        <v>423</v>
      </c>
      <c r="C134" s="14" t="s">
        <v>310</v>
      </c>
      <c r="D134" t="s">
        <v>204</v>
      </c>
      <c r="E134" s="42">
        <v>36500</v>
      </c>
      <c r="F134" s="42">
        <f>E134*0.0287</f>
        <v>1047.55</v>
      </c>
      <c r="G134" s="42">
        <v>0</v>
      </c>
      <c r="H134" s="42">
        <f>E134*0.0304</f>
        <v>1109.5999999999999</v>
      </c>
      <c r="I134" s="63">
        <v>3370</v>
      </c>
      <c r="J134" s="42">
        <v>5527.15</v>
      </c>
      <c r="K134" s="42">
        <f>E134-J134</f>
        <v>30972.85</v>
      </c>
    </row>
    <row r="135" spans="1:11" x14ac:dyDescent="0.25">
      <c r="A135" t="s">
        <v>60</v>
      </c>
      <c r="B135" t="s">
        <v>251</v>
      </c>
      <c r="C135" s="14" t="s">
        <v>311</v>
      </c>
      <c r="D135" t="s">
        <v>205</v>
      </c>
      <c r="E135" s="42">
        <v>24500</v>
      </c>
      <c r="F135" s="42">
        <v>703.15</v>
      </c>
      <c r="G135" s="42">
        <v>0</v>
      </c>
      <c r="H135" s="42">
        <v>744.8</v>
      </c>
      <c r="I135" s="66">
        <v>275</v>
      </c>
      <c r="J135" s="42">
        <v>1722.95</v>
      </c>
      <c r="K135" s="42">
        <f>E135-J135</f>
        <v>22777.05</v>
      </c>
    </row>
    <row r="136" spans="1:11" x14ac:dyDescent="0.25">
      <c r="A136" s="26" t="s">
        <v>12</v>
      </c>
      <c r="B136" s="26">
        <v>3</v>
      </c>
      <c r="C136" s="27"/>
      <c r="D136" s="26"/>
      <c r="E136" s="49">
        <f t="shared" ref="E136:K136" si="24">SUM(E133:E135)</f>
        <v>111000</v>
      </c>
      <c r="F136" s="49">
        <f t="shared" si="24"/>
        <v>3185.7</v>
      </c>
      <c r="G136" s="49">
        <f>SUM(G133:G135)</f>
        <v>1617.38</v>
      </c>
      <c r="H136" s="49">
        <f t="shared" si="24"/>
        <v>3374.4</v>
      </c>
      <c r="I136" s="49">
        <f t="shared" si="24"/>
        <v>5347.45</v>
      </c>
      <c r="J136" s="49">
        <f t="shared" si="24"/>
        <v>13524.93</v>
      </c>
      <c r="K136" s="49">
        <f t="shared" si="24"/>
        <v>97475.07</v>
      </c>
    </row>
    <row r="138" spans="1:11" x14ac:dyDescent="0.25">
      <c r="A138" s="87" t="s">
        <v>388</v>
      </c>
      <c r="B138" s="87"/>
      <c r="C138" s="87"/>
      <c r="D138" s="87"/>
      <c r="E138" s="87"/>
      <c r="F138" s="87"/>
      <c r="G138" s="87"/>
      <c r="H138" s="87"/>
      <c r="I138" s="87"/>
      <c r="J138" s="87"/>
      <c r="K138" s="87"/>
    </row>
    <row r="139" spans="1:11" x14ac:dyDescent="0.25">
      <c r="A139" t="s">
        <v>62</v>
      </c>
      <c r="B139" t="s">
        <v>61</v>
      </c>
      <c r="C139" s="14" t="s">
        <v>310</v>
      </c>
      <c r="D139" t="s">
        <v>205</v>
      </c>
      <c r="E139" s="42">
        <v>20000</v>
      </c>
      <c r="F139" s="42">
        <f t="shared" ref="F139:F151" si="25">E139*0.0287</f>
        <v>574</v>
      </c>
      <c r="G139" s="42">
        <v>0</v>
      </c>
      <c r="H139" s="42">
        <v>608</v>
      </c>
      <c r="I139" s="42">
        <v>1200</v>
      </c>
      <c r="J139" s="42">
        <v>2382</v>
      </c>
      <c r="K139" s="63">
        <f t="shared" ref="K139:K146" si="26">E139-J139</f>
        <v>17618</v>
      </c>
    </row>
    <row r="140" spans="1:11" x14ac:dyDescent="0.25">
      <c r="A140" t="s">
        <v>63</v>
      </c>
      <c r="B140" t="s">
        <v>77</v>
      </c>
      <c r="C140" s="14" t="s">
        <v>311</v>
      </c>
      <c r="D140" t="s">
        <v>205</v>
      </c>
      <c r="E140" s="42">
        <v>25000</v>
      </c>
      <c r="F140" s="42">
        <f t="shared" si="25"/>
        <v>717.5</v>
      </c>
      <c r="G140" s="42">
        <v>0</v>
      </c>
      <c r="H140" s="42">
        <v>760</v>
      </c>
      <c r="I140" s="42">
        <v>1415</v>
      </c>
      <c r="J140" s="42">
        <v>2892.5</v>
      </c>
      <c r="K140" s="63">
        <f t="shared" si="26"/>
        <v>22107.5</v>
      </c>
    </row>
    <row r="141" spans="1:11" x14ac:dyDescent="0.25">
      <c r="A141" t="s">
        <v>64</v>
      </c>
      <c r="B141" t="s">
        <v>61</v>
      </c>
      <c r="C141" s="14" t="s">
        <v>310</v>
      </c>
      <c r="D141" t="s">
        <v>204</v>
      </c>
      <c r="E141" s="42">
        <v>20000</v>
      </c>
      <c r="F141" s="42">
        <f t="shared" si="25"/>
        <v>574</v>
      </c>
      <c r="G141" s="42">
        <v>0</v>
      </c>
      <c r="H141" s="42">
        <v>608</v>
      </c>
      <c r="I141" s="42">
        <v>1415</v>
      </c>
      <c r="J141" s="42">
        <v>2597</v>
      </c>
      <c r="K141" s="63">
        <f t="shared" si="26"/>
        <v>17403</v>
      </c>
    </row>
    <row r="142" spans="1:11" x14ac:dyDescent="0.25">
      <c r="A142" t="s">
        <v>258</v>
      </c>
      <c r="B142" s="8" t="s">
        <v>61</v>
      </c>
      <c r="C142" s="14" t="s">
        <v>310</v>
      </c>
      <c r="D142" s="10" t="s">
        <v>205</v>
      </c>
      <c r="E142" s="42">
        <v>20000</v>
      </c>
      <c r="F142" s="42">
        <f t="shared" si="25"/>
        <v>574</v>
      </c>
      <c r="G142" s="42">
        <v>0</v>
      </c>
      <c r="H142" s="42">
        <v>608</v>
      </c>
      <c r="I142" s="42">
        <v>2093.44</v>
      </c>
      <c r="J142" s="42">
        <v>3275.44</v>
      </c>
      <c r="K142" s="63">
        <f t="shared" si="26"/>
        <v>16724.560000000001</v>
      </c>
    </row>
    <row r="143" spans="1:11" x14ac:dyDescent="0.25">
      <c r="A143" t="s">
        <v>263</v>
      </c>
      <c r="B143" s="8" t="s">
        <v>77</v>
      </c>
      <c r="C143" s="14" t="s">
        <v>311</v>
      </c>
      <c r="D143" s="10" t="s">
        <v>205</v>
      </c>
      <c r="E143" s="42">
        <v>23000</v>
      </c>
      <c r="F143" s="42">
        <f t="shared" si="25"/>
        <v>660.1</v>
      </c>
      <c r="G143" s="42">
        <v>0</v>
      </c>
      <c r="H143" s="42">
        <v>699.2</v>
      </c>
      <c r="I143" s="42">
        <v>275</v>
      </c>
      <c r="J143" s="42">
        <v>1634.3</v>
      </c>
      <c r="K143" s="63">
        <f t="shared" si="26"/>
        <v>21365.7</v>
      </c>
    </row>
    <row r="144" spans="1:11" x14ac:dyDescent="0.25">
      <c r="A144" t="s">
        <v>277</v>
      </c>
      <c r="B144" s="8" t="s">
        <v>443</v>
      </c>
      <c r="C144" s="14" t="s">
        <v>311</v>
      </c>
      <c r="D144" s="10" t="s">
        <v>205</v>
      </c>
      <c r="E144" s="42">
        <v>32000</v>
      </c>
      <c r="F144" s="42">
        <f t="shared" si="25"/>
        <v>918.4</v>
      </c>
      <c r="G144" s="42">
        <v>0</v>
      </c>
      <c r="H144" s="42">
        <v>972.8</v>
      </c>
      <c r="I144" s="42">
        <v>175</v>
      </c>
      <c r="J144" s="42">
        <v>2066.1999999999998</v>
      </c>
      <c r="K144" s="63">
        <f t="shared" si="26"/>
        <v>29933.8</v>
      </c>
    </row>
    <row r="145" spans="1:11" x14ac:dyDescent="0.25">
      <c r="A145" t="s">
        <v>65</v>
      </c>
      <c r="B145" t="s">
        <v>66</v>
      </c>
      <c r="C145" s="14" t="s">
        <v>310</v>
      </c>
      <c r="D145" t="s">
        <v>204</v>
      </c>
      <c r="E145" s="42">
        <v>55000</v>
      </c>
      <c r="F145" s="42">
        <f t="shared" si="25"/>
        <v>1578.5</v>
      </c>
      <c r="G145" s="63">
        <v>2559.6799999999998</v>
      </c>
      <c r="H145" s="42">
        <v>1672</v>
      </c>
      <c r="I145" s="42">
        <v>275</v>
      </c>
      <c r="J145" s="42">
        <v>6085.18</v>
      </c>
      <c r="K145" s="63">
        <f t="shared" si="26"/>
        <v>48914.82</v>
      </c>
    </row>
    <row r="146" spans="1:11" x14ac:dyDescent="0.25">
      <c r="A146" t="s">
        <v>67</v>
      </c>
      <c r="B146" t="s">
        <v>68</v>
      </c>
      <c r="C146" s="14" t="s">
        <v>311</v>
      </c>
      <c r="D146" t="s">
        <v>205</v>
      </c>
      <c r="E146" s="42">
        <v>20000</v>
      </c>
      <c r="F146" s="42">
        <f t="shared" si="25"/>
        <v>574</v>
      </c>
      <c r="G146" s="42">
        <v>0</v>
      </c>
      <c r="H146" s="42">
        <v>608</v>
      </c>
      <c r="I146" s="42">
        <v>7309.44</v>
      </c>
      <c r="J146" s="42">
        <v>8491.44</v>
      </c>
      <c r="K146" s="63">
        <f t="shared" si="26"/>
        <v>11508.56</v>
      </c>
    </row>
    <row r="147" spans="1:11" x14ac:dyDescent="0.25">
      <c r="A147" t="s">
        <v>181</v>
      </c>
      <c r="B147" t="s">
        <v>20</v>
      </c>
      <c r="C147" s="14" t="s">
        <v>310</v>
      </c>
      <c r="D147" t="s">
        <v>205</v>
      </c>
      <c r="E147" s="42">
        <v>27000</v>
      </c>
      <c r="F147" s="42">
        <f t="shared" si="25"/>
        <v>774.9</v>
      </c>
      <c r="G147" s="42">
        <v>0</v>
      </c>
      <c r="H147" s="42">
        <v>820.8</v>
      </c>
      <c r="I147" s="42">
        <v>125</v>
      </c>
      <c r="J147" s="42">
        <v>1720.7</v>
      </c>
      <c r="K147" s="63">
        <f t="shared" ref="K147:K169" si="27">E147-J147</f>
        <v>25279.3</v>
      </c>
    </row>
    <row r="148" spans="1:11" x14ac:dyDescent="0.25">
      <c r="A148" t="s">
        <v>180</v>
      </c>
      <c r="B148" t="s">
        <v>179</v>
      </c>
      <c r="C148" s="14" t="s">
        <v>311</v>
      </c>
      <c r="D148" t="s">
        <v>205</v>
      </c>
      <c r="E148" s="42">
        <v>26250</v>
      </c>
      <c r="F148" s="42">
        <f t="shared" ref="F148" si="28">E148*0.0287</f>
        <v>753.38</v>
      </c>
      <c r="G148" s="42">
        <v>0</v>
      </c>
      <c r="H148" s="42">
        <v>798</v>
      </c>
      <c r="I148" s="42">
        <v>5081.38</v>
      </c>
      <c r="J148" s="42">
        <v>6632.76</v>
      </c>
      <c r="K148" s="63">
        <f t="shared" si="27"/>
        <v>19617.240000000002</v>
      </c>
    </row>
    <row r="149" spans="1:11" x14ac:dyDescent="0.25">
      <c r="A149" t="s">
        <v>278</v>
      </c>
      <c r="B149" t="s">
        <v>68</v>
      </c>
      <c r="C149" s="14" t="s">
        <v>311</v>
      </c>
      <c r="D149" t="s">
        <v>205</v>
      </c>
      <c r="E149" s="42">
        <v>20000</v>
      </c>
      <c r="F149" s="42">
        <f t="shared" si="25"/>
        <v>574</v>
      </c>
      <c r="G149" s="42">
        <v>0</v>
      </c>
      <c r="H149" s="42">
        <v>608</v>
      </c>
      <c r="I149" s="42">
        <v>7059.44</v>
      </c>
      <c r="J149" s="42">
        <v>8241.44</v>
      </c>
      <c r="K149" s="63">
        <f>E149-J149</f>
        <v>11758.56</v>
      </c>
    </row>
    <row r="150" spans="1:11" x14ac:dyDescent="0.25">
      <c r="A150" t="s">
        <v>69</v>
      </c>
      <c r="B150" t="s">
        <v>20</v>
      </c>
      <c r="C150" s="14" t="s">
        <v>310</v>
      </c>
      <c r="D150" t="s">
        <v>204</v>
      </c>
      <c r="E150" s="42">
        <v>26250</v>
      </c>
      <c r="F150" s="42">
        <f t="shared" si="25"/>
        <v>753.38</v>
      </c>
      <c r="G150" s="42">
        <v>0</v>
      </c>
      <c r="H150" s="42">
        <v>798</v>
      </c>
      <c r="I150" s="42">
        <v>295</v>
      </c>
      <c r="J150" s="42">
        <v>1846.38</v>
      </c>
      <c r="K150" s="63">
        <f t="shared" si="27"/>
        <v>24403.62</v>
      </c>
    </row>
    <row r="151" spans="1:11" x14ac:dyDescent="0.25">
      <c r="A151" t="s">
        <v>70</v>
      </c>
      <c r="B151" t="s">
        <v>61</v>
      </c>
      <c r="C151" s="14" t="s">
        <v>310</v>
      </c>
      <c r="D151" t="s">
        <v>204</v>
      </c>
      <c r="E151" s="42">
        <v>20000</v>
      </c>
      <c r="F151" s="42">
        <f t="shared" si="25"/>
        <v>574</v>
      </c>
      <c r="G151" s="42">
        <v>0</v>
      </c>
      <c r="H151" s="42">
        <v>608</v>
      </c>
      <c r="I151" s="42">
        <v>125</v>
      </c>
      <c r="J151" s="42">
        <v>1307</v>
      </c>
      <c r="K151" s="63">
        <f t="shared" si="27"/>
        <v>18693</v>
      </c>
    </row>
    <row r="152" spans="1:11" x14ac:dyDescent="0.25">
      <c r="A152" t="s">
        <v>323</v>
      </c>
      <c r="B152" t="s">
        <v>61</v>
      </c>
      <c r="C152" s="14" t="s">
        <v>310</v>
      </c>
      <c r="D152" t="s">
        <v>204</v>
      </c>
      <c r="E152" s="42">
        <v>20000</v>
      </c>
      <c r="F152" s="42">
        <v>574</v>
      </c>
      <c r="G152" s="42">
        <v>0</v>
      </c>
      <c r="H152" s="42">
        <v>608</v>
      </c>
      <c r="I152" s="42">
        <v>275</v>
      </c>
      <c r="J152" s="42">
        <v>1457</v>
      </c>
      <c r="K152" s="63">
        <f t="shared" si="27"/>
        <v>18543</v>
      </c>
    </row>
    <row r="153" spans="1:11" x14ac:dyDescent="0.25">
      <c r="A153" t="s">
        <v>71</v>
      </c>
      <c r="B153" t="s">
        <v>72</v>
      </c>
      <c r="C153" s="14" t="s">
        <v>311</v>
      </c>
      <c r="D153" t="s">
        <v>204</v>
      </c>
      <c r="E153" s="42">
        <v>23467.5</v>
      </c>
      <c r="F153" s="42">
        <v>673.52</v>
      </c>
      <c r="G153" s="42">
        <v>0</v>
      </c>
      <c r="H153" s="42">
        <v>713.41</v>
      </c>
      <c r="I153" s="42">
        <v>250</v>
      </c>
      <c r="J153" s="42">
        <v>1636.93</v>
      </c>
      <c r="K153" s="63">
        <f t="shared" si="27"/>
        <v>21830.57</v>
      </c>
    </row>
    <row r="154" spans="1:11" x14ac:dyDescent="0.25">
      <c r="A154" s="12" t="s">
        <v>73</v>
      </c>
      <c r="B154" s="12" t="s">
        <v>108</v>
      </c>
      <c r="C154" s="14" t="s">
        <v>310</v>
      </c>
      <c r="D154" t="s">
        <v>205</v>
      </c>
      <c r="E154" s="42">
        <v>23500</v>
      </c>
      <c r="F154" s="42">
        <v>674.45</v>
      </c>
      <c r="G154" s="42">
        <v>0</v>
      </c>
      <c r="H154" s="42">
        <v>714.4</v>
      </c>
      <c r="I154" s="42">
        <v>275</v>
      </c>
      <c r="J154" s="42">
        <v>1663.85</v>
      </c>
      <c r="K154" s="63">
        <f t="shared" si="27"/>
        <v>21836.15</v>
      </c>
    </row>
    <row r="155" spans="1:11" x14ac:dyDescent="0.25">
      <c r="A155" t="s">
        <v>75</v>
      </c>
      <c r="B155" t="s">
        <v>61</v>
      </c>
      <c r="C155" s="14" t="s">
        <v>310</v>
      </c>
      <c r="D155" t="s">
        <v>205</v>
      </c>
      <c r="E155" s="42">
        <v>20000</v>
      </c>
      <c r="F155" s="42">
        <f t="shared" ref="F155:F161" si="29">E155*0.0287</f>
        <v>574</v>
      </c>
      <c r="G155" s="42">
        <v>0</v>
      </c>
      <c r="H155" s="42">
        <v>608</v>
      </c>
      <c r="I155" s="42">
        <v>3452.45</v>
      </c>
      <c r="J155" s="42">
        <v>4634.45</v>
      </c>
      <c r="K155" s="63">
        <f t="shared" si="27"/>
        <v>15365.55</v>
      </c>
    </row>
    <row r="156" spans="1:11" x14ac:dyDescent="0.25">
      <c r="A156" t="s">
        <v>76</v>
      </c>
      <c r="B156" t="s">
        <v>77</v>
      </c>
      <c r="C156" s="14" t="s">
        <v>311</v>
      </c>
      <c r="D156" t="s">
        <v>205</v>
      </c>
      <c r="E156" s="42">
        <v>23000</v>
      </c>
      <c r="F156" s="42">
        <f t="shared" si="29"/>
        <v>660.1</v>
      </c>
      <c r="G156" s="42">
        <v>0</v>
      </c>
      <c r="H156" s="42">
        <v>699.2</v>
      </c>
      <c r="I156" s="42">
        <v>275</v>
      </c>
      <c r="J156" s="42">
        <v>1634.3</v>
      </c>
      <c r="K156" s="63">
        <f t="shared" si="27"/>
        <v>21365.7</v>
      </c>
    </row>
    <row r="157" spans="1:11" x14ac:dyDescent="0.25">
      <c r="A157" t="s">
        <v>424</v>
      </c>
      <c r="B157" t="s">
        <v>464</v>
      </c>
      <c r="C157" s="14" t="s">
        <v>311</v>
      </c>
      <c r="D157" s="7" t="s">
        <v>205</v>
      </c>
      <c r="E157" s="42">
        <v>40000</v>
      </c>
      <c r="F157" s="42">
        <f t="shared" si="29"/>
        <v>1148</v>
      </c>
      <c r="G157">
        <v>442.65</v>
      </c>
      <c r="H157" s="42">
        <v>1216</v>
      </c>
      <c r="I157" s="42">
        <v>355</v>
      </c>
      <c r="J157" s="42">
        <v>3161.65</v>
      </c>
      <c r="K157" s="63">
        <f t="shared" si="27"/>
        <v>36838.35</v>
      </c>
    </row>
    <row r="158" spans="1:11" x14ac:dyDescent="0.25">
      <c r="A158" t="s">
        <v>243</v>
      </c>
      <c r="B158" t="s">
        <v>242</v>
      </c>
      <c r="C158" s="14" t="s">
        <v>311</v>
      </c>
      <c r="D158" s="7" t="s">
        <v>205</v>
      </c>
      <c r="E158" s="42">
        <v>20000</v>
      </c>
      <c r="F158" s="42">
        <f t="shared" si="29"/>
        <v>574</v>
      </c>
      <c r="G158" s="42">
        <v>0</v>
      </c>
      <c r="H158" s="42">
        <v>608</v>
      </c>
      <c r="I158" s="42">
        <v>7115.73</v>
      </c>
      <c r="J158" s="42">
        <v>8297.73</v>
      </c>
      <c r="K158" s="63">
        <f t="shared" ref="K158:K164" si="30">E158-J158</f>
        <v>11702.27</v>
      </c>
    </row>
    <row r="159" spans="1:11" x14ac:dyDescent="0.25">
      <c r="A159" s="6" t="s">
        <v>253</v>
      </c>
      <c r="B159" s="6" t="s">
        <v>61</v>
      </c>
      <c r="C159" s="14" t="s">
        <v>310</v>
      </c>
      <c r="D159" s="9" t="s">
        <v>205</v>
      </c>
      <c r="E159" s="42">
        <v>20000</v>
      </c>
      <c r="F159" s="42">
        <f t="shared" si="29"/>
        <v>574</v>
      </c>
      <c r="G159" s="42">
        <v>0</v>
      </c>
      <c r="H159" s="42">
        <v>608</v>
      </c>
      <c r="I159" s="42">
        <v>3681.78</v>
      </c>
      <c r="J159" s="42">
        <v>4863.78</v>
      </c>
      <c r="K159" s="63">
        <f t="shared" si="30"/>
        <v>15136.22</v>
      </c>
    </row>
    <row r="160" spans="1:11" x14ac:dyDescent="0.25">
      <c r="A160" t="s">
        <v>218</v>
      </c>
      <c r="B160" t="s">
        <v>68</v>
      </c>
      <c r="C160" s="14" t="s">
        <v>311</v>
      </c>
      <c r="D160" t="s">
        <v>205</v>
      </c>
      <c r="E160" s="42">
        <v>20000</v>
      </c>
      <c r="F160" s="42">
        <f t="shared" si="29"/>
        <v>574</v>
      </c>
      <c r="G160" s="42">
        <v>0</v>
      </c>
      <c r="H160" s="42">
        <v>608</v>
      </c>
      <c r="I160" s="42">
        <v>7309.44</v>
      </c>
      <c r="J160" s="42">
        <v>8491.44</v>
      </c>
      <c r="K160" s="63">
        <f t="shared" si="30"/>
        <v>11508.56</v>
      </c>
    </row>
    <row r="161" spans="1:61" x14ac:dyDescent="0.25">
      <c r="A161" t="s">
        <v>200</v>
      </c>
      <c r="B161" t="s">
        <v>77</v>
      </c>
      <c r="C161" s="14" t="s">
        <v>311</v>
      </c>
      <c r="D161" t="s">
        <v>205</v>
      </c>
      <c r="E161" s="42">
        <v>23000</v>
      </c>
      <c r="F161" s="42">
        <f t="shared" si="29"/>
        <v>660.1</v>
      </c>
      <c r="G161" s="42">
        <v>0</v>
      </c>
      <c r="H161" s="42">
        <v>699.2</v>
      </c>
      <c r="I161" s="42">
        <v>7597.31</v>
      </c>
      <c r="J161" s="42">
        <v>8956.61</v>
      </c>
      <c r="K161" s="63">
        <f t="shared" si="30"/>
        <v>14043.39</v>
      </c>
    </row>
    <row r="162" spans="1:61" x14ac:dyDescent="0.25">
      <c r="A162" t="s">
        <v>217</v>
      </c>
      <c r="B162" t="s">
        <v>77</v>
      </c>
      <c r="C162" s="14" t="s">
        <v>311</v>
      </c>
      <c r="D162" t="s">
        <v>205</v>
      </c>
      <c r="E162" s="42">
        <v>23000</v>
      </c>
      <c r="F162" s="42">
        <v>660.1</v>
      </c>
      <c r="G162" s="42">
        <v>0</v>
      </c>
      <c r="H162" s="42">
        <v>699.2</v>
      </c>
      <c r="I162" s="42">
        <v>1435</v>
      </c>
      <c r="J162" s="42">
        <v>2794.3</v>
      </c>
      <c r="K162" s="63">
        <f t="shared" si="30"/>
        <v>20205.7</v>
      </c>
    </row>
    <row r="163" spans="1:61" x14ac:dyDescent="0.25">
      <c r="A163" t="s">
        <v>74</v>
      </c>
      <c r="B163" t="s">
        <v>61</v>
      </c>
      <c r="C163" s="14" t="s">
        <v>310</v>
      </c>
      <c r="D163" t="s">
        <v>204</v>
      </c>
      <c r="E163" s="42">
        <v>20000</v>
      </c>
      <c r="F163" s="42">
        <v>574</v>
      </c>
      <c r="G163" s="42">
        <v>0</v>
      </c>
      <c r="H163" s="42">
        <v>608</v>
      </c>
      <c r="I163" s="42">
        <v>2333.64</v>
      </c>
      <c r="J163" s="42">
        <v>3515.64</v>
      </c>
      <c r="K163" s="63">
        <f t="shared" si="30"/>
        <v>16484.36</v>
      </c>
    </row>
    <row r="164" spans="1:61" s="12" customFormat="1" x14ac:dyDescent="0.25">
      <c r="A164" t="s">
        <v>324</v>
      </c>
      <c r="B164" t="s">
        <v>214</v>
      </c>
      <c r="C164" s="14" t="s">
        <v>311</v>
      </c>
      <c r="D164" t="s">
        <v>205</v>
      </c>
      <c r="E164" s="42">
        <v>25000</v>
      </c>
      <c r="F164" s="42">
        <f>E164*0.0287</f>
        <v>717.5</v>
      </c>
      <c r="G164" s="42">
        <v>0</v>
      </c>
      <c r="H164" s="42">
        <v>760</v>
      </c>
      <c r="I164" s="42">
        <v>925</v>
      </c>
      <c r="J164" s="42">
        <v>2402.5</v>
      </c>
      <c r="K164" s="63">
        <f t="shared" si="30"/>
        <v>22597.5</v>
      </c>
    </row>
    <row r="165" spans="1:61" x14ac:dyDescent="0.25">
      <c r="A165" t="s">
        <v>364</v>
      </c>
      <c r="B165" t="s">
        <v>77</v>
      </c>
      <c r="C165" s="14" t="s">
        <v>311</v>
      </c>
      <c r="D165" s="7" t="s">
        <v>205</v>
      </c>
      <c r="E165" s="42">
        <v>36000</v>
      </c>
      <c r="F165" s="42">
        <f>E165*0.0287</f>
        <v>1033.2</v>
      </c>
      <c r="G165" s="42">
        <v>0</v>
      </c>
      <c r="H165" s="42">
        <v>1094.4000000000001</v>
      </c>
      <c r="I165" s="42">
        <v>175</v>
      </c>
      <c r="J165" s="42">
        <v>2302.6</v>
      </c>
      <c r="K165" s="63">
        <f t="shared" si="27"/>
        <v>33697.4</v>
      </c>
    </row>
    <row r="166" spans="1:61" x14ac:dyDescent="0.25">
      <c r="A166" t="s">
        <v>365</v>
      </c>
      <c r="B166" t="s">
        <v>72</v>
      </c>
      <c r="C166" s="14" t="s">
        <v>311</v>
      </c>
      <c r="D166" t="s">
        <v>205</v>
      </c>
      <c r="E166" s="42">
        <v>23000</v>
      </c>
      <c r="F166" s="42">
        <f>E166*0.0287</f>
        <v>660.1</v>
      </c>
      <c r="G166" s="42">
        <v>0</v>
      </c>
      <c r="H166" s="42">
        <v>699.2</v>
      </c>
      <c r="I166" s="42">
        <v>175</v>
      </c>
      <c r="J166" s="42">
        <v>1534.3</v>
      </c>
      <c r="K166" s="63">
        <f t="shared" si="27"/>
        <v>21465.7</v>
      </c>
    </row>
    <row r="167" spans="1:61" x14ac:dyDescent="0.25">
      <c r="A167" t="s">
        <v>378</v>
      </c>
      <c r="B167" t="s">
        <v>77</v>
      </c>
      <c r="C167" s="14" t="s">
        <v>311</v>
      </c>
      <c r="D167" t="s">
        <v>205</v>
      </c>
      <c r="E167" s="42">
        <v>25000</v>
      </c>
      <c r="F167" s="42">
        <v>717.5</v>
      </c>
      <c r="G167" s="42">
        <v>0</v>
      </c>
      <c r="H167" s="42">
        <v>760</v>
      </c>
      <c r="I167" s="42">
        <v>25</v>
      </c>
      <c r="J167" s="42">
        <v>1502.5</v>
      </c>
      <c r="K167" s="63">
        <f t="shared" si="27"/>
        <v>23497.5</v>
      </c>
    </row>
    <row r="168" spans="1:61" x14ac:dyDescent="0.25">
      <c r="A168" s="13" t="s">
        <v>472</v>
      </c>
      <c r="B168" t="s">
        <v>129</v>
      </c>
      <c r="C168" s="14" t="s">
        <v>310</v>
      </c>
      <c r="D168" t="s">
        <v>205</v>
      </c>
      <c r="E168" s="42">
        <v>26000</v>
      </c>
      <c r="F168" s="42">
        <v>746.2</v>
      </c>
      <c r="G168" s="42">
        <v>0</v>
      </c>
      <c r="H168" s="42">
        <v>790.4</v>
      </c>
      <c r="I168" s="42">
        <v>6612.17</v>
      </c>
      <c r="J168" s="42">
        <v>8148.77</v>
      </c>
      <c r="K168" s="63">
        <f t="shared" si="27"/>
        <v>17851.23</v>
      </c>
    </row>
    <row r="169" spans="1:61" x14ac:dyDescent="0.25">
      <c r="A169" t="s">
        <v>414</v>
      </c>
      <c r="B169" t="s">
        <v>415</v>
      </c>
      <c r="C169" s="14" t="s">
        <v>311</v>
      </c>
      <c r="D169" t="s">
        <v>205</v>
      </c>
      <c r="E169" s="42">
        <v>25000</v>
      </c>
      <c r="F169" s="42">
        <v>717.5</v>
      </c>
      <c r="G169" s="42">
        <v>0</v>
      </c>
      <c r="H169" s="42">
        <v>760</v>
      </c>
      <c r="I169" s="42">
        <v>25</v>
      </c>
      <c r="J169" s="42">
        <v>1502.5</v>
      </c>
      <c r="K169" s="63">
        <f t="shared" si="27"/>
        <v>23497.5</v>
      </c>
    </row>
    <row r="170" spans="1:61" x14ac:dyDescent="0.25">
      <c r="A170" t="s">
        <v>416</v>
      </c>
      <c r="B170" t="s">
        <v>77</v>
      </c>
      <c r="C170" s="14" t="s">
        <v>311</v>
      </c>
      <c r="D170" t="s">
        <v>205</v>
      </c>
      <c r="E170" s="42">
        <v>25000</v>
      </c>
      <c r="F170" s="42">
        <v>717.5</v>
      </c>
      <c r="G170" s="42">
        <v>0</v>
      </c>
      <c r="H170" s="42">
        <v>760</v>
      </c>
      <c r="I170" s="42">
        <v>25</v>
      </c>
      <c r="J170" s="42">
        <v>1502.5</v>
      </c>
      <c r="K170" s="63">
        <f>E170-J170</f>
        <v>23497.5</v>
      </c>
    </row>
    <row r="171" spans="1:61" s="29" customFormat="1" x14ac:dyDescent="0.25">
      <c r="A171" t="s">
        <v>314</v>
      </c>
      <c r="B171" t="s">
        <v>61</v>
      </c>
      <c r="C171" s="14" t="s">
        <v>310</v>
      </c>
      <c r="D171" t="s">
        <v>205</v>
      </c>
      <c r="E171" s="42">
        <v>20000</v>
      </c>
      <c r="F171" s="42">
        <v>574</v>
      </c>
      <c r="G171" s="42">
        <v>0</v>
      </c>
      <c r="H171" s="42">
        <v>608</v>
      </c>
      <c r="I171" s="42">
        <v>2243.8000000000002</v>
      </c>
      <c r="J171" s="42">
        <v>3425.8</v>
      </c>
      <c r="K171" s="63">
        <f>E171-J171</f>
        <v>16574.2</v>
      </c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</row>
    <row r="172" spans="1:61" x14ac:dyDescent="0.25">
      <c r="A172" t="s">
        <v>455</v>
      </c>
      <c r="B172" t="s">
        <v>77</v>
      </c>
      <c r="C172" s="14" t="s">
        <v>311</v>
      </c>
      <c r="D172" t="s">
        <v>205</v>
      </c>
      <c r="E172" s="42">
        <v>25000</v>
      </c>
      <c r="F172" s="42">
        <v>717.5</v>
      </c>
      <c r="G172" s="42">
        <v>0</v>
      </c>
      <c r="H172" s="42">
        <v>760</v>
      </c>
      <c r="I172" s="42">
        <v>1025</v>
      </c>
      <c r="J172" s="42">
        <v>2502.5</v>
      </c>
      <c r="K172" s="63">
        <f>E172-J172</f>
        <v>22497.5</v>
      </c>
    </row>
    <row r="173" spans="1:61" x14ac:dyDescent="0.25">
      <c r="A173" t="s">
        <v>456</v>
      </c>
      <c r="B173" t="s">
        <v>193</v>
      </c>
      <c r="C173" s="14" t="s">
        <v>311</v>
      </c>
      <c r="D173" t="s">
        <v>205</v>
      </c>
      <c r="E173" s="42">
        <v>25000</v>
      </c>
      <c r="F173" s="42">
        <v>717.5</v>
      </c>
      <c r="G173" s="42">
        <v>0</v>
      </c>
      <c r="H173" s="42">
        <v>760</v>
      </c>
      <c r="I173" s="42">
        <v>25</v>
      </c>
      <c r="J173" s="42">
        <v>1502.5</v>
      </c>
      <c r="K173" s="63">
        <f>E173-J173</f>
        <v>23497.5</v>
      </c>
    </row>
    <row r="174" spans="1:61" x14ac:dyDescent="0.25">
      <c r="A174" t="s">
        <v>215</v>
      </c>
      <c r="B174" t="s">
        <v>179</v>
      </c>
      <c r="C174" s="14" t="s">
        <v>311</v>
      </c>
      <c r="D174" t="s">
        <v>205</v>
      </c>
      <c r="E174" s="42">
        <v>23000</v>
      </c>
      <c r="F174" s="42">
        <f>E174*0.0287</f>
        <v>660.1</v>
      </c>
      <c r="G174" s="42">
        <v>0</v>
      </c>
      <c r="H174" s="42">
        <v>699.2</v>
      </c>
      <c r="I174" s="42">
        <v>6636.95</v>
      </c>
      <c r="J174" s="42">
        <v>7996.25</v>
      </c>
      <c r="K174" s="63">
        <f>E174-J174</f>
        <v>15003.75</v>
      </c>
    </row>
    <row r="175" spans="1:61" x14ac:dyDescent="0.25">
      <c r="A175" s="26" t="s">
        <v>12</v>
      </c>
      <c r="B175" s="26">
        <v>36</v>
      </c>
      <c r="C175" s="27"/>
      <c r="D175" s="26"/>
      <c r="E175" s="49">
        <f t="shared" ref="E175:K175" si="31">SUM(E139:E174)</f>
        <v>888467.5</v>
      </c>
      <c r="F175" s="49">
        <f t="shared" si="31"/>
        <v>25499.03</v>
      </c>
      <c r="G175" s="49">
        <f t="shared" si="31"/>
        <v>3002.33</v>
      </c>
      <c r="H175" s="49">
        <f t="shared" si="31"/>
        <v>27009.41</v>
      </c>
      <c r="I175" s="49">
        <f t="shared" si="31"/>
        <v>79091.97</v>
      </c>
      <c r="J175" s="49">
        <f t="shared" si="31"/>
        <v>134602.74</v>
      </c>
      <c r="K175" s="49">
        <f t="shared" si="31"/>
        <v>753864.76</v>
      </c>
    </row>
    <row r="177" spans="1:39" x14ac:dyDescent="0.25">
      <c r="A177" s="87" t="s">
        <v>403</v>
      </c>
      <c r="B177" s="87"/>
      <c r="C177" s="87"/>
      <c r="D177" s="87"/>
      <c r="E177" s="87"/>
      <c r="F177" s="87"/>
      <c r="G177" s="87"/>
      <c r="H177" s="87"/>
      <c r="I177" s="87"/>
      <c r="J177" s="87"/>
      <c r="K177" s="87"/>
    </row>
    <row r="178" spans="1:39" x14ac:dyDescent="0.25">
      <c r="A178" s="6" t="s">
        <v>247</v>
      </c>
      <c r="B178" s="6" t="s">
        <v>20</v>
      </c>
      <c r="C178" s="14" t="s">
        <v>310</v>
      </c>
      <c r="D178" t="s">
        <v>205</v>
      </c>
      <c r="E178" s="42">
        <v>33000</v>
      </c>
      <c r="F178" s="42">
        <f>E178*0.0287</f>
        <v>947.1</v>
      </c>
      <c r="G178" s="42">
        <v>0</v>
      </c>
      <c r="H178" s="42">
        <f>E178*0.0304</f>
        <v>1003.2</v>
      </c>
      <c r="I178" s="42">
        <v>175</v>
      </c>
      <c r="J178" s="42">
        <f>+F178+G178+H178+I178</f>
        <v>2125.3000000000002</v>
      </c>
      <c r="K178" s="63">
        <f>E178-J178</f>
        <v>30874.7</v>
      </c>
    </row>
    <row r="179" spans="1:39" x14ac:dyDescent="0.25">
      <c r="A179" t="s">
        <v>246</v>
      </c>
      <c r="B179" s="8" t="s">
        <v>96</v>
      </c>
      <c r="C179" s="14" t="s">
        <v>310</v>
      </c>
      <c r="D179" t="s">
        <v>205</v>
      </c>
      <c r="E179" s="42">
        <v>60000</v>
      </c>
      <c r="F179" s="42">
        <v>1722</v>
      </c>
      <c r="G179" s="63">
        <v>3486.68</v>
      </c>
      <c r="H179" s="42">
        <f>E179*0.0304</f>
        <v>1824</v>
      </c>
      <c r="I179" s="42">
        <v>10008.33</v>
      </c>
      <c r="J179" s="42">
        <f>+F179+G179+H179+I179</f>
        <v>17041.009999999998</v>
      </c>
      <c r="K179" s="63">
        <f t="shared" ref="K179:K182" si="32">E179-J179</f>
        <v>42958.99</v>
      </c>
    </row>
    <row r="180" spans="1:39" x14ac:dyDescent="0.25">
      <c r="A180" t="s">
        <v>182</v>
      </c>
      <c r="B180" t="s">
        <v>183</v>
      </c>
      <c r="C180" s="14" t="s">
        <v>310</v>
      </c>
      <c r="D180" t="s">
        <v>205</v>
      </c>
      <c r="E180" s="42">
        <v>44000</v>
      </c>
      <c r="F180" s="42">
        <v>1262.8</v>
      </c>
      <c r="G180">
        <v>770.57</v>
      </c>
      <c r="H180" s="42">
        <f>E180*0.0304</f>
        <v>1337.6</v>
      </c>
      <c r="I180" s="42">
        <v>9332.51</v>
      </c>
      <c r="J180" s="42">
        <f>+F180+G180+H180+I180</f>
        <v>12703.48</v>
      </c>
      <c r="K180" s="63">
        <f t="shared" si="32"/>
        <v>31296.52</v>
      </c>
    </row>
    <row r="181" spans="1:39" x14ac:dyDescent="0.25">
      <c r="A181" s="6" t="s">
        <v>374</v>
      </c>
      <c r="B181" s="6" t="s">
        <v>183</v>
      </c>
      <c r="C181" s="14" t="s">
        <v>311</v>
      </c>
      <c r="D181" t="s">
        <v>204</v>
      </c>
      <c r="E181" s="42">
        <v>44000</v>
      </c>
      <c r="F181" s="42">
        <v>1262.8</v>
      </c>
      <c r="G181" s="63">
        <v>1007.19</v>
      </c>
      <c r="H181" s="42">
        <v>1337.6</v>
      </c>
      <c r="I181" s="42">
        <v>1744.4</v>
      </c>
      <c r="J181" s="42">
        <f>+F181+G181+H181+I181</f>
        <v>5351.99</v>
      </c>
      <c r="K181" s="63">
        <f t="shared" si="32"/>
        <v>38648.01</v>
      </c>
    </row>
    <row r="182" spans="1:39" x14ac:dyDescent="0.25">
      <c r="A182" s="6" t="s">
        <v>471</v>
      </c>
      <c r="B182" s="6" t="s">
        <v>96</v>
      </c>
      <c r="C182" s="14" t="s">
        <v>310</v>
      </c>
      <c r="D182" t="s">
        <v>204</v>
      </c>
      <c r="E182" s="56">
        <v>56000</v>
      </c>
      <c r="F182" s="42">
        <v>1607.2</v>
      </c>
      <c r="G182" s="63">
        <v>2733.96</v>
      </c>
      <c r="H182" s="42">
        <v>1702.4</v>
      </c>
      <c r="I182" s="42">
        <v>175</v>
      </c>
      <c r="J182" s="42">
        <f>+F182+G182+H182+I182</f>
        <v>6218.56</v>
      </c>
      <c r="K182" s="63">
        <f t="shared" si="32"/>
        <v>49781.440000000002</v>
      </c>
    </row>
    <row r="183" spans="1:39" x14ac:dyDescent="0.25">
      <c r="A183" s="26" t="s">
        <v>12</v>
      </c>
      <c r="B183" s="26">
        <v>5</v>
      </c>
      <c r="C183" s="27"/>
      <c r="D183" s="26"/>
      <c r="E183" s="49">
        <f t="shared" ref="E183:H183" si="33">SUM(E178:E182)</f>
        <v>237000</v>
      </c>
      <c r="F183" s="49">
        <f t="shared" si="33"/>
        <v>6801.9</v>
      </c>
      <c r="G183" s="49">
        <f>SUM(G178:G182)</f>
        <v>7998.4</v>
      </c>
      <c r="H183" s="49">
        <f t="shared" si="33"/>
        <v>7204.8</v>
      </c>
      <c r="I183" s="49">
        <f>SUM(I178:I182)</f>
        <v>21435.24</v>
      </c>
      <c r="J183" s="49">
        <f>SUM(J178:J182)</f>
        <v>43440.34</v>
      </c>
      <c r="K183" s="49">
        <f>SUM(K178:K182)</f>
        <v>193559.66</v>
      </c>
    </row>
    <row r="185" spans="1:39" x14ac:dyDescent="0.25">
      <c r="A185" s="87" t="s">
        <v>294</v>
      </c>
      <c r="B185" s="87"/>
      <c r="C185" s="87"/>
      <c r="D185" s="87"/>
      <c r="E185" s="87"/>
      <c r="F185" s="87"/>
      <c r="G185" s="87"/>
      <c r="H185" s="87"/>
      <c r="I185" s="87"/>
      <c r="J185" s="87"/>
      <c r="K185" s="87"/>
    </row>
    <row r="186" spans="1:39" x14ac:dyDescent="0.25">
      <c r="A186" t="s">
        <v>189</v>
      </c>
      <c r="B186" t="s">
        <v>405</v>
      </c>
      <c r="C186" s="14" t="s">
        <v>310</v>
      </c>
      <c r="D186" t="s">
        <v>205</v>
      </c>
      <c r="E186" s="42">
        <v>50000</v>
      </c>
      <c r="F186" s="42">
        <v>1435</v>
      </c>
      <c r="G186" s="63">
        <v>1854</v>
      </c>
      <c r="H186" s="42">
        <f>E186*0.0304</f>
        <v>1520</v>
      </c>
      <c r="I186" s="42">
        <v>315</v>
      </c>
      <c r="J186" s="42">
        <v>5124</v>
      </c>
      <c r="K186" s="42">
        <f>E186-J186</f>
        <v>44876</v>
      </c>
    </row>
    <row r="187" spans="1:39" x14ac:dyDescent="0.25">
      <c r="A187" s="6" t="s">
        <v>261</v>
      </c>
      <c r="B187" s="6" t="s">
        <v>406</v>
      </c>
      <c r="C187" s="14" t="s">
        <v>311</v>
      </c>
      <c r="D187" s="10" t="s">
        <v>205</v>
      </c>
      <c r="E187" s="42">
        <v>50000</v>
      </c>
      <c r="F187" s="42">
        <v>1435</v>
      </c>
      <c r="G187" s="63">
        <v>1854</v>
      </c>
      <c r="H187" s="42">
        <f>E187*0.0304</f>
        <v>1520</v>
      </c>
      <c r="I187" s="42">
        <v>2925</v>
      </c>
      <c r="J187" s="42">
        <v>7734</v>
      </c>
      <c r="K187" s="42">
        <f>+E187-J187</f>
        <v>42266</v>
      </c>
    </row>
    <row r="188" spans="1:39" s="12" customFormat="1" x14ac:dyDescent="0.25">
      <c r="A188" s="39" t="s">
        <v>399</v>
      </c>
      <c r="B188" s="39" t="s">
        <v>16</v>
      </c>
      <c r="C188" s="41" t="s">
        <v>311</v>
      </c>
      <c r="D188" s="44" t="s">
        <v>204</v>
      </c>
      <c r="E188" s="42">
        <v>133000</v>
      </c>
      <c r="F188" s="42">
        <v>3817.1</v>
      </c>
      <c r="G188" s="63">
        <v>19867.79</v>
      </c>
      <c r="H188" s="42">
        <v>4043.2</v>
      </c>
      <c r="I188" s="42">
        <v>25</v>
      </c>
      <c r="J188" s="42">
        <v>27753.09</v>
      </c>
      <c r="K188" s="42">
        <f>E188-J188</f>
        <v>105246.91</v>
      </c>
    </row>
    <row r="189" spans="1:39" s="12" customFormat="1" x14ac:dyDescent="0.25">
      <c r="A189" s="26" t="s">
        <v>12</v>
      </c>
      <c r="B189" s="26">
        <v>3</v>
      </c>
      <c r="C189" s="27"/>
      <c r="D189" s="26"/>
      <c r="E189" s="49">
        <f>SUM(E186:E187)+E188</f>
        <v>233000</v>
      </c>
      <c r="F189" s="49">
        <f>SUM(F186:F187)+F188</f>
        <v>6687.1</v>
      </c>
      <c r="G189" s="49">
        <f>SUM(G186:G188)</f>
        <v>23575.79</v>
      </c>
      <c r="H189" s="49">
        <f>SUM(H186:H187)+H188</f>
        <v>7083.2</v>
      </c>
      <c r="I189" s="49">
        <f>SUM(I186:I187)+I188</f>
        <v>3265</v>
      </c>
      <c r="J189" s="49">
        <f>SUM(J186:J187)+J188</f>
        <v>40611.089999999997</v>
      </c>
      <c r="K189" s="49">
        <f>SUM(K186:K188)</f>
        <v>192388.91</v>
      </c>
    </row>
    <row r="190" spans="1:39" x14ac:dyDescent="0.25">
      <c r="A190" s="1"/>
      <c r="B190" s="1"/>
      <c r="C190" s="17"/>
      <c r="D190" s="1"/>
      <c r="E190" s="55"/>
      <c r="F190" s="55"/>
      <c r="G190" s="55"/>
      <c r="H190" s="55"/>
      <c r="I190" s="55"/>
      <c r="J190" s="55"/>
      <c r="K190" s="55"/>
    </row>
    <row r="191" spans="1:39" s="20" customFormat="1" x14ac:dyDescent="0.25">
      <c r="A191" s="46" t="s">
        <v>433</v>
      </c>
      <c r="C191" s="21"/>
      <c r="E191" s="57"/>
      <c r="F191" s="57"/>
      <c r="G191" s="57"/>
      <c r="H191" s="57"/>
      <c r="I191" s="57"/>
      <c r="J191" s="57"/>
      <c r="K191" s="57"/>
    </row>
    <row r="192" spans="1:39" s="28" customFormat="1" ht="13.5" customHeight="1" x14ac:dyDescent="0.25">
      <c r="A192" s="12" t="s">
        <v>46</v>
      </c>
      <c r="B192" s="12" t="s">
        <v>47</v>
      </c>
      <c r="C192" s="41" t="s">
        <v>310</v>
      </c>
      <c r="D192" s="12" t="s">
        <v>205</v>
      </c>
      <c r="E192" s="56">
        <v>50000</v>
      </c>
      <c r="F192" s="56">
        <f>E192*0.0287</f>
        <v>1435</v>
      </c>
      <c r="G192" s="63">
        <v>1854</v>
      </c>
      <c r="H192" s="56">
        <v>1520</v>
      </c>
      <c r="I192" s="56">
        <v>1375</v>
      </c>
      <c r="J192" s="56">
        <f>F192+G192+H192+I192</f>
        <v>6184</v>
      </c>
      <c r="K192" s="56">
        <f>E192-J192</f>
        <v>43816</v>
      </c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</row>
    <row r="193" spans="1:11" x14ac:dyDescent="0.25">
      <c r="A193" s="26" t="s">
        <v>12</v>
      </c>
      <c r="B193" s="26">
        <v>1</v>
      </c>
      <c r="C193" s="27"/>
      <c r="D193" s="26"/>
      <c r="E193" s="49">
        <f>SUM(E192:E192)</f>
        <v>50000</v>
      </c>
      <c r="F193" s="49">
        <f>SUM(F192:F192)</f>
        <v>1435</v>
      </c>
      <c r="G193" s="49">
        <f>G192</f>
        <v>1854</v>
      </c>
      <c r="H193" s="49">
        <f>SUM(H192:H192)</f>
        <v>1520</v>
      </c>
      <c r="I193" s="49">
        <f>SUM(I192:I192)</f>
        <v>1375</v>
      </c>
      <c r="J193" s="49">
        <f>SUM(J192:J192)</f>
        <v>6184</v>
      </c>
      <c r="K193" s="49">
        <f>SUM(K192:K192)</f>
        <v>43816</v>
      </c>
    </row>
    <row r="194" spans="1:11" s="1" customFormat="1" x14ac:dyDescent="0.25">
      <c r="A194" s="11"/>
      <c r="B194" s="11"/>
      <c r="C194" s="16"/>
      <c r="D194" s="11"/>
      <c r="E194" s="53"/>
      <c r="F194" s="53"/>
      <c r="G194" s="53"/>
      <c r="H194" s="53"/>
      <c r="I194" s="53"/>
      <c r="J194" s="53"/>
      <c r="K194" s="53"/>
    </row>
    <row r="195" spans="1:11" x14ac:dyDescent="0.25">
      <c r="A195" s="11" t="s">
        <v>382</v>
      </c>
      <c r="B195" s="11"/>
      <c r="C195" s="16"/>
      <c r="D195" s="11"/>
      <c r="E195" s="53"/>
      <c r="F195" s="53"/>
      <c r="G195" s="53"/>
      <c r="H195" s="53"/>
      <c r="I195" s="53"/>
      <c r="J195" s="53"/>
      <c r="K195" s="53"/>
    </row>
    <row r="196" spans="1:11" x14ac:dyDescent="0.25">
      <c r="A196" s="12" t="s">
        <v>383</v>
      </c>
      <c r="B196" s="12" t="s">
        <v>384</v>
      </c>
      <c r="C196" s="41" t="s">
        <v>310</v>
      </c>
      <c r="D196" s="12" t="s">
        <v>386</v>
      </c>
      <c r="E196" s="56">
        <v>56000</v>
      </c>
      <c r="F196" s="56">
        <v>1607.2</v>
      </c>
      <c r="G196" s="56">
        <v>2733.96</v>
      </c>
      <c r="H196" s="56">
        <v>1702.4</v>
      </c>
      <c r="I196" s="56">
        <v>25</v>
      </c>
      <c r="J196" s="56">
        <v>6068.56</v>
      </c>
      <c r="K196" s="56">
        <f>E196-J196</f>
        <v>49931.44</v>
      </c>
    </row>
    <row r="197" spans="1:11" x14ac:dyDescent="0.25">
      <c r="A197" s="26" t="s">
        <v>385</v>
      </c>
      <c r="B197" s="26">
        <v>1</v>
      </c>
      <c r="C197" s="27"/>
      <c r="D197" s="28"/>
      <c r="E197" s="49">
        <f t="shared" ref="E197:K197" si="34">SUM(E196)</f>
        <v>56000</v>
      </c>
      <c r="F197" s="49">
        <f t="shared" si="34"/>
        <v>1607.2</v>
      </c>
      <c r="G197" s="49">
        <f>SUM(G196)</f>
        <v>2733.96</v>
      </c>
      <c r="H197" s="49">
        <f t="shared" si="34"/>
        <v>1702.4</v>
      </c>
      <c r="I197" s="49">
        <f t="shared" si="34"/>
        <v>25</v>
      </c>
      <c r="J197" s="49">
        <f t="shared" si="34"/>
        <v>6068.56</v>
      </c>
      <c r="K197" s="49">
        <f t="shared" si="34"/>
        <v>49931.44</v>
      </c>
    </row>
    <row r="199" spans="1:11" x14ac:dyDescent="0.25">
      <c r="A199" s="87" t="s">
        <v>295</v>
      </c>
      <c r="B199" s="87"/>
      <c r="C199" s="87"/>
      <c r="D199" s="87"/>
      <c r="E199" s="87"/>
      <c r="F199" s="87"/>
      <c r="G199" s="87"/>
      <c r="H199" s="87"/>
      <c r="I199" s="87"/>
      <c r="J199" s="87"/>
      <c r="K199" s="87"/>
    </row>
    <row r="200" spans="1:11" x14ac:dyDescent="0.25">
      <c r="A200" t="s">
        <v>44</v>
      </c>
      <c r="B200" t="s">
        <v>45</v>
      </c>
      <c r="C200" s="14" t="s">
        <v>310</v>
      </c>
      <c r="D200" t="s">
        <v>204</v>
      </c>
      <c r="E200" s="42">
        <v>57000</v>
      </c>
      <c r="F200" s="42">
        <f>E200*0.0287</f>
        <v>1635.9</v>
      </c>
      <c r="G200" s="63">
        <v>2606.65</v>
      </c>
      <c r="H200" s="42">
        <v>1732.8</v>
      </c>
      <c r="I200" s="42">
        <v>3439.12</v>
      </c>
      <c r="J200" s="42">
        <v>9414.4699999999993</v>
      </c>
      <c r="K200" s="42">
        <f>E200-J200</f>
        <v>47585.53</v>
      </c>
    </row>
    <row r="201" spans="1:11" x14ac:dyDescent="0.25">
      <c r="A201" t="s">
        <v>48</v>
      </c>
      <c r="B201" t="s">
        <v>45</v>
      </c>
      <c r="C201" s="14" t="s">
        <v>311</v>
      </c>
      <c r="D201" t="s">
        <v>204</v>
      </c>
      <c r="E201" s="42">
        <v>57000</v>
      </c>
      <c r="F201" s="42">
        <f>E201*0.0287</f>
        <v>1635.9</v>
      </c>
      <c r="G201" s="42">
        <v>0</v>
      </c>
      <c r="H201" s="42">
        <v>1732.8</v>
      </c>
      <c r="I201" s="42">
        <v>1315</v>
      </c>
      <c r="J201" s="42">
        <v>4683.7</v>
      </c>
      <c r="K201" s="42">
        <f>E201-J201</f>
        <v>52316.3</v>
      </c>
    </row>
    <row r="202" spans="1:11" x14ac:dyDescent="0.25">
      <c r="A202" t="s">
        <v>240</v>
      </c>
      <c r="B202" t="s">
        <v>260</v>
      </c>
      <c r="C202" s="14" t="s">
        <v>311</v>
      </c>
      <c r="D202" s="7" t="s">
        <v>205</v>
      </c>
      <c r="E202" s="42">
        <v>44000</v>
      </c>
      <c r="F202" s="42">
        <f>E202*0.0287</f>
        <v>1262.8</v>
      </c>
      <c r="G202" s="63">
        <v>1007.19</v>
      </c>
      <c r="H202" s="42">
        <v>1337.6</v>
      </c>
      <c r="I202" s="42">
        <v>175</v>
      </c>
      <c r="J202" s="42">
        <v>3782.59</v>
      </c>
      <c r="K202" s="42">
        <f>E202-J202</f>
        <v>40217.410000000003</v>
      </c>
    </row>
    <row r="203" spans="1:11" x14ac:dyDescent="0.25">
      <c r="A203" s="6" t="s">
        <v>331</v>
      </c>
      <c r="B203" s="6" t="s">
        <v>16</v>
      </c>
      <c r="C203" s="14" t="s">
        <v>310</v>
      </c>
      <c r="D203" s="10" t="s">
        <v>204</v>
      </c>
      <c r="E203" s="42">
        <v>110000</v>
      </c>
      <c r="F203" s="42">
        <f>E203*0.0287</f>
        <v>3157</v>
      </c>
      <c r="G203" s="63">
        <v>14457.62</v>
      </c>
      <c r="H203" s="42">
        <v>3344</v>
      </c>
      <c r="I203" s="42">
        <v>25</v>
      </c>
      <c r="J203" s="42">
        <v>20983.62</v>
      </c>
      <c r="K203" s="42">
        <f>E203-J203</f>
        <v>89016.38</v>
      </c>
    </row>
    <row r="204" spans="1:11" x14ac:dyDescent="0.25">
      <c r="A204" s="26" t="s">
        <v>12</v>
      </c>
      <c r="B204" s="26">
        <v>4</v>
      </c>
      <c r="C204" s="27"/>
      <c r="D204" s="26"/>
      <c r="E204" s="49">
        <f t="shared" ref="E204:J204" si="35">SUM(E200:E203)</f>
        <v>268000</v>
      </c>
      <c r="F204" s="49">
        <f t="shared" si="35"/>
        <v>7691.6</v>
      </c>
      <c r="G204" s="49">
        <f>SUM(G200:G203)</f>
        <v>18071.46</v>
      </c>
      <c r="H204" s="49">
        <f t="shared" si="35"/>
        <v>8147.2</v>
      </c>
      <c r="I204" s="49">
        <f t="shared" si="35"/>
        <v>4954.12</v>
      </c>
      <c r="J204" s="49">
        <f t="shared" si="35"/>
        <v>38864.379999999997</v>
      </c>
      <c r="K204" s="49">
        <f>SUM(K200:K202)+K203</f>
        <v>229135.62</v>
      </c>
    </row>
    <row r="205" spans="1:11" x14ac:dyDescent="0.25">
      <c r="J205" s="56"/>
    </row>
    <row r="206" spans="1:11" s="12" customFormat="1" x14ac:dyDescent="0.25">
      <c r="A206" s="87" t="s">
        <v>296</v>
      </c>
      <c r="B206" s="87"/>
      <c r="C206" s="87"/>
      <c r="D206" s="87"/>
      <c r="E206" s="87"/>
      <c r="F206" s="87"/>
      <c r="G206" s="87"/>
      <c r="H206" s="87"/>
      <c r="I206" s="87"/>
      <c r="J206" s="87"/>
      <c r="K206" s="87"/>
    </row>
    <row r="207" spans="1:11" s="1" customFormat="1" x14ac:dyDescent="0.25">
      <c r="A207" s="12" t="s">
        <v>332</v>
      </c>
      <c r="B207" s="12" t="s">
        <v>207</v>
      </c>
      <c r="C207" s="41" t="s">
        <v>310</v>
      </c>
      <c r="D207" s="12" t="s">
        <v>204</v>
      </c>
      <c r="E207" s="42">
        <v>26250</v>
      </c>
      <c r="F207" s="42">
        <v>753.38</v>
      </c>
      <c r="G207" s="42">
        <v>0</v>
      </c>
      <c r="H207" s="42">
        <v>798</v>
      </c>
      <c r="I207" s="42">
        <v>4941.34</v>
      </c>
      <c r="J207" s="42">
        <f>+F207+G207+H207+I207</f>
        <v>6492.72</v>
      </c>
      <c r="K207" s="63">
        <f>E207-J207</f>
        <v>19757.28</v>
      </c>
    </row>
    <row r="208" spans="1:11" s="1" customFormat="1" x14ac:dyDescent="0.25">
      <c r="A208" s="2" t="s">
        <v>12</v>
      </c>
      <c r="B208" s="2">
        <v>1</v>
      </c>
      <c r="C208" s="15"/>
      <c r="D208" s="2"/>
      <c r="E208" s="50">
        <f t="shared" ref="E208:K208" si="36">SUM(E207:E207)</f>
        <v>26250</v>
      </c>
      <c r="F208" s="50">
        <f t="shared" si="36"/>
        <v>753.38</v>
      </c>
      <c r="G208" s="50">
        <f>SUM(G207:G207)</f>
        <v>0</v>
      </c>
      <c r="H208" s="50">
        <f t="shared" si="36"/>
        <v>798</v>
      </c>
      <c r="I208" s="50">
        <f t="shared" si="36"/>
        <v>4941.34</v>
      </c>
      <c r="J208" s="50">
        <f t="shared" si="36"/>
        <v>6492.72</v>
      </c>
      <c r="K208" s="50">
        <f t="shared" si="36"/>
        <v>19757.28</v>
      </c>
    </row>
    <row r="209" spans="1:11" s="11" customFormat="1" x14ac:dyDescent="0.25">
      <c r="A209"/>
      <c r="B209"/>
      <c r="C209" s="14"/>
      <c r="D209"/>
      <c r="E209" s="42"/>
      <c r="F209" s="42"/>
      <c r="G209" s="42"/>
      <c r="H209" s="42"/>
      <c r="I209" s="42"/>
      <c r="J209" s="42"/>
      <c r="K209" s="42"/>
    </row>
    <row r="210" spans="1:11" x14ac:dyDescent="0.25">
      <c r="A210" s="87" t="s">
        <v>297</v>
      </c>
      <c r="B210" s="87"/>
      <c r="C210" s="87"/>
      <c r="D210" s="87"/>
      <c r="E210" s="87"/>
      <c r="F210" s="87"/>
      <c r="G210" s="87"/>
      <c r="H210" s="87"/>
      <c r="I210" s="87"/>
      <c r="J210" s="87"/>
      <c r="K210" s="87"/>
    </row>
    <row r="211" spans="1:11" x14ac:dyDescent="0.25">
      <c r="A211" s="12" t="s">
        <v>36</v>
      </c>
      <c r="B211" s="12" t="s">
        <v>31</v>
      </c>
      <c r="C211" s="41" t="s">
        <v>311</v>
      </c>
      <c r="D211" s="12" t="s">
        <v>204</v>
      </c>
      <c r="E211" s="56">
        <v>41000</v>
      </c>
      <c r="F211" s="56">
        <f>E211*0.0287</f>
        <v>1176.7</v>
      </c>
      <c r="G211" s="56">
        <v>0</v>
      </c>
      <c r="H211" s="56">
        <f>E211*0.0304</f>
        <v>1246.4000000000001</v>
      </c>
      <c r="I211" s="56">
        <v>175</v>
      </c>
      <c r="J211" s="56">
        <f>F211+G211+H211+I211</f>
        <v>2598.1</v>
      </c>
      <c r="K211" s="56">
        <f>E211-J211</f>
        <v>38401.9</v>
      </c>
    </row>
    <row r="212" spans="1:11" s="1" customFormat="1" x14ac:dyDescent="0.25">
      <c r="A212" s="2" t="s">
        <v>12</v>
      </c>
      <c r="B212" s="2">
        <v>1</v>
      </c>
      <c r="C212" s="15"/>
      <c r="D212" s="2"/>
      <c r="E212" s="50">
        <f t="shared" ref="E212:K212" si="37">SUM(E211:E211)</f>
        <v>41000</v>
      </c>
      <c r="F212" s="50">
        <f t="shared" si="37"/>
        <v>1176.7</v>
      </c>
      <c r="G212" s="50">
        <f>SUM(G211:G211)</f>
        <v>0</v>
      </c>
      <c r="H212" s="50">
        <f t="shared" si="37"/>
        <v>1246.4000000000001</v>
      </c>
      <c r="I212" s="50">
        <f t="shared" si="37"/>
        <v>175</v>
      </c>
      <c r="J212" s="50">
        <f t="shared" si="37"/>
        <v>2598.1</v>
      </c>
      <c r="K212" s="50">
        <f t="shared" si="37"/>
        <v>38401.9</v>
      </c>
    </row>
    <row r="214" spans="1:11" x14ac:dyDescent="0.25">
      <c r="A214" s="88" t="s">
        <v>298</v>
      </c>
      <c r="B214" s="88"/>
      <c r="C214" s="88"/>
      <c r="D214" s="88"/>
      <c r="E214" s="88"/>
      <c r="F214" s="88"/>
      <c r="G214" s="88"/>
      <c r="H214" s="88"/>
      <c r="I214" s="88"/>
      <c r="J214" s="88"/>
      <c r="K214" s="88"/>
    </row>
    <row r="215" spans="1:11" s="1" customFormat="1" x14ac:dyDescent="0.25">
      <c r="A215" t="s">
        <v>257</v>
      </c>
      <c r="B215" s="8" t="s">
        <v>392</v>
      </c>
      <c r="C215" s="14" t="s">
        <v>311</v>
      </c>
      <c r="D215" s="7" t="s">
        <v>205</v>
      </c>
      <c r="E215" s="42">
        <v>90000</v>
      </c>
      <c r="F215" s="42">
        <f>E215*0.0287</f>
        <v>2583</v>
      </c>
      <c r="G215" s="63">
        <v>9753.1200000000008</v>
      </c>
      <c r="H215" s="42">
        <f>E215*0.0304</f>
        <v>2736</v>
      </c>
      <c r="I215" s="42">
        <v>175</v>
      </c>
      <c r="J215" s="42">
        <v>15247.12</v>
      </c>
      <c r="K215" s="42">
        <f>E215-J215</f>
        <v>74752.88</v>
      </c>
    </row>
    <row r="216" spans="1:11" s="1" customFormat="1" x14ac:dyDescent="0.25">
      <c r="A216" t="s">
        <v>375</v>
      </c>
      <c r="B216" s="8" t="s">
        <v>16</v>
      </c>
      <c r="C216" s="14" t="s">
        <v>311</v>
      </c>
      <c r="D216" t="s">
        <v>204</v>
      </c>
      <c r="E216" s="42">
        <v>115000</v>
      </c>
      <c r="F216" s="42">
        <v>3300.5</v>
      </c>
      <c r="G216" s="63">
        <v>14845.02</v>
      </c>
      <c r="H216" s="42">
        <v>3496</v>
      </c>
      <c r="I216" s="63">
        <v>3179.9</v>
      </c>
      <c r="J216" s="42">
        <v>24821.42</v>
      </c>
      <c r="K216" s="42">
        <f>E216-J216</f>
        <v>90178.58</v>
      </c>
    </row>
    <row r="217" spans="1:11" s="1" customFormat="1" x14ac:dyDescent="0.25">
      <c r="A217" s="2" t="s">
        <v>12</v>
      </c>
      <c r="B217" s="2">
        <v>2</v>
      </c>
      <c r="C217" s="15"/>
      <c r="D217" s="2"/>
      <c r="E217" s="50">
        <f>SUM(E215:E215)+E216</f>
        <v>205000</v>
      </c>
      <c r="F217" s="50">
        <f>SUM(F215:F216)</f>
        <v>5883.5</v>
      </c>
      <c r="G217" s="50">
        <f>SUM(G215:G215)+G216</f>
        <v>24598.14</v>
      </c>
      <c r="H217" s="50">
        <f>SUM(H215:H215)+H216</f>
        <v>6232</v>
      </c>
      <c r="I217" s="50">
        <f>SUM(I215:I215)+I216</f>
        <v>3354.9</v>
      </c>
      <c r="J217" s="50">
        <f>SUM(J215:J215)+J216</f>
        <v>40068.54</v>
      </c>
      <c r="K217" s="50">
        <f>SUM(K215:K215)+K216</f>
        <v>164931.46</v>
      </c>
    </row>
    <row r="218" spans="1:11" x14ac:dyDescent="0.25">
      <c r="A218" s="1"/>
      <c r="B218" s="1"/>
      <c r="C218" s="17"/>
      <c r="D218" s="1"/>
      <c r="E218" s="51"/>
      <c r="F218" s="51"/>
      <c r="G218" s="51"/>
      <c r="H218" s="51"/>
      <c r="I218" s="51"/>
      <c r="J218" s="51"/>
      <c r="K218" s="51"/>
    </row>
    <row r="219" spans="1:11" s="11" customFormat="1" x14ac:dyDescent="0.25">
      <c r="A219" s="1" t="s">
        <v>366</v>
      </c>
      <c r="B219" s="1"/>
      <c r="C219" s="17"/>
      <c r="D219" s="1"/>
      <c r="E219" s="51"/>
      <c r="F219" s="51"/>
      <c r="G219" s="51"/>
      <c r="H219" s="51"/>
      <c r="I219" s="51"/>
      <c r="J219" s="51"/>
      <c r="K219" s="51"/>
    </row>
    <row r="220" spans="1:11" s="11" customFormat="1" x14ac:dyDescent="0.25">
      <c r="A220" s="20" t="s">
        <v>333</v>
      </c>
      <c r="B220" s="20" t="s">
        <v>34</v>
      </c>
      <c r="C220" s="21" t="s">
        <v>311</v>
      </c>
      <c r="D220" s="20" t="s">
        <v>205</v>
      </c>
      <c r="E220" s="57">
        <v>44000</v>
      </c>
      <c r="F220" s="57">
        <v>1262.8</v>
      </c>
      <c r="G220" s="42">
        <v>1007.19</v>
      </c>
      <c r="H220" s="57">
        <v>1337.6</v>
      </c>
      <c r="I220" s="57">
        <v>175</v>
      </c>
      <c r="J220" s="42">
        <v>3782.59</v>
      </c>
      <c r="K220" s="57">
        <f>E220-J220</f>
        <v>40217.410000000003</v>
      </c>
    </row>
    <row r="221" spans="1:11" s="11" customFormat="1" x14ac:dyDescent="0.25">
      <c r="A221" s="20" t="s">
        <v>335</v>
      </c>
      <c r="B221" s="20" t="s">
        <v>34</v>
      </c>
      <c r="C221" s="21" t="s">
        <v>311</v>
      </c>
      <c r="D221" s="20" t="s">
        <v>313</v>
      </c>
      <c r="E221" s="57">
        <v>44000</v>
      </c>
      <c r="F221" s="57">
        <v>1262.8</v>
      </c>
      <c r="G221" s="42">
        <v>1007.19</v>
      </c>
      <c r="H221" s="57">
        <v>1337.6</v>
      </c>
      <c r="I221" s="57">
        <v>175</v>
      </c>
      <c r="J221" s="42">
        <v>3782.59</v>
      </c>
      <c r="K221" s="57">
        <f>E221-J221</f>
        <v>40217.410000000003</v>
      </c>
    </row>
    <row r="222" spans="1:11" x14ac:dyDescent="0.25">
      <c r="A222" s="34" t="s">
        <v>12</v>
      </c>
      <c r="B222" s="34">
        <v>2</v>
      </c>
      <c r="C222" s="35"/>
      <c r="D222" s="34"/>
      <c r="E222" s="58">
        <f>E220+E221</f>
        <v>88000</v>
      </c>
      <c r="F222" s="58">
        <f>SUM(F220:F221)</f>
        <v>2525.6</v>
      </c>
      <c r="G222" s="58">
        <f>G220+G221</f>
        <v>2014.38</v>
      </c>
      <c r="H222" s="58">
        <f>H220+H221</f>
        <v>2675.2</v>
      </c>
      <c r="I222" s="58">
        <f>I220+I221</f>
        <v>350</v>
      </c>
      <c r="J222" s="58">
        <f>J220+J221</f>
        <v>7565.18</v>
      </c>
      <c r="K222" s="58">
        <f>K220+K221</f>
        <v>80434.820000000007</v>
      </c>
    </row>
    <row r="223" spans="1:11" s="11" customFormat="1" x14ac:dyDescent="0.25">
      <c r="A223"/>
      <c r="B223"/>
      <c r="C223" s="14"/>
      <c r="D223"/>
      <c r="E223" s="42"/>
      <c r="F223" s="42"/>
      <c r="G223" s="42"/>
      <c r="H223" s="42"/>
      <c r="I223" s="42"/>
      <c r="J223" s="42"/>
      <c r="K223" s="42"/>
    </row>
    <row r="224" spans="1:11" s="11" customFormat="1" x14ac:dyDescent="0.25">
      <c r="A224" s="87" t="s">
        <v>299</v>
      </c>
      <c r="B224" s="87"/>
      <c r="C224" s="87"/>
      <c r="D224" s="87"/>
      <c r="E224" s="87"/>
      <c r="F224" s="87"/>
      <c r="G224" s="87"/>
      <c r="H224" s="87"/>
      <c r="I224" s="87"/>
      <c r="J224" s="87"/>
      <c r="K224" s="87"/>
    </row>
    <row r="225" spans="1:256" x14ac:dyDescent="0.25">
      <c r="A225" s="20" t="s">
        <v>33</v>
      </c>
      <c r="B225" s="20" t="s">
        <v>334</v>
      </c>
      <c r="C225" s="21" t="s">
        <v>311</v>
      </c>
      <c r="D225" s="20" t="s">
        <v>205</v>
      </c>
      <c r="E225" s="57">
        <v>91000</v>
      </c>
      <c r="F225" s="57">
        <f>E225*0.0287</f>
        <v>2611.6999999999998</v>
      </c>
      <c r="G225" s="63">
        <v>8888.7000000000007</v>
      </c>
      <c r="H225" s="57">
        <f>E225*0.0304</f>
        <v>2766.4</v>
      </c>
      <c r="I225" s="57">
        <v>2300</v>
      </c>
      <c r="J225" s="42">
        <v>16566.8</v>
      </c>
      <c r="K225" s="57">
        <f>E225-J225</f>
        <v>74433.2</v>
      </c>
    </row>
    <row r="226" spans="1:256" x14ac:dyDescent="0.25">
      <c r="A226" s="20" t="s">
        <v>336</v>
      </c>
      <c r="B226" s="20" t="s">
        <v>34</v>
      </c>
      <c r="C226" s="21" t="s">
        <v>311</v>
      </c>
      <c r="D226" s="20" t="s">
        <v>205</v>
      </c>
      <c r="E226" s="57">
        <v>44000</v>
      </c>
      <c r="F226" s="57">
        <v>1262.8</v>
      </c>
      <c r="G226" s="42">
        <v>1007.19</v>
      </c>
      <c r="H226" s="57">
        <v>1337.6</v>
      </c>
      <c r="I226" s="57">
        <v>175</v>
      </c>
      <c r="J226" s="42">
        <v>3782.59</v>
      </c>
      <c r="K226" s="57">
        <f>E226-J226</f>
        <v>40217.410000000003</v>
      </c>
    </row>
    <row r="227" spans="1:256" s="1" customFormat="1" x14ac:dyDescent="0.25">
      <c r="A227" s="2" t="s">
        <v>12</v>
      </c>
      <c r="B227" s="2">
        <v>2</v>
      </c>
      <c r="C227" s="15"/>
      <c r="D227" s="2"/>
      <c r="E227" s="50">
        <f>SUM(E225:E225)+E226</f>
        <v>135000</v>
      </c>
      <c r="F227" s="50">
        <f>SUM(F225:F226)</f>
        <v>3874.5</v>
      </c>
      <c r="G227" s="50">
        <f>SUM(G225:G225)+G226</f>
        <v>9895.89</v>
      </c>
      <c r="H227" s="50">
        <f>SUM(H225:H225)+H226</f>
        <v>4104</v>
      </c>
      <c r="I227" s="50">
        <f>SUM(I225:I225)+I226</f>
        <v>2475</v>
      </c>
      <c r="J227" s="50">
        <f>SUM(J225:J225)+J226</f>
        <v>20349.39</v>
      </c>
      <c r="K227" s="50">
        <f>SUM(K225:K225)+K226</f>
        <v>114650.61</v>
      </c>
    </row>
    <row r="228" spans="1:256" s="1" customFormat="1" x14ac:dyDescent="0.25">
      <c r="A228"/>
      <c r="B228"/>
      <c r="C228" s="14"/>
      <c r="D228"/>
      <c r="E228" s="42"/>
      <c r="F228" s="42"/>
      <c r="G228" s="42"/>
      <c r="H228" s="42"/>
      <c r="I228" s="42"/>
      <c r="J228" s="42"/>
      <c r="K228" s="42"/>
    </row>
    <row r="229" spans="1:256" x14ac:dyDescent="0.25">
      <c r="A229" s="87" t="s">
        <v>300</v>
      </c>
      <c r="B229" s="87"/>
      <c r="C229" s="87"/>
      <c r="D229" s="87"/>
      <c r="E229" s="87"/>
      <c r="F229" s="87"/>
      <c r="G229" s="87"/>
      <c r="H229" s="87"/>
      <c r="I229" s="87"/>
      <c r="J229" s="87"/>
      <c r="K229" s="87"/>
    </row>
    <row r="230" spans="1:256" x14ac:dyDescent="0.25">
      <c r="A230" s="13" t="s">
        <v>30</v>
      </c>
      <c r="B230" t="s">
        <v>425</v>
      </c>
      <c r="C230" s="14" t="s">
        <v>311</v>
      </c>
      <c r="D230" t="s">
        <v>204</v>
      </c>
      <c r="E230" s="42">
        <v>45000</v>
      </c>
      <c r="F230" s="42">
        <f>E230*0.0287</f>
        <v>1291.5</v>
      </c>
      <c r="G230">
        <v>911.71</v>
      </c>
      <c r="H230" s="42">
        <v>1368</v>
      </c>
      <c r="I230" s="63">
        <v>1752.45</v>
      </c>
      <c r="J230" s="42">
        <v>5323.66</v>
      </c>
      <c r="K230" s="42">
        <f>E230-J230</f>
        <v>39676.339999999997</v>
      </c>
    </row>
    <row r="231" spans="1:256" s="1" customFormat="1" x14ac:dyDescent="0.25">
      <c r="A231" t="s">
        <v>32</v>
      </c>
      <c r="B231" t="s">
        <v>425</v>
      </c>
      <c r="C231" s="14" t="s">
        <v>311</v>
      </c>
      <c r="D231" t="s">
        <v>205</v>
      </c>
      <c r="E231" s="42">
        <v>45000</v>
      </c>
      <c r="F231" s="42">
        <v>1291.5</v>
      </c>
      <c r="G231" s="63">
        <v>1148.33</v>
      </c>
      <c r="H231" s="42">
        <v>1368</v>
      </c>
      <c r="I231" s="42">
        <v>175</v>
      </c>
      <c r="J231" s="42">
        <v>3982.83</v>
      </c>
      <c r="K231" s="42">
        <f t="shared" ref="K231:K233" si="38">E231-J231</f>
        <v>41017.17</v>
      </c>
    </row>
    <row r="232" spans="1:256" s="1" customFormat="1" x14ac:dyDescent="0.25">
      <c r="A232" t="s">
        <v>28</v>
      </c>
      <c r="B232" t="s">
        <v>29</v>
      </c>
      <c r="C232" s="14" t="s">
        <v>311</v>
      </c>
      <c r="D232" t="s">
        <v>204</v>
      </c>
      <c r="E232" s="42">
        <v>91000</v>
      </c>
      <c r="F232" s="42">
        <f>E232*0.0287</f>
        <v>2611.6999999999998</v>
      </c>
      <c r="G232" s="63">
        <v>9199.6200000000008</v>
      </c>
      <c r="H232" s="42">
        <v>2766.4</v>
      </c>
      <c r="I232" s="63">
        <v>5144.8999999999996</v>
      </c>
      <c r="J232" s="42">
        <v>19722.62</v>
      </c>
      <c r="K232" s="42">
        <f>E232-J232</f>
        <v>71277.38</v>
      </c>
    </row>
    <row r="233" spans="1:256" x14ac:dyDescent="0.25">
      <c r="A233" t="s">
        <v>387</v>
      </c>
      <c r="B233" t="s">
        <v>425</v>
      </c>
      <c r="C233" s="14" t="s">
        <v>311</v>
      </c>
      <c r="D233" t="s">
        <v>205</v>
      </c>
      <c r="E233" s="42">
        <v>44000</v>
      </c>
      <c r="F233" s="42">
        <v>1262.8</v>
      </c>
      <c r="G233" s="63">
        <v>1007.19</v>
      </c>
      <c r="H233" s="42">
        <v>1337.6</v>
      </c>
      <c r="I233" s="42">
        <v>175</v>
      </c>
      <c r="J233" s="42">
        <v>3782.59</v>
      </c>
      <c r="K233" s="42">
        <f t="shared" si="38"/>
        <v>40217.410000000003</v>
      </c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</row>
    <row r="234" spans="1:256" s="1" customFormat="1" x14ac:dyDescent="0.25">
      <c r="A234" s="2" t="s">
        <v>12</v>
      </c>
      <c r="B234" s="2">
        <v>4</v>
      </c>
      <c r="C234" s="15"/>
      <c r="D234" s="2"/>
      <c r="E234" s="50">
        <f t="shared" ref="E234:K234" si="39">SUM(E230:E233)</f>
        <v>225000</v>
      </c>
      <c r="F234" s="50">
        <f t="shared" si="39"/>
        <v>6457.5</v>
      </c>
      <c r="G234" s="50">
        <f>SUM(G230:G233)</f>
        <v>12266.85</v>
      </c>
      <c r="H234" s="50">
        <f t="shared" si="39"/>
        <v>6840</v>
      </c>
      <c r="I234" s="50">
        <f t="shared" si="39"/>
        <v>7247.35</v>
      </c>
      <c r="J234" s="50">
        <f t="shared" si="39"/>
        <v>32811.699999999997</v>
      </c>
      <c r="K234" s="50">
        <f t="shared" si="39"/>
        <v>192188.3</v>
      </c>
    </row>
    <row r="235" spans="1:256" x14ac:dyDescent="0.25"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</row>
    <row r="236" spans="1:256" x14ac:dyDescent="0.25">
      <c r="A236" s="87" t="s">
        <v>301</v>
      </c>
      <c r="B236" s="87"/>
      <c r="C236" s="87"/>
      <c r="D236" s="87"/>
      <c r="E236" s="87"/>
      <c r="F236" s="87"/>
      <c r="G236" s="87"/>
      <c r="H236" s="87"/>
      <c r="I236" s="87"/>
      <c r="J236" s="87"/>
      <c r="K236" s="87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</row>
    <row r="237" spans="1:256" s="1" customFormat="1" x14ac:dyDescent="0.25">
      <c r="A237" s="6" t="s">
        <v>37</v>
      </c>
      <c r="B237" s="6" t="s">
        <v>249</v>
      </c>
      <c r="C237" s="14" t="s">
        <v>311</v>
      </c>
      <c r="D237" s="9" t="s">
        <v>205</v>
      </c>
      <c r="E237" s="42">
        <v>89500</v>
      </c>
      <c r="F237" s="42">
        <f>E237*0.0287</f>
        <v>2568.65</v>
      </c>
      <c r="G237" s="63">
        <v>9635.51</v>
      </c>
      <c r="H237" s="42">
        <f>E237*0.0304</f>
        <v>2720.8</v>
      </c>
      <c r="I237" s="42">
        <v>175</v>
      </c>
      <c r="J237" s="42">
        <f t="shared" ref="J237:J242" si="40">+F237+G237+H237+I237</f>
        <v>15099.96</v>
      </c>
      <c r="K237" s="42">
        <f>E237-J237</f>
        <v>74400.039999999994</v>
      </c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</row>
    <row r="238" spans="1:256" s="26" customFormat="1" x14ac:dyDescent="0.25">
      <c r="A238" t="s">
        <v>216</v>
      </c>
      <c r="B238" s="6" t="s">
        <v>21</v>
      </c>
      <c r="C238" s="14" t="s">
        <v>310</v>
      </c>
      <c r="D238" t="s">
        <v>205</v>
      </c>
      <c r="E238" s="42">
        <v>32000</v>
      </c>
      <c r="F238" s="42">
        <v>918.4</v>
      </c>
      <c r="G238">
        <v>0</v>
      </c>
      <c r="H238" s="42">
        <v>972.8</v>
      </c>
      <c r="I238" s="42">
        <v>634.9</v>
      </c>
      <c r="J238" s="42">
        <f t="shared" si="40"/>
        <v>2526.1</v>
      </c>
      <c r="K238" s="42">
        <f t="shared" ref="K238:K241" si="41">E238-J238</f>
        <v>29473.9</v>
      </c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  <c r="AW238" s="11"/>
      <c r="AX238" s="11"/>
      <c r="AY238" s="11"/>
      <c r="AZ238" s="11"/>
      <c r="BA238" s="11"/>
      <c r="BB238" s="11"/>
      <c r="BC238" s="11"/>
      <c r="BD238" s="11"/>
      <c r="BE238" s="11"/>
      <c r="BF238" s="11"/>
      <c r="BG238" s="11"/>
      <c r="BH238" s="11"/>
      <c r="BI238" s="11"/>
      <c r="BJ238" s="11"/>
      <c r="BK238" s="11"/>
      <c r="BL238" s="11"/>
      <c r="BM238" s="11"/>
      <c r="BN238" s="11"/>
      <c r="BO238" s="11"/>
      <c r="BP238" s="11"/>
      <c r="BQ238" s="11"/>
      <c r="BR238" s="11"/>
      <c r="BS238" s="11"/>
      <c r="BT238" s="11"/>
      <c r="BU238" s="11"/>
      <c r="BV238" s="11"/>
      <c r="BW238" s="11"/>
      <c r="BX238" s="11"/>
      <c r="BY238" s="11"/>
      <c r="BZ238" s="11"/>
      <c r="CA238" s="11"/>
      <c r="CB238" s="11"/>
      <c r="CC238" s="11"/>
      <c r="CD238" s="11"/>
      <c r="CE238" s="11"/>
      <c r="CF238" s="11"/>
      <c r="CG238" s="11"/>
      <c r="CH238" s="11"/>
      <c r="CI238" s="11"/>
      <c r="CJ238" s="11"/>
      <c r="CK238" s="11"/>
      <c r="CL238" s="11"/>
      <c r="CM238" s="11"/>
      <c r="CN238" s="11"/>
      <c r="CO238" s="11"/>
      <c r="CP238" s="11"/>
      <c r="CQ238" s="11"/>
      <c r="CR238" s="11"/>
      <c r="CS238" s="11"/>
      <c r="CT238" s="11"/>
      <c r="CU238" s="11"/>
      <c r="CV238" s="11"/>
      <c r="CW238" s="11"/>
      <c r="CX238" s="11"/>
      <c r="CY238" s="11"/>
      <c r="CZ238" s="11"/>
      <c r="DA238" s="11"/>
      <c r="DB238" s="11"/>
      <c r="DC238" s="11"/>
      <c r="DD238" s="11"/>
      <c r="DE238" s="11"/>
      <c r="DF238" s="11"/>
      <c r="DG238" s="11"/>
      <c r="DH238" s="11"/>
      <c r="DI238" s="11"/>
      <c r="DJ238" s="11"/>
      <c r="DK238" s="11"/>
      <c r="DL238" s="11"/>
      <c r="DM238" s="11"/>
      <c r="DN238" s="11"/>
      <c r="DO238" s="11"/>
      <c r="DP238" s="11"/>
      <c r="DQ238" s="11"/>
      <c r="DR238" s="11"/>
      <c r="DS238" s="11"/>
      <c r="DT238" s="11"/>
      <c r="DU238" s="11"/>
      <c r="DV238" s="11"/>
      <c r="DW238" s="11"/>
      <c r="DX238" s="11"/>
      <c r="DY238" s="11"/>
      <c r="DZ238" s="11"/>
      <c r="EA238" s="11"/>
      <c r="EB238" s="11"/>
      <c r="EC238" s="11"/>
      <c r="ED238" s="11"/>
      <c r="EE238" s="11"/>
      <c r="EF238" s="11"/>
      <c r="EG238" s="11"/>
      <c r="EH238" s="11"/>
      <c r="EI238" s="11"/>
      <c r="EJ238" s="11"/>
      <c r="EK238" s="11"/>
      <c r="EL238" s="11"/>
      <c r="EM238" s="11"/>
      <c r="EN238" s="11"/>
      <c r="EO238" s="11"/>
      <c r="EP238" s="11"/>
      <c r="EQ238" s="11"/>
      <c r="ER238" s="11"/>
      <c r="ES238" s="11"/>
      <c r="ET238" s="11"/>
      <c r="EU238" s="11"/>
      <c r="EV238" s="11"/>
      <c r="EW238" s="11"/>
      <c r="EX238" s="11"/>
      <c r="EY238" s="11"/>
      <c r="EZ238" s="11"/>
      <c r="FA238" s="11"/>
      <c r="FB238" s="11"/>
      <c r="FC238" s="11"/>
      <c r="FD238" s="11"/>
      <c r="FE238" s="11"/>
      <c r="FF238" s="11"/>
      <c r="FG238" s="11"/>
      <c r="FH238" s="11"/>
      <c r="FI238" s="11"/>
      <c r="FJ238" s="11"/>
      <c r="FK238" s="11"/>
      <c r="FL238" s="11"/>
      <c r="FM238" s="11"/>
      <c r="FN238" s="11"/>
      <c r="FO238" s="11"/>
      <c r="FP238" s="11"/>
      <c r="FQ238" s="11"/>
      <c r="FR238" s="11"/>
      <c r="FS238" s="11"/>
      <c r="FT238" s="11"/>
      <c r="FU238" s="11"/>
      <c r="FV238" s="11"/>
      <c r="FW238" s="11"/>
      <c r="FX238" s="11"/>
      <c r="FY238" s="11"/>
      <c r="FZ238" s="11"/>
      <c r="GA238" s="11"/>
      <c r="GB238" s="11"/>
      <c r="GC238" s="11"/>
      <c r="GD238" s="11"/>
      <c r="GE238" s="11"/>
      <c r="GF238" s="11"/>
      <c r="GG238" s="11"/>
      <c r="GH238" s="11"/>
      <c r="GI238" s="11"/>
      <c r="GJ238" s="11"/>
      <c r="GK238" s="11"/>
      <c r="GL238" s="11"/>
      <c r="GM238" s="11"/>
      <c r="GN238" s="11"/>
      <c r="GO238" s="11"/>
      <c r="GP238" s="11"/>
      <c r="GQ238" s="11"/>
      <c r="GR238" s="11"/>
      <c r="GS238" s="11"/>
      <c r="GT238" s="11"/>
      <c r="GU238" s="11"/>
      <c r="GV238" s="11"/>
      <c r="GW238" s="11"/>
      <c r="GX238" s="11"/>
      <c r="GY238" s="11"/>
      <c r="GZ238" s="11"/>
      <c r="HA238" s="11"/>
      <c r="HB238" s="11"/>
      <c r="HC238" s="11"/>
      <c r="HD238" s="11"/>
      <c r="HE238" s="11"/>
      <c r="HF238" s="11"/>
      <c r="HG238" s="11"/>
      <c r="HH238" s="11"/>
      <c r="HI238" s="11"/>
      <c r="HJ238" s="11"/>
      <c r="HK238" s="11"/>
      <c r="HL238" s="11"/>
      <c r="HM238" s="11"/>
      <c r="HN238" s="11"/>
      <c r="HO238" s="11"/>
      <c r="HP238" s="11"/>
      <c r="HQ238" s="11"/>
      <c r="HR238" s="11"/>
      <c r="HS238" s="11"/>
      <c r="HT238" s="11"/>
      <c r="HU238" s="11"/>
      <c r="HV238" s="11"/>
      <c r="HW238" s="11"/>
      <c r="HX238" s="11"/>
      <c r="HY238" s="11"/>
      <c r="HZ238" s="11"/>
      <c r="IA238" s="11"/>
      <c r="IB238" s="11"/>
      <c r="IC238" s="11"/>
      <c r="ID238" s="11"/>
      <c r="IE238" s="11"/>
      <c r="IF238" s="11"/>
      <c r="IG238" s="11"/>
      <c r="IH238" s="11"/>
      <c r="II238" s="11"/>
      <c r="IJ238" s="11"/>
      <c r="IK238" s="11"/>
      <c r="IL238" s="11"/>
      <c r="IM238" s="11"/>
      <c r="IN238" s="11"/>
      <c r="IO238" s="11"/>
      <c r="IP238" s="11"/>
      <c r="IQ238" s="11"/>
      <c r="IR238" s="11"/>
      <c r="IS238" s="11"/>
      <c r="IT238" s="11"/>
      <c r="IU238" s="11"/>
      <c r="IV238" s="11"/>
    </row>
    <row r="239" spans="1:256" s="1" customFormat="1" ht="17.25" customHeight="1" x14ac:dyDescent="0.25">
      <c r="A239" t="s">
        <v>379</v>
      </c>
      <c r="B239" s="6" t="s">
        <v>195</v>
      </c>
      <c r="C239" s="14" t="s">
        <v>311</v>
      </c>
      <c r="D239" t="s">
        <v>204</v>
      </c>
      <c r="E239" s="42">
        <v>115000</v>
      </c>
      <c r="F239" s="42">
        <v>3300.5</v>
      </c>
      <c r="G239" s="63">
        <v>15633.74</v>
      </c>
      <c r="H239" s="42">
        <v>3496</v>
      </c>
      <c r="I239" s="42">
        <v>75</v>
      </c>
      <c r="J239" s="42">
        <f t="shared" si="40"/>
        <v>22505.24</v>
      </c>
      <c r="K239" s="42">
        <f t="shared" si="41"/>
        <v>92494.76</v>
      </c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  <c r="AX239" s="11"/>
      <c r="AY239" s="11"/>
      <c r="AZ239" s="11"/>
      <c r="BA239" s="11"/>
      <c r="BB239" s="11"/>
      <c r="BC239" s="11"/>
      <c r="BD239" s="11"/>
      <c r="BE239" s="11"/>
      <c r="BF239" s="11"/>
      <c r="BG239" s="11"/>
      <c r="BH239" s="11"/>
      <c r="BI239" s="11"/>
      <c r="BJ239" s="11"/>
      <c r="BK239" s="11"/>
      <c r="BL239" s="11"/>
      <c r="BM239" s="11"/>
      <c r="BN239" s="11"/>
      <c r="BO239" s="11"/>
      <c r="BP239" s="11"/>
      <c r="BQ239" s="11"/>
      <c r="BR239" s="11"/>
      <c r="BS239" s="11"/>
      <c r="BT239" s="11"/>
      <c r="BU239" s="11"/>
      <c r="BV239" s="11"/>
      <c r="BW239" s="11"/>
      <c r="BX239" s="11"/>
      <c r="BY239" s="11"/>
      <c r="BZ239" s="11"/>
      <c r="CA239" s="11"/>
      <c r="CB239" s="11"/>
      <c r="CC239" s="11"/>
      <c r="CD239" s="11"/>
      <c r="CE239" s="11"/>
      <c r="CF239" s="11"/>
      <c r="CG239" s="11"/>
      <c r="CH239" s="11"/>
      <c r="CI239" s="11"/>
      <c r="CJ239" s="11"/>
      <c r="CK239" s="11"/>
      <c r="CL239" s="11"/>
      <c r="CM239" s="11"/>
      <c r="CN239" s="11"/>
      <c r="CO239" s="11"/>
      <c r="CP239" s="11"/>
      <c r="CQ239" s="11"/>
      <c r="CR239" s="11"/>
      <c r="CS239" s="11"/>
      <c r="CT239" s="11"/>
      <c r="CU239" s="11"/>
      <c r="CV239" s="11"/>
      <c r="CW239" s="11"/>
      <c r="CX239" s="11"/>
      <c r="CY239" s="11"/>
      <c r="CZ239" s="11"/>
      <c r="DA239" s="11"/>
      <c r="DB239" s="11"/>
      <c r="DC239" s="11"/>
      <c r="DD239" s="11"/>
      <c r="DE239" s="11"/>
      <c r="DF239" s="11"/>
      <c r="DG239" s="11"/>
      <c r="DH239" s="11"/>
      <c r="DI239" s="11"/>
      <c r="DJ239" s="11"/>
      <c r="DK239" s="11"/>
      <c r="DL239" s="11"/>
      <c r="DM239" s="11"/>
      <c r="DN239" s="11"/>
      <c r="DO239" s="11"/>
      <c r="DP239" s="11"/>
      <c r="DQ239" s="11"/>
      <c r="DR239" s="11"/>
      <c r="DS239" s="11"/>
      <c r="DT239" s="11"/>
      <c r="DU239" s="11"/>
      <c r="DV239" s="11"/>
      <c r="DW239" s="11"/>
      <c r="DX239" s="11"/>
      <c r="DY239" s="11"/>
      <c r="DZ239" s="11"/>
      <c r="EA239" s="11"/>
      <c r="EB239" s="11"/>
      <c r="EC239" s="11"/>
      <c r="ED239" s="11"/>
      <c r="EE239" s="11"/>
      <c r="EF239" s="11"/>
      <c r="EG239" s="11"/>
      <c r="EH239" s="11"/>
      <c r="EI239" s="11"/>
      <c r="EJ239" s="11"/>
      <c r="EK239" s="11"/>
      <c r="EL239" s="11"/>
      <c r="EM239" s="11"/>
      <c r="EN239" s="11"/>
      <c r="EO239" s="11"/>
      <c r="EP239" s="11"/>
      <c r="EQ239" s="11"/>
      <c r="ER239" s="11"/>
      <c r="ES239" s="11"/>
      <c r="ET239" s="11"/>
      <c r="EU239" s="11"/>
      <c r="EV239" s="11"/>
      <c r="EW239" s="11"/>
      <c r="EX239" s="11"/>
      <c r="EY239" s="11"/>
      <c r="EZ239" s="11"/>
      <c r="FA239" s="11"/>
      <c r="FB239" s="11"/>
      <c r="FC239" s="11"/>
      <c r="FD239" s="11"/>
      <c r="FE239" s="11"/>
      <c r="FF239" s="11"/>
      <c r="FG239" s="11"/>
      <c r="FH239" s="11"/>
      <c r="FI239" s="11"/>
      <c r="FJ239" s="11"/>
      <c r="FK239" s="11"/>
      <c r="FL239" s="11"/>
      <c r="FM239" s="11"/>
      <c r="FN239" s="11"/>
      <c r="FO239" s="11"/>
      <c r="FP239" s="11"/>
      <c r="FQ239" s="11"/>
      <c r="FR239" s="11"/>
      <c r="FS239" s="11"/>
      <c r="FT239" s="11"/>
      <c r="FU239" s="11"/>
      <c r="FV239" s="11"/>
      <c r="FW239" s="11"/>
      <c r="FX239" s="11"/>
      <c r="FY239" s="11"/>
      <c r="FZ239" s="11"/>
      <c r="GA239" s="11"/>
      <c r="GB239" s="11"/>
      <c r="GC239" s="11"/>
      <c r="GD239" s="11"/>
      <c r="GE239" s="11"/>
      <c r="GF239" s="11"/>
      <c r="GG239" s="11"/>
      <c r="GH239" s="11"/>
      <c r="GI239" s="11"/>
      <c r="GJ239" s="11"/>
      <c r="GK239" s="11"/>
      <c r="GL239" s="11"/>
      <c r="GM239" s="11"/>
      <c r="GN239" s="11"/>
      <c r="GO239" s="11"/>
      <c r="GP239" s="11"/>
      <c r="GQ239" s="11"/>
      <c r="GR239" s="11"/>
      <c r="GS239" s="11"/>
      <c r="GT239" s="11"/>
      <c r="GU239" s="11"/>
      <c r="GV239" s="11"/>
      <c r="GW239" s="11"/>
      <c r="GX239" s="11"/>
      <c r="GY239" s="11"/>
      <c r="GZ239" s="11"/>
      <c r="HA239" s="11"/>
      <c r="HB239" s="11"/>
      <c r="HC239" s="11"/>
      <c r="HD239" s="11"/>
      <c r="HE239" s="11"/>
      <c r="HF239" s="11"/>
      <c r="HG239" s="11"/>
      <c r="HH239" s="11"/>
      <c r="HI239" s="11"/>
      <c r="HJ239" s="11"/>
      <c r="HK239" s="11"/>
      <c r="HL239" s="11"/>
      <c r="HM239" s="11"/>
      <c r="HN239" s="11"/>
      <c r="HO239" s="11"/>
      <c r="HP239" s="11"/>
      <c r="HQ239" s="11"/>
      <c r="HR239" s="11"/>
      <c r="HS239" s="11"/>
      <c r="HT239" s="11"/>
      <c r="HU239" s="11"/>
      <c r="HV239" s="11"/>
      <c r="HW239" s="11"/>
      <c r="HX239" s="11"/>
      <c r="HY239" s="11"/>
      <c r="HZ239" s="11"/>
      <c r="IA239" s="11"/>
      <c r="IB239" s="11"/>
      <c r="IC239" s="11"/>
      <c r="ID239" s="11"/>
      <c r="IE239" s="11"/>
      <c r="IF239" s="11"/>
      <c r="IG239" s="11"/>
      <c r="IH239" s="11"/>
      <c r="II239" s="11"/>
      <c r="IJ239" s="11"/>
      <c r="IK239" s="11"/>
      <c r="IL239" s="11"/>
      <c r="IM239" s="11"/>
      <c r="IN239" s="11"/>
      <c r="IO239" s="11"/>
      <c r="IP239" s="11"/>
      <c r="IQ239" s="11"/>
      <c r="IR239" s="11"/>
      <c r="IS239" s="11"/>
      <c r="IT239" s="11"/>
      <c r="IU239" s="11"/>
      <c r="IV239" s="11"/>
    </row>
    <row r="240" spans="1:256" x14ac:dyDescent="0.25">
      <c r="A240" t="s">
        <v>38</v>
      </c>
      <c r="B240" t="s">
        <v>14</v>
      </c>
      <c r="C240" s="14" t="s">
        <v>310</v>
      </c>
      <c r="D240" t="s">
        <v>204</v>
      </c>
      <c r="E240" s="42">
        <v>46000</v>
      </c>
      <c r="F240" s="42">
        <v>1320.2</v>
      </c>
      <c r="G240">
        <v>816.23</v>
      </c>
      <c r="H240" s="42">
        <f>E240*0.0304</f>
        <v>1398.4</v>
      </c>
      <c r="I240" s="42">
        <v>3469.9</v>
      </c>
      <c r="J240" s="42">
        <f t="shared" si="40"/>
        <v>7004.73</v>
      </c>
      <c r="K240" s="42">
        <f t="shared" si="41"/>
        <v>38995.269999999997</v>
      </c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  <c r="AU240" s="12"/>
      <c r="AV240" s="12"/>
      <c r="AW240" s="12"/>
      <c r="AX240" s="12"/>
      <c r="AY240" s="12"/>
      <c r="AZ240" s="12"/>
      <c r="BA240" s="12"/>
      <c r="BB240" s="12"/>
      <c r="BC240" s="12"/>
      <c r="BD240" s="12"/>
      <c r="BE240" s="12"/>
      <c r="BF240" s="12"/>
      <c r="BG240" s="12"/>
      <c r="BH240" s="12"/>
      <c r="BI240" s="12"/>
      <c r="BJ240" s="12"/>
      <c r="BK240" s="12"/>
      <c r="BL240" s="12"/>
      <c r="BM240" s="12"/>
      <c r="BN240" s="12"/>
      <c r="BO240" s="12"/>
      <c r="BP240" s="12"/>
      <c r="BQ240" s="12"/>
      <c r="BR240" s="12"/>
      <c r="BS240" s="12"/>
      <c r="BT240" s="12"/>
      <c r="BU240" s="12"/>
      <c r="BV240" s="12"/>
      <c r="BW240" s="12"/>
      <c r="BX240" s="12"/>
      <c r="BY240" s="12"/>
      <c r="BZ240" s="12"/>
      <c r="CA240" s="12"/>
      <c r="CB240" s="12"/>
      <c r="CC240" s="12"/>
      <c r="CD240" s="12"/>
      <c r="CE240" s="12"/>
      <c r="CF240" s="12"/>
      <c r="CG240" s="12"/>
      <c r="CH240" s="12"/>
      <c r="CI240" s="12"/>
      <c r="CJ240" s="12"/>
      <c r="CK240" s="12"/>
      <c r="CL240" s="12"/>
      <c r="CM240" s="12"/>
      <c r="CN240" s="12"/>
      <c r="CO240" s="12"/>
      <c r="CP240" s="12"/>
      <c r="CQ240" s="12"/>
      <c r="CR240" s="12"/>
      <c r="CS240" s="12"/>
      <c r="CT240" s="12"/>
      <c r="CU240" s="12"/>
      <c r="CV240" s="12"/>
      <c r="CW240" s="12"/>
      <c r="CX240" s="12"/>
      <c r="CY240" s="12"/>
      <c r="CZ240" s="12"/>
      <c r="DA240" s="12"/>
      <c r="DB240" s="12"/>
      <c r="DC240" s="12"/>
      <c r="DD240" s="12"/>
      <c r="DE240" s="12"/>
      <c r="DF240" s="12"/>
      <c r="DG240" s="12"/>
      <c r="DH240" s="12"/>
      <c r="DI240" s="12"/>
      <c r="DJ240" s="12"/>
      <c r="DK240" s="12"/>
      <c r="DL240" s="12"/>
      <c r="DM240" s="12"/>
      <c r="DN240" s="12"/>
      <c r="DO240" s="12"/>
      <c r="DP240" s="12"/>
      <c r="DQ240" s="12"/>
      <c r="DR240" s="12"/>
      <c r="DS240" s="12"/>
      <c r="DT240" s="12"/>
      <c r="DU240" s="12"/>
      <c r="DV240" s="12"/>
      <c r="DW240" s="12"/>
      <c r="DX240" s="12"/>
      <c r="DY240" s="12"/>
      <c r="DZ240" s="12"/>
      <c r="EA240" s="12"/>
      <c r="EB240" s="12"/>
      <c r="EC240" s="12"/>
      <c r="ED240" s="12"/>
      <c r="EE240" s="12"/>
      <c r="EF240" s="12"/>
      <c r="EG240" s="12"/>
      <c r="EH240" s="12"/>
      <c r="EI240" s="12"/>
      <c r="EJ240" s="12"/>
      <c r="EK240" s="12"/>
      <c r="EL240" s="12"/>
      <c r="EM240" s="12"/>
      <c r="EN240" s="12"/>
      <c r="EO240" s="12"/>
      <c r="EP240" s="12"/>
      <c r="EQ240" s="12"/>
      <c r="ER240" s="12"/>
      <c r="ES240" s="12"/>
      <c r="ET240" s="12"/>
      <c r="EU240" s="12"/>
      <c r="EV240" s="12"/>
      <c r="EW240" s="12"/>
      <c r="EX240" s="12"/>
      <c r="EY240" s="12"/>
      <c r="EZ240" s="12"/>
      <c r="FA240" s="12"/>
      <c r="FB240" s="12"/>
      <c r="FC240" s="12"/>
      <c r="FD240" s="12"/>
      <c r="FE240" s="12"/>
      <c r="FF240" s="12"/>
      <c r="FG240" s="12"/>
      <c r="FH240" s="12"/>
      <c r="FI240" s="12"/>
      <c r="FJ240" s="12"/>
      <c r="FK240" s="12"/>
      <c r="FL240" s="12"/>
      <c r="FM240" s="12"/>
      <c r="FN240" s="12"/>
      <c r="FO240" s="12"/>
      <c r="FP240" s="12"/>
      <c r="FQ240" s="12"/>
      <c r="FR240" s="12"/>
      <c r="FS240" s="12"/>
      <c r="FT240" s="12"/>
      <c r="FU240" s="12"/>
      <c r="FV240" s="12"/>
      <c r="FW240" s="12"/>
      <c r="FX240" s="12"/>
      <c r="FY240" s="12"/>
      <c r="FZ240" s="12"/>
      <c r="GA240" s="12"/>
      <c r="GB240" s="12"/>
      <c r="GC240" s="12"/>
      <c r="GD240" s="12"/>
      <c r="GE240" s="12"/>
      <c r="GF240" s="12"/>
      <c r="GG240" s="12"/>
      <c r="GH240" s="12"/>
      <c r="GI240" s="12"/>
      <c r="GJ240" s="12"/>
      <c r="GK240" s="12"/>
      <c r="GL240" s="12"/>
      <c r="GM240" s="12"/>
      <c r="GN240" s="12"/>
      <c r="GO240" s="12"/>
      <c r="GP240" s="12"/>
      <c r="GQ240" s="12"/>
      <c r="GR240" s="12"/>
      <c r="GS240" s="12"/>
      <c r="GT240" s="12"/>
      <c r="GU240" s="12"/>
      <c r="GV240" s="12"/>
      <c r="GW240" s="12"/>
      <c r="GX240" s="12"/>
      <c r="GY240" s="12"/>
      <c r="GZ240" s="12"/>
      <c r="HA240" s="12"/>
      <c r="HB240" s="12"/>
      <c r="HC240" s="12"/>
      <c r="HD240" s="12"/>
      <c r="HE240" s="12"/>
      <c r="HF240" s="12"/>
      <c r="HG240" s="12"/>
      <c r="HH240" s="12"/>
      <c r="HI240" s="12"/>
      <c r="HJ240" s="12"/>
      <c r="HK240" s="12"/>
      <c r="HL240" s="12"/>
      <c r="HM240" s="12"/>
      <c r="HN240" s="12"/>
      <c r="HO240" s="12"/>
      <c r="HP240" s="12"/>
      <c r="HQ240" s="12"/>
      <c r="HR240" s="12"/>
      <c r="HS240" s="12"/>
      <c r="HT240" s="12"/>
      <c r="HU240" s="12"/>
      <c r="HV240" s="12"/>
      <c r="HW240" s="12"/>
      <c r="HX240" s="12"/>
      <c r="HY240" s="12"/>
      <c r="HZ240" s="12"/>
      <c r="IA240" s="12"/>
      <c r="IB240" s="12"/>
      <c r="IC240" s="12"/>
      <c r="ID240" s="12"/>
      <c r="IE240" s="12"/>
      <c r="IF240" s="12"/>
      <c r="IG240" s="12"/>
      <c r="IH240" s="12"/>
      <c r="II240" s="12"/>
      <c r="IJ240" s="12"/>
      <c r="IK240" s="12"/>
      <c r="IL240" s="12"/>
      <c r="IM240" s="12"/>
      <c r="IN240" s="12"/>
      <c r="IO240" s="12"/>
      <c r="IP240" s="12"/>
      <c r="IQ240" s="12"/>
      <c r="IR240" s="12"/>
      <c r="IS240" s="12"/>
      <c r="IT240" s="12"/>
      <c r="IU240" s="12"/>
      <c r="IV240" s="12"/>
    </row>
    <row r="241" spans="1:256" x14ac:dyDescent="0.25">
      <c r="A241" t="s">
        <v>367</v>
      </c>
      <c r="B241" s="6" t="s">
        <v>31</v>
      </c>
      <c r="C241" s="14" t="s">
        <v>310</v>
      </c>
      <c r="D241" t="s">
        <v>205</v>
      </c>
      <c r="E241" s="42">
        <v>44000</v>
      </c>
      <c r="F241" s="42">
        <v>1262.8</v>
      </c>
      <c r="G241" s="63">
        <v>1007.19</v>
      </c>
      <c r="H241" s="42">
        <v>1337.6</v>
      </c>
      <c r="I241" s="42">
        <v>1275</v>
      </c>
      <c r="J241" s="42">
        <f t="shared" si="40"/>
        <v>4882.59</v>
      </c>
      <c r="K241" s="42">
        <f t="shared" si="41"/>
        <v>39117.410000000003</v>
      </c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  <c r="AU241" s="12"/>
      <c r="AV241" s="12"/>
      <c r="AW241" s="12"/>
      <c r="AX241" s="12"/>
      <c r="AY241" s="12"/>
      <c r="AZ241" s="12"/>
      <c r="BA241" s="12"/>
      <c r="BB241" s="12"/>
      <c r="BC241" s="12"/>
      <c r="BD241" s="12"/>
      <c r="BE241" s="12"/>
      <c r="BF241" s="12"/>
      <c r="BG241" s="12"/>
      <c r="BH241" s="12"/>
      <c r="BI241" s="12"/>
      <c r="BJ241" s="12"/>
      <c r="BK241" s="12"/>
      <c r="BL241" s="12"/>
      <c r="BM241" s="12"/>
      <c r="BN241" s="12"/>
      <c r="BO241" s="12"/>
      <c r="BP241" s="12"/>
      <c r="BQ241" s="12"/>
      <c r="BR241" s="12"/>
      <c r="BS241" s="12"/>
      <c r="BT241" s="12"/>
      <c r="BU241" s="12"/>
      <c r="BV241" s="12"/>
      <c r="BW241" s="12"/>
      <c r="BX241" s="12"/>
      <c r="BY241" s="12"/>
      <c r="BZ241" s="12"/>
      <c r="CA241" s="12"/>
      <c r="CB241" s="12"/>
      <c r="CC241" s="12"/>
      <c r="CD241" s="12"/>
      <c r="CE241" s="12"/>
      <c r="CF241" s="12"/>
      <c r="CG241" s="12"/>
      <c r="CH241" s="12"/>
      <c r="CI241" s="12"/>
      <c r="CJ241" s="12"/>
      <c r="CK241" s="12"/>
      <c r="CL241" s="12"/>
      <c r="CM241" s="12"/>
      <c r="CN241" s="12"/>
      <c r="CO241" s="12"/>
      <c r="CP241" s="12"/>
      <c r="CQ241" s="12"/>
      <c r="CR241" s="12"/>
      <c r="CS241" s="12"/>
      <c r="CT241" s="12"/>
      <c r="CU241" s="12"/>
      <c r="CV241" s="12"/>
      <c r="CW241" s="12"/>
      <c r="CX241" s="12"/>
      <c r="CY241" s="12"/>
      <c r="CZ241" s="12"/>
      <c r="DA241" s="12"/>
      <c r="DB241" s="12"/>
      <c r="DC241" s="12"/>
      <c r="DD241" s="12"/>
      <c r="DE241" s="12"/>
      <c r="DF241" s="12"/>
      <c r="DG241" s="12"/>
      <c r="DH241" s="12"/>
      <c r="DI241" s="12"/>
      <c r="DJ241" s="12"/>
      <c r="DK241" s="12"/>
      <c r="DL241" s="12"/>
      <c r="DM241" s="12"/>
      <c r="DN241" s="12"/>
      <c r="DO241" s="12"/>
      <c r="DP241" s="12"/>
      <c r="DQ241" s="12"/>
      <c r="DR241" s="12"/>
      <c r="DS241" s="12"/>
      <c r="DT241" s="12"/>
      <c r="DU241" s="12"/>
      <c r="DV241" s="12"/>
      <c r="DW241" s="12"/>
      <c r="DX241" s="12"/>
      <c r="DY241" s="12"/>
      <c r="DZ241" s="12"/>
      <c r="EA241" s="12"/>
      <c r="EB241" s="12"/>
      <c r="EC241" s="12"/>
      <c r="ED241" s="12"/>
      <c r="EE241" s="12"/>
      <c r="EF241" s="12"/>
      <c r="EG241" s="12"/>
      <c r="EH241" s="12"/>
      <c r="EI241" s="12"/>
      <c r="EJ241" s="12"/>
      <c r="EK241" s="12"/>
      <c r="EL241" s="12"/>
      <c r="EM241" s="12"/>
      <c r="EN241" s="12"/>
      <c r="EO241" s="12"/>
      <c r="EP241" s="12"/>
      <c r="EQ241" s="12"/>
      <c r="ER241" s="12"/>
      <c r="ES241" s="12"/>
      <c r="ET241" s="12"/>
      <c r="EU241" s="12"/>
      <c r="EV241" s="12"/>
      <c r="EW241" s="12"/>
      <c r="EX241" s="12"/>
      <c r="EY241" s="12"/>
      <c r="EZ241" s="12"/>
      <c r="FA241" s="12"/>
      <c r="FB241" s="12"/>
      <c r="FC241" s="12"/>
      <c r="FD241" s="12"/>
      <c r="FE241" s="12"/>
      <c r="FF241" s="12"/>
      <c r="FG241" s="12"/>
      <c r="FH241" s="12"/>
      <c r="FI241" s="12"/>
      <c r="FJ241" s="12"/>
      <c r="FK241" s="12"/>
      <c r="FL241" s="12"/>
      <c r="FM241" s="12"/>
      <c r="FN241" s="12"/>
      <c r="FO241" s="12"/>
      <c r="FP241" s="12"/>
      <c r="FQ241" s="12"/>
      <c r="FR241" s="12"/>
      <c r="FS241" s="12"/>
      <c r="FT241" s="12"/>
      <c r="FU241" s="12"/>
      <c r="FV241" s="12"/>
      <c r="FW241" s="12"/>
      <c r="FX241" s="12"/>
      <c r="FY241" s="12"/>
      <c r="FZ241" s="12"/>
      <c r="GA241" s="12"/>
      <c r="GB241" s="12"/>
      <c r="GC241" s="12"/>
      <c r="GD241" s="12"/>
      <c r="GE241" s="12"/>
      <c r="GF241" s="12"/>
      <c r="GG241" s="12"/>
      <c r="GH241" s="12"/>
      <c r="GI241" s="12"/>
      <c r="GJ241" s="12"/>
      <c r="GK241" s="12"/>
      <c r="GL241" s="12"/>
      <c r="GM241" s="12"/>
      <c r="GN241" s="12"/>
      <c r="GO241" s="12"/>
      <c r="GP241" s="12"/>
      <c r="GQ241" s="12"/>
      <c r="GR241" s="12"/>
      <c r="GS241" s="12"/>
      <c r="GT241" s="12"/>
      <c r="GU241" s="12"/>
      <c r="GV241" s="12"/>
      <c r="GW241" s="12"/>
      <c r="GX241" s="12"/>
      <c r="GY241" s="12"/>
      <c r="GZ241" s="12"/>
      <c r="HA241" s="12"/>
      <c r="HB241" s="12"/>
      <c r="HC241" s="12"/>
      <c r="HD241" s="12"/>
      <c r="HE241" s="12"/>
      <c r="HF241" s="12"/>
      <c r="HG241" s="12"/>
      <c r="HH241" s="12"/>
      <c r="HI241" s="12"/>
      <c r="HJ241" s="12"/>
      <c r="HK241" s="12"/>
      <c r="HL241" s="12"/>
      <c r="HM241" s="12"/>
      <c r="HN241" s="12"/>
      <c r="HO241" s="12"/>
      <c r="HP241" s="12"/>
      <c r="HQ241" s="12"/>
      <c r="HR241" s="12"/>
      <c r="HS241" s="12"/>
      <c r="HT241" s="12"/>
      <c r="HU241" s="12"/>
      <c r="HV241" s="12"/>
      <c r="HW241" s="12"/>
      <c r="HX241" s="12"/>
      <c r="HY241" s="12"/>
      <c r="HZ241" s="12"/>
      <c r="IA241" s="12"/>
      <c r="IB241" s="12"/>
      <c r="IC241" s="12"/>
      <c r="ID241" s="12"/>
      <c r="IE241" s="12"/>
      <c r="IF241" s="12"/>
      <c r="IG241" s="12"/>
      <c r="IH241" s="12"/>
      <c r="II241" s="12"/>
      <c r="IJ241" s="12"/>
      <c r="IK241" s="12"/>
      <c r="IL241" s="12"/>
      <c r="IM241" s="12"/>
      <c r="IN241" s="12"/>
      <c r="IO241" s="12"/>
      <c r="IP241" s="12"/>
      <c r="IQ241" s="12"/>
      <c r="IR241" s="12"/>
      <c r="IS241" s="12"/>
      <c r="IT241" s="12"/>
      <c r="IU241" s="12"/>
      <c r="IV241" s="12"/>
    </row>
    <row r="242" spans="1:256" s="36" customFormat="1" x14ac:dyDescent="0.25">
      <c r="A242" t="s">
        <v>41</v>
      </c>
      <c r="B242" t="s">
        <v>21</v>
      </c>
      <c r="C242" s="14" t="s">
        <v>310</v>
      </c>
      <c r="D242" t="s">
        <v>204</v>
      </c>
      <c r="E242" s="42">
        <v>32000</v>
      </c>
      <c r="F242" s="42">
        <f>E242*0.0287</f>
        <v>918.4</v>
      </c>
      <c r="G242">
        <v>0</v>
      </c>
      <c r="H242" s="42">
        <f>E242*0.0304</f>
        <v>972.8</v>
      </c>
      <c r="I242" s="42">
        <v>3429.9</v>
      </c>
      <c r="J242" s="42">
        <f t="shared" si="40"/>
        <v>5321.1</v>
      </c>
      <c r="K242" s="42">
        <f>E242-J242</f>
        <v>26678.9</v>
      </c>
    </row>
    <row r="243" spans="1:256" s="34" customFormat="1" x14ac:dyDescent="0.25">
      <c r="A243" s="26" t="s">
        <v>434</v>
      </c>
      <c r="B243" s="26">
        <v>6</v>
      </c>
      <c r="C243" s="27"/>
      <c r="D243" s="26"/>
      <c r="E243" s="49">
        <f t="shared" ref="E243:K243" si="42">SUM(E237:E242)</f>
        <v>358500</v>
      </c>
      <c r="F243" s="49">
        <f t="shared" si="42"/>
        <v>10288.950000000001</v>
      </c>
      <c r="G243" s="49">
        <f>SUM(G237:G242)</f>
        <v>27092.67</v>
      </c>
      <c r="H243" s="49">
        <f t="shared" si="42"/>
        <v>10898.4</v>
      </c>
      <c r="I243" s="49">
        <f t="shared" si="42"/>
        <v>9059.7000000000007</v>
      </c>
      <c r="J243" s="49">
        <f t="shared" si="42"/>
        <v>57339.72</v>
      </c>
      <c r="K243" s="49">
        <f t="shared" si="42"/>
        <v>301160.28000000003</v>
      </c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  <c r="AA243" s="46"/>
      <c r="AB243" s="46"/>
      <c r="AC243" s="46"/>
      <c r="AD243" s="46"/>
      <c r="AE243" s="46"/>
      <c r="AF243" s="46"/>
      <c r="AG243" s="46"/>
      <c r="AH243" s="46"/>
      <c r="AI243" s="46"/>
      <c r="AJ243" s="46"/>
      <c r="AK243" s="46"/>
      <c r="AL243" s="46"/>
      <c r="AM243" s="46"/>
      <c r="AN243" s="46"/>
      <c r="AO243" s="46"/>
      <c r="AP243" s="46"/>
      <c r="AQ243" s="46"/>
      <c r="AR243" s="46"/>
      <c r="AS243" s="46"/>
      <c r="AT243" s="46"/>
      <c r="AU243" s="46"/>
      <c r="AV243" s="46"/>
      <c r="AW243" s="46"/>
      <c r="AX243" s="46"/>
      <c r="AY243" s="46"/>
      <c r="AZ243" s="46"/>
      <c r="BA243" s="46"/>
      <c r="BB243" s="46"/>
      <c r="BC243" s="46"/>
      <c r="BD243" s="46"/>
      <c r="BE243" s="46"/>
      <c r="BF243" s="46"/>
      <c r="BG243" s="46"/>
      <c r="BH243" s="46"/>
      <c r="BI243" s="46"/>
      <c r="BJ243" s="46"/>
      <c r="BK243" s="46"/>
      <c r="BL243" s="46"/>
      <c r="BM243" s="46"/>
      <c r="BN243" s="46"/>
      <c r="BO243" s="46"/>
      <c r="BP243" s="46"/>
      <c r="BQ243" s="46"/>
      <c r="BR243" s="46"/>
      <c r="BS243" s="46"/>
      <c r="BT243" s="46"/>
      <c r="BU243" s="46"/>
      <c r="BV243" s="46"/>
      <c r="BW243" s="46"/>
      <c r="BX243" s="46"/>
      <c r="BY243" s="46"/>
      <c r="BZ243" s="46"/>
      <c r="CA243" s="46"/>
      <c r="CB243" s="46"/>
      <c r="CC243" s="46"/>
      <c r="CD243" s="46"/>
      <c r="CE243" s="46"/>
      <c r="CF243" s="46"/>
      <c r="CG243" s="46"/>
      <c r="CH243" s="46"/>
      <c r="CI243" s="46"/>
      <c r="CJ243" s="46"/>
      <c r="CK243" s="46"/>
      <c r="CL243" s="46"/>
      <c r="CM243" s="46"/>
      <c r="CN243" s="46"/>
      <c r="CO243" s="46"/>
      <c r="CP243" s="46"/>
      <c r="CQ243" s="46"/>
      <c r="CR243" s="46"/>
      <c r="CS243" s="46"/>
      <c r="CT243" s="46"/>
      <c r="CU243" s="46"/>
      <c r="CV243" s="46"/>
      <c r="CW243" s="46"/>
      <c r="CX243" s="46"/>
      <c r="CY243" s="46"/>
      <c r="CZ243" s="46"/>
      <c r="DA243" s="46"/>
      <c r="DB243" s="46"/>
      <c r="DC243" s="46"/>
      <c r="DD243" s="46"/>
      <c r="DE243" s="46"/>
      <c r="DF243" s="46"/>
      <c r="DG243" s="46"/>
      <c r="DH243" s="46"/>
      <c r="DI243" s="46"/>
      <c r="DJ243" s="46"/>
      <c r="DK243" s="46"/>
      <c r="DL243" s="46"/>
      <c r="DM243" s="46"/>
      <c r="DN243" s="46"/>
      <c r="DO243" s="46"/>
      <c r="DP243" s="46"/>
      <c r="DQ243" s="46"/>
      <c r="DR243" s="46"/>
      <c r="DS243" s="46"/>
      <c r="DT243" s="46"/>
      <c r="DU243" s="46"/>
      <c r="DV243" s="46"/>
      <c r="DW243" s="46"/>
      <c r="DX243" s="46"/>
      <c r="DY243" s="46"/>
      <c r="DZ243" s="46"/>
      <c r="EA243" s="46"/>
      <c r="EB243" s="46"/>
      <c r="EC243" s="46"/>
      <c r="ED243" s="46"/>
      <c r="EE243" s="46"/>
      <c r="EF243" s="46"/>
      <c r="EG243" s="46"/>
      <c r="EH243" s="46"/>
      <c r="EI243" s="46"/>
      <c r="EJ243" s="46"/>
      <c r="EK243" s="46"/>
      <c r="EL243" s="46"/>
      <c r="EM243" s="46"/>
      <c r="EN243" s="46"/>
      <c r="EO243" s="46"/>
      <c r="EP243" s="46"/>
      <c r="EQ243" s="46"/>
      <c r="ER243" s="46"/>
      <c r="ES243" s="46"/>
      <c r="ET243" s="46"/>
      <c r="EU243" s="46"/>
      <c r="EV243" s="46"/>
      <c r="EW243" s="46"/>
      <c r="EX243" s="46"/>
      <c r="EY243" s="46"/>
      <c r="EZ243" s="46"/>
      <c r="FA243" s="46"/>
      <c r="FB243" s="46"/>
      <c r="FC243" s="46"/>
      <c r="FD243" s="46"/>
      <c r="FE243" s="46"/>
      <c r="FF243" s="46"/>
      <c r="FG243" s="46"/>
      <c r="FH243" s="46"/>
      <c r="FI243" s="46"/>
      <c r="FJ243" s="46"/>
      <c r="FK243" s="46"/>
      <c r="FL243" s="46"/>
      <c r="FM243" s="46"/>
      <c r="FN243" s="46"/>
      <c r="FO243" s="46"/>
      <c r="FP243" s="46"/>
      <c r="FQ243" s="46"/>
      <c r="FR243" s="46"/>
      <c r="FS243" s="46"/>
      <c r="FT243" s="46"/>
      <c r="FU243" s="46"/>
      <c r="FV243" s="46"/>
      <c r="FW243" s="46"/>
      <c r="FX243" s="46"/>
      <c r="FY243" s="46"/>
      <c r="FZ243" s="46"/>
      <c r="GA243" s="46"/>
      <c r="GB243" s="46"/>
      <c r="GC243" s="46"/>
      <c r="GD243" s="46"/>
      <c r="GE243" s="46"/>
      <c r="GF243" s="46"/>
      <c r="GG243" s="46"/>
      <c r="GH243" s="46"/>
      <c r="GI243" s="46"/>
      <c r="GJ243" s="46"/>
      <c r="GK243" s="46"/>
      <c r="GL243" s="46"/>
      <c r="GM243" s="46"/>
      <c r="GN243" s="46"/>
      <c r="GO243" s="46"/>
      <c r="GP243" s="46"/>
      <c r="GQ243" s="46"/>
      <c r="GR243" s="46"/>
      <c r="GS243" s="46"/>
      <c r="GT243" s="46"/>
      <c r="GU243" s="46"/>
      <c r="GV243" s="46"/>
      <c r="GW243" s="46"/>
      <c r="GX243" s="46"/>
      <c r="GY243" s="46"/>
      <c r="GZ243" s="46"/>
      <c r="HA243" s="46"/>
      <c r="HB243" s="46"/>
      <c r="HC243" s="46"/>
      <c r="HD243" s="46"/>
      <c r="HE243" s="46"/>
      <c r="HF243" s="46"/>
      <c r="HG243" s="46"/>
      <c r="HH243" s="46"/>
      <c r="HI243" s="46"/>
      <c r="HJ243" s="46"/>
      <c r="HK243" s="46"/>
      <c r="HL243" s="46"/>
      <c r="HM243" s="46"/>
      <c r="HN243" s="46"/>
      <c r="HO243" s="46"/>
      <c r="HP243" s="46"/>
      <c r="HQ243" s="46"/>
      <c r="HR243" s="46"/>
      <c r="HS243" s="46"/>
      <c r="HT243" s="46"/>
      <c r="HU243" s="46"/>
      <c r="HV243" s="46"/>
      <c r="HW243" s="46"/>
      <c r="HX243" s="46"/>
      <c r="HY243" s="46"/>
      <c r="HZ243" s="46"/>
      <c r="IA243" s="46"/>
      <c r="IB243" s="46"/>
      <c r="IC243" s="46"/>
      <c r="ID243" s="46"/>
      <c r="IE243" s="46"/>
      <c r="IF243" s="46"/>
      <c r="IG243" s="46"/>
      <c r="IH243" s="46"/>
      <c r="II243" s="46"/>
      <c r="IJ243" s="46"/>
      <c r="IK243" s="46"/>
      <c r="IL243" s="46"/>
      <c r="IM243" s="46"/>
      <c r="IN243" s="46"/>
      <c r="IO243" s="46"/>
      <c r="IP243" s="46"/>
      <c r="IQ243" s="46"/>
      <c r="IR243" s="46"/>
      <c r="IS243" s="46"/>
      <c r="IT243" s="46"/>
      <c r="IU243" s="46"/>
      <c r="IV243" s="46"/>
    </row>
    <row r="245" spans="1:256" x14ac:dyDescent="0.25">
      <c r="A245" s="5" t="s">
        <v>289</v>
      </c>
      <c r="B245" s="5"/>
      <c r="C245" s="17"/>
      <c r="D245" s="5"/>
      <c r="E245" s="54"/>
      <c r="F245" s="54"/>
      <c r="G245" s="54"/>
      <c r="H245" s="54"/>
      <c r="I245" s="54"/>
      <c r="J245" s="54"/>
      <c r="K245" s="54"/>
    </row>
    <row r="246" spans="1:256" x14ac:dyDescent="0.25">
      <c r="A246" t="s">
        <v>202</v>
      </c>
      <c r="B246" t="s">
        <v>154</v>
      </c>
      <c r="C246" s="14" t="s">
        <v>311</v>
      </c>
      <c r="D246" t="s">
        <v>205</v>
      </c>
      <c r="E246" s="42">
        <v>36000</v>
      </c>
      <c r="F246" s="42">
        <f t="shared" ref="F246:F251" si="43">E246*0.0287</f>
        <v>1033.2</v>
      </c>
      <c r="G246" s="42">
        <v>0</v>
      </c>
      <c r="H246" s="42">
        <v>1094.4000000000001</v>
      </c>
      <c r="I246" s="42">
        <v>3652.45</v>
      </c>
      <c r="J246" s="42">
        <v>5780.05</v>
      </c>
      <c r="K246" s="63">
        <f>E246-J246</f>
        <v>30219.95</v>
      </c>
    </row>
    <row r="247" spans="1:256" x14ac:dyDescent="0.25">
      <c r="A247" t="s">
        <v>203</v>
      </c>
      <c r="B247" t="s">
        <v>83</v>
      </c>
      <c r="C247" s="14" t="s">
        <v>311</v>
      </c>
      <c r="D247" t="s">
        <v>205</v>
      </c>
      <c r="E247" s="42">
        <v>75000</v>
      </c>
      <c r="F247" s="42">
        <f t="shared" si="43"/>
        <v>2152.5</v>
      </c>
      <c r="G247" s="63">
        <v>6309.38</v>
      </c>
      <c r="H247" s="42">
        <f>E247*0.0304</f>
        <v>2280</v>
      </c>
      <c r="I247" s="42">
        <v>5502.17</v>
      </c>
      <c r="J247" s="42">
        <v>16244.05</v>
      </c>
      <c r="K247" s="63">
        <f t="shared" ref="K247:K256" si="44">E247-J247</f>
        <v>58755.95</v>
      </c>
    </row>
    <row r="248" spans="1:256" x14ac:dyDescent="0.25">
      <c r="A248" t="s">
        <v>248</v>
      </c>
      <c r="B248" t="s">
        <v>16</v>
      </c>
      <c r="C248" s="14" t="s">
        <v>311</v>
      </c>
      <c r="D248" t="s">
        <v>205</v>
      </c>
      <c r="E248" s="42">
        <v>100000</v>
      </c>
      <c r="F248" s="42">
        <f t="shared" si="43"/>
        <v>2870</v>
      </c>
      <c r="G248" s="63">
        <v>12105.37</v>
      </c>
      <c r="H248" s="42">
        <v>3040</v>
      </c>
      <c r="I248" s="42">
        <v>25</v>
      </c>
      <c r="J248" s="42">
        <v>18040.37</v>
      </c>
      <c r="K248" s="63">
        <f t="shared" si="44"/>
        <v>81959.63</v>
      </c>
    </row>
    <row r="249" spans="1:256" x14ac:dyDescent="0.25">
      <c r="A249" t="s">
        <v>143</v>
      </c>
      <c r="B249" t="s">
        <v>18</v>
      </c>
      <c r="C249" s="14" t="s">
        <v>310</v>
      </c>
      <c r="D249" t="s">
        <v>205</v>
      </c>
      <c r="E249" s="42">
        <v>46000</v>
      </c>
      <c r="F249" s="42">
        <f t="shared" si="43"/>
        <v>1320.2</v>
      </c>
      <c r="G249" s="63">
        <v>1289.46</v>
      </c>
      <c r="H249" s="42">
        <f>E249*0.0304</f>
        <v>1398.4</v>
      </c>
      <c r="I249" s="42">
        <v>1425</v>
      </c>
      <c r="J249" s="42">
        <v>5433.06</v>
      </c>
      <c r="K249" s="63">
        <f>E249-J249</f>
        <v>40566.94</v>
      </c>
    </row>
    <row r="250" spans="1:256" x14ac:dyDescent="0.25">
      <c r="A250" t="s">
        <v>233</v>
      </c>
      <c r="B250" t="s">
        <v>344</v>
      </c>
      <c r="C250" s="14" t="s">
        <v>310</v>
      </c>
      <c r="D250" t="s">
        <v>205</v>
      </c>
      <c r="E250" s="42">
        <v>36000</v>
      </c>
      <c r="F250" s="42">
        <f t="shared" si="43"/>
        <v>1033.2</v>
      </c>
      <c r="G250" s="42">
        <v>0</v>
      </c>
      <c r="H250" s="42">
        <f>E250*0.0304</f>
        <v>1094.4000000000001</v>
      </c>
      <c r="I250" s="42">
        <v>1075</v>
      </c>
      <c r="J250" s="42">
        <v>3202.6</v>
      </c>
      <c r="K250" s="63">
        <f t="shared" si="44"/>
        <v>32797.4</v>
      </c>
    </row>
    <row r="251" spans="1:256" x14ac:dyDescent="0.25">
      <c r="A251" t="s">
        <v>213</v>
      </c>
      <c r="B251" t="s">
        <v>212</v>
      </c>
      <c r="C251" s="14" t="s">
        <v>311</v>
      </c>
      <c r="D251" t="s">
        <v>205</v>
      </c>
      <c r="E251" s="42">
        <v>45000</v>
      </c>
      <c r="F251" s="42">
        <f t="shared" si="43"/>
        <v>1291.5</v>
      </c>
      <c r="G251">
        <v>911.71</v>
      </c>
      <c r="H251" s="42">
        <f>E251*0.0304</f>
        <v>1368</v>
      </c>
      <c r="I251" s="42">
        <v>13786.57</v>
      </c>
      <c r="J251" s="42">
        <v>17357.78</v>
      </c>
      <c r="K251" s="63">
        <f>E251-J251</f>
        <v>27642.22</v>
      </c>
    </row>
    <row r="252" spans="1:256" x14ac:dyDescent="0.25">
      <c r="A252" t="s">
        <v>235</v>
      </c>
      <c r="B252" t="s">
        <v>21</v>
      </c>
      <c r="C252" s="14" t="s">
        <v>311</v>
      </c>
      <c r="D252" t="s">
        <v>205</v>
      </c>
      <c r="E252" s="42">
        <v>33000</v>
      </c>
      <c r="F252" s="42">
        <v>947.1</v>
      </c>
      <c r="G252" s="42">
        <v>0</v>
      </c>
      <c r="H252" s="42">
        <v>1003.2</v>
      </c>
      <c r="I252" s="42">
        <v>4154.8999999999996</v>
      </c>
      <c r="J252" s="42">
        <v>6105.2</v>
      </c>
      <c r="K252" s="63">
        <f t="shared" si="44"/>
        <v>26894.799999999999</v>
      </c>
    </row>
    <row r="253" spans="1:256" x14ac:dyDescent="0.25">
      <c r="A253" t="s">
        <v>234</v>
      </c>
      <c r="B253" t="s">
        <v>49</v>
      </c>
      <c r="C253" s="14" t="s">
        <v>311</v>
      </c>
      <c r="D253" t="s">
        <v>205</v>
      </c>
      <c r="E253" s="42">
        <v>33000</v>
      </c>
      <c r="F253" s="42">
        <f>E253*0.0287</f>
        <v>947.1</v>
      </c>
      <c r="G253" s="42">
        <v>0</v>
      </c>
      <c r="H253" s="42">
        <f>E253*0.0304</f>
        <v>1003.2</v>
      </c>
      <c r="I253" s="42">
        <v>3715.97</v>
      </c>
      <c r="J253" s="42">
        <v>5666.27</v>
      </c>
      <c r="K253" s="63">
        <f t="shared" si="44"/>
        <v>27333.73</v>
      </c>
    </row>
    <row r="254" spans="1:256" x14ac:dyDescent="0.25">
      <c r="A254" t="s">
        <v>237</v>
      </c>
      <c r="B254" t="s">
        <v>155</v>
      </c>
      <c r="C254" s="14" t="s">
        <v>310</v>
      </c>
      <c r="D254" t="s">
        <v>205</v>
      </c>
      <c r="E254" s="42">
        <v>46000</v>
      </c>
      <c r="F254" s="42">
        <f>E254*0.0287</f>
        <v>1320.2</v>
      </c>
      <c r="G254" s="63">
        <v>1289.46</v>
      </c>
      <c r="H254" s="42">
        <v>1398.4</v>
      </c>
      <c r="I254" s="42">
        <v>11276.53</v>
      </c>
      <c r="J254" s="42">
        <v>15284.59</v>
      </c>
      <c r="K254" s="63">
        <f t="shared" si="44"/>
        <v>30715.41</v>
      </c>
    </row>
    <row r="255" spans="1:256" x14ac:dyDescent="0.25">
      <c r="A255" t="s">
        <v>236</v>
      </c>
      <c r="B255" t="s">
        <v>101</v>
      </c>
      <c r="C255" s="14" t="s">
        <v>311</v>
      </c>
      <c r="D255" t="s">
        <v>205</v>
      </c>
      <c r="E255" s="42">
        <v>46000</v>
      </c>
      <c r="F255" s="42">
        <f>E255*0.0287</f>
        <v>1320.2</v>
      </c>
      <c r="G255" s="63">
        <v>1289.46</v>
      </c>
      <c r="H255" s="42">
        <f>E255*0.0304</f>
        <v>1398.4</v>
      </c>
      <c r="I255" s="42">
        <v>2758.33</v>
      </c>
      <c r="J255" s="42">
        <v>6766.39</v>
      </c>
      <c r="K255" s="63">
        <f t="shared" si="44"/>
        <v>39233.61</v>
      </c>
    </row>
    <row r="256" spans="1:256" x14ac:dyDescent="0.25">
      <c r="A256" t="s">
        <v>85</v>
      </c>
      <c r="B256" t="s">
        <v>14</v>
      </c>
      <c r="C256" s="14" t="s">
        <v>311</v>
      </c>
      <c r="D256" t="s">
        <v>204</v>
      </c>
      <c r="E256" s="42">
        <v>47000</v>
      </c>
      <c r="F256" s="42">
        <f>E256*0.0287</f>
        <v>1348.9</v>
      </c>
      <c r="G256" s="63">
        <v>1430.6</v>
      </c>
      <c r="H256" s="42">
        <f>E256*0.0304</f>
        <v>1428.8</v>
      </c>
      <c r="I256" s="42">
        <v>175</v>
      </c>
      <c r="J256" s="42">
        <v>4383.3</v>
      </c>
      <c r="K256" s="63">
        <f t="shared" si="44"/>
        <v>42616.7</v>
      </c>
    </row>
    <row r="257" spans="1:282" x14ac:dyDescent="0.25">
      <c r="A257" s="26" t="s">
        <v>12</v>
      </c>
      <c r="B257" s="26">
        <v>11</v>
      </c>
      <c r="C257" s="27"/>
      <c r="D257" s="26"/>
      <c r="E257" s="49">
        <f>SUM(E246:E254)+E256+E255</f>
        <v>543000</v>
      </c>
      <c r="F257" s="49">
        <f t="shared" ref="F257:K257" si="45">SUM(F246:F256)</f>
        <v>15584.1</v>
      </c>
      <c r="G257" s="50">
        <f t="shared" si="45"/>
        <v>24625.439999999999</v>
      </c>
      <c r="H257" s="49">
        <f t="shared" si="45"/>
        <v>16507.2</v>
      </c>
      <c r="I257" s="49">
        <f t="shared" si="45"/>
        <v>47546.92</v>
      </c>
      <c r="J257" s="49">
        <f t="shared" si="45"/>
        <v>104263.66</v>
      </c>
      <c r="K257" s="49">
        <f t="shared" si="45"/>
        <v>438736.34</v>
      </c>
    </row>
    <row r="258" spans="1:282" x14ac:dyDescent="0.25">
      <c r="A258" s="1"/>
      <c r="B258" s="1"/>
      <c r="C258" s="17"/>
      <c r="D258" s="1"/>
      <c r="E258" s="51"/>
      <c r="F258" s="51"/>
      <c r="G258" s="51"/>
      <c r="H258" s="51"/>
      <c r="I258" s="51"/>
      <c r="J258" s="51"/>
      <c r="K258" s="51"/>
    </row>
    <row r="259" spans="1:282" x14ac:dyDescent="0.25">
      <c r="A259" s="5" t="s">
        <v>290</v>
      </c>
      <c r="B259" s="5"/>
      <c r="C259" s="17"/>
      <c r="D259" s="5"/>
      <c r="E259" s="54"/>
      <c r="F259" s="54"/>
      <c r="G259" s="54"/>
      <c r="H259" s="54"/>
      <c r="I259" s="54"/>
      <c r="J259" s="54"/>
      <c r="K259" s="54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12"/>
      <c r="FY259" s="12"/>
      <c r="FZ259" s="12"/>
      <c r="GA259" s="12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  <c r="HP259" s="12"/>
      <c r="HQ259" s="12"/>
      <c r="HR259" s="12"/>
      <c r="HS259" s="12"/>
      <c r="HT259" s="12"/>
      <c r="HU259" s="12"/>
      <c r="HV259" s="12"/>
      <c r="HW259" s="12"/>
      <c r="HX259" s="12"/>
      <c r="HY259" s="12"/>
      <c r="HZ259" s="12"/>
      <c r="IA259" s="12"/>
      <c r="IB259" s="12"/>
      <c r="IC259" s="12"/>
      <c r="ID259" s="12"/>
      <c r="IE259" s="12"/>
      <c r="IF259" s="12"/>
      <c r="IG259" s="12"/>
      <c r="IH259" s="12"/>
      <c r="II259" s="12"/>
      <c r="IJ259" s="12"/>
      <c r="IK259" s="12"/>
      <c r="IL259" s="12"/>
      <c r="IM259" s="12"/>
      <c r="IN259" s="12"/>
      <c r="IO259" s="12"/>
      <c r="IP259" s="12"/>
      <c r="IQ259" s="12"/>
      <c r="IR259" s="12"/>
      <c r="IS259" s="12"/>
      <c r="IT259" s="12"/>
      <c r="IU259" s="12"/>
      <c r="IV259" s="12"/>
      <c r="IW259" s="12"/>
      <c r="IX259" s="12"/>
      <c r="IY259" s="12"/>
      <c r="IZ259" s="12"/>
      <c r="JA259" s="12"/>
      <c r="JB259" s="12"/>
      <c r="JC259" s="12"/>
      <c r="JD259" s="12"/>
      <c r="JE259" s="12"/>
      <c r="JF259" s="12"/>
      <c r="JG259" s="12"/>
      <c r="JH259" s="12"/>
      <c r="JI259" s="12"/>
      <c r="JJ259" s="12"/>
      <c r="JK259" s="12"/>
      <c r="JL259" s="12"/>
      <c r="JM259" s="12"/>
      <c r="JN259" s="12"/>
      <c r="JO259" s="12"/>
      <c r="JP259" s="12"/>
      <c r="JQ259" s="12"/>
      <c r="JR259" s="12"/>
      <c r="JS259" s="12"/>
      <c r="JT259" s="12"/>
      <c r="JU259" s="12"/>
      <c r="JV259" s="12"/>
    </row>
    <row r="260" spans="1:282" x14ac:dyDescent="0.25">
      <c r="A260" t="s">
        <v>146</v>
      </c>
      <c r="B260" t="s">
        <v>145</v>
      </c>
      <c r="C260" s="14" t="s">
        <v>311</v>
      </c>
      <c r="D260" t="s">
        <v>204</v>
      </c>
      <c r="E260" s="42">
        <v>36000</v>
      </c>
      <c r="F260" s="42">
        <f>E260*0.0287</f>
        <v>1033.2</v>
      </c>
      <c r="G260" s="42">
        <v>0</v>
      </c>
      <c r="H260" s="42">
        <f>E260*0.0304</f>
        <v>1094.4000000000001</v>
      </c>
      <c r="I260" s="42">
        <v>1175</v>
      </c>
      <c r="J260" s="42">
        <v>3302.6</v>
      </c>
      <c r="K260" s="42">
        <f>+E260-J260</f>
        <v>32697.4</v>
      </c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12"/>
      <c r="FY260" s="12"/>
      <c r="FZ260" s="12"/>
      <c r="GA260" s="12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  <c r="HP260" s="12"/>
      <c r="HQ260" s="12"/>
      <c r="HR260" s="12"/>
      <c r="HS260" s="12"/>
      <c r="HT260" s="12"/>
      <c r="HU260" s="12"/>
      <c r="HV260" s="12"/>
      <c r="HW260" s="12"/>
      <c r="HX260" s="12"/>
      <c r="HY260" s="12"/>
      <c r="HZ260" s="12"/>
      <c r="IA260" s="12"/>
      <c r="IB260" s="12"/>
      <c r="IC260" s="12"/>
      <c r="ID260" s="12"/>
      <c r="IE260" s="12"/>
      <c r="IF260" s="12"/>
      <c r="IG260" s="12"/>
      <c r="IH260" s="12"/>
      <c r="II260" s="12"/>
      <c r="IJ260" s="12"/>
      <c r="IK260" s="12"/>
      <c r="IL260" s="12"/>
      <c r="IM260" s="12"/>
      <c r="IN260" s="12"/>
      <c r="IO260" s="12"/>
      <c r="IP260" s="12"/>
      <c r="IQ260" s="12"/>
      <c r="IR260" s="12"/>
      <c r="IS260" s="12"/>
      <c r="IT260" s="12"/>
      <c r="IU260" s="12"/>
      <c r="IV260" s="12"/>
      <c r="IW260" s="12"/>
      <c r="IX260" s="12"/>
      <c r="IY260" s="12"/>
      <c r="IZ260" s="12"/>
      <c r="JA260" s="12"/>
      <c r="JB260" s="12"/>
      <c r="JC260" s="12"/>
      <c r="JD260" s="12"/>
      <c r="JE260" s="12"/>
      <c r="JF260" s="12"/>
      <c r="JG260" s="12"/>
      <c r="JH260" s="12"/>
      <c r="JI260" s="12"/>
      <c r="JJ260" s="12"/>
      <c r="JK260" s="12"/>
      <c r="JL260" s="12"/>
      <c r="JM260" s="12"/>
      <c r="JN260" s="12"/>
      <c r="JO260" s="12"/>
      <c r="JP260" s="12"/>
      <c r="JQ260" s="12"/>
      <c r="JR260" s="12"/>
      <c r="JS260" s="12"/>
      <c r="JT260" s="12"/>
      <c r="JU260" s="12"/>
      <c r="JV260" s="12"/>
    </row>
    <row r="261" spans="1:282" x14ac:dyDescent="0.25">
      <c r="A261" t="s">
        <v>147</v>
      </c>
      <c r="B261" t="s">
        <v>418</v>
      </c>
      <c r="C261" s="14" t="s">
        <v>311</v>
      </c>
      <c r="D261" t="s">
        <v>205</v>
      </c>
      <c r="E261" s="42">
        <v>36000</v>
      </c>
      <c r="F261" s="42">
        <f>E261*0.0287</f>
        <v>1033.2</v>
      </c>
      <c r="G261" s="42">
        <v>0</v>
      </c>
      <c r="H261" s="42">
        <f>E261*0.0304</f>
        <v>1094.4000000000001</v>
      </c>
      <c r="I261" s="42">
        <v>3702.66</v>
      </c>
      <c r="J261" s="42">
        <v>5830.26</v>
      </c>
      <c r="K261" s="42">
        <f t="shared" ref="K261:K266" si="46">+E261-J261</f>
        <v>30169.74</v>
      </c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12"/>
      <c r="FY261" s="12"/>
      <c r="FZ261" s="12"/>
      <c r="GA261" s="12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  <c r="HP261" s="12"/>
      <c r="HQ261" s="12"/>
      <c r="HR261" s="12"/>
      <c r="HS261" s="12"/>
      <c r="HT261" s="12"/>
      <c r="HU261" s="12"/>
      <c r="HV261" s="12"/>
      <c r="HW261" s="12"/>
      <c r="HX261" s="12"/>
      <c r="HY261" s="12"/>
      <c r="HZ261" s="12"/>
      <c r="IA261" s="12"/>
      <c r="IB261" s="12"/>
      <c r="IC261" s="12"/>
      <c r="ID261" s="12"/>
      <c r="IE261" s="12"/>
      <c r="IF261" s="12"/>
      <c r="IG261" s="12"/>
      <c r="IH261" s="12"/>
      <c r="II261" s="12"/>
      <c r="IJ261" s="12"/>
      <c r="IK261" s="12"/>
      <c r="IL261" s="12"/>
      <c r="IM261" s="12"/>
      <c r="IN261" s="12"/>
      <c r="IO261" s="12"/>
      <c r="IP261" s="12"/>
      <c r="IQ261" s="12"/>
      <c r="IR261" s="12"/>
      <c r="IS261" s="12"/>
      <c r="IT261" s="12"/>
      <c r="IU261" s="12"/>
      <c r="IV261" s="12"/>
      <c r="IW261" s="12"/>
      <c r="IX261" s="12"/>
      <c r="IY261" s="12"/>
      <c r="IZ261" s="12"/>
      <c r="JA261" s="12"/>
      <c r="JB261" s="12"/>
      <c r="JC261" s="12"/>
      <c r="JD261" s="12"/>
      <c r="JE261" s="12"/>
      <c r="JF261" s="12"/>
      <c r="JG261" s="12"/>
      <c r="JH261" s="12"/>
      <c r="JI261" s="12"/>
      <c r="JJ261" s="12"/>
      <c r="JK261" s="12"/>
      <c r="JL261" s="12"/>
      <c r="JM261" s="12"/>
      <c r="JN261" s="12"/>
      <c r="JO261" s="12"/>
      <c r="JP261" s="12"/>
      <c r="JQ261" s="12"/>
      <c r="JR261" s="12"/>
      <c r="JS261" s="12"/>
      <c r="JT261" s="12"/>
      <c r="JU261" s="12"/>
      <c r="JV261" s="12"/>
    </row>
    <row r="262" spans="1:282" x14ac:dyDescent="0.25">
      <c r="A262" t="s">
        <v>345</v>
      </c>
      <c r="B262" t="s">
        <v>418</v>
      </c>
      <c r="C262" s="14" t="s">
        <v>310</v>
      </c>
      <c r="D262" t="s">
        <v>205</v>
      </c>
      <c r="E262" s="42">
        <v>36000</v>
      </c>
      <c r="F262" s="42">
        <v>1033.2</v>
      </c>
      <c r="G262" s="42">
        <v>0</v>
      </c>
      <c r="H262" s="42">
        <v>1094.4000000000001</v>
      </c>
      <c r="I262" s="42">
        <v>3075</v>
      </c>
      <c r="J262" s="42">
        <v>5202.6000000000004</v>
      </c>
      <c r="K262" s="42">
        <f t="shared" si="46"/>
        <v>30797.4</v>
      </c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12"/>
      <c r="FY262" s="12"/>
      <c r="FZ262" s="12"/>
      <c r="GA262" s="12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  <c r="HP262" s="12"/>
      <c r="HQ262" s="12"/>
      <c r="HR262" s="12"/>
      <c r="HS262" s="12"/>
      <c r="HT262" s="12"/>
      <c r="HU262" s="12"/>
      <c r="HV262" s="12"/>
      <c r="HW262" s="12"/>
      <c r="HX262" s="12"/>
      <c r="HY262" s="12"/>
      <c r="HZ262" s="12"/>
      <c r="IA262" s="12"/>
      <c r="IB262" s="12"/>
      <c r="IC262" s="12"/>
      <c r="ID262" s="12"/>
      <c r="IE262" s="12"/>
      <c r="IF262" s="12"/>
      <c r="IG262" s="12"/>
      <c r="IH262" s="12"/>
      <c r="II262" s="12"/>
      <c r="IJ262" s="12"/>
      <c r="IK262" s="12"/>
      <c r="IL262" s="12"/>
      <c r="IM262" s="12"/>
      <c r="IN262" s="12"/>
      <c r="IO262" s="12"/>
      <c r="IP262" s="12"/>
      <c r="IQ262" s="12"/>
      <c r="IR262" s="12"/>
      <c r="IS262" s="12"/>
      <c r="IT262" s="12"/>
      <c r="IU262" s="12"/>
      <c r="IV262" s="12"/>
      <c r="IW262" s="12"/>
      <c r="IX262" s="12"/>
      <c r="IY262" s="12"/>
      <c r="IZ262" s="12"/>
      <c r="JA262" s="12"/>
      <c r="JB262" s="12"/>
      <c r="JC262" s="12"/>
      <c r="JD262" s="12"/>
      <c r="JE262" s="12"/>
      <c r="JF262" s="12"/>
      <c r="JG262" s="12"/>
      <c r="JH262" s="12"/>
      <c r="JI262" s="12"/>
      <c r="JJ262" s="12"/>
      <c r="JK262" s="12"/>
      <c r="JL262" s="12"/>
      <c r="JM262" s="12"/>
      <c r="JN262" s="12"/>
      <c r="JO262" s="12"/>
      <c r="JP262" s="12"/>
      <c r="JQ262" s="12"/>
      <c r="JR262" s="12"/>
      <c r="JS262" s="12"/>
      <c r="JT262" s="12"/>
      <c r="JU262" s="12"/>
      <c r="JV262" s="12"/>
    </row>
    <row r="263" spans="1:282" x14ac:dyDescent="0.25">
      <c r="A263" t="s">
        <v>148</v>
      </c>
      <c r="B263" t="s">
        <v>418</v>
      </c>
      <c r="C263" s="14" t="s">
        <v>311</v>
      </c>
      <c r="D263" t="s">
        <v>205</v>
      </c>
      <c r="E263" s="42">
        <v>36000</v>
      </c>
      <c r="F263" s="42">
        <f t="shared" ref="F263:F266" si="47">E263*0.0287</f>
        <v>1033.2</v>
      </c>
      <c r="G263" s="42">
        <v>0</v>
      </c>
      <c r="H263" s="42">
        <f>E263*0.0304</f>
        <v>1094.4000000000001</v>
      </c>
      <c r="I263" s="42">
        <v>3275</v>
      </c>
      <c r="J263" s="42">
        <v>5402.6</v>
      </c>
      <c r="K263" s="42">
        <f>+E263-J263</f>
        <v>30597.4</v>
      </c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12"/>
      <c r="FY263" s="12"/>
      <c r="FZ263" s="12"/>
      <c r="GA263" s="12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  <c r="HP263" s="12"/>
      <c r="HQ263" s="12"/>
      <c r="HR263" s="12"/>
      <c r="HS263" s="12"/>
      <c r="HT263" s="12"/>
      <c r="HU263" s="12"/>
      <c r="HV263" s="12"/>
      <c r="HW263" s="12"/>
      <c r="HX263" s="12"/>
      <c r="HY263" s="12"/>
      <c r="HZ263" s="12"/>
      <c r="IA263" s="12"/>
      <c r="IB263" s="12"/>
      <c r="IC263" s="12"/>
      <c r="ID263" s="12"/>
      <c r="IE263" s="12"/>
      <c r="IF263" s="12"/>
      <c r="IG263" s="12"/>
      <c r="IH263" s="12"/>
      <c r="II263" s="12"/>
      <c r="IJ263" s="12"/>
      <c r="IK263" s="12"/>
      <c r="IL263" s="12"/>
      <c r="IM263" s="12"/>
      <c r="IN263" s="12"/>
      <c r="IO263" s="12"/>
      <c r="IP263" s="12"/>
      <c r="IQ263" s="12"/>
      <c r="IR263" s="12"/>
      <c r="IS263" s="12"/>
      <c r="IT263" s="12"/>
      <c r="IU263" s="12"/>
      <c r="IV263" s="12"/>
      <c r="IW263" s="12"/>
      <c r="IX263" s="12"/>
      <c r="IY263" s="12"/>
      <c r="IZ263" s="12"/>
      <c r="JA263" s="12"/>
      <c r="JB263" s="12"/>
      <c r="JC263" s="12"/>
      <c r="JD263" s="12"/>
      <c r="JE263" s="12"/>
      <c r="JF263" s="12"/>
      <c r="JG263" s="12"/>
      <c r="JH263" s="12"/>
      <c r="JI263" s="12"/>
      <c r="JJ263" s="12"/>
      <c r="JK263" s="12"/>
      <c r="JL263" s="12"/>
      <c r="JM263" s="12"/>
      <c r="JN263" s="12"/>
      <c r="JO263" s="12"/>
      <c r="JP263" s="12"/>
      <c r="JQ263" s="12"/>
      <c r="JR263" s="12"/>
      <c r="JS263" s="12"/>
      <c r="JT263" s="12"/>
      <c r="JU263" s="12"/>
      <c r="JV263" s="12"/>
    </row>
    <row r="264" spans="1:282" x14ac:dyDescent="0.25">
      <c r="A264" t="s">
        <v>149</v>
      </c>
      <c r="B264" t="s">
        <v>418</v>
      </c>
      <c r="C264" s="14" t="s">
        <v>310</v>
      </c>
      <c r="D264" t="s">
        <v>205</v>
      </c>
      <c r="E264" s="42">
        <v>36000</v>
      </c>
      <c r="F264" s="42">
        <f t="shared" si="47"/>
        <v>1033.2</v>
      </c>
      <c r="G264" s="42">
        <v>0</v>
      </c>
      <c r="H264" s="42">
        <f>E264*0.0304</f>
        <v>1094.4000000000001</v>
      </c>
      <c r="I264" s="42">
        <v>6822.45</v>
      </c>
      <c r="J264" s="42">
        <v>8950.0499999999993</v>
      </c>
      <c r="K264" s="42">
        <f t="shared" si="46"/>
        <v>27049.95</v>
      </c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12"/>
      <c r="FY264" s="12"/>
      <c r="FZ264" s="12"/>
      <c r="GA264" s="12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  <c r="HP264" s="12"/>
      <c r="HQ264" s="12"/>
      <c r="HR264" s="12"/>
      <c r="HS264" s="12"/>
      <c r="HT264" s="12"/>
      <c r="HU264" s="12"/>
      <c r="HV264" s="12"/>
      <c r="HW264" s="12"/>
      <c r="HX264" s="12"/>
      <c r="HY264" s="12"/>
      <c r="HZ264" s="12"/>
      <c r="IA264" s="12"/>
      <c r="IB264" s="12"/>
      <c r="IC264" s="12"/>
      <c r="ID264" s="12"/>
      <c r="IE264" s="12"/>
      <c r="IF264" s="12"/>
      <c r="IG264" s="12"/>
      <c r="IH264" s="12"/>
      <c r="II264" s="12"/>
      <c r="IJ264" s="12"/>
      <c r="IK264" s="12"/>
      <c r="IL264" s="12"/>
      <c r="IM264" s="12"/>
      <c r="IN264" s="12"/>
      <c r="IO264" s="12"/>
      <c r="IP264" s="12"/>
      <c r="IQ264" s="12"/>
      <c r="IR264" s="12"/>
      <c r="IS264" s="12"/>
      <c r="IT264" s="12"/>
      <c r="IU264" s="12"/>
      <c r="IV264" s="12"/>
      <c r="IW264" s="12"/>
      <c r="IX264" s="12"/>
      <c r="IY264" s="12"/>
      <c r="IZ264" s="12"/>
      <c r="JA264" s="12"/>
      <c r="JB264" s="12"/>
      <c r="JC264" s="12"/>
      <c r="JD264" s="12"/>
      <c r="JE264" s="12"/>
      <c r="JF264" s="12"/>
      <c r="JG264" s="12"/>
      <c r="JH264" s="12"/>
      <c r="JI264" s="12"/>
      <c r="JJ264" s="12"/>
      <c r="JK264" s="12"/>
      <c r="JL264" s="12"/>
      <c r="JM264" s="12"/>
      <c r="JN264" s="12"/>
      <c r="JO264" s="12"/>
      <c r="JP264" s="12"/>
      <c r="JQ264" s="12"/>
      <c r="JR264" s="12"/>
      <c r="JS264" s="12"/>
      <c r="JT264" s="12"/>
      <c r="JU264" s="12"/>
      <c r="JV264" s="12"/>
    </row>
    <row r="265" spans="1:282" x14ac:dyDescent="0.25">
      <c r="A265" t="s">
        <v>150</v>
      </c>
      <c r="B265" t="s">
        <v>145</v>
      </c>
      <c r="C265" s="14" t="s">
        <v>311</v>
      </c>
      <c r="D265" t="s">
        <v>205</v>
      </c>
      <c r="E265" s="42">
        <v>44000</v>
      </c>
      <c r="F265" s="42">
        <f t="shared" si="47"/>
        <v>1262.8</v>
      </c>
      <c r="G265">
        <v>770.57</v>
      </c>
      <c r="H265" s="42">
        <v>1337.6</v>
      </c>
      <c r="I265" s="42">
        <v>3752.45</v>
      </c>
      <c r="J265" s="42">
        <v>7123.42</v>
      </c>
      <c r="K265" s="42">
        <f t="shared" si="46"/>
        <v>36876.58</v>
      </c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12"/>
      <c r="FY265" s="12"/>
      <c r="FZ265" s="12"/>
      <c r="GA265" s="12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  <c r="HP265" s="12"/>
      <c r="HQ265" s="12"/>
      <c r="HR265" s="12"/>
      <c r="HS265" s="12"/>
      <c r="HT265" s="12"/>
      <c r="HU265" s="12"/>
      <c r="HV265" s="12"/>
      <c r="HW265" s="12"/>
      <c r="HX265" s="12"/>
      <c r="HY265" s="12"/>
      <c r="HZ265" s="12"/>
      <c r="IA265" s="12"/>
      <c r="IB265" s="12"/>
      <c r="IC265" s="12"/>
      <c r="ID265" s="12"/>
      <c r="IE265" s="12"/>
      <c r="IF265" s="12"/>
      <c r="IG265" s="12"/>
      <c r="IH265" s="12"/>
      <c r="II265" s="12"/>
      <c r="IJ265" s="12"/>
      <c r="IK265" s="12"/>
      <c r="IL265" s="12"/>
      <c r="IM265" s="12"/>
      <c r="IN265" s="12"/>
      <c r="IO265" s="12"/>
      <c r="IP265" s="12"/>
      <c r="IQ265" s="12"/>
      <c r="IR265" s="12"/>
      <c r="IS265" s="12"/>
      <c r="IT265" s="12"/>
      <c r="IU265" s="12"/>
      <c r="IV265" s="12"/>
      <c r="IW265" s="12"/>
      <c r="IX265" s="12"/>
      <c r="IY265" s="12"/>
      <c r="IZ265" s="12"/>
      <c r="JA265" s="12"/>
      <c r="JB265" s="12"/>
      <c r="JC265" s="12"/>
      <c r="JD265" s="12"/>
      <c r="JE265" s="12"/>
      <c r="JF265" s="12"/>
      <c r="JG265" s="12"/>
      <c r="JH265" s="12"/>
      <c r="JI265" s="12"/>
      <c r="JJ265" s="12"/>
      <c r="JK265" s="12"/>
      <c r="JL265" s="12"/>
      <c r="JM265" s="12"/>
      <c r="JN265" s="12"/>
      <c r="JO265" s="12"/>
      <c r="JP265" s="12"/>
      <c r="JQ265" s="12"/>
      <c r="JR265" s="12"/>
      <c r="JS265" s="12"/>
      <c r="JT265" s="12"/>
      <c r="JU265" s="12"/>
      <c r="JV265" s="12"/>
    </row>
    <row r="266" spans="1:282" x14ac:dyDescent="0.25">
      <c r="A266" t="s">
        <v>346</v>
      </c>
      <c r="B266" t="s">
        <v>418</v>
      </c>
      <c r="C266" s="14" t="s">
        <v>311</v>
      </c>
      <c r="D266" t="s">
        <v>205</v>
      </c>
      <c r="E266" s="42">
        <v>45000</v>
      </c>
      <c r="F266" s="42">
        <f t="shared" si="47"/>
        <v>1291.5</v>
      </c>
      <c r="G266" s="63">
        <v>1148.33</v>
      </c>
      <c r="H266" s="42">
        <f>E266*0.0304</f>
        <v>1368</v>
      </c>
      <c r="I266" s="42">
        <v>175</v>
      </c>
      <c r="J266" s="42">
        <v>3982.83</v>
      </c>
      <c r="K266" s="42">
        <f t="shared" si="46"/>
        <v>41017.17</v>
      </c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12"/>
      <c r="FY266" s="12"/>
      <c r="FZ266" s="12"/>
      <c r="GA266" s="12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  <c r="HP266" s="12"/>
      <c r="HQ266" s="12"/>
      <c r="HR266" s="12"/>
      <c r="HS266" s="12"/>
      <c r="HT266" s="12"/>
      <c r="HU266" s="12"/>
      <c r="HV266" s="12"/>
      <c r="HW266" s="12"/>
      <c r="HX266" s="12"/>
      <c r="HY266" s="12"/>
      <c r="HZ266" s="12"/>
      <c r="IA266" s="12"/>
      <c r="IB266" s="12"/>
      <c r="IC266" s="12"/>
      <c r="ID266" s="12"/>
      <c r="IE266" s="12"/>
      <c r="IF266" s="12"/>
      <c r="IG266" s="12"/>
      <c r="IH266" s="12"/>
      <c r="II266" s="12"/>
      <c r="IJ266" s="12"/>
      <c r="IK266" s="12"/>
      <c r="IL266" s="12"/>
      <c r="IM266" s="12"/>
      <c r="IN266" s="12"/>
      <c r="IO266" s="12"/>
      <c r="IP266" s="12"/>
      <c r="IQ266" s="12"/>
      <c r="IR266" s="12"/>
      <c r="IS266" s="12"/>
      <c r="IT266" s="12"/>
      <c r="IU266" s="12"/>
      <c r="IV266" s="12"/>
      <c r="IW266" s="12"/>
      <c r="IX266" s="12"/>
      <c r="IY266" s="12"/>
      <c r="IZ266" s="12"/>
      <c r="JA266" s="12"/>
      <c r="JB266" s="12"/>
      <c r="JC266" s="12"/>
      <c r="JD266" s="12"/>
      <c r="JE266" s="12"/>
      <c r="JF266" s="12"/>
      <c r="JG266" s="12"/>
      <c r="JH266" s="12"/>
      <c r="JI266" s="12"/>
      <c r="JJ266" s="12"/>
      <c r="JK266" s="12"/>
      <c r="JL266" s="12"/>
      <c r="JM266" s="12"/>
      <c r="JN266" s="12"/>
      <c r="JO266" s="12"/>
      <c r="JP266" s="12"/>
      <c r="JQ266" s="12"/>
      <c r="JR266" s="12"/>
      <c r="JS266" s="12"/>
      <c r="JT266" s="12"/>
      <c r="JU266" s="12"/>
      <c r="JV266" s="12"/>
    </row>
    <row r="267" spans="1:282" x14ac:dyDescent="0.25">
      <c r="A267" s="26" t="s">
        <v>12</v>
      </c>
      <c r="B267" s="26">
        <v>7</v>
      </c>
      <c r="C267" s="27"/>
      <c r="D267" s="26"/>
      <c r="E267" s="49">
        <f t="shared" ref="E267:K267" si="48">SUM(E260:E266)</f>
        <v>269000</v>
      </c>
      <c r="F267" s="49">
        <f t="shared" si="48"/>
        <v>7720.3</v>
      </c>
      <c r="G267" s="49">
        <f>SUM(G260:G266)</f>
        <v>1918.9</v>
      </c>
      <c r="H267" s="49">
        <f t="shared" si="48"/>
        <v>8177.6</v>
      </c>
      <c r="I267" s="49">
        <f t="shared" si="48"/>
        <v>21977.56</v>
      </c>
      <c r="J267" s="49">
        <f t="shared" si="48"/>
        <v>39794.36</v>
      </c>
      <c r="K267" s="49">
        <f t="shared" si="48"/>
        <v>229205.64</v>
      </c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12"/>
      <c r="FY267" s="12"/>
      <c r="FZ267" s="12"/>
      <c r="GA267" s="12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  <c r="HP267" s="12"/>
      <c r="HQ267" s="12"/>
      <c r="HR267" s="12"/>
      <c r="HS267" s="12"/>
      <c r="HT267" s="12"/>
      <c r="HU267" s="12"/>
      <c r="HV267" s="12"/>
      <c r="HW267" s="12"/>
      <c r="HX267" s="12"/>
      <c r="HY267" s="12"/>
      <c r="HZ267" s="12"/>
      <c r="IA267" s="12"/>
      <c r="IB267" s="12"/>
      <c r="IC267" s="12"/>
      <c r="ID267" s="12"/>
      <c r="IE267" s="12"/>
      <c r="IF267" s="12"/>
      <c r="IG267" s="12"/>
      <c r="IH267" s="12"/>
      <c r="II267" s="12"/>
      <c r="IJ267" s="12"/>
      <c r="IK267" s="12"/>
      <c r="IL267" s="12"/>
      <c r="IM267" s="12"/>
      <c r="IN267" s="12"/>
      <c r="IO267" s="12"/>
      <c r="IP267" s="12"/>
      <c r="IQ267" s="12"/>
      <c r="IR267" s="12"/>
      <c r="IS267" s="12"/>
      <c r="IT267" s="12"/>
      <c r="IU267" s="12"/>
      <c r="IV267" s="12"/>
      <c r="IW267" s="12"/>
      <c r="IX267" s="12"/>
      <c r="IY267" s="12"/>
      <c r="IZ267" s="12"/>
      <c r="JA267" s="12"/>
      <c r="JB267" s="12"/>
      <c r="JC267" s="12"/>
      <c r="JD267" s="12"/>
      <c r="JE267" s="12"/>
      <c r="JF267" s="12"/>
      <c r="JG267" s="12"/>
      <c r="JH267" s="12"/>
      <c r="JI267" s="12"/>
      <c r="JJ267" s="12"/>
      <c r="JK267" s="12"/>
      <c r="JL267" s="12"/>
      <c r="JM267" s="12"/>
      <c r="JN267" s="12"/>
      <c r="JO267" s="12"/>
      <c r="JP267" s="12"/>
      <c r="JQ267" s="12"/>
      <c r="JR267" s="12"/>
      <c r="JS267" s="12"/>
      <c r="JT267" s="12"/>
      <c r="JU267" s="12"/>
      <c r="JV267" s="12"/>
    </row>
    <row r="268" spans="1:282" x14ac:dyDescent="0.25"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12"/>
      <c r="FY268" s="12"/>
      <c r="FZ268" s="12"/>
      <c r="GA268" s="12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  <c r="HP268" s="12"/>
      <c r="HQ268" s="12"/>
      <c r="HR268" s="12"/>
      <c r="HS268" s="12"/>
      <c r="HT268" s="12"/>
      <c r="HU268" s="12"/>
      <c r="HV268" s="12"/>
      <c r="HW268" s="12"/>
      <c r="HX268" s="12"/>
      <c r="HY268" s="12"/>
      <c r="HZ268" s="12"/>
      <c r="IA268" s="12"/>
      <c r="IB268" s="12"/>
      <c r="IC268" s="12"/>
      <c r="ID268" s="12"/>
      <c r="IE268" s="12"/>
      <c r="IF268" s="12"/>
      <c r="IG268" s="12"/>
      <c r="IH268" s="12"/>
      <c r="II268" s="12"/>
      <c r="IJ268" s="12"/>
      <c r="IK268" s="12"/>
      <c r="IL268" s="12"/>
      <c r="IM268" s="12"/>
      <c r="IN268" s="12"/>
      <c r="IO268" s="12"/>
      <c r="IP268" s="12"/>
      <c r="IQ268" s="12"/>
      <c r="IR268" s="12"/>
      <c r="IS268" s="12"/>
      <c r="IT268" s="12"/>
      <c r="IU268" s="12"/>
      <c r="IV268" s="12"/>
      <c r="IW268" s="12"/>
      <c r="IX268" s="12"/>
      <c r="IY268" s="12"/>
      <c r="IZ268" s="12"/>
      <c r="JA268" s="12"/>
      <c r="JB268" s="12"/>
      <c r="JC268" s="12"/>
      <c r="JD268" s="12"/>
      <c r="JE268" s="12"/>
      <c r="JF268" s="12"/>
      <c r="JG268" s="12"/>
      <c r="JH268" s="12"/>
      <c r="JI268" s="12"/>
      <c r="JJ268" s="12"/>
      <c r="JK268" s="12"/>
      <c r="JL268" s="12"/>
      <c r="JM268" s="12"/>
      <c r="JN268" s="12"/>
      <c r="JO268" s="12"/>
      <c r="JP268" s="12"/>
      <c r="JQ268" s="12"/>
      <c r="JR268" s="12"/>
      <c r="JS268" s="12"/>
      <c r="JT268" s="12"/>
      <c r="JU268" s="12"/>
      <c r="JV268" s="12"/>
    </row>
    <row r="269" spans="1:282" x14ac:dyDescent="0.25">
      <c r="A269" s="5" t="s">
        <v>151</v>
      </c>
      <c r="B269" s="5"/>
      <c r="C269" s="17"/>
      <c r="D269" s="5"/>
      <c r="E269" s="54"/>
      <c r="F269" s="54"/>
      <c r="G269" s="54"/>
      <c r="H269" s="54"/>
      <c r="I269" s="54"/>
      <c r="J269" s="54"/>
      <c r="K269" s="54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12"/>
      <c r="FY269" s="12"/>
      <c r="FZ269" s="12"/>
      <c r="GA269" s="12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  <c r="HP269" s="12"/>
      <c r="HQ269" s="12"/>
      <c r="HR269" s="12"/>
      <c r="HS269" s="12"/>
      <c r="HT269" s="12"/>
      <c r="HU269" s="12"/>
      <c r="HV269" s="12"/>
      <c r="HW269" s="12"/>
      <c r="HX269" s="12"/>
      <c r="HY269" s="12"/>
      <c r="HZ269" s="12"/>
      <c r="IA269" s="12"/>
      <c r="IB269" s="12"/>
      <c r="IC269" s="12"/>
      <c r="ID269" s="12"/>
      <c r="IE269" s="12"/>
      <c r="IF269" s="12"/>
      <c r="IG269" s="12"/>
      <c r="IH269" s="12"/>
      <c r="II269" s="12"/>
      <c r="IJ269" s="12"/>
      <c r="IK269" s="12"/>
      <c r="IL269" s="12"/>
      <c r="IM269" s="12"/>
      <c r="IN269" s="12"/>
      <c r="IO269" s="12"/>
      <c r="IP269" s="12"/>
      <c r="IQ269" s="12"/>
      <c r="IR269" s="12"/>
      <c r="IS269" s="12"/>
      <c r="IT269" s="12"/>
      <c r="IU269" s="12"/>
      <c r="IV269" s="12"/>
      <c r="IW269" s="12"/>
      <c r="IX269" s="12"/>
      <c r="IY269" s="12"/>
      <c r="IZ269" s="12"/>
      <c r="JA269" s="12"/>
      <c r="JB269" s="12"/>
      <c r="JC269" s="12"/>
      <c r="JD269" s="12"/>
      <c r="JE269" s="12"/>
      <c r="JF269" s="12"/>
      <c r="JG269" s="12"/>
      <c r="JH269" s="12"/>
      <c r="JI269" s="12"/>
      <c r="JJ269" s="12"/>
      <c r="JK269" s="12"/>
      <c r="JL269" s="12"/>
      <c r="JM269" s="12"/>
      <c r="JN269" s="12"/>
      <c r="JO269" s="12"/>
      <c r="JP269" s="12"/>
      <c r="JQ269" s="12"/>
      <c r="JR269" s="12"/>
      <c r="JS269" s="12"/>
      <c r="JT269" s="12"/>
      <c r="JU269" s="12"/>
      <c r="JV269" s="12"/>
    </row>
    <row r="270" spans="1:282" x14ac:dyDescent="0.25">
      <c r="A270" t="s">
        <v>158</v>
      </c>
      <c r="B270" t="s">
        <v>159</v>
      </c>
      <c r="C270" s="14" t="s">
        <v>310</v>
      </c>
      <c r="D270" t="s">
        <v>205</v>
      </c>
      <c r="E270" s="42">
        <v>81000</v>
      </c>
      <c r="F270" s="42">
        <f t="shared" ref="F270:F279" si="49">E270*0.0287</f>
        <v>2324.6999999999998</v>
      </c>
      <c r="G270" s="63">
        <v>7636.09</v>
      </c>
      <c r="H270" s="42">
        <f>E270*0.0304</f>
        <v>2462.4</v>
      </c>
      <c r="I270" s="42">
        <v>25</v>
      </c>
      <c r="J270" s="42">
        <f t="shared" ref="J270:J279" si="50">+F270+G270+H270+I270</f>
        <v>12448.19</v>
      </c>
      <c r="K270" s="42">
        <f>+E270-J270</f>
        <v>68551.81</v>
      </c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12"/>
      <c r="FY270" s="12"/>
      <c r="FZ270" s="12"/>
      <c r="GA270" s="12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  <c r="HP270" s="12"/>
      <c r="HQ270" s="12"/>
      <c r="HR270" s="12"/>
      <c r="HS270" s="12"/>
      <c r="HT270" s="12"/>
      <c r="HU270" s="12"/>
      <c r="HV270" s="12"/>
      <c r="HW270" s="12"/>
      <c r="HX270" s="12"/>
      <c r="HY270" s="12"/>
      <c r="HZ270" s="12"/>
      <c r="IA270" s="12"/>
      <c r="IB270" s="12"/>
      <c r="IC270" s="12"/>
      <c r="ID270" s="12"/>
      <c r="IE270" s="12"/>
      <c r="IF270" s="12"/>
      <c r="IG270" s="12"/>
      <c r="IH270" s="12"/>
      <c r="II270" s="12"/>
      <c r="IJ270" s="12"/>
      <c r="IK270" s="12"/>
      <c r="IL270" s="12"/>
      <c r="IM270" s="12"/>
      <c r="IN270" s="12"/>
      <c r="IO270" s="12"/>
      <c r="IP270" s="12"/>
      <c r="IQ270" s="12"/>
      <c r="IR270" s="12"/>
      <c r="IS270" s="12"/>
      <c r="IT270" s="12"/>
      <c r="IU270" s="12"/>
      <c r="IV270" s="12"/>
      <c r="IW270" s="12"/>
      <c r="IX270" s="12"/>
      <c r="IY270" s="12"/>
      <c r="IZ270" s="12"/>
      <c r="JA270" s="12"/>
      <c r="JB270" s="12"/>
      <c r="JC270" s="12"/>
      <c r="JD270" s="12"/>
      <c r="JE270" s="12"/>
      <c r="JF270" s="12"/>
      <c r="JG270" s="12"/>
      <c r="JH270" s="12"/>
      <c r="JI270" s="12"/>
      <c r="JJ270" s="12"/>
      <c r="JK270" s="12"/>
      <c r="JL270" s="12"/>
      <c r="JM270" s="12"/>
      <c r="JN270" s="12"/>
      <c r="JO270" s="12"/>
      <c r="JP270" s="12"/>
      <c r="JQ270" s="12"/>
      <c r="JR270" s="12"/>
      <c r="JS270" s="12"/>
      <c r="JT270" s="12"/>
      <c r="JU270" s="12"/>
      <c r="JV270" s="12"/>
    </row>
    <row r="271" spans="1:282" x14ac:dyDescent="0.25">
      <c r="A271" t="s">
        <v>152</v>
      </c>
      <c r="B271" t="s">
        <v>144</v>
      </c>
      <c r="C271" s="14" t="s">
        <v>311</v>
      </c>
      <c r="D271" t="s">
        <v>205</v>
      </c>
      <c r="E271" s="42">
        <v>45000</v>
      </c>
      <c r="F271" s="42">
        <f t="shared" si="49"/>
        <v>1291.5</v>
      </c>
      <c r="G271" s="63">
        <v>1148.33</v>
      </c>
      <c r="H271" s="42">
        <v>1368</v>
      </c>
      <c r="I271" s="42">
        <v>12121.3</v>
      </c>
      <c r="J271" s="42">
        <f t="shared" si="50"/>
        <v>15929.13</v>
      </c>
      <c r="K271" s="42">
        <f t="shared" ref="K271:K279" si="51">+E271-J271</f>
        <v>29070.87</v>
      </c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12"/>
      <c r="FY271" s="12"/>
      <c r="FZ271" s="12"/>
      <c r="GA271" s="12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  <c r="HP271" s="12"/>
      <c r="HQ271" s="12"/>
      <c r="HR271" s="12"/>
      <c r="HS271" s="12"/>
      <c r="HT271" s="12"/>
      <c r="HU271" s="12"/>
      <c r="HV271" s="12"/>
      <c r="HW271" s="12"/>
      <c r="HX271" s="12"/>
      <c r="HY271" s="12"/>
      <c r="HZ271" s="12"/>
      <c r="IA271" s="12"/>
      <c r="IB271" s="12"/>
      <c r="IC271" s="12"/>
      <c r="ID271" s="12"/>
      <c r="IE271" s="12"/>
      <c r="IF271" s="12"/>
      <c r="IG271" s="12"/>
      <c r="IH271" s="12"/>
      <c r="II271" s="12"/>
      <c r="IJ271" s="12"/>
      <c r="IK271" s="12"/>
      <c r="IL271" s="12"/>
      <c r="IM271" s="12"/>
      <c r="IN271" s="12"/>
      <c r="IO271" s="12"/>
      <c r="IP271" s="12"/>
      <c r="IQ271" s="12"/>
      <c r="IR271" s="12"/>
      <c r="IS271" s="12"/>
      <c r="IT271" s="12"/>
      <c r="IU271" s="12"/>
      <c r="IV271" s="12"/>
      <c r="IW271" s="12"/>
      <c r="IX271" s="12"/>
      <c r="IY271" s="12"/>
      <c r="IZ271" s="12"/>
      <c r="JA271" s="12"/>
      <c r="JB271" s="12"/>
      <c r="JC271" s="12"/>
      <c r="JD271" s="12"/>
      <c r="JE271" s="12"/>
      <c r="JF271" s="12"/>
      <c r="JG271" s="12"/>
      <c r="JH271" s="12"/>
      <c r="JI271" s="12"/>
      <c r="JJ271" s="12"/>
      <c r="JK271" s="12"/>
      <c r="JL271" s="12"/>
      <c r="JM271" s="12"/>
      <c r="JN271" s="12"/>
      <c r="JO271" s="12"/>
      <c r="JP271" s="12"/>
      <c r="JQ271" s="12"/>
      <c r="JR271" s="12"/>
      <c r="JS271" s="12"/>
      <c r="JT271" s="12"/>
      <c r="JU271" s="12"/>
      <c r="JV271" s="12"/>
    </row>
    <row r="272" spans="1:282" x14ac:dyDescent="0.25">
      <c r="A272" t="s">
        <v>153</v>
      </c>
      <c r="B272" t="s">
        <v>154</v>
      </c>
      <c r="C272" s="14" t="s">
        <v>311</v>
      </c>
      <c r="D272" t="s">
        <v>205</v>
      </c>
      <c r="E272" s="42">
        <v>33000</v>
      </c>
      <c r="F272" s="42">
        <f t="shared" si="49"/>
        <v>947.1</v>
      </c>
      <c r="G272" s="42">
        <v>0</v>
      </c>
      <c r="H272" s="42">
        <f>E272*0.0304</f>
        <v>1003.2</v>
      </c>
      <c r="I272" s="42">
        <v>2215</v>
      </c>
      <c r="J272" s="42">
        <f t="shared" si="50"/>
        <v>4165.3</v>
      </c>
      <c r="K272" s="42">
        <f t="shared" si="51"/>
        <v>28834.7</v>
      </c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12"/>
      <c r="FY272" s="12"/>
      <c r="FZ272" s="12"/>
      <c r="GA272" s="12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  <c r="HP272" s="12"/>
      <c r="HQ272" s="12"/>
      <c r="HR272" s="12"/>
      <c r="HS272" s="12"/>
      <c r="HT272" s="12"/>
      <c r="HU272" s="12"/>
      <c r="HV272" s="12"/>
      <c r="HW272" s="12"/>
      <c r="HX272" s="12"/>
      <c r="HY272" s="12"/>
      <c r="HZ272" s="12"/>
      <c r="IA272" s="12"/>
      <c r="IB272" s="12"/>
      <c r="IC272" s="12"/>
      <c r="ID272" s="12"/>
      <c r="IE272" s="12"/>
      <c r="IF272" s="12"/>
      <c r="IG272" s="12"/>
      <c r="IH272" s="12"/>
      <c r="II272" s="12"/>
      <c r="IJ272" s="12"/>
      <c r="IK272" s="12"/>
      <c r="IL272" s="12"/>
      <c r="IM272" s="12"/>
      <c r="IN272" s="12"/>
      <c r="IO272" s="12"/>
      <c r="IP272" s="12"/>
      <c r="IQ272" s="12"/>
      <c r="IR272" s="12"/>
      <c r="IS272" s="12"/>
      <c r="IT272" s="12"/>
      <c r="IU272" s="12"/>
      <c r="IV272" s="12"/>
      <c r="IW272" s="12"/>
      <c r="IX272" s="12"/>
      <c r="IY272" s="12"/>
      <c r="IZ272" s="12"/>
      <c r="JA272" s="12"/>
      <c r="JB272" s="12"/>
      <c r="JC272" s="12"/>
      <c r="JD272" s="12"/>
      <c r="JE272" s="12"/>
      <c r="JF272" s="12"/>
      <c r="JG272" s="12"/>
      <c r="JH272" s="12"/>
      <c r="JI272" s="12"/>
      <c r="JJ272" s="12"/>
      <c r="JK272" s="12"/>
      <c r="JL272" s="12"/>
      <c r="JM272" s="12"/>
      <c r="JN272" s="12"/>
      <c r="JO272" s="12"/>
      <c r="JP272" s="12"/>
      <c r="JQ272" s="12"/>
      <c r="JR272" s="12"/>
      <c r="JS272" s="12"/>
      <c r="JT272" s="12"/>
      <c r="JU272" s="12"/>
      <c r="JV272" s="12"/>
    </row>
    <row r="273" spans="1:320" x14ac:dyDescent="0.25">
      <c r="A273" t="s">
        <v>157</v>
      </c>
      <c r="B273" t="s">
        <v>154</v>
      </c>
      <c r="C273" s="14" t="s">
        <v>311</v>
      </c>
      <c r="D273" t="s">
        <v>205</v>
      </c>
      <c r="E273" s="42">
        <v>33000</v>
      </c>
      <c r="F273" s="42">
        <f t="shared" si="49"/>
        <v>947.1</v>
      </c>
      <c r="G273" s="42">
        <v>0</v>
      </c>
      <c r="H273" s="42">
        <f>E273*0.0304</f>
        <v>1003.2</v>
      </c>
      <c r="I273" s="42">
        <v>315</v>
      </c>
      <c r="J273" s="42">
        <f t="shared" si="50"/>
        <v>2265.3000000000002</v>
      </c>
      <c r="K273" s="42">
        <f t="shared" si="51"/>
        <v>30734.7</v>
      </c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12"/>
      <c r="FY273" s="12"/>
      <c r="FZ273" s="12"/>
      <c r="GA273" s="12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  <c r="HP273" s="12"/>
      <c r="HQ273" s="12"/>
      <c r="HR273" s="12"/>
      <c r="HS273" s="12"/>
      <c r="HT273" s="12"/>
      <c r="HU273" s="12"/>
      <c r="HV273" s="12"/>
      <c r="HW273" s="12"/>
      <c r="HX273" s="12"/>
      <c r="HY273" s="12"/>
      <c r="HZ273" s="12"/>
      <c r="IA273" s="12"/>
      <c r="IB273" s="12"/>
      <c r="IC273" s="12"/>
      <c r="ID273" s="12"/>
      <c r="IE273" s="12"/>
      <c r="IF273" s="12"/>
      <c r="IG273" s="12"/>
      <c r="IH273" s="12"/>
      <c r="II273" s="12"/>
      <c r="IJ273" s="12"/>
      <c r="IK273" s="12"/>
      <c r="IL273" s="12"/>
      <c r="IM273" s="12"/>
      <c r="IN273" s="12"/>
      <c r="IO273" s="12"/>
      <c r="IP273" s="12"/>
      <c r="IQ273" s="12"/>
      <c r="IR273" s="12"/>
      <c r="IS273" s="12"/>
      <c r="IT273" s="12"/>
      <c r="IU273" s="12"/>
      <c r="IV273" s="12"/>
      <c r="IW273" s="12"/>
      <c r="IX273" s="12"/>
      <c r="IY273" s="12"/>
      <c r="IZ273" s="12"/>
      <c r="JA273" s="12"/>
      <c r="JB273" s="12"/>
      <c r="JC273" s="12"/>
      <c r="JD273" s="12"/>
      <c r="JE273" s="12"/>
      <c r="JF273" s="12"/>
      <c r="JG273" s="12"/>
      <c r="JH273" s="12"/>
      <c r="JI273" s="12"/>
      <c r="JJ273" s="12"/>
      <c r="JK273" s="12"/>
      <c r="JL273" s="12"/>
      <c r="JM273" s="12"/>
      <c r="JN273" s="12"/>
      <c r="JO273" s="12"/>
      <c r="JP273" s="12"/>
      <c r="JQ273" s="12"/>
      <c r="JR273" s="12"/>
      <c r="JS273" s="12"/>
      <c r="JT273" s="12"/>
      <c r="JU273" s="12"/>
      <c r="JV273" s="12"/>
    </row>
    <row r="274" spans="1:320" x14ac:dyDescent="0.25">
      <c r="A274" t="s">
        <v>347</v>
      </c>
      <c r="B274" t="s">
        <v>419</v>
      </c>
      <c r="C274" s="14" t="s">
        <v>310</v>
      </c>
      <c r="D274" t="s">
        <v>205</v>
      </c>
      <c r="E274" s="42">
        <v>41000</v>
      </c>
      <c r="F274" s="42">
        <f t="shared" si="49"/>
        <v>1176.7</v>
      </c>
      <c r="G274">
        <v>347.17</v>
      </c>
      <c r="H274" s="42">
        <f>E274*0.0304</f>
        <v>1246.4000000000001</v>
      </c>
      <c r="I274" s="42">
        <v>1752.45</v>
      </c>
      <c r="J274" s="42">
        <f t="shared" si="50"/>
        <v>4522.72</v>
      </c>
      <c r="K274" s="42">
        <f t="shared" si="51"/>
        <v>36477.279999999999</v>
      </c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12"/>
      <c r="FY274" s="12"/>
      <c r="FZ274" s="12"/>
      <c r="GA274" s="12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  <c r="HP274" s="12"/>
      <c r="HQ274" s="12"/>
      <c r="HR274" s="12"/>
      <c r="HS274" s="12"/>
      <c r="HT274" s="12"/>
      <c r="HU274" s="12"/>
      <c r="HV274" s="12"/>
      <c r="HW274" s="12"/>
      <c r="HX274" s="12"/>
      <c r="HY274" s="12"/>
      <c r="HZ274" s="12"/>
      <c r="IA274" s="12"/>
      <c r="IB274" s="12"/>
      <c r="IC274" s="12"/>
      <c r="ID274" s="12"/>
      <c r="IE274" s="12"/>
      <c r="IF274" s="12"/>
      <c r="IG274" s="12"/>
      <c r="IH274" s="12"/>
      <c r="II274" s="12"/>
      <c r="IJ274" s="12"/>
      <c r="IK274" s="12"/>
      <c r="IL274" s="12"/>
      <c r="IM274" s="12"/>
      <c r="IN274" s="12"/>
      <c r="IO274" s="12"/>
      <c r="IP274" s="12"/>
      <c r="IQ274" s="12"/>
      <c r="IR274" s="12"/>
      <c r="IS274" s="12"/>
      <c r="IT274" s="12"/>
      <c r="IU274" s="12"/>
      <c r="IV274" s="12"/>
      <c r="IW274" s="12"/>
      <c r="IX274" s="12"/>
      <c r="IY274" s="12"/>
      <c r="IZ274" s="12"/>
      <c r="JA274" s="12"/>
      <c r="JB274" s="12"/>
      <c r="JC274" s="12"/>
      <c r="JD274" s="12"/>
      <c r="JE274" s="12"/>
      <c r="JF274" s="12"/>
      <c r="JG274" s="12"/>
      <c r="JH274" s="12"/>
      <c r="JI274" s="12"/>
      <c r="JJ274" s="12"/>
      <c r="JK274" s="12"/>
      <c r="JL274" s="12"/>
      <c r="JM274" s="12"/>
      <c r="JN274" s="12"/>
      <c r="JO274" s="12"/>
      <c r="JP274" s="12"/>
      <c r="JQ274" s="12"/>
      <c r="JR274" s="12"/>
      <c r="JS274" s="12"/>
      <c r="JT274" s="12"/>
      <c r="JU274" s="12"/>
      <c r="JV274" s="12"/>
    </row>
    <row r="275" spans="1:320" x14ac:dyDescent="0.25">
      <c r="A275" t="s">
        <v>140</v>
      </c>
      <c r="B275" t="s">
        <v>420</v>
      </c>
      <c r="C275" s="14" t="s">
        <v>310</v>
      </c>
      <c r="D275" t="s">
        <v>205</v>
      </c>
      <c r="E275" s="42">
        <v>46000</v>
      </c>
      <c r="F275" s="42">
        <f t="shared" si="49"/>
        <v>1320.2</v>
      </c>
      <c r="G275" s="63">
        <v>1289.46</v>
      </c>
      <c r="H275" s="42">
        <f>E275*0.0304</f>
        <v>1398.4</v>
      </c>
      <c r="I275" s="42">
        <v>5520.13</v>
      </c>
      <c r="J275" s="42">
        <f t="shared" si="50"/>
        <v>9528.19</v>
      </c>
      <c r="K275" s="42">
        <f>+E275-J275</f>
        <v>36471.81</v>
      </c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12"/>
      <c r="FY275" s="12"/>
      <c r="FZ275" s="12"/>
      <c r="GA275" s="12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  <c r="HP275" s="12"/>
      <c r="HQ275" s="12"/>
      <c r="HR275" s="12"/>
      <c r="HS275" s="12"/>
      <c r="HT275" s="12"/>
      <c r="HU275" s="12"/>
      <c r="HV275" s="12"/>
      <c r="HW275" s="12"/>
      <c r="HX275" s="12"/>
      <c r="HY275" s="12"/>
      <c r="HZ275" s="12"/>
      <c r="IA275" s="12"/>
      <c r="IB275" s="12"/>
      <c r="IC275" s="12"/>
      <c r="ID275" s="12"/>
      <c r="IE275" s="12"/>
      <c r="IF275" s="12"/>
      <c r="IG275" s="12"/>
      <c r="IH275" s="12"/>
      <c r="II275" s="12"/>
      <c r="IJ275" s="12"/>
      <c r="IK275" s="12"/>
      <c r="IL275" s="12"/>
      <c r="IM275" s="12"/>
      <c r="IN275" s="12"/>
      <c r="IO275" s="12"/>
      <c r="IP275" s="12"/>
      <c r="IQ275" s="12"/>
      <c r="IR275" s="12"/>
      <c r="IS275" s="12"/>
      <c r="IT275" s="12"/>
      <c r="IU275" s="12"/>
      <c r="IV275" s="12"/>
      <c r="IW275" s="12"/>
      <c r="IX275" s="12"/>
      <c r="IY275" s="12"/>
      <c r="IZ275" s="12"/>
      <c r="JA275" s="12"/>
      <c r="JB275" s="12"/>
      <c r="JC275" s="12"/>
      <c r="JD275" s="12"/>
      <c r="JE275" s="12"/>
      <c r="JF275" s="12"/>
      <c r="JG275" s="12"/>
      <c r="JH275" s="12"/>
      <c r="JI275" s="12"/>
      <c r="JJ275" s="12"/>
      <c r="JK275" s="12"/>
      <c r="JL275" s="12"/>
      <c r="JM275" s="12"/>
      <c r="JN275" s="12"/>
      <c r="JO275" s="12"/>
      <c r="JP275" s="12"/>
      <c r="JQ275" s="12"/>
      <c r="JR275" s="12"/>
      <c r="JS275" s="12"/>
      <c r="JT275" s="12"/>
      <c r="JU275" s="12"/>
      <c r="JV275" s="12"/>
    </row>
    <row r="276" spans="1:320" x14ac:dyDescent="0.25">
      <c r="A276" t="s">
        <v>348</v>
      </c>
      <c r="B276" t="s">
        <v>141</v>
      </c>
      <c r="C276" s="14" t="s">
        <v>310</v>
      </c>
      <c r="D276" t="s">
        <v>205</v>
      </c>
      <c r="E276" s="42">
        <v>61000</v>
      </c>
      <c r="F276" s="42">
        <f t="shared" si="49"/>
        <v>1750.7</v>
      </c>
      <c r="G276" s="63">
        <v>3674.86</v>
      </c>
      <c r="H276" s="42">
        <f>E276*0.0304</f>
        <v>1854.4</v>
      </c>
      <c r="I276" s="42">
        <v>8160.11</v>
      </c>
      <c r="J276" s="42">
        <f t="shared" si="50"/>
        <v>15440.07</v>
      </c>
      <c r="K276" s="42">
        <f t="shared" si="51"/>
        <v>45559.93</v>
      </c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12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  <c r="CS276" s="12"/>
      <c r="CT276" s="12"/>
      <c r="CU276" s="12"/>
      <c r="CV276" s="12"/>
      <c r="CW276" s="12"/>
      <c r="CX276" s="12"/>
      <c r="CY276" s="12"/>
      <c r="CZ276" s="12"/>
      <c r="DA276" s="12"/>
      <c r="DB276" s="12"/>
      <c r="DC276" s="12"/>
      <c r="DD276" s="12"/>
      <c r="DE276" s="12"/>
      <c r="DF276" s="12"/>
      <c r="DG276" s="12"/>
      <c r="DH276" s="12"/>
      <c r="DI276" s="12"/>
      <c r="DJ276" s="12"/>
      <c r="DK276" s="12"/>
      <c r="DL276" s="12"/>
      <c r="DM276" s="12"/>
      <c r="DN276" s="12"/>
      <c r="DO276" s="12"/>
      <c r="DP276" s="12"/>
      <c r="DQ276" s="12"/>
      <c r="DR276" s="12"/>
      <c r="DS276" s="12"/>
      <c r="DT276" s="12"/>
      <c r="DU276" s="12"/>
      <c r="DV276" s="12"/>
      <c r="DW276" s="12"/>
      <c r="DX276" s="12"/>
      <c r="DY276" s="12"/>
      <c r="DZ276" s="12"/>
      <c r="EA276" s="12"/>
      <c r="EB276" s="12"/>
      <c r="EC276" s="12"/>
      <c r="ED276" s="12"/>
      <c r="EE276" s="12"/>
      <c r="EF276" s="12"/>
      <c r="EG276" s="12"/>
      <c r="EH276" s="12"/>
      <c r="EI276" s="12"/>
      <c r="EJ276" s="12"/>
      <c r="EK276" s="12"/>
      <c r="EL276" s="12"/>
      <c r="EM276" s="12"/>
      <c r="EN276" s="12"/>
      <c r="EO276" s="12"/>
      <c r="EP276" s="12"/>
      <c r="EQ276" s="12"/>
      <c r="ER276" s="12"/>
      <c r="ES276" s="12"/>
      <c r="ET276" s="12"/>
      <c r="EU276" s="12"/>
      <c r="EV276" s="12"/>
      <c r="EW276" s="12"/>
      <c r="EX276" s="12"/>
      <c r="EY276" s="12"/>
      <c r="EZ276" s="12"/>
      <c r="FA276" s="12"/>
      <c r="FB276" s="12"/>
      <c r="FC276" s="12"/>
      <c r="FD276" s="12"/>
      <c r="FE276" s="12"/>
      <c r="FF276" s="12"/>
      <c r="FG276" s="12"/>
      <c r="FH276" s="12"/>
      <c r="FI276" s="12"/>
      <c r="FJ276" s="12"/>
      <c r="FK276" s="12"/>
      <c r="FL276" s="12"/>
      <c r="FM276" s="12"/>
      <c r="FN276" s="12"/>
      <c r="FO276" s="12"/>
      <c r="FP276" s="12"/>
      <c r="FQ276" s="12"/>
      <c r="FR276" s="12"/>
      <c r="FS276" s="12"/>
      <c r="FT276" s="12"/>
      <c r="FU276" s="12"/>
      <c r="FV276" s="12"/>
      <c r="FW276" s="12"/>
      <c r="FX276" s="12"/>
      <c r="FY276" s="12"/>
      <c r="FZ276" s="12"/>
      <c r="GA276" s="12"/>
      <c r="GB276" s="12"/>
      <c r="GC276" s="12"/>
      <c r="GD276" s="12"/>
      <c r="GE276" s="12"/>
      <c r="GF276" s="12"/>
      <c r="GG276" s="12"/>
      <c r="GH276" s="12"/>
      <c r="GI276" s="12"/>
      <c r="GJ276" s="12"/>
      <c r="GK276" s="12"/>
      <c r="GL276" s="12"/>
      <c r="GM276" s="12"/>
      <c r="GN276" s="12"/>
      <c r="GO276" s="12"/>
      <c r="GP276" s="12"/>
      <c r="GQ276" s="12"/>
      <c r="GR276" s="12"/>
      <c r="GS276" s="12"/>
      <c r="GT276" s="12"/>
      <c r="GU276" s="12"/>
      <c r="GV276" s="12"/>
      <c r="GW276" s="12"/>
      <c r="GX276" s="12"/>
      <c r="GY276" s="12"/>
      <c r="GZ276" s="12"/>
      <c r="HA276" s="12"/>
      <c r="HB276" s="12"/>
      <c r="HC276" s="12"/>
      <c r="HD276" s="12"/>
      <c r="HE276" s="12"/>
      <c r="HF276" s="12"/>
      <c r="HG276" s="12"/>
      <c r="HH276" s="12"/>
      <c r="HI276" s="12"/>
      <c r="HJ276" s="12"/>
      <c r="HK276" s="12"/>
      <c r="HL276" s="12"/>
      <c r="HM276" s="12"/>
      <c r="HN276" s="12"/>
      <c r="HO276" s="12"/>
      <c r="HP276" s="12"/>
      <c r="HQ276" s="12"/>
      <c r="HR276" s="12"/>
      <c r="HS276" s="12"/>
      <c r="HT276" s="12"/>
      <c r="HU276" s="12"/>
      <c r="HV276" s="12"/>
      <c r="HW276" s="12"/>
      <c r="HX276" s="12"/>
      <c r="HY276" s="12"/>
      <c r="HZ276" s="12"/>
      <c r="IA276" s="12"/>
      <c r="IB276" s="12"/>
      <c r="IC276" s="12"/>
      <c r="ID276" s="12"/>
      <c r="IE276" s="12"/>
      <c r="IF276" s="12"/>
      <c r="IG276" s="12"/>
      <c r="IH276" s="12"/>
      <c r="II276" s="12"/>
      <c r="IJ276" s="12"/>
      <c r="IK276" s="12"/>
      <c r="IL276" s="12"/>
      <c r="IM276" s="12"/>
      <c r="IN276" s="12"/>
      <c r="IO276" s="12"/>
      <c r="IP276" s="12"/>
      <c r="IQ276" s="12"/>
      <c r="IR276" s="12"/>
      <c r="IS276" s="12"/>
      <c r="IT276" s="12"/>
      <c r="IU276" s="12"/>
      <c r="IV276" s="12"/>
      <c r="IW276" s="12"/>
      <c r="IX276" s="12"/>
      <c r="IY276" s="12"/>
      <c r="IZ276" s="12"/>
      <c r="JA276" s="12"/>
      <c r="JB276" s="12"/>
      <c r="JC276" s="12"/>
      <c r="JD276" s="12"/>
      <c r="JE276" s="12"/>
      <c r="JF276" s="12"/>
      <c r="JG276" s="12"/>
      <c r="JH276" s="12"/>
      <c r="JI276" s="12"/>
      <c r="JJ276" s="12"/>
      <c r="JK276" s="12"/>
      <c r="JL276" s="12"/>
      <c r="JM276" s="12"/>
      <c r="JN276" s="12"/>
      <c r="JO276" s="12"/>
      <c r="JP276" s="12"/>
      <c r="JQ276" s="12"/>
      <c r="JR276" s="12"/>
      <c r="JS276" s="12"/>
      <c r="JT276" s="12"/>
      <c r="JU276" s="12"/>
      <c r="JV276" s="12"/>
    </row>
    <row r="277" spans="1:320" x14ac:dyDescent="0.25">
      <c r="A277" t="s">
        <v>142</v>
      </c>
      <c r="B277" t="s">
        <v>420</v>
      </c>
      <c r="C277" s="14" t="s">
        <v>310</v>
      </c>
      <c r="D277" t="s">
        <v>205</v>
      </c>
      <c r="E277" s="42">
        <v>46000</v>
      </c>
      <c r="F277" s="42">
        <f t="shared" si="49"/>
        <v>1320.2</v>
      </c>
      <c r="G277" s="63">
        <v>1289.46</v>
      </c>
      <c r="H277" s="42">
        <v>1398.4</v>
      </c>
      <c r="I277" s="42">
        <v>2355</v>
      </c>
      <c r="J277" s="42">
        <f t="shared" si="50"/>
        <v>6363.06</v>
      </c>
      <c r="K277" s="42">
        <f t="shared" si="51"/>
        <v>39636.94</v>
      </c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12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  <c r="CS277" s="12"/>
      <c r="CT277" s="12"/>
      <c r="CU277" s="12"/>
      <c r="CV277" s="12"/>
      <c r="CW277" s="12"/>
      <c r="CX277" s="12"/>
      <c r="CY277" s="12"/>
      <c r="CZ277" s="12"/>
      <c r="DA277" s="12"/>
      <c r="DB277" s="12"/>
      <c r="DC277" s="12"/>
      <c r="DD277" s="12"/>
      <c r="DE277" s="12"/>
      <c r="DF277" s="12"/>
      <c r="DG277" s="12"/>
      <c r="DH277" s="12"/>
      <c r="DI277" s="12"/>
      <c r="DJ277" s="12"/>
      <c r="DK277" s="12"/>
      <c r="DL277" s="12"/>
      <c r="DM277" s="12"/>
      <c r="DN277" s="12"/>
      <c r="DO277" s="12"/>
      <c r="DP277" s="12"/>
      <c r="DQ277" s="12"/>
      <c r="DR277" s="12"/>
      <c r="DS277" s="12"/>
      <c r="DT277" s="12"/>
      <c r="DU277" s="12"/>
      <c r="DV277" s="12"/>
      <c r="DW277" s="12"/>
      <c r="DX277" s="12"/>
      <c r="DY277" s="12"/>
      <c r="DZ277" s="12"/>
      <c r="EA277" s="12"/>
      <c r="EB277" s="12"/>
      <c r="EC277" s="12"/>
      <c r="ED277" s="12"/>
      <c r="EE277" s="12"/>
      <c r="EF277" s="12"/>
      <c r="EG277" s="12"/>
      <c r="EH277" s="12"/>
      <c r="EI277" s="12"/>
      <c r="EJ277" s="12"/>
      <c r="EK277" s="12"/>
      <c r="EL277" s="12"/>
      <c r="EM277" s="12"/>
      <c r="EN277" s="12"/>
      <c r="EO277" s="12"/>
      <c r="EP277" s="12"/>
      <c r="EQ277" s="12"/>
      <c r="ER277" s="12"/>
      <c r="ES277" s="12"/>
      <c r="ET277" s="12"/>
      <c r="EU277" s="12"/>
      <c r="EV277" s="12"/>
      <c r="EW277" s="12"/>
      <c r="EX277" s="12"/>
      <c r="EY277" s="12"/>
      <c r="EZ277" s="12"/>
      <c r="FA277" s="12"/>
      <c r="FB277" s="12"/>
      <c r="FC277" s="12"/>
      <c r="FD277" s="12"/>
      <c r="FE277" s="12"/>
      <c r="FF277" s="12"/>
      <c r="FG277" s="12"/>
      <c r="FH277" s="12"/>
      <c r="FI277" s="12"/>
      <c r="FJ277" s="12"/>
      <c r="FK277" s="12"/>
      <c r="FL277" s="12"/>
      <c r="FM277" s="12"/>
      <c r="FN277" s="12"/>
      <c r="FO277" s="12"/>
      <c r="FP277" s="12"/>
      <c r="FQ277" s="12"/>
      <c r="FR277" s="12"/>
      <c r="FS277" s="12"/>
      <c r="FT277" s="12"/>
      <c r="FU277" s="12"/>
      <c r="FV277" s="12"/>
      <c r="FW277" s="12"/>
      <c r="FX277" s="12"/>
      <c r="FY277" s="12"/>
      <c r="FZ277" s="12"/>
      <c r="GA277" s="12"/>
      <c r="GB277" s="12"/>
      <c r="GC277" s="12"/>
      <c r="GD277" s="12"/>
      <c r="GE277" s="12"/>
      <c r="GF277" s="12"/>
      <c r="GG277" s="12"/>
      <c r="GH277" s="12"/>
      <c r="GI277" s="12"/>
      <c r="GJ277" s="12"/>
      <c r="GK277" s="12"/>
      <c r="GL277" s="12"/>
      <c r="GM277" s="12"/>
      <c r="GN277" s="12"/>
      <c r="GO277" s="12"/>
      <c r="GP277" s="12"/>
      <c r="GQ277" s="12"/>
      <c r="GR277" s="12"/>
      <c r="GS277" s="12"/>
      <c r="GT277" s="12"/>
      <c r="GU277" s="12"/>
      <c r="GV277" s="12"/>
      <c r="GW277" s="12"/>
      <c r="GX277" s="12"/>
      <c r="GY277" s="12"/>
      <c r="GZ277" s="12"/>
      <c r="HA277" s="12"/>
      <c r="HB277" s="12"/>
      <c r="HC277" s="12"/>
      <c r="HD277" s="12"/>
      <c r="HE277" s="12"/>
      <c r="HF277" s="12"/>
      <c r="HG277" s="12"/>
      <c r="HH277" s="12"/>
      <c r="HI277" s="12"/>
      <c r="HJ277" s="12"/>
      <c r="HK277" s="12"/>
      <c r="HL277" s="12"/>
      <c r="HM277" s="12"/>
      <c r="HN277" s="12"/>
      <c r="HO277" s="12"/>
      <c r="HP277" s="12"/>
      <c r="HQ277" s="12"/>
      <c r="HR277" s="12"/>
      <c r="HS277" s="12"/>
      <c r="HT277" s="12"/>
      <c r="HU277" s="12"/>
      <c r="HV277" s="12"/>
      <c r="HW277" s="12"/>
      <c r="HX277" s="12"/>
      <c r="HY277" s="12"/>
      <c r="HZ277" s="12"/>
      <c r="IA277" s="12"/>
      <c r="IB277" s="12"/>
      <c r="IC277" s="12"/>
      <c r="ID277" s="12"/>
      <c r="IE277" s="12"/>
      <c r="IF277" s="12"/>
      <c r="IG277" s="12"/>
      <c r="IH277" s="12"/>
      <c r="II277" s="12"/>
      <c r="IJ277" s="12"/>
      <c r="IK277" s="12"/>
      <c r="IL277" s="12"/>
      <c r="IM277" s="12"/>
      <c r="IN277" s="12"/>
      <c r="IO277" s="12"/>
      <c r="IP277" s="12"/>
      <c r="IQ277" s="12"/>
      <c r="IR277" s="12"/>
      <c r="IS277" s="12"/>
      <c r="IT277" s="12"/>
      <c r="IU277" s="12"/>
      <c r="IV277" s="12"/>
      <c r="IW277" s="12"/>
      <c r="IX277" s="12"/>
      <c r="IY277" s="12"/>
      <c r="IZ277" s="12"/>
      <c r="JA277" s="12"/>
      <c r="JB277" s="12"/>
      <c r="JC277" s="12"/>
      <c r="JD277" s="12"/>
      <c r="JE277" s="12"/>
      <c r="JF277" s="12"/>
      <c r="JG277" s="12"/>
      <c r="JH277" s="12"/>
      <c r="JI277" s="12"/>
      <c r="JJ277" s="12"/>
      <c r="JK277" s="12"/>
      <c r="JL277" s="12"/>
      <c r="JM277" s="12"/>
      <c r="JN277" s="12"/>
      <c r="JO277" s="12"/>
      <c r="JP277" s="12"/>
      <c r="JQ277" s="12"/>
      <c r="JR277" s="12"/>
      <c r="JS277" s="12"/>
      <c r="JT277" s="12"/>
      <c r="JU277" s="12"/>
      <c r="JV277" s="12"/>
    </row>
    <row r="278" spans="1:320" s="28" customFormat="1" x14ac:dyDescent="0.25">
      <c r="A278" t="s">
        <v>349</v>
      </c>
      <c r="B278" t="s">
        <v>421</v>
      </c>
      <c r="C278" s="14" t="s">
        <v>311</v>
      </c>
      <c r="D278" t="s">
        <v>205</v>
      </c>
      <c r="E278" s="42">
        <v>45000</v>
      </c>
      <c r="F278" s="42">
        <f t="shared" si="49"/>
        <v>1291.5</v>
      </c>
      <c r="G278">
        <v>675.09</v>
      </c>
      <c r="H278" s="42">
        <f>E278*0.0304</f>
        <v>1368</v>
      </c>
      <c r="I278" s="42">
        <v>3329.9</v>
      </c>
      <c r="J278" s="42">
        <f t="shared" si="50"/>
        <v>6664.49</v>
      </c>
      <c r="K278" s="42">
        <f t="shared" si="51"/>
        <v>38335.51</v>
      </c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12"/>
      <c r="FY278" s="12"/>
      <c r="FZ278" s="12"/>
      <c r="GA278" s="12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  <c r="HP278" s="12"/>
      <c r="HQ278" s="12"/>
      <c r="HR278" s="12"/>
      <c r="HS278" s="12"/>
      <c r="HT278" s="12"/>
      <c r="HU278" s="12"/>
      <c r="HV278" s="12"/>
      <c r="HW278" s="12"/>
      <c r="HX278" s="12"/>
      <c r="HY278" s="12"/>
      <c r="HZ278" s="12"/>
      <c r="IA278" s="12"/>
      <c r="IB278" s="12"/>
      <c r="IC278" s="12"/>
      <c r="ID278" s="12"/>
      <c r="IE278" s="12"/>
      <c r="IF278" s="12"/>
      <c r="IG278" s="12"/>
      <c r="IH278" s="12"/>
      <c r="II278" s="12"/>
      <c r="IJ278" s="12"/>
      <c r="IK278" s="12"/>
      <c r="IL278" s="12"/>
      <c r="IM278" s="12"/>
      <c r="IN278" s="12"/>
      <c r="IO278" s="12"/>
      <c r="IP278" s="12"/>
      <c r="IQ278" s="12"/>
      <c r="IR278" s="12"/>
      <c r="IS278" s="12"/>
      <c r="IT278" s="12"/>
      <c r="IU278" s="12"/>
      <c r="IV278" s="12"/>
      <c r="IW278" s="12"/>
      <c r="IX278" s="12"/>
      <c r="IY278" s="12"/>
      <c r="IZ278" s="12"/>
      <c r="JA278" s="12"/>
      <c r="JB278" s="12"/>
      <c r="JC278" s="12"/>
      <c r="JD278" s="12"/>
      <c r="JE278" s="12"/>
      <c r="JF278" s="12"/>
      <c r="JG278" s="12"/>
      <c r="JH278" s="12"/>
      <c r="JI278" s="12"/>
      <c r="JJ278" s="12"/>
      <c r="JK278" s="12"/>
      <c r="JL278" s="12"/>
      <c r="JM278" s="12"/>
      <c r="JN278" s="12"/>
      <c r="JO278" s="12"/>
      <c r="JP278" s="12"/>
      <c r="JQ278" s="12"/>
      <c r="JR278" s="12"/>
      <c r="JS278" s="12"/>
      <c r="JT278" s="12"/>
      <c r="JU278" s="12"/>
      <c r="JV278" s="12"/>
      <c r="JW278" s="12"/>
      <c r="JX278" s="12"/>
      <c r="JY278" s="12"/>
      <c r="JZ278" s="12"/>
      <c r="KA278" s="12"/>
      <c r="KB278" s="12"/>
      <c r="KC278" s="12"/>
      <c r="KD278" s="12"/>
      <c r="KE278" s="12"/>
      <c r="KF278" s="12"/>
      <c r="KG278" s="12"/>
      <c r="KH278" s="12"/>
      <c r="KI278" s="12"/>
      <c r="KJ278" s="12"/>
      <c r="KK278" s="12"/>
      <c r="KL278" s="12"/>
      <c r="KM278" s="12"/>
      <c r="KN278" s="12"/>
      <c r="KO278" s="12"/>
      <c r="KP278" s="12"/>
      <c r="KQ278" s="12"/>
      <c r="KR278" s="12"/>
      <c r="KS278" s="12"/>
      <c r="KT278" s="12"/>
      <c r="KU278" s="12"/>
      <c r="KV278" s="12"/>
      <c r="KW278" s="12"/>
      <c r="KX278" s="12"/>
      <c r="KY278" s="12"/>
      <c r="KZ278" s="12"/>
      <c r="LA278" s="12"/>
      <c r="LB278" s="12"/>
      <c r="LC278" s="12"/>
      <c r="LD278" s="12"/>
      <c r="LE278" s="12"/>
      <c r="LF278" s="12"/>
      <c r="LG278" s="12"/>
      <c r="LH278" s="12"/>
    </row>
    <row r="279" spans="1:320" x14ac:dyDescent="0.25">
      <c r="A279" t="s">
        <v>350</v>
      </c>
      <c r="B279" t="s">
        <v>144</v>
      </c>
      <c r="C279" s="14" t="s">
        <v>311</v>
      </c>
      <c r="D279" t="s">
        <v>205</v>
      </c>
      <c r="E279" s="42">
        <v>45000</v>
      </c>
      <c r="F279" s="42">
        <f t="shared" si="49"/>
        <v>1291.5</v>
      </c>
      <c r="G279" s="63">
        <v>1148.33</v>
      </c>
      <c r="H279" s="42">
        <f>E279*0.0304</f>
        <v>1368</v>
      </c>
      <c r="I279" s="42">
        <v>175</v>
      </c>
      <c r="J279" s="42">
        <f t="shared" si="50"/>
        <v>3982.83</v>
      </c>
      <c r="K279" s="42">
        <f t="shared" si="51"/>
        <v>41017.17</v>
      </c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12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  <c r="CS279" s="12"/>
      <c r="CT279" s="12"/>
      <c r="CU279" s="12"/>
      <c r="CV279" s="12"/>
      <c r="CW279" s="12"/>
      <c r="CX279" s="12"/>
      <c r="CY279" s="12"/>
      <c r="CZ279" s="12"/>
      <c r="DA279" s="12"/>
      <c r="DB279" s="12"/>
      <c r="DC279" s="12"/>
      <c r="DD279" s="12"/>
      <c r="DE279" s="12"/>
      <c r="DF279" s="12"/>
      <c r="DG279" s="12"/>
      <c r="DH279" s="12"/>
      <c r="DI279" s="12"/>
      <c r="DJ279" s="12"/>
      <c r="DK279" s="12"/>
      <c r="DL279" s="12"/>
      <c r="DM279" s="12"/>
      <c r="DN279" s="12"/>
      <c r="DO279" s="12"/>
      <c r="DP279" s="12"/>
      <c r="DQ279" s="12"/>
      <c r="DR279" s="12"/>
      <c r="DS279" s="12"/>
      <c r="DT279" s="12"/>
      <c r="DU279" s="12"/>
      <c r="DV279" s="12"/>
      <c r="DW279" s="12"/>
      <c r="DX279" s="12"/>
      <c r="DY279" s="12"/>
      <c r="DZ279" s="12"/>
      <c r="EA279" s="12"/>
      <c r="EB279" s="12"/>
      <c r="EC279" s="12"/>
      <c r="ED279" s="12"/>
      <c r="EE279" s="12"/>
      <c r="EF279" s="12"/>
      <c r="EG279" s="12"/>
      <c r="EH279" s="12"/>
      <c r="EI279" s="12"/>
      <c r="EJ279" s="12"/>
      <c r="EK279" s="12"/>
      <c r="EL279" s="12"/>
      <c r="EM279" s="12"/>
      <c r="EN279" s="12"/>
      <c r="EO279" s="12"/>
      <c r="EP279" s="12"/>
      <c r="EQ279" s="12"/>
      <c r="ER279" s="12"/>
      <c r="ES279" s="12"/>
      <c r="ET279" s="12"/>
      <c r="EU279" s="12"/>
      <c r="EV279" s="12"/>
      <c r="EW279" s="12"/>
      <c r="EX279" s="12"/>
      <c r="EY279" s="12"/>
      <c r="EZ279" s="12"/>
      <c r="FA279" s="12"/>
      <c r="FB279" s="12"/>
      <c r="FC279" s="12"/>
      <c r="FD279" s="12"/>
      <c r="FE279" s="12"/>
      <c r="FF279" s="12"/>
      <c r="FG279" s="12"/>
      <c r="FH279" s="12"/>
      <c r="FI279" s="12"/>
      <c r="FJ279" s="12"/>
      <c r="FK279" s="12"/>
      <c r="FL279" s="12"/>
      <c r="FM279" s="12"/>
      <c r="FN279" s="12"/>
      <c r="FO279" s="12"/>
      <c r="FP279" s="12"/>
      <c r="FQ279" s="12"/>
      <c r="FR279" s="12"/>
      <c r="FS279" s="12"/>
      <c r="FT279" s="12"/>
      <c r="FU279" s="12"/>
      <c r="FV279" s="12"/>
      <c r="FW279" s="12"/>
      <c r="FX279" s="12"/>
      <c r="FY279" s="12"/>
      <c r="FZ279" s="12"/>
      <c r="GA279" s="12"/>
      <c r="GB279" s="12"/>
      <c r="GC279" s="12"/>
      <c r="GD279" s="12"/>
      <c r="GE279" s="12"/>
      <c r="GF279" s="12"/>
      <c r="GG279" s="12"/>
      <c r="GH279" s="12"/>
      <c r="GI279" s="12"/>
      <c r="GJ279" s="12"/>
      <c r="GK279" s="12"/>
      <c r="GL279" s="12"/>
      <c r="GM279" s="12"/>
      <c r="GN279" s="12"/>
      <c r="GO279" s="12"/>
      <c r="GP279" s="12"/>
      <c r="GQ279" s="12"/>
      <c r="GR279" s="12"/>
      <c r="GS279" s="12"/>
      <c r="GT279" s="12"/>
      <c r="GU279" s="12"/>
      <c r="GV279" s="12"/>
      <c r="GW279" s="12"/>
      <c r="GX279" s="12"/>
      <c r="GY279" s="12"/>
      <c r="GZ279" s="12"/>
      <c r="HA279" s="12"/>
      <c r="HB279" s="12"/>
      <c r="HC279" s="12"/>
      <c r="HD279" s="12"/>
      <c r="HE279" s="12"/>
      <c r="HF279" s="12"/>
      <c r="HG279" s="12"/>
      <c r="HH279" s="12"/>
      <c r="HI279" s="12"/>
      <c r="HJ279" s="12"/>
      <c r="HK279" s="12"/>
      <c r="HL279" s="12"/>
      <c r="HM279" s="12"/>
      <c r="HN279" s="12"/>
      <c r="HO279" s="12"/>
      <c r="HP279" s="12"/>
      <c r="HQ279" s="12"/>
      <c r="HR279" s="12"/>
      <c r="HS279" s="12"/>
      <c r="HT279" s="12"/>
      <c r="HU279" s="12"/>
      <c r="HV279" s="12"/>
      <c r="HW279" s="12"/>
      <c r="HX279" s="12"/>
      <c r="HY279" s="12"/>
      <c r="HZ279" s="12"/>
      <c r="IA279" s="12"/>
      <c r="IB279" s="12"/>
      <c r="IC279" s="12"/>
      <c r="ID279" s="12"/>
      <c r="IE279" s="12"/>
      <c r="IF279" s="12"/>
      <c r="IG279" s="12"/>
      <c r="IH279" s="12"/>
      <c r="II279" s="12"/>
      <c r="IJ279" s="12"/>
      <c r="IK279" s="12"/>
      <c r="IL279" s="12"/>
      <c r="IM279" s="12"/>
      <c r="IN279" s="12"/>
      <c r="IO279" s="12"/>
      <c r="IP279" s="12"/>
      <c r="IQ279" s="12"/>
      <c r="IR279" s="12"/>
      <c r="IS279" s="12"/>
      <c r="IT279" s="12"/>
      <c r="IU279" s="12"/>
      <c r="IV279" s="12"/>
      <c r="IW279" s="12"/>
      <c r="IX279" s="12"/>
      <c r="IY279" s="12"/>
      <c r="IZ279" s="12"/>
      <c r="JA279" s="12"/>
      <c r="JB279" s="12"/>
      <c r="JC279" s="12"/>
      <c r="JD279" s="12"/>
      <c r="JE279" s="12"/>
      <c r="JF279" s="12"/>
      <c r="JG279" s="12"/>
      <c r="JH279" s="12"/>
      <c r="JI279" s="12"/>
      <c r="JJ279" s="12"/>
      <c r="JK279" s="12"/>
      <c r="JL279" s="12"/>
      <c r="JM279" s="12"/>
      <c r="JN279" s="12"/>
      <c r="JO279" s="12"/>
      <c r="JP279" s="12"/>
      <c r="JQ279" s="12"/>
      <c r="JR279" s="12"/>
      <c r="JS279" s="12"/>
      <c r="JT279" s="12"/>
      <c r="JU279" s="12"/>
      <c r="JV279" s="12"/>
      <c r="JW279" s="12"/>
      <c r="JX279" s="12"/>
      <c r="JY279" s="12"/>
      <c r="JZ279" s="12"/>
      <c r="KA279" s="12"/>
      <c r="KB279" s="12"/>
      <c r="KC279" s="12"/>
      <c r="KD279" s="12"/>
      <c r="KE279" s="12"/>
      <c r="KF279" s="12"/>
      <c r="KG279" s="12"/>
      <c r="KH279" s="12"/>
      <c r="KI279" s="12"/>
      <c r="KJ279" s="12"/>
      <c r="KK279" s="12"/>
      <c r="KL279" s="12"/>
      <c r="KM279" s="12"/>
      <c r="KN279" s="12"/>
      <c r="KO279" s="12"/>
      <c r="KP279" s="12"/>
      <c r="KQ279" s="12"/>
      <c r="KR279" s="12"/>
      <c r="KS279" s="12"/>
      <c r="KT279" s="12"/>
      <c r="KU279" s="12"/>
      <c r="KV279" s="12"/>
      <c r="KW279" s="12"/>
      <c r="KX279" s="12"/>
      <c r="KY279" s="12"/>
      <c r="KZ279" s="12"/>
      <c r="LA279" s="12"/>
      <c r="LB279" s="12"/>
      <c r="LC279" s="12"/>
      <c r="LD279" s="12"/>
      <c r="LE279" s="12"/>
      <c r="LF279" s="12"/>
      <c r="LG279" s="12"/>
      <c r="LH279" s="12"/>
    </row>
    <row r="280" spans="1:320" s="28" customFormat="1" x14ac:dyDescent="0.25">
      <c r="A280" s="26" t="s">
        <v>12</v>
      </c>
      <c r="B280" s="26">
        <v>10</v>
      </c>
      <c r="C280" s="27"/>
      <c r="D280" s="26"/>
      <c r="E280" s="49">
        <f t="shared" ref="E280:J280" si="52">SUM(E270:E279)</f>
        <v>476000</v>
      </c>
      <c r="F280" s="49">
        <f t="shared" si="52"/>
        <v>13661.2</v>
      </c>
      <c r="G280" s="49">
        <f t="shared" si="52"/>
        <v>17208.79</v>
      </c>
      <c r="H280" s="49">
        <f t="shared" si="52"/>
        <v>14470.4</v>
      </c>
      <c r="I280" s="49">
        <f t="shared" si="52"/>
        <v>35968.89</v>
      </c>
      <c r="J280" s="49">
        <f t="shared" si="52"/>
        <v>81309.279999999999</v>
      </c>
      <c r="K280" s="49">
        <f>SUM(K270:K273)+K274+K275+K276+K277+K278+K279</f>
        <v>394690.72</v>
      </c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12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  <c r="CS280" s="12"/>
      <c r="CT280" s="12"/>
      <c r="CU280" s="12"/>
      <c r="CV280" s="12"/>
      <c r="CW280" s="12"/>
      <c r="CX280" s="12"/>
      <c r="CY280" s="12"/>
      <c r="CZ280" s="12"/>
      <c r="DA280" s="12"/>
      <c r="DB280" s="12"/>
      <c r="DC280" s="12"/>
      <c r="DD280" s="12"/>
      <c r="DE280" s="12"/>
      <c r="DF280" s="12"/>
      <c r="DG280" s="12"/>
      <c r="DH280" s="12"/>
      <c r="DI280" s="12"/>
      <c r="DJ280" s="12"/>
      <c r="DK280" s="12"/>
      <c r="DL280" s="12"/>
      <c r="DM280" s="12"/>
      <c r="DN280" s="12"/>
      <c r="DO280" s="12"/>
      <c r="DP280" s="12"/>
      <c r="DQ280" s="12"/>
      <c r="DR280" s="12"/>
      <c r="DS280" s="12"/>
      <c r="DT280" s="12"/>
      <c r="DU280" s="12"/>
      <c r="DV280" s="12"/>
      <c r="DW280" s="12"/>
      <c r="DX280" s="12"/>
      <c r="DY280" s="12"/>
      <c r="DZ280" s="12"/>
      <c r="EA280" s="12"/>
      <c r="EB280" s="12"/>
      <c r="EC280" s="12"/>
      <c r="ED280" s="12"/>
      <c r="EE280" s="12"/>
      <c r="EF280" s="12"/>
      <c r="EG280" s="12"/>
      <c r="EH280" s="12"/>
      <c r="EI280" s="12"/>
      <c r="EJ280" s="12"/>
      <c r="EK280" s="12"/>
      <c r="EL280" s="12"/>
      <c r="EM280" s="12"/>
      <c r="EN280" s="12"/>
      <c r="EO280" s="12"/>
      <c r="EP280" s="12"/>
      <c r="EQ280" s="12"/>
      <c r="ER280" s="12"/>
      <c r="ES280" s="12"/>
      <c r="ET280" s="12"/>
      <c r="EU280" s="12"/>
      <c r="EV280" s="12"/>
      <c r="EW280" s="12"/>
      <c r="EX280" s="12"/>
      <c r="EY280" s="12"/>
      <c r="EZ280" s="12"/>
      <c r="FA280" s="12"/>
      <c r="FB280" s="12"/>
      <c r="FC280" s="12"/>
      <c r="FD280" s="12"/>
      <c r="FE280" s="12"/>
      <c r="FF280" s="12"/>
      <c r="FG280" s="12"/>
      <c r="FH280" s="12"/>
      <c r="FI280" s="12"/>
      <c r="FJ280" s="12"/>
      <c r="FK280" s="12"/>
      <c r="FL280" s="12"/>
      <c r="FM280" s="12"/>
      <c r="FN280" s="12"/>
      <c r="FO280" s="12"/>
      <c r="FP280" s="12"/>
      <c r="FQ280" s="12"/>
      <c r="FR280" s="12"/>
      <c r="FS280" s="12"/>
      <c r="FT280" s="12"/>
      <c r="FU280" s="12"/>
      <c r="FV280" s="12"/>
      <c r="FW280" s="12"/>
      <c r="FX280" s="12"/>
      <c r="FY280" s="12"/>
      <c r="FZ280" s="12"/>
      <c r="GA280" s="12"/>
      <c r="GB280" s="12"/>
      <c r="GC280" s="12"/>
      <c r="GD280" s="12"/>
      <c r="GE280" s="12"/>
      <c r="GF280" s="12"/>
      <c r="GG280" s="12"/>
      <c r="GH280" s="12"/>
      <c r="GI280" s="12"/>
      <c r="GJ280" s="12"/>
      <c r="GK280" s="12"/>
      <c r="GL280" s="12"/>
      <c r="GM280" s="12"/>
      <c r="GN280" s="12"/>
      <c r="GO280" s="12"/>
      <c r="GP280" s="12"/>
      <c r="GQ280" s="12"/>
      <c r="GR280" s="12"/>
      <c r="GS280" s="12"/>
      <c r="GT280" s="12"/>
      <c r="GU280" s="12"/>
      <c r="GV280" s="12"/>
      <c r="GW280" s="12"/>
      <c r="GX280" s="12"/>
      <c r="GY280" s="12"/>
      <c r="GZ280" s="12"/>
      <c r="HA280" s="12"/>
      <c r="HB280" s="12"/>
      <c r="HC280" s="12"/>
      <c r="HD280" s="12"/>
      <c r="HE280" s="12"/>
      <c r="HF280" s="12"/>
      <c r="HG280" s="12"/>
      <c r="HH280" s="12"/>
      <c r="HI280" s="12"/>
      <c r="HJ280" s="12"/>
      <c r="HK280" s="12"/>
      <c r="HL280" s="12"/>
      <c r="HM280" s="12"/>
      <c r="HN280" s="12"/>
      <c r="HO280" s="12"/>
      <c r="HP280" s="12"/>
      <c r="HQ280" s="12"/>
      <c r="HR280" s="12"/>
      <c r="HS280" s="12"/>
      <c r="HT280" s="12"/>
      <c r="HU280" s="12"/>
      <c r="HV280" s="12"/>
      <c r="HW280" s="12"/>
      <c r="HX280" s="12"/>
      <c r="HY280" s="12"/>
      <c r="HZ280" s="12"/>
      <c r="IA280" s="12"/>
      <c r="IB280" s="12"/>
      <c r="IC280" s="12"/>
      <c r="ID280" s="12"/>
      <c r="IE280" s="12"/>
      <c r="IF280" s="12"/>
      <c r="IG280" s="12"/>
      <c r="IH280" s="12"/>
      <c r="II280" s="12"/>
      <c r="IJ280" s="12"/>
      <c r="IK280" s="12"/>
      <c r="IL280" s="12"/>
      <c r="IM280" s="12"/>
      <c r="IN280" s="12"/>
      <c r="IO280" s="12"/>
      <c r="IP280" s="12"/>
      <c r="IQ280" s="12"/>
      <c r="IR280" s="12"/>
      <c r="IS280" s="12"/>
      <c r="IT280" s="12"/>
      <c r="IU280" s="12"/>
      <c r="IV280" s="12"/>
      <c r="IW280" s="12"/>
      <c r="IX280" s="12"/>
      <c r="IY280" s="12"/>
      <c r="IZ280" s="12"/>
      <c r="JA280" s="12"/>
      <c r="JB280" s="12"/>
      <c r="JC280" s="12"/>
      <c r="JD280" s="12"/>
      <c r="JE280" s="12"/>
      <c r="JF280" s="12"/>
      <c r="JG280" s="12"/>
      <c r="JH280" s="12"/>
      <c r="JI280" s="12"/>
      <c r="JJ280" s="12"/>
      <c r="JK280" s="12"/>
      <c r="JL280" s="12"/>
      <c r="JM280" s="12"/>
      <c r="JN280" s="12"/>
      <c r="JO280" s="12"/>
      <c r="JP280" s="12"/>
      <c r="JQ280" s="12"/>
      <c r="JR280" s="12"/>
      <c r="JS280" s="12"/>
      <c r="JT280" s="12"/>
      <c r="JU280" s="12"/>
      <c r="JV280" s="12"/>
      <c r="JW280" s="12"/>
      <c r="JX280" s="12"/>
      <c r="JY280" s="12"/>
      <c r="JZ280" s="12"/>
      <c r="KA280" s="12"/>
      <c r="KB280" s="12"/>
      <c r="KC280" s="12"/>
      <c r="KD280" s="12"/>
      <c r="KE280" s="12"/>
      <c r="KF280" s="12"/>
      <c r="KG280" s="12"/>
      <c r="KH280" s="12"/>
      <c r="KI280" s="12"/>
      <c r="KJ280" s="12"/>
      <c r="KK280" s="12"/>
      <c r="KL280" s="12"/>
      <c r="KM280" s="12"/>
      <c r="KN280" s="12"/>
      <c r="KO280" s="12"/>
      <c r="KP280" s="12"/>
      <c r="KQ280" s="12"/>
      <c r="KR280" s="12"/>
      <c r="KS280" s="12"/>
      <c r="KT280" s="12"/>
      <c r="KU280" s="12"/>
      <c r="KV280" s="12"/>
      <c r="KW280" s="12"/>
      <c r="KX280" s="12"/>
      <c r="KY280" s="12"/>
      <c r="KZ280" s="12"/>
      <c r="LA280" s="12"/>
      <c r="LB280" s="12"/>
      <c r="LC280" s="12"/>
      <c r="LD280" s="12"/>
      <c r="LE280" s="12"/>
      <c r="LF280" s="12"/>
      <c r="LG280" s="12"/>
      <c r="LH280" s="12"/>
    </row>
    <row r="281" spans="1:320" s="12" customFormat="1" x14ac:dyDescent="0.25">
      <c r="A281" s="11"/>
      <c r="B281" s="11"/>
      <c r="C281" s="16"/>
      <c r="D281" s="11"/>
      <c r="E281" s="53"/>
      <c r="F281" s="53"/>
      <c r="G281" s="53"/>
      <c r="H281" s="53"/>
      <c r="I281" s="53"/>
      <c r="J281" s="53"/>
      <c r="K281" s="53"/>
    </row>
    <row r="282" spans="1:320" x14ac:dyDescent="0.25">
      <c r="A282" s="87" t="s">
        <v>82</v>
      </c>
      <c r="B282" s="87"/>
      <c r="C282" s="87"/>
      <c r="D282" s="87"/>
      <c r="E282" s="87"/>
      <c r="F282" s="87"/>
      <c r="G282" s="87"/>
      <c r="H282" s="87"/>
      <c r="I282" s="87"/>
      <c r="J282" s="87"/>
      <c r="K282" s="87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12"/>
      <c r="FY282" s="12"/>
      <c r="FZ282" s="12"/>
      <c r="GA282" s="12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  <c r="HP282" s="12"/>
      <c r="HQ282" s="12"/>
      <c r="HR282" s="12"/>
      <c r="HS282" s="12"/>
      <c r="HT282" s="12"/>
      <c r="HU282" s="12"/>
      <c r="HV282" s="12"/>
      <c r="HW282" s="12"/>
      <c r="HX282" s="12"/>
      <c r="HY282" s="12"/>
      <c r="HZ282" s="12"/>
      <c r="IA282" s="12"/>
      <c r="IB282" s="12"/>
      <c r="IC282" s="12"/>
      <c r="ID282" s="12"/>
      <c r="IE282" s="12"/>
      <c r="IF282" s="12"/>
      <c r="IG282" s="12"/>
      <c r="IH282" s="12"/>
      <c r="II282" s="12"/>
      <c r="IJ282" s="12"/>
      <c r="IK282" s="12"/>
      <c r="IL282" s="12"/>
      <c r="IM282" s="12"/>
      <c r="IN282" s="12"/>
      <c r="IO282" s="12"/>
      <c r="IP282" s="12"/>
      <c r="IQ282" s="12"/>
      <c r="IR282" s="12"/>
      <c r="IS282" s="12"/>
      <c r="IT282" s="12"/>
      <c r="IU282" s="12"/>
      <c r="IV282" s="12"/>
      <c r="IW282" s="12"/>
      <c r="IX282" s="12"/>
      <c r="IY282" s="12"/>
      <c r="IZ282" s="12"/>
      <c r="JA282" s="12"/>
      <c r="JB282" s="12"/>
      <c r="JC282" s="12"/>
      <c r="JD282" s="12"/>
      <c r="JE282" s="12"/>
      <c r="JF282" s="12"/>
      <c r="JG282" s="12"/>
      <c r="JH282" s="12"/>
      <c r="JI282" s="12"/>
      <c r="JJ282" s="12"/>
      <c r="JK282" s="12"/>
      <c r="JL282" s="12"/>
      <c r="JM282" s="12"/>
      <c r="JN282" s="12"/>
      <c r="JO282" s="12"/>
      <c r="JP282" s="12"/>
      <c r="JQ282" s="12"/>
      <c r="JR282" s="12"/>
      <c r="JS282" s="12"/>
      <c r="JT282" s="12"/>
      <c r="JU282" s="12"/>
      <c r="JV282" s="12"/>
    </row>
    <row r="283" spans="1:320" x14ac:dyDescent="0.25">
      <c r="A283" t="s">
        <v>432</v>
      </c>
      <c r="B283" t="s">
        <v>81</v>
      </c>
      <c r="C283" s="14" t="s">
        <v>311</v>
      </c>
      <c r="D283" t="s">
        <v>204</v>
      </c>
      <c r="E283" s="42">
        <v>165000</v>
      </c>
      <c r="F283" s="42">
        <v>4735.5</v>
      </c>
      <c r="G283" s="42">
        <v>27394.99</v>
      </c>
      <c r="H283" s="42">
        <v>5016</v>
      </c>
      <c r="I283" s="42">
        <v>25</v>
      </c>
      <c r="J283" s="42">
        <v>37171.49</v>
      </c>
      <c r="K283" s="42">
        <f>E283-J283</f>
        <v>127828.51</v>
      </c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12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  <c r="CS283" s="12"/>
      <c r="CT283" s="12"/>
      <c r="CU283" s="12"/>
      <c r="CV283" s="12"/>
      <c r="CW283" s="12"/>
      <c r="CX283" s="12"/>
      <c r="CY283" s="12"/>
      <c r="CZ283" s="12"/>
      <c r="DA283" s="12"/>
      <c r="DB283" s="12"/>
      <c r="DC283" s="12"/>
      <c r="DD283" s="12"/>
      <c r="DE283" s="12"/>
      <c r="DF283" s="12"/>
      <c r="DG283" s="12"/>
      <c r="DH283" s="12"/>
      <c r="DI283" s="12"/>
      <c r="DJ283" s="12"/>
      <c r="DK283" s="12"/>
      <c r="DL283" s="12"/>
      <c r="DM283" s="12"/>
      <c r="DN283" s="12"/>
      <c r="DO283" s="12"/>
      <c r="DP283" s="12"/>
      <c r="DQ283" s="12"/>
      <c r="DR283" s="12"/>
      <c r="DS283" s="12"/>
      <c r="DT283" s="12"/>
      <c r="DU283" s="12"/>
      <c r="DV283" s="12"/>
      <c r="DW283" s="12"/>
      <c r="DX283" s="12"/>
      <c r="DY283" s="12"/>
      <c r="DZ283" s="12"/>
      <c r="EA283" s="12"/>
      <c r="EB283" s="12"/>
      <c r="EC283" s="12"/>
      <c r="ED283" s="12"/>
      <c r="EE283" s="12"/>
      <c r="EF283" s="12"/>
      <c r="EG283" s="12"/>
      <c r="EH283" s="12"/>
      <c r="EI283" s="12"/>
      <c r="EJ283" s="12"/>
      <c r="EK283" s="12"/>
      <c r="EL283" s="12"/>
      <c r="EM283" s="12"/>
      <c r="EN283" s="12"/>
      <c r="EO283" s="12"/>
      <c r="EP283" s="12"/>
      <c r="EQ283" s="12"/>
      <c r="ER283" s="12"/>
      <c r="ES283" s="12"/>
      <c r="ET283" s="12"/>
      <c r="EU283" s="12"/>
      <c r="EV283" s="12"/>
      <c r="EW283" s="12"/>
      <c r="EX283" s="12"/>
      <c r="EY283" s="12"/>
      <c r="EZ283" s="12"/>
      <c r="FA283" s="12"/>
      <c r="FB283" s="12"/>
      <c r="FC283" s="12"/>
      <c r="FD283" s="12"/>
      <c r="FE283" s="12"/>
      <c r="FF283" s="12"/>
      <c r="FG283" s="12"/>
      <c r="FH283" s="12"/>
      <c r="FI283" s="12"/>
      <c r="FJ283" s="12"/>
      <c r="FK283" s="12"/>
      <c r="FL283" s="12"/>
      <c r="FM283" s="12"/>
      <c r="FN283" s="12"/>
      <c r="FO283" s="12"/>
      <c r="FP283" s="12"/>
      <c r="FQ283" s="12"/>
      <c r="FR283" s="12"/>
      <c r="FS283" s="12"/>
      <c r="FT283" s="12"/>
      <c r="FU283" s="12"/>
      <c r="FV283" s="12"/>
      <c r="FW283" s="12"/>
      <c r="FX283" s="12"/>
      <c r="FY283" s="12"/>
      <c r="FZ283" s="12"/>
      <c r="GA283" s="12"/>
      <c r="GB283" s="12"/>
      <c r="GC283" s="12"/>
      <c r="GD283" s="12"/>
      <c r="GE283" s="12"/>
      <c r="GF283" s="12"/>
      <c r="GG283" s="12"/>
      <c r="GH283" s="12"/>
      <c r="GI283" s="12"/>
      <c r="GJ283" s="12"/>
      <c r="GK283" s="12"/>
      <c r="GL283" s="12"/>
      <c r="GM283" s="12"/>
      <c r="GN283" s="12"/>
      <c r="GO283" s="12"/>
      <c r="GP283" s="12"/>
      <c r="GQ283" s="12"/>
      <c r="GR283" s="12"/>
      <c r="GS283" s="12"/>
      <c r="GT283" s="12"/>
      <c r="GU283" s="12"/>
      <c r="GV283" s="12"/>
      <c r="GW283" s="12"/>
      <c r="GX283" s="12"/>
      <c r="GY283" s="12"/>
      <c r="GZ283" s="12"/>
      <c r="HA283" s="12"/>
      <c r="HB283" s="12"/>
      <c r="HC283" s="12"/>
      <c r="HD283" s="12"/>
      <c r="HE283" s="12"/>
      <c r="HF283" s="12"/>
      <c r="HG283" s="12"/>
      <c r="HH283" s="12"/>
      <c r="HI283" s="12"/>
      <c r="HJ283" s="12"/>
      <c r="HK283" s="12"/>
      <c r="HL283" s="12"/>
      <c r="HM283" s="12"/>
      <c r="HN283" s="12"/>
      <c r="HO283" s="12"/>
      <c r="HP283" s="12"/>
      <c r="HQ283" s="12"/>
      <c r="HR283" s="12"/>
      <c r="HS283" s="12"/>
      <c r="HT283" s="12"/>
      <c r="HU283" s="12"/>
      <c r="HV283" s="12"/>
      <c r="HW283" s="12"/>
      <c r="HX283" s="12"/>
      <c r="HY283" s="12"/>
      <c r="HZ283" s="12"/>
      <c r="IA283" s="12"/>
      <c r="IB283" s="12"/>
      <c r="IC283" s="12"/>
      <c r="ID283" s="12"/>
      <c r="IE283" s="12"/>
      <c r="IF283" s="12"/>
      <c r="IG283" s="12"/>
      <c r="IH283" s="12"/>
      <c r="II283" s="12"/>
      <c r="IJ283" s="12"/>
      <c r="IK283" s="12"/>
      <c r="IL283" s="12"/>
      <c r="IM283" s="12"/>
      <c r="IN283" s="12"/>
      <c r="IO283" s="12"/>
      <c r="IP283" s="12"/>
      <c r="IQ283" s="12"/>
      <c r="IR283" s="12"/>
      <c r="IS283" s="12"/>
      <c r="IT283" s="12"/>
      <c r="IU283" s="12"/>
      <c r="IV283" s="12"/>
      <c r="IW283" s="12"/>
      <c r="IX283" s="12"/>
      <c r="IY283" s="12"/>
      <c r="IZ283" s="12"/>
      <c r="JA283" s="12"/>
      <c r="JB283" s="12"/>
      <c r="JC283" s="12"/>
      <c r="JD283" s="12"/>
      <c r="JE283" s="12"/>
      <c r="JF283" s="12"/>
      <c r="JG283" s="12"/>
      <c r="JH283" s="12"/>
      <c r="JI283" s="12"/>
      <c r="JJ283" s="12"/>
      <c r="JK283" s="12"/>
      <c r="JL283" s="12"/>
      <c r="JM283" s="12"/>
      <c r="JN283" s="12"/>
      <c r="JO283" s="12"/>
      <c r="JP283" s="12"/>
      <c r="JQ283" s="12"/>
      <c r="JR283" s="12"/>
      <c r="JS283" s="12"/>
      <c r="JT283" s="12"/>
      <c r="JU283" s="12"/>
      <c r="JV283" s="12"/>
    </row>
    <row r="284" spans="1:320" x14ac:dyDescent="0.25">
      <c r="A284" s="2" t="s">
        <v>12</v>
      </c>
      <c r="B284" s="2">
        <v>1</v>
      </c>
      <c r="C284" s="15"/>
      <c r="D284" s="2"/>
      <c r="E284" s="50">
        <f t="shared" ref="E284:K284" si="53">SUM(E283:E283)</f>
        <v>165000</v>
      </c>
      <c r="F284" s="50">
        <f t="shared" si="53"/>
        <v>4735.5</v>
      </c>
      <c r="G284" s="50">
        <f>SUM(G283:G283)</f>
        <v>27394.99</v>
      </c>
      <c r="H284" s="50">
        <f t="shared" si="53"/>
        <v>5016</v>
      </c>
      <c r="I284" s="50">
        <f t="shared" si="53"/>
        <v>25</v>
      </c>
      <c r="J284" s="50">
        <f t="shared" si="53"/>
        <v>37171.49</v>
      </c>
      <c r="K284" s="50">
        <f t="shared" si="53"/>
        <v>127828.51</v>
      </c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12"/>
      <c r="FY284" s="12"/>
      <c r="FZ284" s="12"/>
      <c r="GA284" s="12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  <c r="HP284" s="12"/>
      <c r="HQ284" s="12"/>
      <c r="HR284" s="12"/>
      <c r="HS284" s="12"/>
      <c r="HT284" s="12"/>
      <c r="HU284" s="12"/>
      <c r="HV284" s="12"/>
      <c r="HW284" s="12"/>
      <c r="HX284" s="12"/>
      <c r="HY284" s="12"/>
      <c r="HZ284" s="12"/>
      <c r="IA284" s="12"/>
      <c r="IB284" s="12"/>
      <c r="IC284" s="12"/>
      <c r="ID284" s="12"/>
      <c r="IE284" s="12"/>
      <c r="IF284" s="12"/>
      <c r="IG284" s="12"/>
      <c r="IH284" s="12"/>
      <c r="II284" s="12"/>
      <c r="IJ284" s="12"/>
      <c r="IK284" s="12"/>
      <c r="IL284" s="12"/>
      <c r="IM284" s="12"/>
      <c r="IN284" s="12"/>
      <c r="IO284" s="12"/>
      <c r="IP284" s="12"/>
      <c r="IQ284" s="12"/>
      <c r="IR284" s="12"/>
      <c r="IS284" s="12"/>
      <c r="IT284" s="12"/>
      <c r="IU284" s="12"/>
      <c r="IV284" s="12"/>
      <c r="IW284" s="12"/>
      <c r="IX284" s="12"/>
      <c r="IY284" s="12"/>
      <c r="IZ284" s="12"/>
      <c r="JA284" s="12"/>
      <c r="JB284" s="12"/>
      <c r="JC284" s="12"/>
      <c r="JD284" s="12"/>
      <c r="JE284" s="12"/>
      <c r="JF284" s="12"/>
      <c r="JG284" s="12"/>
      <c r="JH284" s="12"/>
      <c r="JI284" s="12"/>
      <c r="JJ284" s="12"/>
      <c r="JK284" s="12"/>
      <c r="JL284" s="12"/>
      <c r="JM284" s="12"/>
      <c r="JN284" s="12"/>
      <c r="JO284" s="12"/>
      <c r="JP284" s="12"/>
      <c r="JQ284" s="12"/>
      <c r="JR284" s="12"/>
      <c r="JS284" s="12"/>
      <c r="JT284" s="12"/>
      <c r="JU284" s="12"/>
      <c r="JV284" s="12"/>
    </row>
    <row r="285" spans="1:320" s="12" customFormat="1" x14ac:dyDescent="0.25">
      <c r="A285" s="11"/>
      <c r="B285" s="11"/>
      <c r="C285" s="16"/>
      <c r="D285" s="11"/>
      <c r="E285" s="53"/>
      <c r="F285" s="53"/>
      <c r="G285" s="53"/>
      <c r="H285" s="53"/>
      <c r="I285" s="53"/>
      <c r="J285" s="53"/>
      <c r="K285" s="53"/>
    </row>
    <row r="286" spans="1:320" x14ac:dyDescent="0.25">
      <c r="A286" s="87" t="s">
        <v>84</v>
      </c>
      <c r="B286" s="87"/>
      <c r="C286" s="87"/>
      <c r="D286" s="87"/>
      <c r="E286" s="87"/>
      <c r="F286" s="87"/>
      <c r="G286" s="87"/>
      <c r="H286" s="87"/>
      <c r="I286" s="87"/>
      <c r="J286" s="87"/>
      <c r="K286" s="87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12"/>
      <c r="FY286" s="12"/>
      <c r="FZ286" s="12"/>
      <c r="GA286" s="12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  <c r="HP286" s="12"/>
      <c r="HQ286" s="12"/>
      <c r="HR286" s="12"/>
      <c r="HS286" s="12"/>
      <c r="HT286" s="12"/>
      <c r="HU286" s="12"/>
      <c r="HV286" s="12"/>
      <c r="HW286" s="12"/>
      <c r="HX286" s="12"/>
      <c r="HY286" s="12"/>
      <c r="HZ286" s="12"/>
      <c r="IA286" s="12"/>
      <c r="IB286" s="12"/>
      <c r="IC286" s="12"/>
      <c r="ID286" s="12"/>
      <c r="IE286" s="12"/>
      <c r="IF286" s="12"/>
      <c r="IG286" s="12"/>
      <c r="IH286" s="12"/>
      <c r="II286" s="12"/>
      <c r="IJ286" s="12"/>
      <c r="IK286" s="12"/>
      <c r="IL286" s="12"/>
      <c r="IM286" s="12"/>
      <c r="IN286" s="12"/>
      <c r="IO286" s="12"/>
      <c r="IP286" s="12"/>
      <c r="IQ286" s="12"/>
      <c r="IR286" s="12"/>
      <c r="IS286" s="12"/>
      <c r="IT286" s="12"/>
      <c r="IU286" s="12"/>
      <c r="IV286" s="12"/>
      <c r="IW286" s="12"/>
      <c r="IX286" s="12"/>
      <c r="IY286" s="12"/>
      <c r="IZ286" s="12"/>
      <c r="JA286" s="12"/>
      <c r="JB286" s="12"/>
      <c r="JC286" s="12"/>
      <c r="JD286" s="12"/>
      <c r="JE286" s="12"/>
      <c r="JF286" s="12"/>
      <c r="JG286" s="12"/>
      <c r="JH286" s="12"/>
      <c r="JI286" s="12"/>
      <c r="JJ286" s="12"/>
      <c r="JK286" s="12"/>
      <c r="JL286" s="12"/>
      <c r="JM286" s="12"/>
      <c r="JN286" s="12"/>
      <c r="JO286" s="12"/>
      <c r="JP286" s="12"/>
      <c r="JQ286" s="12"/>
      <c r="JR286" s="12"/>
      <c r="JS286" s="12"/>
      <c r="JT286" s="12"/>
      <c r="JU286" s="12"/>
      <c r="JV286" s="12"/>
    </row>
    <row r="287" spans="1:320" x14ac:dyDescent="0.25">
      <c r="A287" t="s">
        <v>380</v>
      </c>
      <c r="B287" t="s">
        <v>18</v>
      </c>
      <c r="C287" s="14" t="s">
        <v>310</v>
      </c>
      <c r="D287" t="s">
        <v>205</v>
      </c>
      <c r="E287" s="42">
        <v>41000</v>
      </c>
      <c r="F287" s="42">
        <f>E287*0.0287</f>
        <v>1176.7</v>
      </c>
      <c r="G287">
        <v>583.79</v>
      </c>
      <c r="H287" s="42">
        <f>E287*0.0304</f>
        <v>1246.4000000000001</v>
      </c>
      <c r="I287" s="42">
        <v>1200</v>
      </c>
      <c r="J287" s="42">
        <v>4206.8900000000003</v>
      </c>
      <c r="K287" s="42">
        <f>E287-J287</f>
        <v>36793.11</v>
      </c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12"/>
      <c r="FY287" s="12"/>
      <c r="FZ287" s="12"/>
      <c r="GA287" s="12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  <c r="HP287" s="12"/>
      <c r="HQ287" s="12"/>
      <c r="HR287" s="12"/>
      <c r="HS287" s="12"/>
      <c r="HT287" s="12"/>
      <c r="HU287" s="12"/>
      <c r="HV287" s="12"/>
      <c r="HW287" s="12"/>
      <c r="HX287" s="12"/>
      <c r="HY287" s="12"/>
      <c r="HZ287" s="12"/>
      <c r="IA287" s="12"/>
      <c r="IB287" s="12"/>
      <c r="IC287" s="12"/>
      <c r="ID287" s="12"/>
      <c r="IE287" s="12"/>
      <c r="IF287" s="12"/>
      <c r="IG287" s="12"/>
      <c r="IH287" s="12"/>
      <c r="II287" s="12"/>
      <c r="IJ287" s="12"/>
      <c r="IK287" s="12"/>
      <c r="IL287" s="12"/>
      <c r="IM287" s="12"/>
      <c r="IN287" s="12"/>
      <c r="IO287" s="12"/>
      <c r="IP287" s="12"/>
      <c r="IQ287" s="12"/>
      <c r="IR287" s="12"/>
      <c r="IS287" s="12"/>
      <c r="IT287" s="12"/>
      <c r="IU287" s="12"/>
      <c r="IV287" s="12"/>
      <c r="IW287" s="12"/>
      <c r="IX287" s="12"/>
      <c r="IY287" s="12"/>
      <c r="IZ287" s="12"/>
      <c r="JA287" s="12"/>
      <c r="JB287" s="12"/>
      <c r="JC287" s="12"/>
      <c r="JD287" s="12"/>
      <c r="JE287" s="12"/>
      <c r="JF287" s="12"/>
      <c r="JG287" s="12"/>
      <c r="JH287" s="12"/>
      <c r="JI287" s="12"/>
      <c r="JJ287" s="12"/>
      <c r="JK287" s="12"/>
      <c r="JL287" s="12"/>
      <c r="JM287" s="12"/>
      <c r="JN287" s="12"/>
      <c r="JO287" s="12"/>
      <c r="JP287" s="12"/>
      <c r="JQ287" s="12"/>
      <c r="JR287" s="12"/>
      <c r="JS287" s="12"/>
      <c r="JT287" s="12"/>
      <c r="JU287" s="12"/>
      <c r="JV287" s="12"/>
    </row>
    <row r="288" spans="1:320" x14ac:dyDescent="0.25">
      <c r="A288" t="s">
        <v>209</v>
      </c>
      <c r="B288" t="s">
        <v>87</v>
      </c>
      <c r="C288" s="14" t="s">
        <v>310</v>
      </c>
      <c r="D288" t="s">
        <v>205</v>
      </c>
      <c r="E288" s="42">
        <v>41000</v>
      </c>
      <c r="F288" s="42">
        <f>E288*0.0287</f>
        <v>1176.7</v>
      </c>
      <c r="G288">
        <v>347.17</v>
      </c>
      <c r="H288" s="42">
        <f>E288*0.0304</f>
        <v>1246.4000000000001</v>
      </c>
      <c r="I288" s="42">
        <v>3252.45</v>
      </c>
      <c r="J288" s="42">
        <v>6022.72</v>
      </c>
      <c r="K288" s="42">
        <f t="shared" ref="K288:K291" si="54">E288-J288</f>
        <v>34977.279999999999</v>
      </c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12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  <c r="CS288" s="12"/>
      <c r="CT288" s="12"/>
      <c r="CU288" s="12"/>
      <c r="CV288" s="12"/>
      <c r="CW288" s="12"/>
      <c r="CX288" s="12"/>
      <c r="CY288" s="12"/>
      <c r="CZ288" s="12"/>
      <c r="DA288" s="12"/>
      <c r="DB288" s="12"/>
      <c r="DC288" s="12"/>
      <c r="DD288" s="12"/>
      <c r="DE288" s="12"/>
      <c r="DF288" s="12"/>
      <c r="DG288" s="12"/>
      <c r="DH288" s="12"/>
      <c r="DI288" s="12"/>
      <c r="DJ288" s="12"/>
      <c r="DK288" s="12"/>
      <c r="DL288" s="12"/>
      <c r="DM288" s="12"/>
      <c r="DN288" s="12"/>
      <c r="DO288" s="12"/>
      <c r="DP288" s="12"/>
      <c r="DQ288" s="12"/>
      <c r="DR288" s="12"/>
      <c r="DS288" s="12"/>
      <c r="DT288" s="12"/>
      <c r="DU288" s="12"/>
      <c r="DV288" s="12"/>
      <c r="DW288" s="12"/>
      <c r="DX288" s="12"/>
      <c r="DY288" s="12"/>
      <c r="DZ288" s="12"/>
      <c r="EA288" s="12"/>
      <c r="EB288" s="12"/>
      <c r="EC288" s="12"/>
      <c r="ED288" s="12"/>
      <c r="EE288" s="12"/>
      <c r="EF288" s="12"/>
      <c r="EG288" s="12"/>
      <c r="EH288" s="12"/>
      <c r="EI288" s="12"/>
      <c r="EJ288" s="12"/>
      <c r="EK288" s="12"/>
      <c r="EL288" s="12"/>
      <c r="EM288" s="12"/>
      <c r="EN288" s="12"/>
      <c r="EO288" s="12"/>
      <c r="EP288" s="12"/>
      <c r="EQ288" s="12"/>
      <c r="ER288" s="12"/>
      <c r="ES288" s="12"/>
      <c r="ET288" s="12"/>
      <c r="EU288" s="12"/>
      <c r="EV288" s="12"/>
      <c r="EW288" s="12"/>
      <c r="EX288" s="12"/>
      <c r="EY288" s="12"/>
      <c r="EZ288" s="12"/>
      <c r="FA288" s="12"/>
      <c r="FB288" s="12"/>
      <c r="FC288" s="12"/>
      <c r="FD288" s="12"/>
      <c r="FE288" s="12"/>
      <c r="FF288" s="12"/>
      <c r="FG288" s="12"/>
      <c r="FH288" s="12"/>
      <c r="FI288" s="12"/>
      <c r="FJ288" s="12"/>
      <c r="FK288" s="12"/>
      <c r="FL288" s="12"/>
      <c r="FM288" s="12"/>
      <c r="FN288" s="12"/>
      <c r="FO288" s="12"/>
      <c r="FP288" s="12"/>
      <c r="FQ288" s="12"/>
      <c r="FR288" s="12"/>
      <c r="FS288" s="12"/>
      <c r="FT288" s="12"/>
      <c r="FU288" s="12"/>
      <c r="FV288" s="12"/>
      <c r="FW288" s="12"/>
      <c r="FX288" s="12"/>
      <c r="FY288" s="12"/>
      <c r="FZ288" s="12"/>
      <c r="GA288" s="12"/>
      <c r="GB288" s="12"/>
      <c r="GC288" s="12"/>
      <c r="GD288" s="12"/>
      <c r="GE288" s="12"/>
      <c r="GF288" s="12"/>
      <c r="GG288" s="12"/>
      <c r="GH288" s="12"/>
      <c r="GI288" s="12"/>
      <c r="GJ288" s="12"/>
      <c r="GK288" s="12"/>
      <c r="GL288" s="12"/>
      <c r="GM288" s="12"/>
      <c r="GN288" s="12"/>
      <c r="GO288" s="12"/>
      <c r="GP288" s="12"/>
      <c r="GQ288" s="12"/>
      <c r="GR288" s="12"/>
      <c r="GS288" s="12"/>
      <c r="GT288" s="12"/>
      <c r="GU288" s="12"/>
      <c r="GV288" s="12"/>
      <c r="GW288" s="12"/>
      <c r="GX288" s="12"/>
      <c r="GY288" s="12"/>
      <c r="GZ288" s="12"/>
      <c r="HA288" s="12"/>
      <c r="HB288" s="12"/>
      <c r="HC288" s="12"/>
      <c r="HD288" s="12"/>
      <c r="HE288" s="12"/>
      <c r="HF288" s="12"/>
      <c r="HG288" s="12"/>
      <c r="HH288" s="12"/>
      <c r="HI288" s="12"/>
      <c r="HJ288" s="12"/>
      <c r="HK288" s="12"/>
      <c r="HL288" s="12"/>
      <c r="HM288" s="12"/>
      <c r="HN288" s="12"/>
      <c r="HO288" s="12"/>
      <c r="HP288" s="12"/>
      <c r="HQ288" s="12"/>
      <c r="HR288" s="12"/>
      <c r="HS288" s="12"/>
      <c r="HT288" s="12"/>
      <c r="HU288" s="12"/>
      <c r="HV288" s="12"/>
      <c r="HW288" s="12"/>
      <c r="HX288" s="12"/>
      <c r="HY288" s="12"/>
      <c r="HZ288" s="12"/>
      <c r="IA288" s="12"/>
      <c r="IB288" s="12"/>
      <c r="IC288" s="12"/>
      <c r="ID288" s="12"/>
      <c r="IE288" s="12"/>
      <c r="IF288" s="12"/>
      <c r="IG288" s="12"/>
      <c r="IH288" s="12"/>
      <c r="II288" s="12"/>
      <c r="IJ288" s="12"/>
      <c r="IK288" s="12"/>
      <c r="IL288" s="12"/>
      <c r="IM288" s="12"/>
      <c r="IN288" s="12"/>
      <c r="IO288" s="12"/>
      <c r="IP288" s="12"/>
      <c r="IQ288" s="12"/>
      <c r="IR288" s="12"/>
      <c r="IS288" s="12"/>
      <c r="IT288" s="12"/>
      <c r="IU288" s="12"/>
      <c r="IV288" s="12"/>
      <c r="IW288" s="12"/>
      <c r="IX288" s="12"/>
      <c r="IY288" s="12"/>
      <c r="IZ288" s="12"/>
      <c r="JA288" s="12"/>
      <c r="JB288" s="12"/>
      <c r="JC288" s="12"/>
      <c r="JD288" s="12"/>
      <c r="JE288" s="12"/>
      <c r="JF288" s="12"/>
      <c r="JG288" s="12"/>
      <c r="JH288" s="12"/>
      <c r="JI288" s="12"/>
      <c r="JJ288" s="12"/>
      <c r="JK288" s="12"/>
      <c r="JL288" s="12"/>
      <c r="JM288" s="12"/>
      <c r="JN288" s="12"/>
      <c r="JO288" s="12"/>
      <c r="JP288" s="12"/>
      <c r="JQ288" s="12"/>
      <c r="JR288" s="12"/>
      <c r="JS288" s="12"/>
      <c r="JT288" s="12"/>
      <c r="JU288" s="12"/>
      <c r="JV288" s="12"/>
    </row>
    <row r="289" spans="1:282" x14ac:dyDescent="0.25">
      <c r="A289" t="s">
        <v>220</v>
      </c>
      <c r="B289" t="s">
        <v>219</v>
      </c>
      <c r="C289" s="14" t="s">
        <v>311</v>
      </c>
      <c r="D289" t="s">
        <v>205</v>
      </c>
      <c r="E289" s="42">
        <v>41000</v>
      </c>
      <c r="F289" s="42">
        <f>E289*0.0287</f>
        <v>1176.7</v>
      </c>
      <c r="G289">
        <v>583.79</v>
      </c>
      <c r="H289" s="42">
        <f>E289*0.0304</f>
        <v>1246.4000000000001</v>
      </c>
      <c r="I289" s="42">
        <v>175</v>
      </c>
      <c r="J289" s="42">
        <v>3181.89</v>
      </c>
      <c r="K289" s="42">
        <f t="shared" si="54"/>
        <v>37818.11</v>
      </c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  <c r="BD289" s="12"/>
      <c r="BE289" s="12"/>
      <c r="BF289" s="12"/>
      <c r="BG289" s="12"/>
      <c r="BH289" s="12"/>
      <c r="BI289" s="12"/>
      <c r="BJ289" s="12"/>
      <c r="BK289" s="12"/>
      <c r="BL289" s="12"/>
      <c r="BM289" s="12"/>
      <c r="BN289" s="12"/>
      <c r="BO289" s="12"/>
      <c r="BP289" s="12"/>
      <c r="BQ289" s="12"/>
      <c r="BR289" s="12"/>
      <c r="BS289" s="12"/>
      <c r="BT289" s="12"/>
      <c r="BU289" s="12"/>
      <c r="BV289" s="12"/>
      <c r="BW289" s="12"/>
      <c r="BX289" s="12"/>
      <c r="BY289" s="12"/>
      <c r="BZ289" s="12"/>
      <c r="CA289" s="12"/>
      <c r="CB289" s="12"/>
      <c r="CC289" s="12"/>
      <c r="CD289" s="12"/>
      <c r="CE289" s="12"/>
      <c r="CF289" s="12"/>
      <c r="CG289" s="12"/>
      <c r="CH289" s="12"/>
      <c r="CI289" s="12"/>
      <c r="CJ289" s="12"/>
      <c r="CK289" s="12"/>
      <c r="CL289" s="12"/>
      <c r="CM289" s="12"/>
      <c r="CN289" s="12"/>
      <c r="CO289" s="12"/>
      <c r="CP289" s="12"/>
      <c r="CQ289" s="12"/>
      <c r="CR289" s="12"/>
      <c r="CS289" s="12"/>
      <c r="CT289" s="12"/>
      <c r="CU289" s="12"/>
      <c r="CV289" s="12"/>
      <c r="CW289" s="12"/>
      <c r="CX289" s="12"/>
      <c r="CY289" s="12"/>
      <c r="CZ289" s="12"/>
      <c r="DA289" s="12"/>
      <c r="DB289" s="12"/>
      <c r="DC289" s="12"/>
      <c r="DD289" s="12"/>
      <c r="DE289" s="12"/>
      <c r="DF289" s="12"/>
      <c r="DG289" s="12"/>
      <c r="DH289" s="12"/>
      <c r="DI289" s="12"/>
      <c r="DJ289" s="12"/>
      <c r="DK289" s="12"/>
      <c r="DL289" s="12"/>
      <c r="DM289" s="12"/>
      <c r="DN289" s="12"/>
      <c r="DO289" s="12"/>
      <c r="DP289" s="12"/>
      <c r="DQ289" s="12"/>
      <c r="DR289" s="12"/>
      <c r="DS289" s="12"/>
      <c r="DT289" s="12"/>
      <c r="DU289" s="12"/>
      <c r="DV289" s="12"/>
      <c r="DW289" s="12"/>
      <c r="DX289" s="12"/>
      <c r="DY289" s="12"/>
      <c r="DZ289" s="12"/>
      <c r="EA289" s="12"/>
      <c r="EB289" s="12"/>
      <c r="EC289" s="12"/>
      <c r="ED289" s="12"/>
      <c r="EE289" s="12"/>
      <c r="EF289" s="12"/>
      <c r="EG289" s="12"/>
      <c r="EH289" s="12"/>
      <c r="EI289" s="12"/>
      <c r="EJ289" s="12"/>
      <c r="EK289" s="12"/>
      <c r="EL289" s="12"/>
      <c r="EM289" s="12"/>
      <c r="EN289" s="12"/>
      <c r="EO289" s="12"/>
      <c r="EP289" s="12"/>
      <c r="EQ289" s="12"/>
      <c r="ER289" s="12"/>
      <c r="ES289" s="12"/>
      <c r="ET289" s="12"/>
      <c r="EU289" s="12"/>
      <c r="EV289" s="12"/>
      <c r="EW289" s="12"/>
      <c r="EX289" s="12"/>
      <c r="EY289" s="12"/>
      <c r="EZ289" s="12"/>
      <c r="FA289" s="12"/>
      <c r="FB289" s="12"/>
      <c r="FC289" s="12"/>
      <c r="FD289" s="12"/>
      <c r="FE289" s="12"/>
      <c r="FF289" s="12"/>
      <c r="FG289" s="12"/>
      <c r="FH289" s="12"/>
      <c r="FI289" s="12"/>
      <c r="FJ289" s="12"/>
      <c r="FK289" s="12"/>
      <c r="FL289" s="12"/>
      <c r="FM289" s="12"/>
      <c r="FN289" s="12"/>
      <c r="FO289" s="12"/>
      <c r="FP289" s="12"/>
      <c r="FQ289" s="12"/>
      <c r="FR289" s="12"/>
      <c r="FS289" s="12"/>
      <c r="FT289" s="12"/>
      <c r="FU289" s="12"/>
      <c r="FV289" s="12"/>
      <c r="FW289" s="12"/>
      <c r="FX289" s="12"/>
      <c r="FY289" s="12"/>
      <c r="FZ289" s="12"/>
      <c r="GA289" s="12"/>
      <c r="GB289" s="12"/>
      <c r="GC289" s="12"/>
      <c r="GD289" s="12"/>
      <c r="GE289" s="12"/>
      <c r="GF289" s="12"/>
      <c r="GG289" s="12"/>
      <c r="GH289" s="12"/>
      <c r="GI289" s="12"/>
      <c r="GJ289" s="12"/>
      <c r="GK289" s="12"/>
      <c r="GL289" s="12"/>
      <c r="GM289" s="12"/>
      <c r="GN289" s="12"/>
      <c r="GO289" s="12"/>
      <c r="GP289" s="12"/>
      <c r="GQ289" s="12"/>
      <c r="GR289" s="12"/>
      <c r="GS289" s="12"/>
      <c r="GT289" s="12"/>
      <c r="GU289" s="12"/>
      <c r="GV289" s="12"/>
      <c r="GW289" s="12"/>
      <c r="GX289" s="12"/>
      <c r="GY289" s="12"/>
      <c r="GZ289" s="12"/>
      <c r="HA289" s="12"/>
      <c r="HB289" s="12"/>
      <c r="HC289" s="12"/>
      <c r="HD289" s="12"/>
      <c r="HE289" s="12"/>
      <c r="HF289" s="12"/>
      <c r="HG289" s="12"/>
      <c r="HH289" s="12"/>
      <c r="HI289" s="12"/>
      <c r="HJ289" s="12"/>
      <c r="HK289" s="12"/>
      <c r="HL289" s="12"/>
      <c r="HM289" s="12"/>
      <c r="HN289" s="12"/>
      <c r="HO289" s="12"/>
      <c r="HP289" s="12"/>
      <c r="HQ289" s="12"/>
      <c r="HR289" s="12"/>
      <c r="HS289" s="12"/>
      <c r="HT289" s="12"/>
      <c r="HU289" s="12"/>
      <c r="HV289" s="12"/>
      <c r="HW289" s="12"/>
      <c r="HX289" s="12"/>
      <c r="HY289" s="12"/>
      <c r="HZ289" s="12"/>
      <c r="IA289" s="12"/>
      <c r="IB289" s="12"/>
      <c r="IC289" s="12"/>
      <c r="ID289" s="12"/>
      <c r="IE289" s="12"/>
      <c r="IF289" s="12"/>
      <c r="IG289" s="12"/>
      <c r="IH289" s="12"/>
      <c r="II289" s="12"/>
      <c r="IJ289" s="12"/>
      <c r="IK289" s="12"/>
      <c r="IL289" s="12"/>
      <c r="IM289" s="12"/>
      <c r="IN289" s="12"/>
      <c r="IO289" s="12"/>
      <c r="IP289" s="12"/>
      <c r="IQ289" s="12"/>
      <c r="IR289" s="12"/>
      <c r="IS289" s="12"/>
      <c r="IT289" s="12"/>
      <c r="IU289" s="12"/>
      <c r="IV289" s="12"/>
      <c r="IW289" s="12"/>
      <c r="IX289" s="12"/>
      <c r="IY289" s="12"/>
      <c r="IZ289" s="12"/>
      <c r="JA289" s="12"/>
      <c r="JB289" s="12"/>
      <c r="JC289" s="12"/>
      <c r="JD289" s="12"/>
      <c r="JE289" s="12"/>
      <c r="JF289" s="12"/>
      <c r="JG289" s="12"/>
      <c r="JH289" s="12"/>
      <c r="JI289" s="12"/>
      <c r="JJ289" s="12"/>
      <c r="JK289" s="12"/>
      <c r="JL289" s="12"/>
      <c r="JM289" s="12"/>
      <c r="JN289" s="12"/>
      <c r="JO289" s="12"/>
      <c r="JP289" s="12"/>
      <c r="JQ289" s="12"/>
      <c r="JR289" s="12"/>
      <c r="JS289" s="12"/>
      <c r="JT289" s="12"/>
      <c r="JU289" s="12"/>
      <c r="JV289" s="12"/>
    </row>
    <row r="290" spans="1:282" x14ac:dyDescent="0.25">
      <c r="A290" t="s">
        <v>221</v>
      </c>
      <c r="B290" t="s">
        <v>49</v>
      </c>
      <c r="C290" s="14" t="s">
        <v>310</v>
      </c>
      <c r="D290" t="s">
        <v>205</v>
      </c>
      <c r="E290" s="42">
        <v>36000</v>
      </c>
      <c r="F290" s="42">
        <f>E290*0.0287</f>
        <v>1033.2</v>
      </c>
      <c r="G290" s="42">
        <v>0</v>
      </c>
      <c r="H290" s="42">
        <f>E290*0.0304</f>
        <v>1094.4000000000001</v>
      </c>
      <c r="I290" s="42">
        <v>1975</v>
      </c>
      <c r="J290" s="42">
        <v>4102.6000000000004</v>
      </c>
      <c r="K290" s="42">
        <f>E290-J290</f>
        <v>31897.4</v>
      </c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12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  <c r="CS290" s="12"/>
      <c r="CT290" s="12"/>
      <c r="CU290" s="12"/>
      <c r="CV290" s="12"/>
      <c r="CW290" s="12"/>
      <c r="CX290" s="12"/>
      <c r="CY290" s="12"/>
      <c r="CZ290" s="12"/>
      <c r="DA290" s="12"/>
      <c r="DB290" s="12"/>
      <c r="DC290" s="12"/>
      <c r="DD290" s="12"/>
      <c r="DE290" s="12"/>
      <c r="DF290" s="12"/>
      <c r="DG290" s="12"/>
      <c r="DH290" s="12"/>
      <c r="DI290" s="12"/>
      <c r="DJ290" s="12"/>
      <c r="DK290" s="12"/>
      <c r="DL290" s="12"/>
      <c r="DM290" s="12"/>
      <c r="DN290" s="12"/>
      <c r="DO290" s="12"/>
      <c r="DP290" s="12"/>
      <c r="DQ290" s="12"/>
      <c r="DR290" s="12"/>
      <c r="DS290" s="12"/>
      <c r="DT290" s="12"/>
      <c r="DU290" s="12"/>
      <c r="DV290" s="12"/>
      <c r="DW290" s="12"/>
      <c r="DX290" s="12"/>
      <c r="DY290" s="12"/>
      <c r="DZ290" s="12"/>
      <c r="EA290" s="12"/>
      <c r="EB290" s="12"/>
      <c r="EC290" s="12"/>
      <c r="ED290" s="12"/>
      <c r="EE290" s="12"/>
      <c r="EF290" s="12"/>
      <c r="EG290" s="12"/>
      <c r="EH290" s="12"/>
      <c r="EI290" s="12"/>
      <c r="EJ290" s="12"/>
      <c r="EK290" s="12"/>
      <c r="EL290" s="12"/>
      <c r="EM290" s="12"/>
      <c r="EN290" s="12"/>
      <c r="EO290" s="12"/>
      <c r="EP290" s="12"/>
      <c r="EQ290" s="12"/>
      <c r="ER290" s="12"/>
      <c r="ES290" s="12"/>
      <c r="ET290" s="12"/>
      <c r="EU290" s="12"/>
      <c r="EV290" s="12"/>
      <c r="EW290" s="12"/>
      <c r="EX290" s="12"/>
      <c r="EY290" s="12"/>
      <c r="EZ290" s="12"/>
      <c r="FA290" s="12"/>
      <c r="FB290" s="12"/>
      <c r="FC290" s="12"/>
      <c r="FD290" s="12"/>
      <c r="FE290" s="12"/>
      <c r="FF290" s="12"/>
      <c r="FG290" s="12"/>
      <c r="FH290" s="12"/>
      <c r="FI290" s="12"/>
      <c r="FJ290" s="12"/>
      <c r="FK290" s="12"/>
      <c r="FL290" s="12"/>
      <c r="FM290" s="12"/>
      <c r="FN290" s="12"/>
      <c r="FO290" s="12"/>
      <c r="FP290" s="12"/>
      <c r="FQ290" s="12"/>
      <c r="FR290" s="12"/>
      <c r="FS290" s="12"/>
      <c r="FT290" s="12"/>
      <c r="FU290" s="12"/>
      <c r="FV290" s="12"/>
      <c r="FW290" s="12"/>
      <c r="FX290" s="12"/>
      <c r="FY290" s="12"/>
      <c r="FZ290" s="12"/>
      <c r="GA290" s="12"/>
      <c r="GB290" s="12"/>
      <c r="GC290" s="12"/>
      <c r="GD290" s="12"/>
      <c r="GE290" s="12"/>
      <c r="GF290" s="12"/>
      <c r="GG290" s="12"/>
      <c r="GH290" s="12"/>
      <c r="GI290" s="12"/>
      <c r="GJ290" s="12"/>
      <c r="GK290" s="12"/>
      <c r="GL290" s="12"/>
      <c r="GM290" s="12"/>
      <c r="GN290" s="12"/>
      <c r="GO290" s="12"/>
      <c r="GP290" s="12"/>
      <c r="GQ290" s="12"/>
      <c r="GR290" s="12"/>
      <c r="GS290" s="12"/>
      <c r="GT290" s="12"/>
      <c r="GU290" s="12"/>
      <c r="GV290" s="12"/>
      <c r="GW290" s="12"/>
      <c r="GX290" s="12"/>
      <c r="GY290" s="12"/>
      <c r="GZ290" s="12"/>
      <c r="HA290" s="12"/>
      <c r="HB290" s="12"/>
      <c r="HC290" s="12"/>
      <c r="HD290" s="12"/>
      <c r="HE290" s="12"/>
      <c r="HF290" s="12"/>
      <c r="HG290" s="12"/>
      <c r="HH290" s="12"/>
      <c r="HI290" s="12"/>
      <c r="HJ290" s="12"/>
      <c r="HK290" s="12"/>
      <c r="HL290" s="12"/>
      <c r="HM290" s="12"/>
      <c r="HN290" s="12"/>
      <c r="HO290" s="12"/>
      <c r="HP290" s="12"/>
      <c r="HQ290" s="12"/>
      <c r="HR290" s="12"/>
      <c r="HS290" s="12"/>
      <c r="HT290" s="12"/>
      <c r="HU290" s="12"/>
      <c r="HV290" s="12"/>
      <c r="HW290" s="12"/>
      <c r="HX290" s="12"/>
      <c r="HY290" s="12"/>
      <c r="HZ290" s="12"/>
      <c r="IA290" s="12"/>
      <c r="IB290" s="12"/>
      <c r="IC290" s="12"/>
      <c r="ID290" s="12"/>
      <c r="IE290" s="12"/>
      <c r="IF290" s="12"/>
      <c r="IG290" s="12"/>
      <c r="IH290" s="12"/>
      <c r="II290" s="12"/>
      <c r="IJ290" s="12"/>
      <c r="IK290" s="12"/>
      <c r="IL290" s="12"/>
      <c r="IM290" s="12"/>
      <c r="IN290" s="12"/>
      <c r="IO290" s="12"/>
      <c r="IP290" s="12"/>
      <c r="IQ290" s="12"/>
      <c r="IR290" s="12"/>
      <c r="IS290" s="12"/>
      <c r="IT290" s="12"/>
      <c r="IU290" s="12"/>
      <c r="IV290" s="12"/>
      <c r="IW290" s="12"/>
      <c r="IX290" s="12"/>
      <c r="IY290" s="12"/>
      <c r="IZ290" s="12"/>
      <c r="JA290" s="12"/>
      <c r="JB290" s="12"/>
      <c r="JC290" s="12"/>
      <c r="JD290" s="12"/>
      <c r="JE290" s="12"/>
      <c r="JF290" s="12"/>
      <c r="JG290" s="12"/>
      <c r="JH290" s="12"/>
      <c r="JI290" s="12"/>
      <c r="JJ290" s="12"/>
      <c r="JK290" s="12"/>
      <c r="JL290" s="12"/>
      <c r="JM290" s="12"/>
      <c r="JN290" s="12"/>
      <c r="JO290" s="12"/>
      <c r="JP290" s="12"/>
      <c r="JQ290" s="12"/>
      <c r="JR290" s="12"/>
      <c r="JS290" s="12"/>
      <c r="JT290" s="12"/>
      <c r="JU290" s="12"/>
      <c r="JV290" s="12"/>
    </row>
    <row r="291" spans="1:282" x14ac:dyDescent="0.25">
      <c r="A291" t="s">
        <v>188</v>
      </c>
      <c r="B291" t="s">
        <v>87</v>
      </c>
      <c r="C291" s="14" t="s">
        <v>310</v>
      </c>
      <c r="D291" t="s">
        <v>205</v>
      </c>
      <c r="E291" s="42">
        <v>41000</v>
      </c>
      <c r="F291" s="42">
        <f>E291*0.0287</f>
        <v>1176.7</v>
      </c>
      <c r="G291">
        <v>347.17</v>
      </c>
      <c r="H291" s="42">
        <f>E291*0.0304</f>
        <v>1246.4000000000001</v>
      </c>
      <c r="I291" s="42">
        <v>1752.45</v>
      </c>
      <c r="J291" s="42">
        <v>4522.72</v>
      </c>
      <c r="K291" s="42">
        <f t="shared" si="54"/>
        <v>36477.279999999999</v>
      </c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  <c r="BC291" s="12"/>
      <c r="BD291" s="12"/>
      <c r="BE291" s="12"/>
      <c r="BF291" s="12"/>
      <c r="BG291" s="12"/>
      <c r="BH291" s="12"/>
      <c r="BI291" s="12"/>
      <c r="BJ291" s="12"/>
      <c r="BK291" s="12"/>
      <c r="BL291" s="12"/>
      <c r="BM291" s="12"/>
      <c r="BN291" s="12"/>
      <c r="BO291" s="12"/>
      <c r="BP291" s="12"/>
      <c r="BQ291" s="12"/>
      <c r="BR291" s="12"/>
      <c r="BS291" s="12"/>
      <c r="BT291" s="12"/>
      <c r="BU291" s="12"/>
      <c r="BV291" s="12"/>
      <c r="BW291" s="12"/>
      <c r="BX291" s="12"/>
      <c r="BY291" s="12"/>
      <c r="BZ291" s="12"/>
      <c r="CA291" s="12"/>
      <c r="CB291" s="12"/>
      <c r="CC291" s="12"/>
      <c r="CD291" s="12"/>
      <c r="CE291" s="12"/>
      <c r="CF291" s="12"/>
      <c r="CG291" s="12"/>
      <c r="CH291" s="12"/>
      <c r="CI291" s="12"/>
      <c r="CJ291" s="12"/>
      <c r="CK291" s="12"/>
      <c r="CL291" s="12"/>
      <c r="CM291" s="12"/>
      <c r="CN291" s="12"/>
      <c r="CO291" s="12"/>
      <c r="CP291" s="12"/>
      <c r="CQ291" s="12"/>
      <c r="CR291" s="12"/>
      <c r="CS291" s="12"/>
      <c r="CT291" s="12"/>
      <c r="CU291" s="12"/>
      <c r="CV291" s="12"/>
      <c r="CW291" s="12"/>
      <c r="CX291" s="12"/>
      <c r="CY291" s="12"/>
      <c r="CZ291" s="12"/>
      <c r="DA291" s="12"/>
      <c r="DB291" s="12"/>
      <c r="DC291" s="12"/>
      <c r="DD291" s="12"/>
      <c r="DE291" s="12"/>
      <c r="DF291" s="12"/>
      <c r="DG291" s="12"/>
      <c r="DH291" s="12"/>
      <c r="DI291" s="12"/>
      <c r="DJ291" s="12"/>
      <c r="DK291" s="12"/>
      <c r="DL291" s="12"/>
      <c r="DM291" s="12"/>
      <c r="DN291" s="12"/>
      <c r="DO291" s="12"/>
      <c r="DP291" s="12"/>
      <c r="DQ291" s="12"/>
      <c r="DR291" s="12"/>
      <c r="DS291" s="12"/>
      <c r="DT291" s="12"/>
      <c r="DU291" s="12"/>
      <c r="DV291" s="12"/>
      <c r="DW291" s="12"/>
      <c r="DX291" s="12"/>
      <c r="DY291" s="12"/>
      <c r="DZ291" s="12"/>
      <c r="EA291" s="12"/>
      <c r="EB291" s="12"/>
      <c r="EC291" s="12"/>
      <c r="ED291" s="12"/>
      <c r="EE291" s="12"/>
      <c r="EF291" s="12"/>
      <c r="EG291" s="12"/>
      <c r="EH291" s="12"/>
      <c r="EI291" s="12"/>
      <c r="EJ291" s="12"/>
      <c r="EK291" s="12"/>
      <c r="EL291" s="12"/>
      <c r="EM291" s="12"/>
      <c r="EN291" s="12"/>
      <c r="EO291" s="12"/>
      <c r="EP291" s="12"/>
      <c r="EQ291" s="12"/>
      <c r="ER291" s="12"/>
      <c r="ES291" s="12"/>
      <c r="ET291" s="12"/>
      <c r="EU291" s="12"/>
      <c r="EV291" s="12"/>
      <c r="EW291" s="12"/>
      <c r="EX291" s="12"/>
      <c r="EY291" s="12"/>
      <c r="EZ291" s="12"/>
      <c r="FA291" s="12"/>
      <c r="FB291" s="12"/>
      <c r="FC291" s="12"/>
      <c r="FD291" s="12"/>
      <c r="FE291" s="12"/>
      <c r="FF291" s="12"/>
      <c r="FG291" s="12"/>
      <c r="FH291" s="12"/>
      <c r="FI291" s="12"/>
      <c r="FJ291" s="12"/>
      <c r="FK291" s="12"/>
      <c r="FL291" s="12"/>
      <c r="FM291" s="12"/>
      <c r="FN291" s="12"/>
      <c r="FO291" s="12"/>
      <c r="FP291" s="12"/>
      <c r="FQ291" s="12"/>
      <c r="FR291" s="12"/>
      <c r="FS291" s="12"/>
      <c r="FT291" s="12"/>
      <c r="FU291" s="12"/>
      <c r="FV291" s="12"/>
      <c r="FW291" s="12"/>
      <c r="FX291" s="12"/>
      <c r="FY291" s="12"/>
      <c r="FZ291" s="12"/>
      <c r="GA291" s="12"/>
      <c r="GB291" s="12"/>
      <c r="GC291" s="12"/>
      <c r="GD291" s="12"/>
      <c r="GE291" s="12"/>
      <c r="GF291" s="12"/>
      <c r="GG291" s="12"/>
      <c r="GH291" s="12"/>
      <c r="GI291" s="12"/>
      <c r="GJ291" s="12"/>
      <c r="GK291" s="12"/>
      <c r="GL291" s="12"/>
      <c r="GM291" s="12"/>
      <c r="GN291" s="12"/>
      <c r="GO291" s="12"/>
      <c r="GP291" s="12"/>
      <c r="GQ291" s="12"/>
      <c r="GR291" s="12"/>
      <c r="GS291" s="12"/>
      <c r="GT291" s="12"/>
      <c r="GU291" s="12"/>
      <c r="GV291" s="12"/>
      <c r="GW291" s="12"/>
      <c r="GX291" s="12"/>
      <c r="GY291" s="12"/>
      <c r="GZ291" s="12"/>
      <c r="HA291" s="12"/>
      <c r="HB291" s="12"/>
      <c r="HC291" s="12"/>
      <c r="HD291" s="12"/>
      <c r="HE291" s="12"/>
      <c r="HF291" s="12"/>
      <c r="HG291" s="12"/>
      <c r="HH291" s="12"/>
      <c r="HI291" s="12"/>
      <c r="HJ291" s="12"/>
      <c r="HK291" s="12"/>
      <c r="HL291" s="12"/>
      <c r="HM291" s="12"/>
      <c r="HN291" s="12"/>
      <c r="HO291" s="12"/>
      <c r="HP291" s="12"/>
      <c r="HQ291" s="12"/>
      <c r="HR291" s="12"/>
      <c r="HS291" s="12"/>
      <c r="HT291" s="12"/>
      <c r="HU291" s="12"/>
      <c r="HV291" s="12"/>
      <c r="HW291" s="12"/>
      <c r="HX291" s="12"/>
      <c r="HY291" s="12"/>
      <c r="HZ291" s="12"/>
      <c r="IA291" s="12"/>
      <c r="IB291" s="12"/>
      <c r="IC291" s="12"/>
      <c r="ID291" s="12"/>
      <c r="IE291" s="12"/>
      <c r="IF291" s="12"/>
      <c r="IG291" s="12"/>
      <c r="IH291" s="12"/>
      <c r="II291" s="12"/>
      <c r="IJ291" s="12"/>
      <c r="IK291" s="12"/>
      <c r="IL291" s="12"/>
      <c r="IM291" s="12"/>
      <c r="IN291" s="12"/>
      <c r="IO291" s="12"/>
      <c r="IP291" s="12"/>
      <c r="IQ291" s="12"/>
      <c r="IR291" s="12"/>
      <c r="IS291" s="12"/>
      <c r="IT291" s="12"/>
      <c r="IU291" s="12"/>
      <c r="IV291" s="12"/>
      <c r="IW291" s="12"/>
      <c r="IX291" s="12"/>
      <c r="IY291" s="12"/>
      <c r="IZ291" s="12"/>
      <c r="JA291" s="12"/>
      <c r="JB291" s="12"/>
      <c r="JC291" s="12"/>
      <c r="JD291" s="12"/>
      <c r="JE291" s="12"/>
      <c r="JF291" s="12"/>
      <c r="JG291" s="12"/>
      <c r="JH291" s="12"/>
      <c r="JI291" s="12"/>
      <c r="JJ291" s="12"/>
      <c r="JK291" s="12"/>
      <c r="JL291" s="12"/>
      <c r="JM291" s="12"/>
      <c r="JN291" s="12"/>
      <c r="JO291" s="12"/>
      <c r="JP291" s="12"/>
      <c r="JQ291" s="12"/>
      <c r="JR291" s="12"/>
      <c r="JS291" s="12"/>
      <c r="JT291" s="12"/>
      <c r="JU291" s="12"/>
      <c r="JV291" s="12"/>
    </row>
    <row r="292" spans="1:282" x14ac:dyDescent="0.25">
      <c r="A292" s="2" t="s">
        <v>12</v>
      </c>
      <c r="B292" s="2">
        <v>5</v>
      </c>
      <c r="C292" s="15"/>
      <c r="D292" s="2"/>
      <c r="E292" s="50">
        <f t="shared" ref="E292:J292" si="55">SUM(E287:E291)</f>
        <v>200000</v>
      </c>
      <c r="F292" s="50">
        <f t="shared" si="55"/>
        <v>5740</v>
      </c>
      <c r="G292" s="50">
        <f>SUM(G287:G291)</f>
        <v>1861.92</v>
      </c>
      <c r="H292" s="50">
        <f t="shared" si="55"/>
        <v>6080</v>
      </c>
      <c r="I292" s="50">
        <f t="shared" si="55"/>
        <v>8354.9</v>
      </c>
      <c r="J292" s="50">
        <f t="shared" si="55"/>
        <v>22036.82</v>
      </c>
      <c r="K292" s="50">
        <f>SUM(K287:K291)</f>
        <v>177963.18</v>
      </c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12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  <c r="CS292" s="12"/>
      <c r="CT292" s="12"/>
      <c r="CU292" s="12"/>
      <c r="CV292" s="12"/>
      <c r="CW292" s="12"/>
      <c r="CX292" s="12"/>
      <c r="CY292" s="12"/>
      <c r="CZ292" s="12"/>
      <c r="DA292" s="12"/>
      <c r="DB292" s="12"/>
      <c r="DC292" s="12"/>
      <c r="DD292" s="12"/>
      <c r="DE292" s="12"/>
      <c r="DF292" s="12"/>
      <c r="DG292" s="12"/>
      <c r="DH292" s="12"/>
      <c r="DI292" s="12"/>
      <c r="DJ292" s="12"/>
      <c r="DK292" s="12"/>
      <c r="DL292" s="12"/>
      <c r="DM292" s="12"/>
      <c r="DN292" s="12"/>
      <c r="DO292" s="12"/>
      <c r="DP292" s="12"/>
      <c r="DQ292" s="12"/>
      <c r="DR292" s="12"/>
      <c r="DS292" s="12"/>
      <c r="DT292" s="12"/>
      <c r="DU292" s="12"/>
      <c r="DV292" s="12"/>
      <c r="DW292" s="12"/>
      <c r="DX292" s="12"/>
      <c r="DY292" s="12"/>
      <c r="DZ292" s="12"/>
      <c r="EA292" s="12"/>
      <c r="EB292" s="12"/>
      <c r="EC292" s="12"/>
      <c r="ED292" s="12"/>
      <c r="EE292" s="12"/>
      <c r="EF292" s="12"/>
      <c r="EG292" s="12"/>
      <c r="EH292" s="12"/>
      <c r="EI292" s="12"/>
      <c r="EJ292" s="12"/>
      <c r="EK292" s="12"/>
      <c r="EL292" s="12"/>
      <c r="EM292" s="12"/>
      <c r="EN292" s="12"/>
      <c r="EO292" s="12"/>
      <c r="EP292" s="12"/>
      <c r="EQ292" s="12"/>
      <c r="ER292" s="12"/>
      <c r="ES292" s="12"/>
      <c r="ET292" s="12"/>
      <c r="EU292" s="12"/>
      <c r="EV292" s="12"/>
      <c r="EW292" s="12"/>
      <c r="EX292" s="12"/>
      <c r="EY292" s="12"/>
      <c r="EZ292" s="12"/>
      <c r="FA292" s="12"/>
      <c r="FB292" s="12"/>
      <c r="FC292" s="12"/>
      <c r="FD292" s="12"/>
      <c r="FE292" s="12"/>
      <c r="FF292" s="12"/>
      <c r="FG292" s="12"/>
      <c r="FH292" s="12"/>
      <c r="FI292" s="12"/>
      <c r="FJ292" s="12"/>
      <c r="FK292" s="12"/>
      <c r="FL292" s="12"/>
      <c r="FM292" s="12"/>
      <c r="FN292" s="12"/>
      <c r="FO292" s="12"/>
      <c r="FP292" s="12"/>
      <c r="FQ292" s="12"/>
      <c r="FR292" s="12"/>
      <c r="FS292" s="12"/>
      <c r="FT292" s="12"/>
      <c r="FU292" s="12"/>
      <c r="FV292" s="12"/>
      <c r="FW292" s="12"/>
      <c r="FX292" s="12"/>
      <c r="FY292" s="12"/>
      <c r="FZ292" s="12"/>
      <c r="GA292" s="12"/>
      <c r="GB292" s="12"/>
      <c r="GC292" s="12"/>
      <c r="GD292" s="12"/>
      <c r="GE292" s="12"/>
      <c r="GF292" s="12"/>
      <c r="GG292" s="12"/>
      <c r="GH292" s="12"/>
      <c r="GI292" s="12"/>
      <c r="GJ292" s="12"/>
      <c r="GK292" s="12"/>
      <c r="GL292" s="12"/>
      <c r="GM292" s="12"/>
      <c r="GN292" s="12"/>
      <c r="GO292" s="12"/>
      <c r="GP292" s="12"/>
      <c r="GQ292" s="12"/>
      <c r="GR292" s="12"/>
      <c r="GS292" s="12"/>
      <c r="GT292" s="12"/>
      <c r="GU292" s="12"/>
      <c r="GV292" s="12"/>
      <c r="GW292" s="12"/>
      <c r="GX292" s="12"/>
      <c r="GY292" s="12"/>
      <c r="GZ292" s="12"/>
      <c r="HA292" s="12"/>
      <c r="HB292" s="12"/>
      <c r="HC292" s="12"/>
      <c r="HD292" s="12"/>
      <c r="HE292" s="12"/>
      <c r="HF292" s="12"/>
      <c r="HG292" s="12"/>
      <c r="HH292" s="12"/>
      <c r="HI292" s="12"/>
      <c r="HJ292" s="12"/>
      <c r="HK292" s="12"/>
      <c r="HL292" s="12"/>
      <c r="HM292" s="12"/>
      <c r="HN292" s="12"/>
      <c r="HO292" s="12"/>
      <c r="HP292" s="12"/>
      <c r="HQ292" s="12"/>
      <c r="HR292" s="12"/>
      <c r="HS292" s="12"/>
      <c r="HT292" s="12"/>
      <c r="HU292" s="12"/>
      <c r="HV292" s="12"/>
      <c r="HW292" s="12"/>
      <c r="HX292" s="12"/>
      <c r="HY292" s="12"/>
      <c r="HZ292" s="12"/>
      <c r="IA292" s="12"/>
      <c r="IB292" s="12"/>
      <c r="IC292" s="12"/>
      <c r="ID292" s="12"/>
      <c r="IE292" s="12"/>
      <c r="IF292" s="12"/>
      <c r="IG292" s="12"/>
      <c r="IH292" s="12"/>
      <c r="II292" s="12"/>
      <c r="IJ292" s="12"/>
      <c r="IK292" s="12"/>
      <c r="IL292" s="12"/>
      <c r="IM292" s="12"/>
      <c r="IN292" s="12"/>
      <c r="IO292" s="12"/>
      <c r="IP292" s="12"/>
      <c r="IQ292" s="12"/>
      <c r="IR292" s="12"/>
      <c r="IS292" s="12"/>
      <c r="IT292" s="12"/>
      <c r="IU292" s="12"/>
      <c r="IV292" s="12"/>
      <c r="IW292" s="12"/>
      <c r="IX292" s="12"/>
      <c r="IY292" s="12"/>
      <c r="IZ292" s="12"/>
      <c r="JA292" s="12"/>
      <c r="JB292" s="12"/>
      <c r="JC292" s="12"/>
      <c r="JD292" s="12"/>
      <c r="JE292" s="12"/>
      <c r="JF292" s="12"/>
      <c r="JG292" s="12"/>
      <c r="JH292" s="12"/>
      <c r="JI292" s="12"/>
      <c r="JJ292" s="12"/>
      <c r="JK292" s="12"/>
      <c r="JL292" s="12"/>
      <c r="JM292" s="12"/>
      <c r="JN292" s="12"/>
      <c r="JO292" s="12"/>
      <c r="JP292" s="12"/>
      <c r="JQ292" s="12"/>
      <c r="JR292" s="12"/>
      <c r="JS292" s="12"/>
      <c r="JT292" s="12"/>
      <c r="JU292" s="12"/>
      <c r="JV292" s="12"/>
    </row>
    <row r="293" spans="1:282" s="12" customFormat="1" x14ac:dyDescent="0.25">
      <c r="A293" s="11"/>
      <c r="B293" s="11"/>
      <c r="C293" s="16"/>
      <c r="D293" s="11"/>
      <c r="E293" s="53"/>
      <c r="F293" s="53"/>
      <c r="G293" s="53"/>
      <c r="H293" s="53"/>
      <c r="I293" s="53"/>
      <c r="J293" s="53"/>
      <c r="K293" s="53"/>
    </row>
    <row r="294" spans="1:282" x14ac:dyDescent="0.25">
      <c r="A294" s="5" t="s">
        <v>409</v>
      </c>
      <c r="B294" s="5"/>
      <c r="C294" s="17"/>
      <c r="D294" s="5"/>
      <c r="E294" s="54"/>
      <c r="F294" s="54"/>
      <c r="G294" s="54"/>
      <c r="H294" s="54"/>
      <c r="I294" s="54"/>
      <c r="J294" s="54"/>
      <c r="K294" s="54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  <c r="BC294" s="12"/>
      <c r="BD294" s="12"/>
      <c r="BE294" s="12"/>
      <c r="BF294" s="12"/>
      <c r="BG294" s="12"/>
      <c r="BH294" s="12"/>
      <c r="BI294" s="12"/>
      <c r="BJ294" s="12"/>
      <c r="BK294" s="12"/>
      <c r="BL294" s="12"/>
      <c r="BM294" s="12"/>
      <c r="BN294" s="12"/>
      <c r="BO294" s="12"/>
      <c r="BP294" s="12"/>
      <c r="BQ294" s="12"/>
      <c r="BR294" s="12"/>
      <c r="BS294" s="12"/>
      <c r="BT294" s="12"/>
      <c r="BU294" s="12"/>
      <c r="BV294" s="12"/>
      <c r="BW294" s="12"/>
      <c r="BX294" s="12"/>
      <c r="BY294" s="12"/>
      <c r="BZ294" s="12"/>
      <c r="CA294" s="12"/>
      <c r="CB294" s="12"/>
      <c r="CC294" s="12"/>
      <c r="CD294" s="12"/>
      <c r="CE294" s="12"/>
      <c r="CF294" s="12"/>
      <c r="CG294" s="12"/>
      <c r="CH294" s="12"/>
      <c r="CI294" s="12"/>
      <c r="CJ294" s="12"/>
      <c r="CK294" s="12"/>
      <c r="CL294" s="12"/>
      <c r="CM294" s="12"/>
      <c r="CN294" s="12"/>
      <c r="CO294" s="12"/>
      <c r="CP294" s="12"/>
      <c r="CQ294" s="12"/>
      <c r="CR294" s="12"/>
      <c r="CS294" s="12"/>
      <c r="CT294" s="12"/>
      <c r="CU294" s="12"/>
      <c r="CV294" s="12"/>
      <c r="CW294" s="12"/>
      <c r="CX294" s="12"/>
      <c r="CY294" s="12"/>
      <c r="CZ294" s="12"/>
      <c r="DA294" s="12"/>
      <c r="DB294" s="12"/>
      <c r="DC294" s="12"/>
      <c r="DD294" s="12"/>
      <c r="DE294" s="12"/>
      <c r="DF294" s="12"/>
      <c r="DG294" s="12"/>
      <c r="DH294" s="12"/>
      <c r="DI294" s="12"/>
      <c r="DJ294" s="12"/>
      <c r="DK294" s="12"/>
      <c r="DL294" s="12"/>
      <c r="DM294" s="12"/>
      <c r="DN294" s="12"/>
      <c r="DO294" s="12"/>
      <c r="DP294" s="12"/>
      <c r="DQ294" s="12"/>
      <c r="DR294" s="12"/>
      <c r="DS294" s="12"/>
      <c r="DT294" s="12"/>
      <c r="DU294" s="12"/>
      <c r="DV294" s="12"/>
      <c r="DW294" s="12"/>
      <c r="DX294" s="12"/>
      <c r="DY294" s="12"/>
      <c r="DZ294" s="12"/>
      <c r="EA294" s="12"/>
      <c r="EB294" s="12"/>
      <c r="EC294" s="12"/>
      <c r="ED294" s="12"/>
      <c r="EE294" s="12"/>
      <c r="EF294" s="12"/>
      <c r="EG294" s="12"/>
      <c r="EH294" s="12"/>
      <c r="EI294" s="12"/>
      <c r="EJ294" s="12"/>
      <c r="EK294" s="12"/>
      <c r="EL294" s="12"/>
      <c r="EM294" s="12"/>
      <c r="EN294" s="12"/>
      <c r="EO294" s="12"/>
      <c r="EP294" s="12"/>
      <c r="EQ294" s="12"/>
      <c r="ER294" s="12"/>
      <c r="ES294" s="12"/>
      <c r="ET294" s="12"/>
      <c r="EU294" s="12"/>
      <c r="EV294" s="12"/>
      <c r="EW294" s="12"/>
      <c r="EX294" s="12"/>
      <c r="EY294" s="12"/>
      <c r="EZ294" s="12"/>
      <c r="FA294" s="12"/>
      <c r="FB294" s="12"/>
      <c r="FC294" s="12"/>
      <c r="FD294" s="12"/>
      <c r="FE294" s="12"/>
      <c r="FF294" s="12"/>
      <c r="FG294" s="12"/>
      <c r="FH294" s="12"/>
      <c r="FI294" s="12"/>
      <c r="FJ294" s="12"/>
      <c r="FK294" s="12"/>
      <c r="FL294" s="12"/>
      <c r="FM294" s="12"/>
      <c r="FN294" s="12"/>
      <c r="FO294" s="12"/>
      <c r="FP294" s="12"/>
      <c r="FQ294" s="12"/>
      <c r="FR294" s="12"/>
      <c r="FS294" s="12"/>
      <c r="FT294" s="12"/>
      <c r="FU294" s="12"/>
      <c r="FV294" s="12"/>
      <c r="FW294" s="12"/>
      <c r="FX294" s="12"/>
      <c r="FY294" s="12"/>
      <c r="FZ294" s="12"/>
      <c r="GA294" s="12"/>
      <c r="GB294" s="12"/>
      <c r="GC294" s="12"/>
      <c r="GD294" s="12"/>
      <c r="GE294" s="12"/>
      <c r="GF294" s="12"/>
      <c r="GG294" s="12"/>
      <c r="GH294" s="12"/>
      <c r="GI294" s="12"/>
      <c r="GJ294" s="12"/>
      <c r="GK294" s="12"/>
      <c r="GL294" s="12"/>
      <c r="GM294" s="12"/>
      <c r="GN294" s="12"/>
      <c r="GO294" s="12"/>
      <c r="GP294" s="12"/>
      <c r="GQ294" s="12"/>
      <c r="GR294" s="12"/>
      <c r="GS294" s="12"/>
      <c r="GT294" s="12"/>
      <c r="GU294" s="12"/>
      <c r="GV294" s="12"/>
      <c r="GW294" s="12"/>
      <c r="GX294" s="12"/>
      <c r="GY294" s="12"/>
      <c r="GZ294" s="12"/>
      <c r="HA294" s="12"/>
      <c r="HB294" s="12"/>
      <c r="HC294" s="12"/>
      <c r="HD294" s="12"/>
      <c r="HE294" s="12"/>
      <c r="HF294" s="12"/>
      <c r="HG294" s="12"/>
      <c r="HH294" s="12"/>
      <c r="HI294" s="12"/>
      <c r="HJ294" s="12"/>
      <c r="HK294" s="12"/>
      <c r="HL294" s="12"/>
      <c r="HM294" s="12"/>
      <c r="HN294" s="12"/>
      <c r="HO294" s="12"/>
      <c r="HP294" s="12"/>
      <c r="HQ294" s="12"/>
      <c r="HR294" s="12"/>
      <c r="HS294" s="12"/>
      <c r="HT294" s="12"/>
      <c r="HU294" s="12"/>
      <c r="HV294" s="12"/>
      <c r="HW294" s="12"/>
      <c r="HX294" s="12"/>
      <c r="HY294" s="12"/>
      <c r="HZ294" s="12"/>
      <c r="IA294" s="12"/>
      <c r="IB294" s="12"/>
      <c r="IC294" s="12"/>
      <c r="ID294" s="12"/>
      <c r="IE294" s="12"/>
      <c r="IF294" s="12"/>
      <c r="IG294" s="12"/>
      <c r="IH294" s="12"/>
      <c r="II294" s="12"/>
      <c r="IJ294" s="12"/>
      <c r="IK294" s="12"/>
      <c r="IL294" s="12"/>
      <c r="IM294" s="12"/>
      <c r="IN294" s="12"/>
      <c r="IO294" s="12"/>
      <c r="IP294" s="12"/>
      <c r="IQ294" s="12"/>
      <c r="IR294" s="12"/>
      <c r="IS294" s="12"/>
      <c r="IT294" s="12"/>
      <c r="IU294" s="12"/>
      <c r="IV294" s="12"/>
      <c r="IW294" s="12"/>
      <c r="IX294" s="12"/>
      <c r="IY294" s="12"/>
      <c r="IZ294" s="12"/>
      <c r="JA294" s="12"/>
      <c r="JB294" s="12"/>
      <c r="JC294" s="12"/>
      <c r="JD294" s="12"/>
      <c r="JE294" s="12"/>
      <c r="JF294" s="12"/>
      <c r="JG294" s="12"/>
      <c r="JH294" s="12"/>
      <c r="JI294" s="12"/>
      <c r="JJ294" s="12"/>
      <c r="JK294" s="12"/>
      <c r="JL294" s="12"/>
      <c r="JM294" s="12"/>
      <c r="JN294" s="12"/>
      <c r="JO294" s="12"/>
      <c r="JP294" s="12"/>
      <c r="JQ294" s="12"/>
      <c r="JR294" s="12"/>
      <c r="JS294" s="12"/>
      <c r="JT294" s="12"/>
      <c r="JU294" s="12"/>
      <c r="JV294" s="12"/>
    </row>
    <row r="295" spans="1:282" s="2" customFormat="1" x14ac:dyDescent="0.25">
      <c r="A295" s="12" t="s">
        <v>88</v>
      </c>
      <c r="B295" s="12" t="s">
        <v>83</v>
      </c>
      <c r="C295" s="14" t="s">
        <v>310</v>
      </c>
      <c r="D295" t="s">
        <v>204</v>
      </c>
      <c r="E295" s="42">
        <v>101000</v>
      </c>
      <c r="F295" s="42">
        <f>E295*0.0287</f>
        <v>2898.7</v>
      </c>
      <c r="G295" s="63">
        <v>11551.87</v>
      </c>
      <c r="H295" s="42">
        <f>E295*0.0304</f>
        <v>3070.4</v>
      </c>
      <c r="I295" s="63">
        <v>3329.9</v>
      </c>
      <c r="J295" s="42">
        <f>+F295+G295+H295+I295</f>
        <v>20850.87</v>
      </c>
      <c r="K295" s="42">
        <f>E295-J295</f>
        <v>80149.13</v>
      </c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  <c r="BG295" s="11"/>
      <c r="BH295" s="11"/>
      <c r="BI295" s="11"/>
      <c r="BJ295" s="11"/>
      <c r="BK295" s="11"/>
      <c r="BL295" s="11"/>
      <c r="BM295" s="11"/>
      <c r="BN295" s="11"/>
      <c r="BO295" s="11"/>
      <c r="BP295" s="11"/>
      <c r="BQ295" s="11"/>
      <c r="BR295" s="11"/>
      <c r="BS295" s="11"/>
      <c r="BT295" s="11"/>
      <c r="BU295" s="11"/>
      <c r="BV295" s="11"/>
      <c r="BW295" s="11"/>
      <c r="BX295" s="11"/>
      <c r="BY295" s="11"/>
      <c r="BZ295" s="11"/>
      <c r="CA295" s="11"/>
      <c r="CB295" s="11"/>
      <c r="CC295" s="11"/>
      <c r="CD295" s="11"/>
      <c r="CE295" s="11"/>
      <c r="CF295" s="11"/>
      <c r="CG295" s="11"/>
      <c r="CH295" s="11"/>
      <c r="CI295" s="11"/>
      <c r="CJ295" s="11"/>
      <c r="CK295" s="11"/>
      <c r="CL295" s="11"/>
      <c r="CM295" s="11"/>
      <c r="CN295" s="11"/>
      <c r="CO295" s="11"/>
      <c r="CP295" s="11"/>
      <c r="CQ295" s="11"/>
      <c r="CR295" s="11"/>
      <c r="CS295" s="11"/>
      <c r="CT295" s="11"/>
      <c r="CU295" s="11"/>
      <c r="CV295" s="11"/>
      <c r="CW295" s="11"/>
      <c r="CX295" s="11"/>
      <c r="CY295" s="11"/>
      <c r="CZ295" s="11"/>
      <c r="DA295" s="11"/>
      <c r="DB295" s="11"/>
      <c r="DC295" s="11"/>
      <c r="DD295" s="11"/>
      <c r="DE295" s="11"/>
      <c r="DF295" s="11"/>
      <c r="DG295" s="11"/>
      <c r="DH295" s="11"/>
      <c r="DI295" s="11"/>
      <c r="DJ295" s="11"/>
      <c r="DK295" s="11"/>
      <c r="DL295" s="11"/>
      <c r="DM295" s="11"/>
      <c r="DN295" s="11"/>
      <c r="DO295" s="11"/>
      <c r="DP295" s="11"/>
      <c r="DQ295" s="11"/>
      <c r="DR295" s="11"/>
      <c r="DS295" s="11"/>
      <c r="DT295" s="11"/>
      <c r="DU295" s="11"/>
      <c r="DV295" s="11"/>
      <c r="DW295" s="11"/>
      <c r="DX295" s="11"/>
      <c r="DY295" s="11"/>
      <c r="DZ295" s="11"/>
      <c r="EA295" s="11"/>
      <c r="EB295" s="11"/>
      <c r="EC295" s="11"/>
      <c r="ED295" s="11"/>
      <c r="EE295" s="11"/>
      <c r="EF295" s="11"/>
      <c r="EG295" s="11"/>
      <c r="EH295" s="11"/>
      <c r="EI295" s="11"/>
      <c r="EJ295" s="11"/>
      <c r="EK295" s="11"/>
      <c r="EL295" s="11"/>
      <c r="EM295" s="11"/>
      <c r="EN295" s="11"/>
      <c r="EO295" s="11"/>
      <c r="EP295" s="11"/>
      <c r="EQ295" s="11"/>
      <c r="ER295" s="11"/>
      <c r="ES295" s="11"/>
      <c r="ET295" s="11"/>
      <c r="EU295" s="11"/>
      <c r="EV295" s="11"/>
      <c r="EW295" s="11"/>
      <c r="EX295" s="11"/>
      <c r="EY295" s="11"/>
      <c r="EZ295" s="11"/>
      <c r="FA295" s="11"/>
      <c r="FB295" s="11"/>
      <c r="FC295" s="11"/>
      <c r="FD295" s="11"/>
      <c r="FE295" s="11"/>
      <c r="FF295" s="11"/>
      <c r="FG295" s="11"/>
      <c r="FH295" s="11"/>
      <c r="FI295" s="11"/>
      <c r="FJ295" s="11"/>
      <c r="FK295" s="11"/>
      <c r="FL295" s="11"/>
      <c r="FM295" s="11"/>
      <c r="FN295" s="11"/>
      <c r="FO295" s="11"/>
      <c r="FP295" s="11"/>
      <c r="FQ295" s="11"/>
      <c r="FR295" s="11"/>
      <c r="FS295" s="11"/>
      <c r="FT295" s="11"/>
      <c r="FU295" s="11"/>
      <c r="FV295" s="11"/>
      <c r="FW295" s="11"/>
      <c r="FX295" s="11"/>
      <c r="FY295" s="11"/>
      <c r="FZ295" s="11"/>
      <c r="GA295" s="11"/>
      <c r="GB295" s="11"/>
      <c r="GC295" s="11"/>
      <c r="GD295" s="11"/>
      <c r="GE295" s="11"/>
      <c r="GF295" s="11"/>
      <c r="GG295" s="11"/>
      <c r="GH295" s="11"/>
      <c r="GI295" s="11"/>
      <c r="GJ295" s="11"/>
      <c r="GK295" s="11"/>
      <c r="GL295" s="11"/>
      <c r="GM295" s="11"/>
      <c r="GN295" s="11"/>
      <c r="GO295" s="11"/>
      <c r="GP295" s="11"/>
      <c r="GQ295" s="11"/>
      <c r="GR295" s="11"/>
      <c r="GS295" s="11"/>
      <c r="GT295" s="11"/>
      <c r="GU295" s="11"/>
      <c r="GV295" s="11"/>
      <c r="GW295" s="11"/>
      <c r="GX295" s="11"/>
      <c r="GY295" s="11"/>
      <c r="GZ295" s="11"/>
      <c r="HA295" s="11"/>
      <c r="HB295" s="11"/>
      <c r="HC295" s="11"/>
      <c r="HD295" s="11"/>
      <c r="HE295" s="11"/>
      <c r="HF295" s="11"/>
      <c r="HG295" s="11"/>
      <c r="HH295" s="11"/>
      <c r="HI295" s="11"/>
      <c r="HJ295" s="11"/>
      <c r="HK295" s="11"/>
      <c r="HL295" s="11"/>
      <c r="HM295" s="11"/>
      <c r="HN295" s="11"/>
      <c r="HO295" s="11"/>
      <c r="HP295" s="11"/>
      <c r="HQ295" s="11"/>
      <c r="HR295" s="11"/>
      <c r="HS295" s="11"/>
      <c r="HT295" s="11"/>
      <c r="HU295" s="11"/>
      <c r="HV295" s="11"/>
      <c r="HW295" s="11"/>
      <c r="HX295" s="11"/>
      <c r="HY295" s="11"/>
      <c r="HZ295" s="11"/>
      <c r="IA295" s="11"/>
      <c r="IB295" s="11"/>
      <c r="IC295" s="11"/>
      <c r="ID295" s="11"/>
      <c r="IE295" s="11"/>
      <c r="IF295" s="11"/>
      <c r="IG295" s="11"/>
      <c r="IH295" s="11"/>
      <c r="II295" s="11"/>
      <c r="IJ295" s="11"/>
      <c r="IK295" s="11"/>
      <c r="IL295" s="11"/>
      <c r="IM295" s="11"/>
      <c r="IN295" s="11"/>
      <c r="IO295" s="11"/>
      <c r="IP295" s="11"/>
      <c r="IQ295" s="11"/>
      <c r="IR295" s="11"/>
      <c r="IS295" s="11"/>
      <c r="IT295" s="11"/>
      <c r="IU295" s="11"/>
      <c r="IV295" s="11"/>
      <c r="IW295" s="11"/>
      <c r="IX295" s="11"/>
      <c r="IY295" s="11"/>
      <c r="IZ295" s="11"/>
      <c r="JA295" s="11"/>
      <c r="JB295" s="11"/>
      <c r="JC295" s="11"/>
      <c r="JD295" s="11"/>
      <c r="JE295" s="11"/>
      <c r="JF295" s="11"/>
      <c r="JG295" s="11"/>
      <c r="JH295" s="11"/>
      <c r="JI295" s="11"/>
      <c r="JJ295" s="11"/>
      <c r="JK295" s="11"/>
      <c r="JL295" s="11"/>
      <c r="JM295" s="11"/>
      <c r="JN295" s="11"/>
      <c r="JO295" s="11"/>
      <c r="JP295" s="11"/>
      <c r="JQ295" s="11"/>
      <c r="JR295" s="11"/>
      <c r="JS295" s="11"/>
      <c r="JT295" s="11"/>
      <c r="JU295" s="11"/>
      <c r="JV295" s="11"/>
    </row>
    <row r="296" spans="1:282" x14ac:dyDescent="0.25">
      <c r="A296" s="26" t="s">
        <v>12</v>
      </c>
      <c r="B296" s="26">
        <v>1</v>
      </c>
      <c r="C296" s="27"/>
      <c r="D296" s="26"/>
      <c r="E296" s="49">
        <f t="shared" ref="E296:K296" si="56">SUM(E295)</f>
        <v>101000</v>
      </c>
      <c r="F296" s="49">
        <f t="shared" si="56"/>
        <v>2898.7</v>
      </c>
      <c r="G296" s="49">
        <f>SUM(G295)</f>
        <v>11551.87</v>
      </c>
      <c r="H296" s="49">
        <f t="shared" si="56"/>
        <v>3070.4</v>
      </c>
      <c r="I296" s="49">
        <f t="shared" si="56"/>
        <v>3329.9</v>
      </c>
      <c r="J296" s="49">
        <f t="shared" si="56"/>
        <v>20850.87</v>
      </c>
      <c r="K296" s="49">
        <f t="shared" si="56"/>
        <v>80149.13</v>
      </c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  <c r="BC296" s="12"/>
      <c r="BD296" s="12"/>
      <c r="BE296" s="12"/>
      <c r="BF296" s="12"/>
      <c r="BG296" s="12"/>
      <c r="BH296" s="12"/>
      <c r="BI296" s="12"/>
      <c r="BJ296" s="12"/>
      <c r="BK296" s="12"/>
      <c r="BL296" s="12"/>
      <c r="BM296" s="12"/>
      <c r="BN296" s="12"/>
      <c r="BO296" s="12"/>
      <c r="BP296" s="12"/>
      <c r="BQ296" s="12"/>
      <c r="BR296" s="12"/>
      <c r="BS296" s="12"/>
      <c r="BT296" s="12"/>
      <c r="BU296" s="12"/>
      <c r="BV296" s="12"/>
      <c r="BW296" s="12"/>
      <c r="BX296" s="12"/>
      <c r="BY296" s="12"/>
      <c r="BZ296" s="12"/>
      <c r="CA296" s="12"/>
      <c r="CB296" s="12"/>
      <c r="CC296" s="12"/>
      <c r="CD296" s="12"/>
      <c r="CE296" s="12"/>
      <c r="CF296" s="12"/>
      <c r="CG296" s="12"/>
      <c r="CH296" s="12"/>
      <c r="CI296" s="12"/>
      <c r="CJ296" s="12"/>
      <c r="CK296" s="12"/>
      <c r="CL296" s="12"/>
      <c r="CM296" s="12"/>
      <c r="CN296" s="12"/>
      <c r="CO296" s="12"/>
      <c r="CP296" s="12"/>
      <c r="CQ296" s="12"/>
      <c r="CR296" s="12"/>
      <c r="CS296" s="12"/>
      <c r="CT296" s="12"/>
      <c r="CU296" s="12"/>
      <c r="CV296" s="12"/>
      <c r="CW296" s="12"/>
      <c r="CX296" s="12"/>
      <c r="CY296" s="12"/>
      <c r="CZ296" s="12"/>
      <c r="DA296" s="12"/>
      <c r="DB296" s="12"/>
      <c r="DC296" s="12"/>
      <c r="DD296" s="12"/>
      <c r="DE296" s="12"/>
      <c r="DF296" s="12"/>
      <c r="DG296" s="12"/>
      <c r="DH296" s="12"/>
      <c r="DI296" s="12"/>
      <c r="DJ296" s="12"/>
      <c r="DK296" s="12"/>
      <c r="DL296" s="12"/>
      <c r="DM296" s="12"/>
      <c r="DN296" s="12"/>
      <c r="DO296" s="12"/>
      <c r="DP296" s="12"/>
      <c r="DQ296" s="12"/>
      <c r="DR296" s="12"/>
      <c r="DS296" s="12"/>
      <c r="DT296" s="12"/>
      <c r="DU296" s="12"/>
      <c r="DV296" s="12"/>
      <c r="DW296" s="12"/>
      <c r="DX296" s="12"/>
      <c r="DY296" s="12"/>
      <c r="DZ296" s="12"/>
      <c r="EA296" s="12"/>
      <c r="EB296" s="12"/>
      <c r="EC296" s="12"/>
      <c r="ED296" s="12"/>
      <c r="EE296" s="12"/>
      <c r="EF296" s="12"/>
      <c r="EG296" s="12"/>
      <c r="EH296" s="12"/>
      <c r="EI296" s="12"/>
      <c r="EJ296" s="12"/>
      <c r="EK296" s="12"/>
      <c r="EL296" s="12"/>
      <c r="EM296" s="12"/>
      <c r="EN296" s="12"/>
      <c r="EO296" s="12"/>
      <c r="EP296" s="12"/>
      <c r="EQ296" s="12"/>
      <c r="ER296" s="12"/>
      <c r="ES296" s="12"/>
      <c r="ET296" s="12"/>
      <c r="EU296" s="12"/>
      <c r="EV296" s="12"/>
      <c r="EW296" s="12"/>
      <c r="EX296" s="12"/>
      <c r="EY296" s="12"/>
      <c r="EZ296" s="12"/>
      <c r="FA296" s="12"/>
      <c r="FB296" s="12"/>
      <c r="FC296" s="12"/>
      <c r="FD296" s="12"/>
      <c r="FE296" s="12"/>
      <c r="FF296" s="12"/>
      <c r="FG296" s="12"/>
      <c r="FH296" s="12"/>
      <c r="FI296" s="12"/>
      <c r="FJ296" s="12"/>
      <c r="FK296" s="12"/>
      <c r="FL296" s="12"/>
      <c r="FM296" s="12"/>
      <c r="FN296" s="12"/>
      <c r="FO296" s="12"/>
      <c r="FP296" s="12"/>
      <c r="FQ296" s="12"/>
      <c r="FR296" s="12"/>
      <c r="FS296" s="12"/>
      <c r="FT296" s="12"/>
      <c r="FU296" s="12"/>
      <c r="FV296" s="12"/>
      <c r="FW296" s="12"/>
      <c r="FX296" s="12"/>
      <c r="FY296" s="12"/>
      <c r="FZ296" s="12"/>
      <c r="GA296" s="12"/>
      <c r="GB296" s="12"/>
      <c r="GC296" s="12"/>
      <c r="GD296" s="12"/>
      <c r="GE296" s="12"/>
      <c r="GF296" s="12"/>
      <c r="GG296" s="12"/>
      <c r="GH296" s="12"/>
      <c r="GI296" s="12"/>
      <c r="GJ296" s="12"/>
      <c r="GK296" s="12"/>
      <c r="GL296" s="12"/>
      <c r="GM296" s="12"/>
      <c r="GN296" s="12"/>
      <c r="GO296" s="12"/>
      <c r="GP296" s="12"/>
      <c r="GQ296" s="12"/>
      <c r="GR296" s="12"/>
      <c r="GS296" s="12"/>
      <c r="GT296" s="12"/>
      <c r="GU296" s="12"/>
      <c r="GV296" s="12"/>
      <c r="GW296" s="12"/>
      <c r="GX296" s="12"/>
      <c r="GY296" s="12"/>
      <c r="GZ296" s="12"/>
      <c r="HA296" s="12"/>
      <c r="HB296" s="12"/>
      <c r="HC296" s="12"/>
      <c r="HD296" s="12"/>
      <c r="HE296" s="12"/>
      <c r="HF296" s="12"/>
      <c r="HG296" s="12"/>
      <c r="HH296" s="12"/>
      <c r="HI296" s="12"/>
      <c r="HJ296" s="12"/>
      <c r="HK296" s="12"/>
      <c r="HL296" s="12"/>
      <c r="HM296" s="12"/>
      <c r="HN296" s="12"/>
      <c r="HO296" s="12"/>
      <c r="HP296" s="12"/>
      <c r="HQ296" s="12"/>
      <c r="HR296" s="12"/>
      <c r="HS296" s="12"/>
      <c r="HT296" s="12"/>
      <c r="HU296" s="12"/>
      <c r="HV296" s="12"/>
      <c r="HW296" s="12"/>
      <c r="HX296" s="12"/>
      <c r="HY296" s="12"/>
      <c r="HZ296" s="12"/>
      <c r="IA296" s="12"/>
      <c r="IB296" s="12"/>
      <c r="IC296" s="12"/>
      <c r="ID296" s="12"/>
      <c r="IE296" s="12"/>
      <c r="IF296" s="12"/>
      <c r="IG296" s="12"/>
      <c r="IH296" s="12"/>
      <c r="II296" s="12"/>
      <c r="IJ296" s="12"/>
      <c r="IK296" s="12"/>
      <c r="IL296" s="12"/>
      <c r="IM296" s="12"/>
      <c r="IN296" s="12"/>
      <c r="IO296" s="12"/>
      <c r="IP296" s="12"/>
      <c r="IQ296" s="12"/>
      <c r="IR296" s="12"/>
      <c r="IS296" s="12"/>
      <c r="IT296" s="12"/>
      <c r="IU296" s="12"/>
      <c r="IV296" s="12"/>
      <c r="IW296" s="12"/>
      <c r="IX296" s="12"/>
      <c r="IY296" s="12"/>
      <c r="IZ296" s="12"/>
      <c r="JA296" s="12"/>
      <c r="JB296" s="12"/>
      <c r="JC296" s="12"/>
      <c r="JD296" s="12"/>
      <c r="JE296" s="12"/>
      <c r="JF296" s="12"/>
      <c r="JG296" s="12"/>
      <c r="JH296" s="12"/>
      <c r="JI296" s="12"/>
      <c r="JJ296" s="12"/>
      <c r="JK296" s="12"/>
      <c r="JL296" s="12"/>
      <c r="JM296" s="12"/>
      <c r="JN296" s="12"/>
      <c r="JO296" s="12"/>
      <c r="JP296" s="12"/>
      <c r="JQ296" s="12"/>
      <c r="JR296" s="12"/>
      <c r="JS296" s="12"/>
      <c r="JT296" s="12"/>
      <c r="JU296" s="12"/>
      <c r="JV296" s="12"/>
    </row>
    <row r="297" spans="1:282" s="12" customFormat="1" x14ac:dyDescent="0.25">
      <c r="A297" s="11"/>
      <c r="B297" s="11"/>
      <c r="C297" s="16"/>
      <c r="D297" s="11"/>
      <c r="E297" s="53"/>
      <c r="F297" s="53"/>
      <c r="G297" s="53"/>
      <c r="H297" s="53"/>
      <c r="I297" s="53"/>
      <c r="J297" s="53"/>
      <c r="K297" s="53"/>
    </row>
    <row r="298" spans="1:282" s="12" customFormat="1" x14ac:dyDescent="0.25">
      <c r="A298" s="11" t="s">
        <v>435</v>
      </c>
      <c r="B298" s="11"/>
      <c r="C298" s="16"/>
      <c r="D298" s="11"/>
      <c r="E298" s="53"/>
      <c r="F298" s="53"/>
      <c r="G298" s="53"/>
      <c r="H298" s="53"/>
      <c r="I298" s="53"/>
      <c r="J298" s="53"/>
      <c r="K298" s="53"/>
    </row>
    <row r="299" spans="1:282" s="12" customFormat="1" x14ac:dyDescent="0.25">
      <c r="A299" s="12" t="s">
        <v>444</v>
      </c>
      <c r="B299" s="12" t="s">
        <v>16</v>
      </c>
      <c r="C299" s="41" t="s">
        <v>310</v>
      </c>
      <c r="D299" s="12" t="s">
        <v>204</v>
      </c>
      <c r="E299" s="56">
        <v>101000</v>
      </c>
      <c r="F299" s="56">
        <v>2898.7</v>
      </c>
      <c r="G299" s="63">
        <v>11946.23</v>
      </c>
      <c r="H299" s="56">
        <v>3070.4</v>
      </c>
      <c r="I299" s="63">
        <v>1602.45</v>
      </c>
      <c r="J299" s="42">
        <v>19517.78</v>
      </c>
      <c r="K299" s="56">
        <f>E299-J299</f>
        <v>81482.22</v>
      </c>
    </row>
    <row r="300" spans="1:282" s="29" customFormat="1" x14ac:dyDescent="0.25">
      <c r="A300" s="2" t="s">
        <v>12</v>
      </c>
      <c r="B300" s="2">
        <v>1</v>
      </c>
      <c r="C300" s="15"/>
      <c r="D300" s="2"/>
      <c r="E300" s="50">
        <f t="shared" ref="E300:K300" si="57">E299</f>
        <v>101000</v>
      </c>
      <c r="F300" s="50">
        <f t="shared" si="57"/>
        <v>2898.7</v>
      </c>
      <c r="G300" s="50">
        <f>G299</f>
        <v>11946.23</v>
      </c>
      <c r="H300" s="50">
        <f t="shared" si="57"/>
        <v>3070.4</v>
      </c>
      <c r="I300" s="50">
        <f t="shared" si="57"/>
        <v>1602.45</v>
      </c>
      <c r="J300" s="50">
        <f t="shared" si="57"/>
        <v>19517.78</v>
      </c>
      <c r="K300" s="50">
        <f t="shared" si="57"/>
        <v>81482.22</v>
      </c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</row>
    <row r="301" spans="1:282" s="12" customFormat="1" x14ac:dyDescent="0.25">
      <c r="A301" s="11"/>
      <c r="B301" s="11"/>
      <c r="C301" s="16"/>
      <c r="D301" s="11"/>
      <c r="E301" s="53"/>
      <c r="F301" s="53"/>
      <c r="G301" s="53"/>
      <c r="H301" s="53"/>
      <c r="I301" s="53"/>
      <c r="J301" s="53"/>
      <c r="K301" s="53"/>
    </row>
    <row r="302" spans="1:282" x14ac:dyDescent="0.25">
      <c r="A302" s="5" t="s">
        <v>89</v>
      </c>
      <c r="B302" s="5"/>
      <c r="C302" s="17"/>
      <c r="D302" s="5"/>
      <c r="E302" s="54"/>
      <c r="F302" s="54"/>
      <c r="G302" s="54"/>
      <c r="H302" s="54"/>
      <c r="I302" s="54"/>
      <c r="J302" s="54"/>
      <c r="K302" s="54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12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  <c r="CS302" s="12"/>
      <c r="CT302" s="12"/>
      <c r="CU302" s="12"/>
      <c r="CV302" s="12"/>
      <c r="CW302" s="12"/>
      <c r="CX302" s="12"/>
      <c r="CY302" s="12"/>
      <c r="CZ302" s="12"/>
      <c r="DA302" s="12"/>
      <c r="DB302" s="12"/>
      <c r="DC302" s="12"/>
      <c r="DD302" s="12"/>
      <c r="DE302" s="12"/>
      <c r="DF302" s="12"/>
      <c r="DG302" s="12"/>
      <c r="DH302" s="12"/>
      <c r="DI302" s="12"/>
      <c r="DJ302" s="12"/>
      <c r="DK302" s="12"/>
      <c r="DL302" s="12"/>
      <c r="DM302" s="12"/>
      <c r="DN302" s="12"/>
      <c r="DO302" s="12"/>
      <c r="DP302" s="12"/>
      <c r="DQ302" s="12"/>
      <c r="DR302" s="12"/>
      <c r="DS302" s="12"/>
      <c r="DT302" s="12"/>
      <c r="DU302" s="12"/>
      <c r="DV302" s="12"/>
      <c r="DW302" s="12"/>
      <c r="DX302" s="12"/>
      <c r="DY302" s="12"/>
      <c r="DZ302" s="12"/>
      <c r="EA302" s="12"/>
      <c r="EB302" s="12"/>
      <c r="EC302" s="12"/>
      <c r="ED302" s="12"/>
      <c r="EE302" s="12"/>
      <c r="EF302" s="12"/>
      <c r="EG302" s="12"/>
      <c r="EH302" s="12"/>
      <c r="EI302" s="12"/>
      <c r="EJ302" s="12"/>
      <c r="EK302" s="12"/>
      <c r="EL302" s="12"/>
      <c r="EM302" s="12"/>
      <c r="EN302" s="12"/>
      <c r="EO302" s="12"/>
      <c r="EP302" s="12"/>
      <c r="EQ302" s="12"/>
      <c r="ER302" s="12"/>
      <c r="ES302" s="12"/>
      <c r="ET302" s="12"/>
      <c r="EU302" s="12"/>
      <c r="EV302" s="12"/>
      <c r="EW302" s="12"/>
      <c r="EX302" s="12"/>
      <c r="EY302" s="12"/>
      <c r="EZ302" s="12"/>
      <c r="FA302" s="12"/>
      <c r="FB302" s="12"/>
      <c r="FC302" s="12"/>
      <c r="FD302" s="12"/>
      <c r="FE302" s="12"/>
      <c r="FF302" s="12"/>
      <c r="FG302" s="12"/>
      <c r="FH302" s="12"/>
      <c r="FI302" s="12"/>
      <c r="FJ302" s="12"/>
      <c r="FK302" s="12"/>
      <c r="FL302" s="12"/>
      <c r="FM302" s="12"/>
      <c r="FN302" s="12"/>
      <c r="FO302" s="12"/>
      <c r="FP302" s="12"/>
      <c r="FQ302" s="12"/>
      <c r="FR302" s="12"/>
      <c r="FS302" s="12"/>
      <c r="FT302" s="12"/>
      <c r="FU302" s="12"/>
      <c r="FV302" s="12"/>
      <c r="FW302" s="12"/>
      <c r="FX302" s="12"/>
      <c r="FY302" s="12"/>
      <c r="FZ302" s="12"/>
      <c r="GA302" s="12"/>
      <c r="GB302" s="12"/>
      <c r="GC302" s="12"/>
      <c r="GD302" s="12"/>
      <c r="GE302" s="12"/>
      <c r="GF302" s="12"/>
      <c r="GG302" s="12"/>
      <c r="GH302" s="12"/>
      <c r="GI302" s="12"/>
      <c r="GJ302" s="12"/>
      <c r="GK302" s="12"/>
      <c r="GL302" s="12"/>
      <c r="GM302" s="12"/>
      <c r="GN302" s="12"/>
      <c r="GO302" s="12"/>
      <c r="GP302" s="12"/>
      <c r="GQ302" s="12"/>
      <c r="GR302" s="12"/>
      <c r="GS302" s="12"/>
      <c r="GT302" s="12"/>
      <c r="GU302" s="12"/>
      <c r="GV302" s="12"/>
      <c r="GW302" s="12"/>
      <c r="GX302" s="12"/>
      <c r="GY302" s="12"/>
      <c r="GZ302" s="12"/>
      <c r="HA302" s="12"/>
      <c r="HB302" s="12"/>
      <c r="HC302" s="12"/>
      <c r="HD302" s="12"/>
      <c r="HE302" s="12"/>
      <c r="HF302" s="12"/>
      <c r="HG302" s="12"/>
      <c r="HH302" s="12"/>
      <c r="HI302" s="12"/>
      <c r="HJ302" s="12"/>
      <c r="HK302" s="12"/>
      <c r="HL302" s="12"/>
      <c r="HM302" s="12"/>
      <c r="HN302" s="12"/>
      <c r="HO302" s="12"/>
      <c r="HP302" s="12"/>
      <c r="HQ302" s="12"/>
      <c r="HR302" s="12"/>
      <c r="HS302" s="12"/>
      <c r="HT302" s="12"/>
      <c r="HU302" s="12"/>
      <c r="HV302" s="12"/>
      <c r="HW302" s="12"/>
      <c r="HX302" s="12"/>
      <c r="HY302" s="12"/>
      <c r="HZ302" s="12"/>
      <c r="IA302" s="12"/>
      <c r="IB302" s="12"/>
      <c r="IC302" s="12"/>
      <c r="ID302" s="12"/>
      <c r="IE302" s="12"/>
      <c r="IF302" s="12"/>
      <c r="IG302" s="12"/>
      <c r="IH302" s="12"/>
      <c r="II302" s="12"/>
      <c r="IJ302" s="12"/>
      <c r="IK302" s="12"/>
      <c r="IL302" s="12"/>
      <c r="IM302" s="12"/>
      <c r="IN302" s="12"/>
      <c r="IO302" s="12"/>
      <c r="IP302" s="12"/>
      <c r="IQ302" s="12"/>
      <c r="IR302" s="12"/>
      <c r="IS302" s="12"/>
      <c r="IT302" s="12"/>
      <c r="IU302" s="12"/>
      <c r="IV302" s="12"/>
      <c r="IW302" s="12"/>
      <c r="IX302" s="12"/>
      <c r="IY302" s="12"/>
      <c r="IZ302" s="12"/>
      <c r="JA302" s="12"/>
      <c r="JB302" s="12"/>
      <c r="JC302" s="12"/>
      <c r="JD302" s="12"/>
      <c r="JE302" s="12"/>
      <c r="JF302" s="12"/>
      <c r="JG302" s="12"/>
      <c r="JH302" s="12"/>
      <c r="JI302" s="12"/>
      <c r="JJ302" s="12"/>
      <c r="JK302" s="12"/>
      <c r="JL302" s="12"/>
      <c r="JM302" s="12"/>
      <c r="JN302" s="12"/>
      <c r="JO302" s="12"/>
      <c r="JP302" s="12"/>
      <c r="JQ302" s="12"/>
      <c r="JR302" s="12"/>
      <c r="JS302" s="12"/>
      <c r="JT302" s="12"/>
      <c r="JU302" s="12"/>
      <c r="JV302" s="12"/>
    </row>
    <row r="303" spans="1:282" x14ac:dyDescent="0.25">
      <c r="A303" t="s">
        <v>90</v>
      </c>
      <c r="B303" t="s">
        <v>91</v>
      </c>
      <c r="C303" s="14" t="s">
        <v>310</v>
      </c>
      <c r="D303" t="s">
        <v>204</v>
      </c>
      <c r="E303" s="42">
        <v>81000</v>
      </c>
      <c r="F303" s="42">
        <f>E303*0.0287</f>
        <v>2324.6999999999998</v>
      </c>
      <c r="G303" s="63">
        <v>7636.09</v>
      </c>
      <c r="H303" s="42">
        <f t="shared" ref="H303:H308" si="58">E303*0.0304</f>
        <v>2462.4</v>
      </c>
      <c r="I303" s="42">
        <v>425</v>
      </c>
      <c r="J303" s="42">
        <f t="shared" ref="J303:J309" si="59">+F303+G303+H303+I303</f>
        <v>12848.19</v>
      </c>
      <c r="K303" s="42">
        <f t="shared" ref="K303:K309" si="60">+E303-J303</f>
        <v>68151.81</v>
      </c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12"/>
      <c r="CC303" s="12"/>
      <c r="CD303" s="12"/>
      <c r="CE303" s="12"/>
      <c r="CF303" s="12"/>
      <c r="CG303" s="12"/>
      <c r="CH303" s="12"/>
      <c r="CI303" s="12"/>
      <c r="CJ303" s="12"/>
      <c r="CK303" s="12"/>
      <c r="CL303" s="12"/>
      <c r="CM303" s="12"/>
      <c r="CN303" s="12"/>
      <c r="CO303" s="12"/>
      <c r="CP303" s="12"/>
      <c r="CQ303" s="12"/>
      <c r="CR303" s="12"/>
      <c r="CS303" s="12"/>
      <c r="CT303" s="12"/>
      <c r="CU303" s="12"/>
      <c r="CV303" s="12"/>
      <c r="CW303" s="12"/>
      <c r="CX303" s="12"/>
      <c r="CY303" s="12"/>
      <c r="CZ303" s="12"/>
      <c r="DA303" s="12"/>
      <c r="DB303" s="12"/>
      <c r="DC303" s="12"/>
      <c r="DD303" s="12"/>
      <c r="DE303" s="12"/>
      <c r="DF303" s="12"/>
      <c r="DG303" s="12"/>
      <c r="DH303" s="12"/>
      <c r="DI303" s="12"/>
      <c r="DJ303" s="12"/>
      <c r="DK303" s="12"/>
      <c r="DL303" s="12"/>
      <c r="DM303" s="12"/>
      <c r="DN303" s="12"/>
      <c r="DO303" s="12"/>
      <c r="DP303" s="12"/>
      <c r="DQ303" s="12"/>
      <c r="DR303" s="12"/>
      <c r="DS303" s="12"/>
      <c r="DT303" s="12"/>
      <c r="DU303" s="12"/>
      <c r="DV303" s="12"/>
      <c r="DW303" s="12"/>
      <c r="DX303" s="12"/>
      <c r="DY303" s="12"/>
      <c r="DZ303" s="12"/>
      <c r="EA303" s="12"/>
      <c r="EB303" s="12"/>
      <c r="EC303" s="12"/>
      <c r="ED303" s="12"/>
      <c r="EE303" s="12"/>
      <c r="EF303" s="12"/>
      <c r="EG303" s="12"/>
      <c r="EH303" s="12"/>
      <c r="EI303" s="12"/>
      <c r="EJ303" s="12"/>
      <c r="EK303" s="12"/>
      <c r="EL303" s="12"/>
      <c r="EM303" s="12"/>
      <c r="EN303" s="12"/>
      <c r="EO303" s="12"/>
      <c r="EP303" s="12"/>
      <c r="EQ303" s="12"/>
      <c r="ER303" s="12"/>
      <c r="ES303" s="12"/>
      <c r="ET303" s="12"/>
      <c r="EU303" s="12"/>
      <c r="EV303" s="12"/>
      <c r="EW303" s="12"/>
      <c r="EX303" s="12"/>
      <c r="EY303" s="12"/>
      <c r="EZ303" s="12"/>
      <c r="FA303" s="12"/>
      <c r="FB303" s="12"/>
      <c r="FC303" s="12"/>
      <c r="FD303" s="12"/>
      <c r="FE303" s="12"/>
      <c r="FF303" s="12"/>
      <c r="FG303" s="12"/>
      <c r="FH303" s="12"/>
      <c r="FI303" s="12"/>
      <c r="FJ303" s="12"/>
      <c r="FK303" s="12"/>
      <c r="FL303" s="12"/>
      <c r="FM303" s="12"/>
      <c r="FN303" s="12"/>
      <c r="FO303" s="12"/>
      <c r="FP303" s="12"/>
      <c r="FQ303" s="12"/>
      <c r="FR303" s="12"/>
      <c r="FS303" s="12"/>
      <c r="FT303" s="12"/>
      <c r="FU303" s="12"/>
      <c r="FV303" s="12"/>
      <c r="FW303" s="12"/>
      <c r="FX303" s="12"/>
      <c r="FY303" s="12"/>
      <c r="FZ303" s="12"/>
      <c r="GA303" s="12"/>
      <c r="GB303" s="12"/>
      <c r="GC303" s="12"/>
      <c r="GD303" s="12"/>
      <c r="GE303" s="12"/>
      <c r="GF303" s="12"/>
      <c r="GG303" s="12"/>
      <c r="GH303" s="12"/>
      <c r="GI303" s="12"/>
      <c r="GJ303" s="12"/>
      <c r="GK303" s="12"/>
      <c r="GL303" s="12"/>
      <c r="GM303" s="12"/>
      <c r="GN303" s="12"/>
      <c r="GO303" s="12"/>
      <c r="GP303" s="12"/>
      <c r="GQ303" s="12"/>
      <c r="GR303" s="12"/>
      <c r="GS303" s="12"/>
      <c r="GT303" s="12"/>
      <c r="GU303" s="12"/>
      <c r="GV303" s="12"/>
      <c r="GW303" s="12"/>
      <c r="GX303" s="12"/>
      <c r="GY303" s="12"/>
      <c r="GZ303" s="12"/>
      <c r="HA303" s="12"/>
      <c r="HB303" s="12"/>
      <c r="HC303" s="12"/>
      <c r="HD303" s="12"/>
      <c r="HE303" s="12"/>
      <c r="HF303" s="12"/>
      <c r="HG303" s="12"/>
      <c r="HH303" s="12"/>
      <c r="HI303" s="12"/>
      <c r="HJ303" s="12"/>
      <c r="HK303" s="12"/>
      <c r="HL303" s="12"/>
      <c r="HM303" s="12"/>
      <c r="HN303" s="12"/>
      <c r="HO303" s="12"/>
      <c r="HP303" s="12"/>
      <c r="HQ303" s="12"/>
      <c r="HR303" s="12"/>
      <c r="HS303" s="12"/>
      <c r="HT303" s="12"/>
      <c r="HU303" s="12"/>
      <c r="HV303" s="12"/>
      <c r="HW303" s="12"/>
      <c r="HX303" s="12"/>
      <c r="HY303" s="12"/>
      <c r="HZ303" s="12"/>
      <c r="IA303" s="12"/>
      <c r="IB303" s="12"/>
      <c r="IC303" s="12"/>
      <c r="ID303" s="12"/>
      <c r="IE303" s="12"/>
      <c r="IF303" s="12"/>
      <c r="IG303" s="12"/>
      <c r="IH303" s="12"/>
      <c r="II303" s="12"/>
      <c r="IJ303" s="12"/>
      <c r="IK303" s="12"/>
      <c r="IL303" s="12"/>
      <c r="IM303" s="12"/>
      <c r="IN303" s="12"/>
      <c r="IO303" s="12"/>
      <c r="IP303" s="12"/>
      <c r="IQ303" s="12"/>
      <c r="IR303" s="12"/>
      <c r="IS303" s="12"/>
      <c r="IT303" s="12"/>
      <c r="IU303" s="12"/>
      <c r="IV303" s="12"/>
      <c r="IW303" s="12"/>
      <c r="IX303" s="12"/>
      <c r="IY303" s="12"/>
      <c r="IZ303" s="12"/>
      <c r="JA303" s="12"/>
      <c r="JB303" s="12"/>
      <c r="JC303" s="12"/>
      <c r="JD303" s="12"/>
      <c r="JE303" s="12"/>
      <c r="JF303" s="12"/>
      <c r="JG303" s="12"/>
      <c r="JH303" s="12"/>
      <c r="JI303" s="12"/>
      <c r="JJ303" s="12"/>
      <c r="JK303" s="12"/>
      <c r="JL303" s="12"/>
      <c r="JM303" s="12"/>
      <c r="JN303" s="12"/>
      <c r="JO303" s="12"/>
      <c r="JP303" s="12"/>
      <c r="JQ303" s="12"/>
      <c r="JR303" s="12"/>
      <c r="JS303" s="12"/>
      <c r="JT303" s="12"/>
      <c r="JU303" s="12"/>
      <c r="JV303" s="12"/>
    </row>
    <row r="304" spans="1:282" x14ac:dyDescent="0.25">
      <c r="A304" t="s">
        <v>92</v>
      </c>
      <c r="B304" t="s">
        <v>43</v>
      </c>
      <c r="C304" s="14" t="s">
        <v>311</v>
      </c>
      <c r="D304" t="s">
        <v>205</v>
      </c>
      <c r="E304" s="42">
        <v>24150</v>
      </c>
      <c r="F304" s="42">
        <f>E304*0.0287</f>
        <v>693.11</v>
      </c>
      <c r="G304" s="42">
        <v>0</v>
      </c>
      <c r="H304" s="42">
        <f t="shared" si="58"/>
        <v>734.16</v>
      </c>
      <c r="I304" s="42">
        <v>1654</v>
      </c>
      <c r="J304" s="42">
        <f t="shared" si="59"/>
        <v>3081.27</v>
      </c>
      <c r="K304" s="42">
        <f t="shared" si="60"/>
        <v>21068.73</v>
      </c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  <c r="FH304" s="12"/>
      <c r="FI304" s="12"/>
      <c r="FJ304" s="12"/>
      <c r="FK304" s="12"/>
      <c r="FL304" s="12"/>
      <c r="FM304" s="12"/>
      <c r="FN304" s="12"/>
      <c r="FO304" s="12"/>
      <c r="FP304" s="12"/>
      <c r="FQ304" s="12"/>
      <c r="FR304" s="12"/>
      <c r="FS304" s="12"/>
      <c r="FT304" s="12"/>
      <c r="FU304" s="12"/>
      <c r="FV304" s="12"/>
      <c r="FW304" s="12"/>
      <c r="FX304" s="12"/>
      <c r="FY304" s="12"/>
      <c r="FZ304" s="12"/>
      <c r="GA304" s="12"/>
      <c r="GB304" s="12"/>
      <c r="GC304" s="12"/>
      <c r="GD304" s="12"/>
      <c r="GE304" s="12"/>
      <c r="GF304" s="12"/>
      <c r="GG304" s="12"/>
      <c r="GH304" s="12"/>
      <c r="GI304" s="12"/>
      <c r="GJ304" s="12"/>
      <c r="GK304" s="12"/>
      <c r="GL304" s="12"/>
      <c r="GM304" s="12"/>
      <c r="GN304" s="12"/>
      <c r="GO304" s="12"/>
      <c r="GP304" s="12"/>
      <c r="GQ304" s="12"/>
      <c r="GR304" s="12"/>
      <c r="GS304" s="12"/>
      <c r="GT304" s="12"/>
      <c r="GU304" s="12"/>
      <c r="GV304" s="12"/>
      <c r="GW304" s="12"/>
      <c r="GX304" s="12"/>
      <c r="GY304" s="12"/>
      <c r="GZ304" s="12"/>
      <c r="HA304" s="12"/>
      <c r="HB304" s="12"/>
      <c r="HC304" s="12"/>
      <c r="HD304" s="12"/>
      <c r="HE304" s="12"/>
      <c r="HF304" s="12"/>
      <c r="HG304" s="12"/>
      <c r="HH304" s="12"/>
      <c r="HI304" s="12"/>
      <c r="HJ304" s="12"/>
      <c r="HK304" s="12"/>
      <c r="HL304" s="12"/>
      <c r="HM304" s="12"/>
      <c r="HN304" s="12"/>
      <c r="HO304" s="12"/>
      <c r="HP304" s="12"/>
      <c r="HQ304" s="12"/>
      <c r="HR304" s="12"/>
      <c r="HS304" s="12"/>
      <c r="HT304" s="12"/>
      <c r="HU304" s="12"/>
      <c r="HV304" s="12"/>
      <c r="HW304" s="12"/>
      <c r="HX304" s="12"/>
      <c r="HY304" s="12"/>
      <c r="HZ304" s="12"/>
      <c r="IA304" s="12"/>
      <c r="IB304" s="12"/>
      <c r="IC304" s="12"/>
      <c r="ID304" s="12"/>
      <c r="IE304" s="12"/>
      <c r="IF304" s="12"/>
      <c r="IG304" s="12"/>
      <c r="IH304" s="12"/>
      <c r="II304" s="12"/>
      <c r="IJ304" s="12"/>
      <c r="IK304" s="12"/>
      <c r="IL304" s="12"/>
      <c r="IM304" s="12"/>
      <c r="IN304" s="12"/>
      <c r="IO304" s="12"/>
      <c r="IP304" s="12"/>
      <c r="IQ304" s="12"/>
      <c r="IR304" s="12"/>
      <c r="IS304" s="12"/>
      <c r="IT304" s="12"/>
      <c r="IU304" s="12"/>
      <c r="IV304" s="12"/>
      <c r="IW304" s="12"/>
      <c r="IX304" s="12"/>
      <c r="IY304" s="12"/>
      <c r="IZ304" s="12"/>
      <c r="JA304" s="12"/>
      <c r="JB304" s="12"/>
      <c r="JC304" s="12"/>
      <c r="JD304" s="12"/>
      <c r="JE304" s="12"/>
      <c r="JF304" s="12"/>
      <c r="JG304" s="12"/>
      <c r="JH304" s="12"/>
      <c r="JI304" s="12"/>
      <c r="JJ304" s="12"/>
      <c r="JK304" s="12"/>
      <c r="JL304" s="12"/>
      <c r="JM304" s="12"/>
      <c r="JN304" s="12"/>
      <c r="JO304" s="12"/>
      <c r="JP304" s="12"/>
      <c r="JQ304" s="12"/>
      <c r="JR304" s="12"/>
      <c r="JS304" s="12"/>
      <c r="JT304" s="12"/>
      <c r="JU304" s="12"/>
      <c r="JV304" s="12"/>
    </row>
    <row r="305" spans="1:282" x14ac:dyDescent="0.25">
      <c r="A305" t="s">
        <v>93</v>
      </c>
      <c r="B305" t="s">
        <v>426</v>
      </c>
      <c r="C305" s="14" t="s">
        <v>310</v>
      </c>
      <c r="D305" t="s">
        <v>205</v>
      </c>
      <c r="E305" s="42">
        <v>90000</v>
      </c>
      <c r="F305" s="42">
        <f t="shared" ref="F305:F309" si="61">E305*0.0287</f>
        <v>2583</v>
      </c>
      <c r="G305" s="63">
        <v>9753.1200000000008</v>
      </c>
      <c r="H305" s="42">
        <f t="shared" si="58"/>
        <v>2736</v>
      </c>
      <c r="I305" s="42">
        <v>25</v>
      </c>
      <c r="J305" s="42">
        <f t="shared" si="59"/>
        <v>15097.12</v>
      </c>
      <c r="K305" s="42">
        <f t="shared" si="60"/>
        <v>74902.880000000005</v>
      </c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12"/>
      <c r="CC305" s="12"/>
      <c r="CD305" s="12"/>
      <c r="CE305" s="12"/>
      <c r="CF305" s="12"/>
      <c r="CG305" s="12"/>
      <c r="CH305" s="12"/>
      <c r="CI305" s="12"/>
      <c r="CJ305" s="12"/>
      <c r="CK305" s="12"/>
      <c r="CL305" s="12"/>
      <c r="CM305" s="12"/>
      <c r="CN305" s="12"/>
      <c r="CO305" s="12"/>
      <c r="CP305" s="12"/>
      <c r="CQ305" s="12"/>
      <c r="CR305" s="12"/>
      <c r="CS305" s="12"/>
      <c r="CT305" s="12"/>
      <c r="CU305" s="12"/>
      <c r="CV305" s="12"/>
      <c r="CW305" s="12"/>
      <c r="CX305" s="12"/>
      <c r="CY305" s="12"/>
      <c r="CZ305" s="12"/>
      <c r="DA305" s="12"/>
      <c r="DB305" s="12"/>
      <c r="DC305" s="12"/>
      <c r="DD305" s="12"/>
      <c r="DE305" s="12"/>
      <c r="DF305" s="12"/>
      <c r="DG305" s="12"/>
      <c r="DH305" s="12"/>
      <c r="DI305" s="12"/>
      <c r="DJ305" s="12"/>
      <c r="DK305" s="12"/>
      <c r="DL305" s="12"/>
      <c r="DM305" s="12"/>
      <c r="DN305" s="12"/>
      <c r="DO305" s="12"/>
      <c r="DP305" s="12"/>
      <c r="DQ305" s="12"/>
      <c r="DR305" s="12"/>
      <c r="DS305" s="12"/>
      <c r="DT305" s="12"/>
      <c r="DU305" s="12"/>
      <c r="DV305" s="12"/>
      <c r="DW305" s="12"/>
      <c r="DX305" s="12"/>
      <c r="DY305" s="12"/>
      <c r="DZ305" s="12"/>
      <c r="EA305" s="12"/>
      <c r="EB305" s="12"/>
      <c r="EC305" s="12"/>
      <c r="ED305" s="12"/>
      <c r="EE305" s="12"/>
      <c r="EF305" s="12"/>
      <c r="EG305" s="12"/>
      <c r="EH305" s="12"/>
      <c r="EI305" s="12"/>
      <c r="EJ305" s="12"/>
      <c r="EK305" s="12"/>
      <c r="EL305" s="12"/>
      <c r="EM305" s="12"/>
      <c r="EN305" s="12"/>
      <c r="EO305" s="12"/>
      <c r="EP305" s="12"/>
      <c r="EQ305" s="12"/>
      <c r="ER305" s="12"/>
      <c r="ES305" s="12"/>
      <c r="ET305" s="12"/>
      <c r="EU305" s="12"/>
      <c r="EV305" s="12"/>
      <c r="EW305" s="12"/>
      <c r="EX305" s="12"/>
      <c r="EY305" s="12"/>
      <c r="EZ305" s="12"/>
      <c r="FA305" s="12"/>
      <c r="FB305" s="12"/>
      <c r="FC305" s="12"/>
      <c r="FD305" s="12"/>
      <c r="FE305" s="12"/>
      <c r="FF305" s="12"/>
      <c r="FG305" s="12"/>
      <c r="FH305" s="12"/>
      <c r="FI305" s="12"/>
      <c r="FJ305" s="12"/>
      <c r="FK305" s="12"/>
      <c r="FL305" s="12"/>
      <c r="FM305" s="12"/>
      <c r="FN305" s="12"/>
      <c r="FO305" s="12"/>
      <c r="FP305" s="12"/>
      <c r="FQ305" s="12"/>
      <c r="FR305" s="12"/>
      <c r="FS305" s="12"/>
      <c r="FT305" s="12"/>
      <c r="FU305" s="12"/>
      <c r="FV305" s="12"/>
      <c r="FW305" s="12"/>
      <c r="FX305" s="12"/>
      <c r="FY305" s="12"/>
      <c r="FZ305" s="12"/>
      <c r="GA305" s="12"/>
      <c r="GB305" s="12"/>
      <c r="GC305" s="12"/>
      <c r="GD305" s="12"/>
      <c r="GE305" s="12"/>
      <c r="GF305" s="12"/>
      <c r="GG305" s="12"/>
      <c r="GH305" s="12"/>
      <c r="GI305" s="12"/>
      <c r="GJ305" s="12"/>
      <c r="GK305" s="12"/>
      <c r="GL305" s="12"/>
      <c r="GM305" s="12"/>
      <c r="GN305" s="12"/>
      <c r="GO305" s="12"/>
      <c r="GP305" s="12"/>
      <c r="GQ305" s="12"/>
      <c r="GR305" s="12"/>
      <c r="GS305" s="12"/>
      <c r="GT305" s="12"/>
      <c r="GU305" s="12"/>
      <c r="GV305" s="12"/>
      <c r="GW305" s="12"/>
      <c r="GX305" s="12"/>
      <c r="GY305" s="12"/>
      <c r="GZ305" s="12"/>
      <c r="HA305" s="12"/>
      <c r="HB305" s="12"/>
      <c r="HC305" s="12"/>
      <c r="HD305" s="12"/>
      <c r="HE305" s="12"/>
      <c r="HF305" s="12"/>
      <c r="HG305" s="12"/>
      <c r="HH305" s="12"/>
      <c r="HI305" s="12"/>
      <c r="HJ305" s="12"/>
      <c r="HK305" s="12"/>
      <c r="HL305" s="12"/>
      <c r="HM305" s="12"/>
      <c r="HN305" s="12"/>
      <c r="HO305" s="12"/>
      <c r="HP305" s="12"/>
      <c r="HQ305" s="12"/>
      <c r="HR305" s="12"/>
      <c r="HS305" s="12"/>
      <c r="HT305" s="12"/>
      <c r="HU305" s="12"/>
      <c r="HV305" s="12"/>
      <c r="HW305" s="12"/>
      <c r="HX305" s="12"/>
      <c r="HY305" s="12"/>
      <c r="HZ305" s="12"/>
      <c r="IA305" s="12"/>
      <c r="IB305" s="12"/>
      <c r="IC305" s="12"/>
      <c r="ID305" s="12"/>
      <c r="IE305" s="12"/>
      <c r="IF305" s="12"/>
      <c r="IG305" s="12"/>
      <c r="IH305" s="12"/>
      <c r="II305" s="12"/>
      <c r="IJ305" s="12"/>
      <c r="IK305" s="12"/>
      <c r="IL305" s="12"/>
      <c r="IM305" s="12"/>
      <c r="IN305" s="12"/>
      <c r="IO305" s="12"/>
      <c r="IP305" s="12"/>
      <c r="IQ305" s="12"/>
      <c r="IR305" s="12"/>
      <c r="IS305" s="12"/>
      <c r="IT305" s="12"/>
      <c r="IU305" s="12"/>
      <c r="IV305" s="12"/>
      <c r="IW305" s="12"/>
      <c r="IX305" s="12"/>
      <c r="IY305" s="12"/>
      <c r="IZ305" s="12"/>
      <c r="JA305" s="12"/>
      <c r="JB305" s="12"/>
      <c r="JC305" s="12"/>
      <c r="JD305" s="12"/>
      <c r="JE305" s="12"/>
      <c r="JF305" s="12"/>
      <c r="JG305" s="12"/>
      <c r="JH305" s="12"/>
      <c r="JI305" s="12"/>
      <c r="JJ305" s="12"/>
      <c r="JK305" s="12"/>
      <c r="JL305" s="12"/>
      <c r="JM305" s="12"/>
      <c r="JN305" s="12"/>
      <c r="JO305" s="12"/>
      <c r="JP305" s="12"/>
      <c r="JQ305" s="12"/>
      <c r="JR305" s="12"/>
      <c r="JS305" s="12"/>
      <c r="JT305" s="12"/>
      <c r="JU305" s="12"/>
      <c r="JV305" s="12"/>
    </row>
    <row r="306" spans="1:282" x14ac:dyDescent="0.25">
      <c r="A306" t="s">
        <v>94</v>
      </c>
      <c r="B306" t="s">
        <v>184</v>
      </c>
      <c r="C306" s="14" t="s">
        <v>310</v>
      </c>
      <c r="D306" t="s">
        <v>204</v>
      </c>
      <c r="E306" s="42">
        <v>41000</v>
      </c>
      <c r="F306" s="42">
        <f t="shared" si="61"/>
        <v>1176.7</v>
      </c>
      <c r="G306">
        <v>583.79</v>
      </c>
      <c r="H306" s="42">
        <f t="shared" si="58"/>
        <v>1246.4000000000001</v>
      </c>
      <c r="I306" s="42">
        <v>665</v>
      </c>
      <c r="J306" s="42">
        <f t="shared" si="59"/>
        <v>3671.89</v>
      </c>
      <c r="K306" s="42">
        <f t="shared" si="60"/>
        <v>37328.11</v>
      </c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12"/>
      <c r="FY306" s="12"/>
      <c r="FZ306" s="12"/>
      <c r="GA306" s="12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  <c r="HP306" s="12"/>
      <c r="HQ306" s="12"/>
      <c r="HR306" s="12"/>
      <c r="HS306" s="12"/>
      <c r="HT306" s="12"/>
      <c r="HU306" s="12"/>
      <c r="HV306" s="12"/>
      <c r="HW306" s="12"/>
      <c r="HX306" s="12"/>
      <c r="HY306" s="12"/>
      <c r="HZ306" s="12"/>
      <c r="IA306" s="12"/>
      <c r="IB306" s="12"/>
      <c r="IC306" s="12"/>
      <c r="ID306" s="12"/>
      <c r="IE306" s="12"/>
      <c r="IF306" s="12"/>
      <c r="IG306" s="12"/>
      <c r="IH306" s="12"/>
      <c r="II306" s="12"/>
      <c r="IJ306" s="12"/>
      <c r="IK306" s="12"/>
      <c r="IL306" s="12"/>
      <c r="IM306" s="12"/>
      <c r="IN306" s="12"/>
      <c r="IO306" s="12"/>
      <c r="IP306" s="12"/>
      <c r="IQ306" s="12"/>
      <c r="IR306" s="12"/>
      <c r="IS306" s="12"/>
      <c r="IT306" s="12"/>
      <c r="IU306" s="12"/>
      <c r="IV306" s="12"/>
      <c r="IW306" s="12"/>
      <c r="IX306" s="12"/>
      <c r="IY306" s="12"/>
      <c r="IZ306" s="12"/>
      <c r="JA306" s="12"/>
      <c r="JB306" s="12"/>
      <c r="JC306" s="12"/>
      <c r="JD306" s="12"/>
      <c r="JE306" s="12"/>
      <c r="JF306" s="12"/>
      <c r="JG306" s="12"/>
      <c r="JH306" s="12"/>
      <c r="JI306" s="12"/>
      <c r="JJ306" s="12"/>
      <c r="JK306" s="12"/>
      <c r="JL306" s="12"/>
      <c r="JM306" s="12"/>
      <c r="JN306" s="12"/>
      <c r="JO306" s="12"/>
      <c r="JP306" s="12"/>
      <c r="JQ306" s="12"/>
      <c r="JR306" s="12"/>
      <c r="JS306" s="12"/>
      <c r="JT306" s="12"/>
      <c r="JU306" s="12"/>
      <c r="JV306" s="12"/>
    </row>
    <row r="307" spans="1:282" x14ac:dyDescent="0.25">
      <c r="A307" t="s">
        <v>201</v>
      </c>
      <c r="B307" t="s">
        <v>91</v>
      </c>
      <c r="C307" s="14" t="s">
        <v>310</v>
      </c>
      <c r="D307" t="s">
        <v>205</v>
      </c>
      <c r="E307" s="42">
        <v>41000</v>
      </c>
      <c r="F307" s="42">
        <f t="shared" si="61"/>
        <v>1176.7</v>
      </c>
      <c r="G307">
        <v>583.79</v>
      </c>
      <c r="H307" s="42">
        <f t="shared" si="58"/>
        <v>1246.4000000000001</v>
      </c>
      <c r="I307" s="42">
        <v>863</v>
      </c>
      <c r="J307" s="42">
        <f t="shared" si="59"/>
        <v>3869.89</v>
      </c>
      <c r="K307" s="42">
        <f t="shared" si="60"/>
        <v>37130.11</v>
      </c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12"/>
      <c r="FY307" s="12"/>
      <c r="FZ307" s="12"/>
      <c r="GA307" s="12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  <c r="HP307" s="12"/>
      <c r="HQ307" s="12"/>
      <c r="HR307" s="12"/>
      <c r="HS307" s="12"/>
      <c r="HT307" s="12"/>
      <c r="HU307" s="12"/>
      <c r="HV307" s="12"/>
      <c r="HW307" s="12"/>
      <c r="HX307" s="12"/>
      <c r="HY307" s="12"/>
      <c r="HZ307" s="12"/>
      <c r="IA307" s="12"/>
      <c r="IB307" s="12"/>
      <c r="IC307" s="12"/>
      <c r="ID307" s="12"/>
      <c r="IE307" s="12"/>
      <c r="IF307" s="12"/>
      <c r="IG307" s="12"/>
      <c r="IH307" s="12"/>
      <c r="II307" s="12"/>
      <c r="IJ307" s="12"/>
      <c r="IK307" s="12"/>
      <c r="IL307" s="12"/>
      <c r="IM307" s="12"/>
      <c r="IN307" s="12"/>
      <c r="IO307" s="12"/>
      <c r="IP307" s="12"/>
      <c r="IQ307" s="12"/>
      <c r="IR307" s="12"/>
      <c r="IS307" s="12"/>
      <c r="IT307" s="12"/>
      <c r="IU307" s="12"/>
      <c r="IV307" s="12"/>
      <c r="IW307" s="12"/>
      <c r="IX307" s="12"/>
      <c r="IY307" s="12"/>
      <c r="IZ307" s="12"/>
      <c r="JA307" s="12"/>
      <c r="JB307" s="12"/>
      <c r="JC307" s="12"/>
      <c r="JD307" s="12"/>
      <c r="JE307" s="12"/>
      <c r="JF307" s="12"/>
      <c r="JG307" s="12"/>
      <c r="JH307" s="12"/>
      <c r="JI307" s="12"/>
      <c r="JJ307" s="12"/>
      <c r="JK307" s="12"/>
      <c r="JL307" s="12"/>
      <c r="JM307" s="12"/>
      <c r="JN307" s="12"/>
      <c r="JO307" s="12"/>
      <c r="JP307" s="12"/>
      <c r="JQ307" s="12"/>
      <c r="JR307" s="12"/>
      <c r="JS307" s="12"/>
      <c r="JT307" s="12"/>
      <c r="JU307" s="12"/>
      <c r="JV307" s="12"/>
    </row>
    <row r="308" spans="1:282" x14ac:dyDescent="0.25">
      <c r="A308" t="s">
        <v>279</v>
      </c>
      <c r="B308" t="s">
        <v>207</v>
      </c>
      <c r="C308" s="14" t="s">
        <v>310</v>
      </c>
      <c r="D308" t="s">
        <v>205</v>
      </c>
      <c r="E308" s="42">
        <v>32000</v>
      </c>
      <c r="F308" s="42">
        <f t="shared" si="61"/>
        <v>918.4</v>
      </c>
      <c r="G308" s="42">
        <v>0</v>
      </c>
      <c r="H308" s="42">
        <f t="shared" si="58"/>
        <v>972.8</v>
      </c>
      <c r="I308" s="42">
        <v>1602.45</v>
      </c>
      <c r="J308" s="42">
        <f t="shared" si="59"/>
        <v>3493.65</v>
      </c>
      <c r="K308" s="42">
        <f t="shared" si="60"/>
        <v>28506.35</v>
      </c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12"/>
      <c r="CC308" s="12"/>
      <c r="CD308" s="12"/>
      <c r="CE308" s="12"/>
      <c r="CF308" s="12"/>
      <c r="CG308" s="12"/>
      <c r="CH308" s="12"/>
      <c r="CI308" s="12"/>
      <c r="CJ308" s="12"/>
      <c r="CK308" s="12"/>
      <c r="CL308" s="12"/>
      <c r="CM308" s="12"/>
      <c r="CN308" s="12"/>
      <c r="CO308" s="12"/>
      <c r="CP308" s="12"/>
      <c r="CQ308" s="12"/>
      <c r="CR308" s="12"/>
      <c r="CS308" s="12"/>
      <c r="CT308" s="12"/>
      <c r="CU308" s="12"/>
      <c r="CV308" s="12"/>
      <c r="CW308" s="12"/>
      <c r="CX308" s="12"/>
      <c r="CY308" s="12"/>
      <c r="CZ308" s="12"/>
      <c r="DA308" s="12"/>
      <c r="DB308" s="12"/>
      <c r="DC308" s="12"/>
      <c r="DD308" s="12"/>
      <c r="DE308" s="12"/>
      <c r="DF308" s="12"/>
      <c r="DG308" s="12"/>
      <c r="DH308" s="12"/>
      <c r="DI308" s="12"/>
      <c r="DJ308" s="12"/>
      <c r="DK308" s="12"/>
      <c r="DL308" s="12"/>
      <c r="DM308" s="12"/>
      <c r="DN308" s="12"/>
      <c r="DO308" s="12"/>
      <c r="DP308" s="12"/>
      <c r="DQ308" s="12"/>
      <c r="DR308" s="12"/>
      <c r="DS308" s="12"/>
      <c r="DT308" s="12"/>
      <c r="DU308" s="12"/>
      <c r="DV308" s="12"/>
      <c r="DW308" s="12"/>
      <c r="DX308" s="12"/>
      <c r="DY308" s="12"/>
      <c r="DZ308" s="12"/>
      <c r="EA308" s="12"/>
      <c r="EB308" s="12"/>
      <c r="EC308" s="12"/>
      <c r="ED308" s="12"/>
      <c r="EE308" s="12"/>
      <c r="EF308" s="12"/>
      <c r="EG308" s="12"/>
      <c r="EH308" s="12"/>
      <c r="EI308" s="12"/>
      <c r="EJ308" s="12"/>
      <c r="EK308" s="12"/>
      <c r="EL308" s="12"/>
      <c r="EM308" s="12"/>
      <c r="EN308" s="12"/>
      <c r="EO308" s="12"/>
      <c r="EP308" s="12"/>
      <c r="EQ308" s="12"/>
      <c r="ER308" s="12"/>
      <c r="ES308" s="12"/>
      <c r="ET308" s="12"/>
      <c r="EU308" s="12"/>
      <c r="EV308" s="12"/>
      <c r="EW308" s="12"/>
      <c r="EX308" s="12"/>
      <c r="EY308" s="12"/>
      <c r="EZ308" s="12"/>
      <c r="FA308" s="12"/>
      <c r="FB308" s="12"/>
      <c r="FC308" s="12"/>
      <c r="FD308" s="12"/>
      <c r="FE308" s="12"/>
      <c r="FF308" s="12"/>
      <c r="FG308" s="12"/>
      <c r="FH308" s="12"/>
      <c r="FI308" s="12"/>
      <c r="FJ308" s="12"/>
      <c r="FK308" s="12"/>
      <c r="FL308" s="12"/>
      <c r="FM308" s="12"/>
      <c r="FN308" s="12"/>
      <c r="FO308" s="12"/>
      <c r="FP308" s="12"/>
      <c r="FQ308" s="12"/>
      <c r="FR308" s="12"/>
      <c r="FS308" s="12"/>
      <c r="FT308" s="12"/>
      <c r="FU308" s="12"/>
      <c r="FV308" s="12"/>
      <c r="FW308" s="12"/>
      <c r="FX308" s="12"/>
      <c r="FY308" s="12"/>
      <c r="FZ308" s="12"/>
      <c r="GA308" s="12"/>
      <c r="GB308" s="12"/>
      <c r="GC308" s="12"/>
      <c r="GD308" s="12"/>
      <c r="GE308" s="12"/>
      <c r="GF308" s="12"/>
      <c r="GG308" s="12"/>
      <c r="GH308" s="12"/>
      <c r="GI308" s="12"/>
      <c r="GJ308" s="12"/>
      <c r="GK308" s="12"/>
      <c r="GL308" s="12"/>
      <c r="GM308" s="12"/>
      <c r="GN308" s="12"/>
      <c r="GO308" s="12"/>
      <c r="GP308" s="12"/>
      <c r="GQ308" s="12"/>
      <c r="GR308" s="12"/>
      <c r="GS308" s="12"/>
      <c r="GT308" s="12"/>
      <c r="GU308" s="12"/>
      <c r="GV308" s="12"/>
      <c r="GW308" s="12"/>
      <c r="GX308" s="12"/>
      <c r="GY308" s="12"/>
      <c r="GZ308" s="12"/>
      <c r="HA308" s="12"/>
      <c r="HB308" s="12"/>
      <c r="HC308" s="12"/>
      <c r="HD308" s="12"/>
      <c r="HE308" s="12"/>
      <c r="HF308" s="12"/>
      <c r="HG308" s="12"/>
      <c r="HH308" s="12"/>
      <c r="HI308" s="12"/>
      <c r="HJ308" s="12"/>
      <c r="HK308" s="12"/>
      <c r="HL308" s="12"/>
      <c r="HM308" s="12"/>
      <c r="HN308" s="12"/>
      <c r="HO308" s="12"/>
      <c r="HP308" s="12"/>
      <c r="HQ308" s="12"/>
      <c r="HR308" s="12"/>
      <c r="HS308" s="12"/>
      <c r="HT308" s="12"/>
      <c r="HU308" s="12"/>
      <c r="HV308" s="12"/>
      <c r="HW308" s="12"/>
      <c r="HX308" s="12"/>
      <c r="HY308" s="12"/>
      <c r="HZ308" s="12"/>
      <c r="IA308" s="12"/>
      <c r="IB308" s="12"/>
      <c r="IC308" s="12"/>
      <c r="ID308" s="12"/>
      <c r="IE308" s="12"/>
      <c r="IF308" s="12"/>
      <c r="IG308" s="12"/>
      <c r="IH308" s="12"/>
      <c r="II308" s="12"/>
      <c r="IJ308" s="12"/>
      <c r="IK308" s="12"/>
      <c r="IL308" s="12"/>
      <c r="IM308" s="12"/>
      <c r="IN308" s="12"/>
      <c r="IO308" s="12"/>
      <c r="IP308" s="12"/>
      <c r="IQ308" s="12"/>
      <c r="IR308" s="12"/>
      <c r="IS308" s="12"/>
      <c r="IT308" s="12"/>
      <c r="IU308" s="12"/>
      <c r="IV308" s="12"/>
      <c r="IW308" s="12"/>
      <c r="IX308" s="12"/>
      <c r="IY308" s="12"/>
      <c r="IZ308" s="12"/>
      <c r="JA308" s="12"/>
      <c r="JB308" s="12"/>
      <c r="JC308" s="12"/>
      <c r="JD308" s="12"/>
      <c r="JE308" s="12"/>
      <c r="JF308" s="12"/>
      <c r="JG308" s="12"/>
      <c r="JH308" s="12"/>
      <c r="JI308" s="12"/>
      <c r="JJ308" s="12"/>
      <c r="JK308" s="12"/>
      <c r="JL308" s="12"/>
      <c r="JM308" s="12"/>
      <c r="JN308" s="12"/>
      <c r="JO308" s="12"/>
      <c r="JP308" s="12"/>
      <c r="JQ308" s="12"/>
      <c r="JR308" s="12"/>
      <c r="JS308" s="12"/>
      <c r="JT308" s="12"/>
      <c r="JU308" s="12"/>
      <c r="JV308" s="12"/>
    </row>
    <row r="309" spans="1:282" x14ac:dyDescent="0.25">
      <c r="A309" t="s">
        <v>393</v>
      </c>
      <c r="B309" t="s">
        <v>427</v>
      </c>
      <c r="C309" s="14" t="s">
        <v>311</v>
      </c>
      <c r="D309" t="s">
        <v>205</v>
      </c>
      <c r="E309" s="42">
        <v>133000</v>
      </c>
      <c r="F309" s="42">
        <f t="shared" si="61"/>
        <v>3817.1</v>
      </c>
      <c r="G309" s="63">
        <v>19867.79</v>
      </c>
      <c r="H309" s="42">
        <v>4043.2</v>
      </c>
      <c r="I309" s="42">
        <v>25</v>
      </c>
      <c r="J309" s="42">
        <f t="shared" si="59"/>
        <v>27753.09</v>
      </c>
      <c r="K309" s="42">
        <f t="shared" si="60"/>
        <v>105246.91</v>
      </c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12"/>
      <c r="CC309" s="12"/>
      <c r="CD309" s="12"/>
      <c r="CE309" s="12"/>
      <c r="CF309" s="12"/>
      <c r="CG309" s="12"/>
      <c r="CH309" s="12"/>
      <c r="CI309" s="12"/>
      <c r="CJ309" s="12"/>
      <c r="CK309" s="12"/>
      <c r="CL309" s="12"/>
      <c r="CM309" s="12"/>
      <c r="CN309" s="12"/>
      <c r="CO309" s="12"/>
      <c r="CP309" s="12"/>
      <c r="CQ309" s="12"/>
      <c r="CR309" s="12"/>
      <c r="CS309" s="12"/>
      <c r="CT309" s="12"/>
      <c r="CU309" s="12"/>
      <c r="CV309" s="12"/>
      <c r="CW309" s="12"/>
      <c r="CX309" s="12"/>
      <c r="CY309" s="12"/>
      <c r="CZ309" s="12"/>
      <c r="DA309" s="12"/>
      <c r="DB309" s="12"/>
      <c r="DC309" s="12"/>
      <c r="DD309" s="12"/>
      <c r="DE309" s="12"/>
      <c r="DF309" s="12"/>
      <c r="DG309" s="12"/>
      <c r="DH309" s="12"/>
      <c r="DI309" s="12"/>
      <c r="DJ309" s="12"/>
      <c r="DK309" s="12"/>
      <c r="DL309" s="12"/>
      <c r="DM309" s="12"/>
      <c r="DN309" s="12"/>
      <c r="DO309" s="12"/>
      <c r="DP309" s="12"/>
      <c r="DQ309" s="12"/>
      <c r="DR309" s="12"/>
      <c r="DS309" s="12"/>
      <c r="DT309" s="12"/>
      <c r="DU309" s="12"/>
      <c r="DV309" s="12"/>
      <c r="DW309" s="12"/>
      <c r="DX309" s="12"/>
      <c r="DY309" s="12"/>
      <c r="DZ309" s="12"/>
      <c r="EA309" s="12"/>
      <c r="EB309" s="12"/>
      <c r="EC309" s="12"/>
      <c r="ED309" s="12"/>
      <c r="EE309" s="12"/>
      <c r="EF309" s="12"/>
      <c r="EG309" s="12"/>
      <c r="EH309" s="12"/>
      <c r="EI309" s="12"/>
      <c r="EJ309" s="12"/>
      <c r="EK309" s="12"/>
      <c r="EL309" s="12"/>
      <c r="EM309" s="12"/>
      <c r="EN309" s="12"/>
      <c r="EO309" s="12"/>
      <c r="EP309" s="12"/>
      <c r="EQ309" s="12"/>
      <c r="ER309" s="12"/>
      <c r="ES309" s="12"/>
      <c r="ET309" s="12"/>
      <c r="EU309" s="12"/>
      <c r="EV309" s="12"/>
      <c r="EW309" s="12"/>
      <c r="EX309" s="12"/>
      <c r="EY309" s="12"/>
      <c r="EZ309" s="12"/>
      <c r="FA309" s="12"/>
      <c r="FB309" s="12"/>
      <c r="FC309" s="12"/>
      <c r="FD309" s="12"/>
      <c r="FE309" s="12"/>
      <c r="FF309" s="12"/>
      <c r="FG309" s="12"/>
      <c r="FH309" s="12"/>
      <c r="FI309" s="12"/>
      <c r="FJ309" s="12"/>
      <c r="FK309" s="12"/>
      <c r="FL309" s="12"/>
      <c r="FM309" s="12"/>
      <c r="FN309" s="12"/>
      <c r="FO309" s="12"/>
      <c r="FP309" s="12"/>
      <c r="FQ309" s="12"/>
      <c r="FR309" s="12"/>
      <c r="FS309" s="12"/>
      <c r="FT309" s="12"/>
      <c r="FU309" s="12"/>
      <c r="FV309" s="12"/>
      <c r="FW309" s="12"/>
      <c r="FX309" s="12"/>
      <c r="FY309" s="12"/>
      <c r="FZ309" s="12"/>
      <c r="GA309" s="12"/>
      <c r="GB309" s="12"/>
      <c r="GC309" s="12"/>
      <c r="GD309" s="12"/>
      <c r="GE309" s="12"/>
      <c r="GF309" s="12"/>
      <c r="GG309" s="12"/>
      <c r="GH309" s="12"/>
      <c r="GI309" s="12"/>
      <c r="GJ309" s="12"/>
      <c r="GK309" s="12"/>
      <c r="GL309" s="12"/>
      <c r="GM309" s="12"/>
      <c r="GN309" s="12"/>
      <c r="GO309" s="12"/>
      <c r="GP309" s="12"/>
      <c r="GQ309" s="12"/>
      <c r="GR309" s="12"/>
      <c r="GS309" s="12"/>
      <c r="GT309" s="12"/>
      <c r="GU309" s="12"/>
      <c r="GV309" s="12"/>
      <c r="GW309" s="12"/>
      <c r="GX309" s="12"/>
      <c r="GY309" s="12"/>
      <c r="GZ309" s="12"/>
      <c r="HA309" s="12"/>
      <c r="HB309" s="12"/>
      <c r="HC309" s="12"/>
      <c r="HD309" s="12"/>
      <c r="HE309" s="12"/>
      <c r="HF309" s="12"/>
      <c r="HG309" s="12"/>
      <c r="HH309" s="12"/>
      <c r="HI309" s="12"/>
      <c r="HJ309" s="12"/>
      <c r="HK309" s="12"/>
      <c r="HL309" s="12"/>
      <c r="HM309" s="12"/>
      <c r="HN309" s="12"/>
      <c r="HO309" s="12"/>
      <c r="HP309" s="12"/>
      <c r="HQ309" s="12"/>
      <c r="HR309" s="12"/>
      <c r="HS309" s="12"/>
      <c r="HT309" s="12"/>
      <c r="HU309" s="12"/>
      <c r="HV309" s="12"/>
      <c r="HW309" s="12"/>
      <c r="HX309" s="12"/>
      <c r="HY309" s="12"/>
      <c r="HZ309" s="12"/>
      <c r="IA309" s="12"/>
      <c r="IB309" s="12"/>
      <c r="IC309" s="12"/>
      <c r="ID309" s="12"/>
      <c r="IE309" s="12"/>
      <c r="IF309" s="12"/>
      <c r="IG309" s="12"/>
      <c r="IH309" s="12"/>
      <c r="II309" s="12"/>
      <c r="IJ309" s="12"/>
      <c r="IK309" s="12"/>
      <c r="IL309" s="12"/>
      <c r="IM309" s="12"/>
      <c r="IN309" s="12"/>
      <c r="IO309" s="12"/>
      <c r="IP309" s="12"/>
      <c r="IQ309" s="12"/>
      <c r="IR309" s="12"/>
      <c r="IS309" s="12"/>
      <c r="IT309" s="12"/>
      <c r="IU309" s="12"/>
      <c r="IV309" s="12"/>
      <c r="IW309" s="12"/>
      <c r="IX309" s="12"/>
      <c r="IY309" s="12"/>
      <c r="IZ309" s="12"/>
      <c r="JA309" s="12"/>
      <c r="JB309" s="12"/>
      <c r="JC309" s="12"/>
      <c r="JD309" s="12"/>
      <c r="JE309" s="12"/>
      <c r="JF309" s="12"/>
      <c r="JG309" s="12"/>
      <c r="JH309" s="12"/>
      <c r="JI309" s="12"/>
      <c r="JJ309" s="12"/>
      <c r="JK309" s="12"/>
      <c r="JL309" s="12"/>
      <c r="JM309" s="12"/>
      <c r="JN309" s="12"/>
      <c r="JO309" s="12"/>
      <c r="JP309" s="12"/>
      <c r="JQ309" s="12"/>
      <c r="JR309" s="12"/>
      <c r="JS309" s="12"/>
      <c r="JT309" s="12"/>
      <c r="JU309" s="12"/>
      <c r="JV309" s="12"/>
    </row>
    <row r="310" spans="1:282" x14ac:dyDescent="0.25">
      <c r="A310" s="2" t="s">
        <v>12</v>
      </c>
      <c r="B310" s="2">
        <v>7</v>
      </c>
      <c r="C310" s="15"/>
      <c r="D310" s="2"/>
      <c r="E310" s="50">
        <f t="shared" ref="E310:K310" si="62">SUM(E303:E309)</f>
        <v>442150</v>
      </c>
      <c r="F310" s="50">
        <f t="shared" si="62"/>
        <v>12689.71</v>
      </c>
      <c r="G310" s="50">
        <f t="shared" si="62"/>
        <v>38424.58</v>
      </c>
      <c r="H310" s="50">
        <f t="shared" si="62"/>
        <v>13441.36</v>
      </c>
      <c r="I310" s="50">
        <f t="shared" si="62"/>
        <v>5259.45</v>
      </c>
      <c r="J310" s="50">
        <f t="shared" si="62"/>
        <v>69815.100000000006</v>
      </c>
      <c r="K310" s="50">
        <f t="shared" si="62"/>
        <v>372334.9</v>
      </c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12"/>
      <c r="FY310" s="12"/>
      <c r="FZ310" s="12"/>
      <c r="GA310" s="12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  <c r="HP310" s="12"/>
      <c r="HQ310" s="12"/>
      <c r="HR310" s="12"/>
      <c r="HS310" s="12"/>
      <c r="HT310" s="12"/>
      <c r="HU310" s="12"/>
      <c r="HV310" s="12"/>
      <c r="HW310" s="12"/>
      <c r="HX310" s="12"/>
      <c r="HY310" s="12"/>
      <c r="HZ310" s="12"/>
      <c r="IA310" s="12"/>
      <c r="IB310" s="12"/>
      <c r="IC310" s="12"/>
      <c r="ID310" s="12"/>
      <c r="IE310" s="12"/>
      <c r="IF310" s="12"/>
      <c r="IG310" s="12"/>
      <c r="IH310" s="12"/>
      <c r="II310" s="12"/>
      <c r="IJ310" s="12"/>
      <c r="IK310" s="12"/>
      <c r="IL310" s="12"/>
      <c r="IM310" s="12"/>
      <c r="IN310" s="12"/>
      <c r="IO310" s="12"/>
      <c r="IP310" s="12"/>
      <c r="IQ310" s="12"/>
      <c r="IR310" s="12"/>
      <c r="IS310" s="12"/>
      <c r="IT310" s="12"/>
      <c r="IU310" s="12"/>
      <c r="IV310" s="12"/>
      <c r="IW310" s="12"/>
      <c r="IX310" s="12"/>
      <c r="IY310" s="12"/>
      <c r="IZ310" s="12"/>
      <c r="JA310" s="12"/>
      <c r="JB310" s="12"/>
      <c r="JC310" s="12"/>
      <c r="JD310" s="12"/>
      <c r="JE310" s="12"/>
      <c r="JF310" s="12"/>
      <c r="JG310" s="12"/>
      <c r="JH310" s="12"/>
      <c r="JI310" s="12"/>
      <c r="JJ310" s="12"/>
      <c r="JK310" s="12"/>
      <c r="JL310" s="12"/>
      <c r="JM310" s="12"/>
      <c r="JN310" s="12"/>
      <c r="JO310" s="12"/>
      <c r="JP310" s="12"/>
      <c r="JQ310" s="12"/>
      <c r="JR310" s="12"/>
      <c r="JS310" s="12"/>
      <c r="JT310" s="12"/>
      <c r="JU310" s="12"/>
      <c r="JV310" s="12"/>
    </row>
    <row r="311" spans="1:282" s="12" customFormat="1" x14ac:dyDescent="0.25">
      <c r="A311" s="11"/>
      <c r="B311" s="11"/>
      <c r="C311" s="16"/>
      <c r="D311" s="11"/>
      <c r="E311" s="53"/>
      <c r="F311" s="53"/>
      <c r="G311" s="53"/>
      <c r="H311" s="53"/>
      <c r="I311" s="53"/>
      <c r="J311" s="53"/>
      <c r="K311" s="53"/>
    </row>
    <row r="312" spans="1:282" x14ac:dyDescent="0.25">
      <c r="A312" s="5" t="s">
        <v>265</v>
      </c>
      <c r="B312" s="5"/>
      <c r="C312" s="17"/>
      <c r="D312" s="5"/>
      <c r="E312" s="54"/>
      <c r="F312" s="54"/>
      <c r="G312" s="54"/>
      <c r="H312" s="54"/>
      <c r="I312" s="54"/>
      <c r="J312" s="54"/>
      <c r="K312" s="54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12"/>
      <c r="FY312" s="12"/>
      <c r="FZ312" s="12"/>
      <c r="GA312" s="12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  <c r="HP312" s="12"/>
      <c r="HQ312" s="12"/>
      <c r="HR312" s="12"/>
      <c r="HS312" s="12"/>
      <c r="HT312" s="12"/>
      <c r="HU312" s="12"/>
      <c r="HV312" s="12"/>
      <c r="HW312" s="12"/>
      <c r="HX312" s="12"/>
      <c r="HY312" s="12"/>
      <c r="HZ312" s="12"/>
      <c r="IA312" s="12"/>
      <c r="IB312" s="12"/>
      <c r="IC312" s="12"/>
      <c r="ID312" s="12"/>
      <c r="IE312" s="12"/>
      <c r="IF312" s="12"/>
      <c r="IG312" s="12"/>
      <c r="IH312" s="12"/>
      <c r="II312" s="12"/>
      <c r="IJ312" s="12"/>
      <c r="IK312" s="12"/>
      <c r="IL312" s="12"/>
      <c r="IM312" s="12"/>
      <c r="IN312" s="12"/>
      <c r="IO312" s="12"/>
      <c r="IP312" s="12"/>
      <c r="IQ312" s="12"/>
      <c r="IR312" s="12"/>
      <c r="IS312" s="12"/>
      <c r="IT312" s="12"/>
      <c r="IU312" s="12"/>
      <c r="IV312" s="12"/>
      <c r="IW312" s="12"/>
      <c r="IX312" s="12"/>
      <c r="IY312" s="12"/>
      <c r="IZ312" s="12"/>
      <c r="JA312" s="12"/>
      <c r="JB312" s="12"/>
      <c r="JC312" s="12"/>
      <c r="JD312" s="12"/>
      <c r="JE312" s="12"/>
      <c r="JF312" s="12"/>
      <c r="JG312" s="12"/>
      <c r="JH312" s="12"/>
      <c r="JI312" s="12"/>
      <c r="JJ312" s="12"/>
      <c r="JK312" s="12"/>
      <c r="JL312" s="12"/>
      <c r="JM312" s="12"/>
      <c r="JN312" s="12"/>
      <c r="JO312" s="12"/>
      <c r="JP312" s="12"/>
      <c r="JQ312" s="12"/>
      <c r="JR312" s="12"/>
      <c r="JS312" s="12"/>
      <c r="JT312" s="12"/>
      <c r="JU312" s="12"/>
      <c r="JV312" s="12"/>
    </row>
    <row r="313" spans="1:282" x14ac:dyDescent="0.25">
      <c r="A313" s="12" t="s">
        <v>95</v>
      </c>
      <c r="B313" t="s">
        <v>96</v>
      </c>
      <c r="C313" s="14" t="s">
        <v>310</v>
      </c>
      <c r="D313" t="s">
        <v>204</v>
      </c>
      <c r="E313" s="42">
        <v>66000</v>
      </c>
      <c r="F313" s="42">
        <f>E313*0.0287</f>
        <v>1894.2</v>
      </c>
      <c r="G313" s="63">
        <v>4615.76</v>
      </c>
      <c r="H313" s="42">
        <f>E313*0.0304</f>
        <v>2006.4</v>
      </c>
      <c r="I313" s="42">
        <v>125</v>
      </c>
      <c r="J313" s="42">
        <v>8641.36</v>
      </c>
      <c r="K313" s="42">
        <f>E313-J313</f>
        <v>57358.64</v>
      </c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12"/>
      <c r="FY313" s="12"/>
      <c r="FZ313" s="12"/>
      <c r="GA313" s="12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  <c r="HP313" s="12"/>
      <c r="HQ313" s="12"/>
      <c r="HR313" s="12"/>
      <c r="HS313" s="12"/>
      <c r="HT313" s="12"/>
      <c r="HU313" s="12"/>
      <c r="HV313" s="12"/>
      <c r="HW313" s="12"/>
      <c r="HX313" s="12"/>
      <c r="HY313" s="12"/>
      <c r="HZ313" s="12"/>
      <c r="IA313" s="12"/>
      <c r="IB313" s="12"/>
      <c r="IC313" s="12"/>
      <c r="ID313" s="12"/>
      <c r="IE313" s="12"/>
      <c r="IF313" s="12"/>
      <c r="IG313" s="12"/>
      <c r="IH313" s="12"/>
      <c r="II313" s="12"/>
      <c r="IJ313" s="12"/>
      <c r="IK313" s="12"/>
      <c r="IL313" s="12"/>
      <c r="IM313" s="12"/>
      <c r="IN313" s="12"/>
      <c r="IO313" s="12"/>
      <c r="IP313" s="12"/>
      <c r="IQ313" s="12"/>
      <c r="IR313" s="12"/>
      <c r="IS313" s="12"/>
      <c r="IT313" s="12"/>
      <c r="IU313" s="12"/>
      <c r="IV313" s="12"/>
      <c r="IW313" s="12"/>
      <c r="IX313" s="12"/>
      <c r="IY313" s="12"/>
      <c r="IZ313" s="12"/>
      <c r="JA313" s="12"/>
      <c r="JB313" s="12"/>
      <c r="JC313" s="12"/>
      <c r="JD313" s="12"/>
      <c r="JE313" s="12"/>
      <c r="JF313" s="12"/>
      <c r="JG313" s="12"/>
      <c r="JH313" s="12"/>
      <c r="JI313" s="12"/>
      <c r="JJ313" s="12"/>
      <c r="JK313" s="12"/>
      <c r="JL313" s="12"/>
      <c r="JM313" s="12"/>
      <c r="JN313" s="12"/>
      <c r="JO313" s="12"/>
      <c r="JP313" s="12"/>
      <c r="JQ313" s="12"/>
      <c r="JR313" s="12"/>
      <c r="JS313" s="12"/>
      <c r="JT313" s="12"/>
      <c r="JU313" s="12"/>
      <c r="JV313" s="12"/>
    </row>
    <row r="314" spans="1:282" x14ac:dyDescent="0.25">
      <c r="A314" t="s">
        <v>97</v>
      </c>
      <c r="B314" t="s">
        <v>428</v>
      </c>
      <c r="C314" s="14" t="s">
        <v>310</v>
      </c>
      <c r="D314" t="s">
        <v>204</v>
      </c>
      <c r="E314" s="42">
        <v>66000</v>
      </c>
      <c r="F314" s="42">
        <f>E314*0.0287</f>
        <v>1894.2</v>
      </c>
      <c r="G314" s="63">
        <v>4300.2700000000004</v>
      </c>
      <c r="H314" s="42">
        <f>E314*0.0304</f>
        <v>2006.4</v>
      </c>
      <c r="I314" s="63">
        <v>1602.45</v>
      </c>
      <c r="J314" s="42">
        <v>9803.32</v>
      </c>
      <c r="K314" s="42">
        <f>E314-J314</f>
        <v>56196.68</v>
      </c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12"/>
      <c r="FY314" s="12"/>
      <c r="FZ314" s="12"/>
      <c r="GA314" s="12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  <c r="HP314" s="12"/>
      <c r="HQ314" s="12"/>
      <c r="HR314" s="12"/>
      <c r="HS314" s="12"/>
      <c r="HT314" s="12"/>
      <c r="HU314" s="12"/>
      <c r="HV314" s="12"/>
      <c r="HW314" s="12"/>
      <c r="HX314" s="12"/>
      <c r="HY314" s="12"/>
      <c r="HZ314" s="12"/>
      <c r="IA314" s="12"/>
      <c r="IB314" s="12"/>
      <c r="IC314" s="12"/>
      <c r="ID314" s="12"/>
      <c r="IE314" s="12"/>
      <c r="IF314" s="12"/>
      <c r="IG314" s="12"/>
      <c r="IH314" s="12"/>
      <c r="II314" s="12"/>
      <c r="IJ314" s="12"/>
      <c r="IK314" s="12"/>
      <c r="IL314" s="12"/>
      <c r="IM314" s="12"/>
      <c r="IN314" s="12"/>
      <c r="IO314" s="12"/>
      <c r="IP314" s="12"/>
      <c r="IQ314" s="12"/>
      <c r="IR314" s="12"/>
      <c r="IS314" s="12"/>
      <c r="IT314" s="12"/>
      <c r="IU314" s="12"/>
      <c r="IV314" s="12"/>
      <c r="IW314" s="12"/>
      <c r="IX314" s="12"/>
      <c r="IY314" s="12"/>
      <c r="IZ314" s="12"/>
      <c r="JA314" s="12"/>
      <c r="JB314" s="12"/>
      <c r="JC314" s="12"/>
      <c r="JD314" s="12"/>
      <c r="JE314" s="12"/>
      <c r="JF314" s="12"/>
      <c r="JG314" s="12"/>
      <c r="JH314" s="12"/>
      <c r="JI314" s="12"/>
      <c r="JJ314" s="12"/>
      <c r="JK314" s="12"/>
      <c r="JL314" s="12"/>
      <c r="JM314" s="12"/>
      <c r="JN314" s="12"/>
      <c r="JO314" s="12"/>
      <c r="JP314" s="12"/>
      <c r="JQ314" s="12"/>
      <c r="JR314" s="12"/>
      <c r="JS314" s="12"/>
      <c r="JT314" s="12"/>
      <c r="JU314" s="12"/>
      <c r="JV314" s="12"/>
    </row>
    <row r="315" spans="1:282" x14ac:dyDescent="0.25">
      <c r="A315" t="s">
        <v>98</v>
      </c>
      <c r="B315" t="s">
        <v>99</v>
      </c>
      <c r="C315" s="14" t="s">
        <v>311</v>
      </c>
      <c r="D315" t="s">
        <v>204</v>
      </c>
      <c r="E315" s="42">
        <v>60000</v>
      </c>
      <c r="F315" s="42">
        <v>1722</v>
      </c>
      <c r="G315" s="42">
        <v>0</v>
      </c>
      <c r="H315" s="42">
        <f>E315*0.0304</f>
        <v>1824</v>
      </c>
      <c r="I315" s="42">
        <v>25</v>
      </c>
      <c r="J315" s="42">
        <v>3571</v>
      </c>
      <c r="K315" s="42">
        <f>E315-J315</f>
        <v>56429</v>
      </c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12"/>
      <c r="FY315" s="12"/>
      <c r="FZ315" s="12"/>
      <c r="GA315" s="12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  <c r="HP315" s="12"/>
      <c r="HQ315" s="12"/>
      <c r="HR315" s="12"/>
      <c r="HS315" s="12"/>
      <c r="HT315" s="12"/>
      <c r="HU315" s="12"/>
      <c r="HV315" s="12"/>
      <c r="HW315" s="12"/>
      <c r="HX315" s="12"/>
      <c r="HY315" s="12"/>
      <c r="HZ315" s="12"/>
      <c r="IA315" s="12"/>
      <c r="IB315" s="12"/>
      <c r="IC315" s="12"/>
      <c r="ID315" s="12"/>
      <c r="IE315" s="12"/>
      <c r="IF315" s="12"/>
      <c r="IG315" s="12"/>
      <c r="IH315" s="12"/>
      <c r="II315" s="12"/>
      <c r="IJ315" s="12"/>
      <c r="IK315" s="12"/>
      <c r="IL315" s="12"/>
      <c r="IM315" s="12"/>
      <c r="IN315" s="12"/>
      <c r="IO315" s="12"/>
      <c r="IP315" s="12"/>
      <c r="IQ315" s="12"/>
      <c r="IR315" s="12"/>
      <c r="IS315" s="12"/>
      <c r="IT315" s="12"/>
      <c r="IU315" s="12"/>
      <c r="IV315" s="12"/>
      <c r="IW315" s="12"/>
      <c r="IX315" s="12"/>
      <c r="IY315" s="12"/>
      <c r="IZ315" s="12"/>
      <c r="JA315" s="12"/>
      <c r="JB315" s="12"/>
      <c r="JC315" s="12"/>
      <c r="JD315" s="12"/>
      <c r="JE315" s="12"/>
      <c r="JF315" s="12"/>
      <c r="JG315" s="12"/>
      <c r="JH315" s="12"/>
      <c r="JI315" s="12"/>
      <c r="JJ315" s="12"/>
      <c r="JK315" s="12"/>
      <c r="JL315" s="12"/>
      <c r="JM315" s="12"/>
      <c r="JN315" s="12"/>
      <c r="JO315" s="12"/>
      <c r="JP315" s="12"/>
      <c r="JQ315" s="12"/>
      <c r="JR315" s="12"/>
      <c r="JS315" s="12"/>
      <c r="JT315" s="12"/>
      <c r="JU315" s="12"/>
      <c r="JV315" s="12"/>
    </row>
    <row r="316" spans="1:282" x14ac:dyDescent="0.25">
      <c r="A316" t="s">
        <v>268</v>
      </c>
      <c r="B316" t="s">
        <v>96</v>
      </c>
      <c r="C316" s="14" t="s">
        <v>310</v>
      </c>
      <c r="D316" t="s">
        <v>204</v>
      </c>
      <c r="E316" s="42">
        <v>60000</v>
      </c>
      <c r="F316" s="42">
        <v>1722</v>
      </c>
      <c r="G316" s="63">
        <v>3486.68</v>
      </c>
      <c r="H316" s="42">
        <v>1824</v>
      </c>
      <c r="I316" s="42">
        <v>25</v>
      </c>
      <c r="J316" s="42">
        <v>7057.68</v>
      </c>
      <c r="K316" s="42">
        <f>E316-J316</f>
        <v>52942.32</v>
      </c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12"/>
      <c r="FY316" s="12"/>
      <c r="FZ316" s="12"/>
      <c r="GA316" s="12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  <c r="HP316" s="12"/>
      <c r="HQ316" s="12"/>
      <c r="HR316" s="12"/>
      <c r="HS316" s="12"/>
      <c r="HT316" s="12"/>
      <c r="HU316" s="12"/>
      <c r="HV316" s="12"/>
      <c r="HW316" s="12"/>
      <c r="HX316" s="12"/>
      <c r="HY316" s="12"/>
      <c r="HZ316" s="12"/>
      <c r="IA316" s="12"/>
      <c r="IB316" s="12"/>
      <c r="IC316" s="12"/>
      <c r="ID316" s="12"/>
      <c r="IE316" s="12"/>
      <c r="IF316" s="12"/>
      <c r="IG316" s="12"/>
      <c r="IH316" s="12"/>
      <c r="II316" s="12"/>
      <c r="IJ316" s="12"/>
      <c r="IK316" s="12"/>
      <c r="IL316" s="12"/>
      <c r="IM316" s="12"/>
      <c r="IN316" s="12"/>
      <c r="IO316" s="12"/>
      <c r="IP316" s="12"/>
      <c r="IQ316" s="12"/>
      <c r="IR316" s="12"/>
      <c r="IS316" s="12"/>
      <c r="IT316" s="12"/>
      <c r="IU316" s="12"/>
      <c r="IV316" s="12"/>
      <c r="IW316" s="12"/>
      <c r="IX316" s="12"/>
      <c r="IY316" s="12"/>
      <c r="IZ316" s="12"/>
      <c r="JA316" s="12"/>
      <c r="JB316" s="12"/>
      <c r="JC316" s="12"/>
      <c r="JD316" s="12"/>
      <c r="JE316" s="12"/>
      <c r="JF316" s="12"/>
      <c r="JG316" s="12"/>
      <c r="JH316" s="12"/>
      <c r="JI316" s="12"/>
      <c r="JJ316" s="12"/>
      <c r="JK316" s="12"/>
      <c r="JL316" s="12"/>
      <c r="JM316" s="12"/>
      <c r="JN316" s="12"/>
      <c r="JO316" s="12"/>
      <c r="JP316" s="12"/>
      <c r="JQ316" s="12"/>
      <c r="JR316" s="12"/>
      <c r="JS316" s="12"/>
      <c r="JT316" s="12"/>
      <c r="JU316" s="12"/>
      <c r="JV316" s="12"/>
    </row>
    <row r="317" spans="1:282" x14ac:dyDescent="0.25">
      <c r="A317" t="s">
        <v>266</v>
      </c>
      <c r="B317" t="s">
        <v>16</v>
      </c>
      <c r="C317" s="14" t="s">
        <v>310</v>
      </c>
      <c r="D317" t="s">
        <v>205</v>
      </c>
      <c r="E317" s="42">
        <v>106500</v>
      </c>
      <c r="F317" s="42">
        <f>E317*0.0287</f>
        <v>3056.55</v>
      </c>
      <c r="G317" s="63">
        <v>13634.33</v>
      </c>
      <c r="H317" s="42">
        <f>E317*0.0304</f>
        <v>3237.6</v>
      </c>
      <c r="I317" s="42">
        <v>25</v>
      </c>
      <c r="J317" s="42">
        <v>19953.48</v>
      </c>
      <c r="K317" s="42">
        <f t="shared" ref="K317" si="63">E317-J317</f>
        <v>86546.52</v>
      </c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12"/>
      <c r="FY317" s="12"/>
      <c r="FZ317" s="12"/>
      <c r="GA317" s="12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  <c r="HP317" s="12"/>
      <c r="HQ317" s="12"/>
      <c r="HR317" s="12"/>
      <c r="HS317" s="12"/>
      <c r="HT317" s="12"/>
      <c r="HU317" s="12"/>
      <c r="HV317" s="12"/>
      <c r="HW317" s="12"/>
      <c r="HX317" s="12"/>
      <c r="HY317" s="12"/>
      <c r="HZ317" s="12"/>
      <c r="IA317" s="12"/>
      <c r="IB317" s="12"/>
      <c r="IC317" s="12"/>
      <c r="ID317" s="12"/>
      <c r="IE317" s="12"/>
      <c r="IF317" s="12"/>
      <c r="IG317" s="12"/>
      <c r="IH317" s="12"/>
      <c r="II317" s="12"/>
      <c r="IJ317" s="12"/>
      <c r="IK317" s="12"/>
      <c r="IL317" s="12"/>
      <c r="IM317" s="12"/>
      <c r="IN317" s="12"/>
      <c r="IO317" s="12"/>
      <c r="IP317" s="12"/>
      <c r="IQ317" s="12"/>
      <c r="IR317" s="12"/>
      <c r="IS317" s="12"/>
      <c r="IT317" s="12"/>
      <c r="IU317" s="12"/>
      <c r="IV317" s="12"/>
      <c r="IW317" s="12"/>
      <c r="IX317" s="12"/>
      <c r="IY317" s="12"/>
      <c r="IZ317" s="12"/>
      <c r="JA317" s="12"/>
      <c r="JB317" s="12"/>
      <c r="JC317" s="12"/>
      <c r="JD317" s="12"/>
      <c r="JE317" s="12"/>
      <c r="JF317" s="12"/>
      <c r="JG317" s="12"/>
      <c r="JH317" s="12"/>
      <c r="JI317" s="12"/>
      <c r="JJ317" s="12"/>
      <c r="JK317" s="12"/>
      <c r="JL317" s="12"/>
      <c r="JM317" s="12"/>
      <c r="JN317" s="12"/>
      <c r="JO317" s="12"/>
      <c r="JP317" s="12"/>
      <c r="JQ317" s="12"/>
      <c r="JR317" s="12"/>
      <c r="JS317" s="12"/>
      <c r="JT317" s="12"/>
      <c r="JU317" s="12"/>
      <c r="JV317" s="12"/>
    </row>
    <row r="318" spans="1:282" x14ac:dyDescent="0.25">
      <c r="A318" s="2" t="s">
        <v>12</v>
      </c>
      <c r="B318" s="2">
        <v>5</v>
      </c>
      <c r="C318" s="15"/>
      <c r="D318" s="2"/>
      <c r="E318" s="50">
        <f t="shared" ref="E318:K318" si="64">SUM(E313:E317)</f>
        <v>358500</v>
      </c>
      <c r="F318" s="50">
        <f t="shared" si="64"/>
        <v>10288.950000000001</v>
      </c>
      <c r="G318" s="50">
        <f>SUM(G313:G317)</f>
        <v>26037.040000000001</v>
      </c>
      <c r="H318" s="50">
        <f t="shared" si="64"/>
        <v>10898.4</v>
      </c>
      <c r="I318" s="50">
        <f t="shared" si="64"/>
        <v>1802.45</v>
      </c>
      <c r="J318" s="50">
        <f t="shared" si="64"/>
        <v>49026.84</v>
      </c>
      <c r="K318" s="50">
        <f t="shared" si="64"/>
        <v>309473.15999999997</v>
      </c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12"/>
      <c r="CC318" s="12"/>
      <c r="CD318" s="12"/>
      <c r="CE318" s="12"/>
      <c r="CF318" s="12"/>
      <c r="CG318" s="12"/>
      <c r="CH318" s="12"/>
      <c r="CI318" s="12"/>
      <c r="CJ318" s="12"/>
      <c r="CK318" s="12"/>
      <c r="CL318" s="12"/>
      <c r="CM318" s="12"/>
      <c r="CN318" s="12"/>
      <c r="CO318" s="12"/>
      <c r="CP318" s="12"/>
      <c r="CQ318" s="12"/>
      <c r="CR318" s="12"/>
      <c r="CS318" s="12"/>
      <c r="CT318" s="12"/>
      <c r="CU318" s="12"/>
      <c r="CV318" s="12"/>
      <c r="CW318" s="12"/>
      <c r="CX318" s="12"/>
      <c r="CY318" s="12"/>
      <c r="CZ318" s="12"/>
      <c r="DA318" s="12"/>
      <c r="DB318" s="12"/>
      <c r="DC318" s="12"/>
      <c r="DD318" s="12"/>
      <c r="DE318" s="12"/>
      <c r="DF318" s="12"/>
      <c r="DG318" s="12"/>
      <c r="DH318" s="12"/>
      <c r="DI318" s="12"/>
      <c r="DJ318" s="12"/>
      <c r="DK318" s="12"/>
      <c r="DL318" s="12"/>
      <c r="DM318" s="12"/>
      <c r="DN318" s="12"/>
      <c r="DO318" s="12"/>
      <c r="DP318" s="12"/>
      <c r="DQ318" s="12"/>
      <c r="DR318" s="12"/>
      <c r="DS318" s="12"/>
      <c r="DT318" s="12"/>
      <c r="DU318" s="12"/>
      <c r="DV318" s="12"/>
      <c r="DW318" s="12"/>
      <c r="DX318" s="12"/>
      <c r="DY318" s="12"/>
      <c r="DZ318" s="12"/>
      <c r="EA318" s="12"/>
      <c r="EB318" s="12"/>
      <c r="EC318" s="12"/>
      <c r="ED318" s="12"/>
      <c r="EE318" s="12"/>
      <c r="EF318" s="12"/>
      <c r="EG318" s="12"/>
      <c r="EH318" s="12"/>
      <c r="EI318" s="12"/>
      <c r="EJ318" s="12"/>
      <c r="EK318" s="12"/>
      <c r="EL318" s="12"/>
      <c r="EM318" s="12"/>
      <c r="EN318" s="12"/>
      <c r="EO318" s="12"/>
      <c r="EP318" s="12"/>
      <c r="EQ318" s="12"/>
      <c r="ER318" s="12"/>
      <c r="ES318" s="12"/>
      <c r="ET318" s="12"/>
      <c r="EU318" s="12"/>
      <c r="EV318" s="12"/>
      <c r="EW318" s="12"/>
      <c r="EX318" s="12"/>
      <c r="EY318" s="12"/>
      <c r="EZ318" s="12"/>
      <c r="FA318" s="12"/>
      <c r="FB318" s="12"/>
      <c r="FC318" s="12"/>
      <c r="FD318" s="12"/>
      <c r="FE318" s="12"/>
      <c r="FF318" s="12"/>
      <c r="FG318" s="12"/>
      <c r="FH318" s="12"/>
      <c r="FI318" s="12"/>
      <c r="FJ318" s="12"/>
      <c r="FK318" s="12"/>
      <c r="FL318" s="12"/>
      <c r="FM318" s="12"/>
      <c r="FN318" s="12"/>
      <c r="FO318" s="12"/>
      <c r="FP318" s="12"/>
      <c r="FQ318" s="12"/>
      <c r="FR318" s="12"/>
      <c r="FS318" s="12"/>
      <c r="FT318" s="12"/>
      <c r="FU318" s="12"/>
      <c r="FV318" s="12"/>
      <c r="FW318" s="12"/>
      <c r="FX318" s="12"/>
      <c r="FY318" s="12"/>
      <c r="FZ318" s="12"/>
      <c r="GA318" s="12"/>
      <c r="GB318" s="12"/>
      <c r="GC318" s="12"/>
      <c r="GD318" s="12"/>
      <c r="GE318" s="12"/>
      <c r="GF318" s="12"/>
      <c r="GG318" s="12"/>
      <c r="GH318" s="12"/>
      <c r="GI318" s="12"/>
      <c r="GJ318" s="12"/>
      <c r="GK318" s="12"/>
      <c r="GL318" s="12"/>
      <c r="GM318" s="12"/>
      <c r="GN318" s="12"/>
      <c r="GO318" s="12"/>
      <c r="GP318" s="12"/>
      <c r="GQ318" s="12"/>
      <c r="GR318" s="12"/>
      <c r="GS318" s="12"/>
      <c r="GT318" s="12"/>
      <c r="GU318" s="12"/>
      <c r="GV318" s="12"/>
      <c r="GW318" s="12"/>
      <c r="GX318" s="12"/>
      <c r="GY318" s="12"/>
      <c r="GZ318" s="12"/>
      <c r="HA318" s="12"/>
      <c r="HB318" s="12"/>
      <c r="HC318" s="12"/>
      <c r="HD318" s="12"/>
      <c r="HE318" s="12"/>
      <c r="HF318" s="12"/>
      <c r="HG318" s="12"/>
      <c r="HH318" s="12"/>
      <c r="HI318" s="12"/>
      <c r="HJ318" s="12"/>
      <c r="HK318" s="12"/>
      <c r="HL318" s="12"/>
      <c r="HM318" s="12"/>
      <c r="HN318" s="12"/>
      <c r="HO318" s="12"/>
      <c r="HP318" s="12"/>
      <c r="HQ318" s="12"/>
      <c r="HR318" s="12"/>
      <c r="HS318" s="12"/>
      <c r="HT318" s="12"/>
      <c r="HU318" s="12"/>
      <c r="HV318" s="12"/>
      <c r="HW318" s="12"/>
      <c r="HX318" s="12"/>
      <c r="HY318" s="12"/>
      <c r="HZ318" s="12"/>
      <c r="IA318" s="12"/>
      <c r="IB318" s="12"/>
      <c r="IC318" s="12"/>
      <c r="ID318" s="12"/>
      <c r="IE318" s="12"/>
      <c r="IF318" s="12"/>
      <c r="IG318" s="12"/>
      <c r="IH318" s="12"/>
      <c r="II318" s="12"/>
      <c r="IJ318" s="12"/>
      <c r="IK318" s="12"/>
      <c r="IL318" s="12"/>
      <c r="IM318" s="12"/>
      <c r="IN318" s="12"/>
      <c r="IO318" s="12"/>
      <c r="IP318" s="12"/>
      <c r="IQ318" s="12"/>
      <c r="IR318" s="12"/>
      <c r="IS318" s="12"/>
      <c r="IT318" s="12"/>
      <c r="IU318" s="12"/>
      <c r="IV318" s="12"/>
      <c r="IW318" s="12"/>
      <c r="IX318" s="12"/>
      <c r="IY318" s="12"/>
      <c r="IZ318" s="12"/>
      <c r="JA318" s="12"/>
      <c r="JB318" s="12"/>
      <c r="JC318" s="12"/>
      <c r="JD318" s="12"/>
      <c r="JE318" s="12"/>
      <c r="JF318" s="12"/>
      <c r="JG318" s="12"/>
      <c r="JH318" s="12"/>
      <c r="JI318" s="12"/>
      <c r="JJ318" s="12"/>
      <c r="JK318" s="12"/>
      <c r="JL318" s="12"/>
      <c r="JM318" s="12"/>
      <c r="JN318" s="12"/>
      <c r="JO318" s="12"/>
      <c r="JP318" s="12"/>
      <c r="JQ318" s="12"/>
      <c r="JR318" s="12"/>
      <c r="JS318" s="12"/>
      <c r="JT318" s="12"/>
      <c r="JU318" s="12"/>
      <c r="JV318" s="12"/>
    </row>
    <row r="319" spans="1:282" x14ac:dyDescent="0.25"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12"/>
      <c r="FY319" s="12"/>
      <c r="FZ319" s="12"/>
      <c r="GA319" s="12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  <c r="HP319" s="12"/>
      <c r="HQ319" s="12"/>
      <c r="HR319" s="12"/>
      <c r="HS319" s="12"/>
      <c r="HT319" s="12"/>
      <c r="HU319" s="12"/>
      <c r="HV319" s="12"/>
      <c r="HW319" s="12"/>
      <c r="HX319" s="12"/>
      <c r="HY319" s="12"/>
      <c r="HZ319" s="12"/>
      <c r="IA319" s="12"/>
      <c r="IB319" s="12"/>
      <c r="IC319" s="12"/>
      <c r="ID319" s="12"/>
      <c r="IE319" s="12"/>
      <c r="IF319" s="12"/>
      <c r="IG319" s="12"/>
      <c r="IH319" s="12"/>
      <c r="II319" s="12"/>
      <c r="IJ319" s="12"/>
      <c r="IK319" s="12"/>
      <c r="IL319" s="12"/>
      <c r="IM319" s="12"/>
      <c r="IN319" s="12"/>
      <c r="IO319" s="12"/>
      <c r="IP319" s="12"/>
      <c r="IQ319" s="12"/>
      <c r="IR319" s="12"/>
      <c r="IS319" s="12"/>
      <c r="IT319" s="12"/>
      <c r="IU319" s="12"/>
      <c r="IV319" s="12"/>
      <c r="IW319" s="12"/>
      <c r="IX319" s="12"/>
      <c r="IY319" s="12"/>
      <c r="IZ319" s="12"/>
      <c r="JA319" s="12"/>
      <c r="JB319" s="12"/>
      <c r="JC319" s="12"/>
      <c r="JD319" s="12"/>
      <c r="JE319" s="12"/>
      <c r="JF319" s="12"/>
      <c r="JG319" s="12"/>
      <c r="JH319" s="12"/>
      <c r="JI319" s="12"/>
      <c r="JJ319" s="12"/>
      <c r="JK319" s="12"/>
      <c r="JL319" s="12"/>
      <c r="JM319" s="12"/>
      <c r="JN319" s="12"/>
      <c r="JO319" s="12"/>
      <c r="JP319" s="12"/>
      <c r="JQ319" s="12"/>
      <c r="JR319" s="12"/>
      <c r="JS319" s="12"/>
      <c r="JT319" s="12"/>
      <c r="JU319" s="12"/>
      <c r="JV319" s="12"/>
    </row>
    <row r="320" spans="1:282" x14ac:dyDescent="0.25">
      <c r="A320" s="5" t="s">
        <v>408</v>
      </c>
      <c r="B320" s="5"/>
      <c r="C320" s="17"/>
      <c r="D320" s="5"/>
      <c r="E320" s="54"/>
      <c r="F320" s="54"/>
      <c r="G320" s="54"/>
      <c r="H320" s="54"/>
      <c r="I320" s="54"/>
      <c r="J320" s="54"/>
      <c r="K320" s="54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12"/>
      <c r="CC320" s="12"/>
      <c r="CD320" s="12"/>
      <c r="CE320" s="12"/>
      <c r="CF320" s="12"/>
      <c r="CG320" s="12"/>
      <c r="CH320" s="12"/>
      <c r="CI320" s="12"/>
      <c r="CJ320" s="12"/>
      <c r="CK320" s="12"/>
      <c r="CL320" s="12"/>
      <c r="CM320" s="12"/>
      <c r="CN320" s="12"/>
      <c r="CO320" s="12"/>
      <c r="CP320" s="12"/>
      <c r="CQ320" s="12"/>
      <c r="CR320" s="12"/>
      <c r="CS320" s="12"/>
      <c r="CT320" s="12"/>
      <c r="CU320" s="12"/>
      <c r="CV320" s="12"/>
      <c r="CW320" s="12"/>
      <c r="CX320" s="12"/>
      <c r="CY320" s="12"/>
      <c r="CZ320" s="12"/>
      <c r="DA320" s="12"/>
      <c r="DB320" s="12"/>
      <c r="DC320" s="12"/>
      <c r="DD320" s="12"/>
      <c r="DE320" s="12"/>
      <c r="DF320" s="12"/>
      <c r="DG320" s="12"/>
      <c r="DH320" s="12"/>
      <c r="DI320" s="12"/>
      <c r="DJ320" s="12"/>
      <c r="DK320" s="12"/>
      <c r="DL320" s="12"/>
      <c r="DM320" s="12"/>
      <c r="DN320" s="12"/>
      <c r="DO320" s="12"/>
      <c r="DP320" s="12"/>
      <c r="DQ320" s="12"/>
      <c r="DR320" s="12"/>
      <c r="DS320" s="12"/>
      <c r="DT320" s="12"/>
      <c r="DU320" s="12"/>
      <c r="DV320" s="12"/>
      <c r="DW320" s="12"/>
      <c r="DX320" s="12"/>
      <c r="DY320" s="12"/>
      <c r="DZ320" s="12"/>
      <c r="EA320" s="12"/>
      <c r="EB320" s="12"/>
      <c r="EC320" s="12"/>
      <c r="ED320" s="12"/>
      <c r="EE320" s="12"/>
      <c r="EF320" s="12"/>
      <c r="EG320" s="12"/>
      <c r="EH320" s="12"/>
      <c r="EI320" s="12"/>
      <c r="EJ320" s="12"/>
      <c r="EK320" s="12"/>
      <c r="EL320" s="12"/>
      <c r="EM320" s="12"/>
      <c r="EN320" s="12"/>
      <c r="EO320" s="12"/>
      <c r="EP320" s="12"/>
      <c r="EQ320" s="12"/>
      <c r="ER320" s="12"/>
      <c r="ES320" s="12"/>
      <c r="ET320" s="12"/>
      <c r="EU320" s="12"/>
      <c r="EV320" s="12"/>
      <c r="EW320" s="12"/>
      <c r="EX320" s="12"/>
      <c r="EY320" s="12"/>
      <c r="EZ320" s="12"/>
      <c r="FA320" s="12"/>
      <c r="FB320" s="12"/>
      <c r="FC320" s="12"/>
      <c r="FD320" s="12"/>
      <c r="FE320" s="12"/>
      <c r="FF320" s="12"/>
      <c r="FG320" s="12"/>
      <c r="FH320" s="12"/>
      <c r="FI320" s="12"/>
      <c r="FJ320" s="12"/>
      <c r="FK320" s="12"/>
      <c r="FL320" s="12"/>
      <c r="FM320" s="12"/>
      <c r="FN320" s="12"/>
      <c r="FO320" s="12"/>
      <c r="FP320" s="12"/>
      <c r="FQ320" s="12"/>
      <c r="FR320" s="12"/>
      <c r="FS320" s="12"/>
      <c r="FT320" s="12"/>
      <c r="FU320" s="12"/>
      <c r="FV320" s="12"/>
      <c r="FW320" s="12"/>
      <c r="FX320" s="12"/>
      <c r="FY320" s="12"/>
      <c r="FZ320" s="12"/>
      <c r="GA320" s="12"/>
      <c r="GB320" s="12"/>
      <c r="GC320" s="12"/>
      <c r="GD320" s="12"/>
      <c r="GE320" s="12"/>
      <c r="GF320" s="12"/>
      <c r="GG320" s="12"/>
      <c r="GH320" s="12"/>
      <c r="GI320" s="12"/>
      <c r="GJ320" s="12"/>
      <c r="GK320" s="12"/>
      <c r="GL320" s="12"/>
      <c r="GM320" s="12"/>
      <c r="GN320" s="12"/>
      <c r="GO320" s="12"/>
      <c r="GP320" s="12"/>
      <c r="GQ320" s="12"/>
      <c r="GR320" s="12"/>
      <c r="GS320" s="12"/>
      <c r="GT320" s="12"/>
      <c r="GU320" s="12"/>
      <c r="GV320" s="12"/>
      <c r="GW320" s="12"/>
      <c r="GX320" s="12"/>
      <c r="GY320" s="12"/>
      <c r="GZ320" s="12"/>
      <c r="HA320" s="12"/>
      <c r="HB320" s="12"/>
      <c r="HC320" s="12"/>
      <c r="HD320" s="12"/>
      <c r="HE320" s="12"/>
      <c r="HF320" s="12"/>
      <c r="HG320" s="12"/>
      <c r="HH320" s="12"/>
      <c r="HI320" s="12"/>
      <c r="HJ320" s="12"/>
      <c r="HK320" s="12"/>
      <c r="HL320" s="12"/>
      <c r="HM320" s="12"/>
      <c r="HN320" s="12"/>
      <c r="HO320" s="12"/>
      <c r="HP320" s="12"/>
      <c r="HQ320" s="12"/>
      <c r="HR320" s="12"/>
      <c r="HS320" s="12"/>
      <c r="HT320" s="12"/>
      <c r="HU320" s="12"/>
      <c r="HV320" s="12"/>
      <c r="HW320" s="12"/>
      <c r="HX320" s="12"/>
      <c r="HY320" s="12"/>
      <c r="HZ320" s="12"/>
      <c r="IA320" s="12"/>
      <c r="IB320" s="12"/>
      <c r="IC320" s="12"/>
      <c r="ID320" s="12"/>
      <c r="IE320" s="12"/>
      <c r="IF320" s="12"/>
      <c r="IG320" s="12"/>
      <c r="IH320" s="12"/>
      <c r="II320" s="12"/>
      <c r="IJ320" s="12"/>
      <c r="IK320" s="12"/>
      <c r="IL320" s="12"/>
      <c r="IM320" s="12"/>
      <c r="IN320" s="12"/>
      <c r="IO320" s="12"/>
      <c r="IP320" s="12"/>
      <c r="IQ320" s="12"/>
      <c r="IR320" s="12"/>
      <c r="IS320" s="12"/>
      <c r="IT320" s="12"/>
      <c r="IU320" s="12"/>
      <c r="IV320" s="12"/>
      <c r="IW320" s="12"/>
      <c r="IX320" s="12"/>
      <c r="IY320" s="12"/>
      <c r="IZ320" s="12"/>
      <c r="JA320" s="12"/>
      <c r="JB320" s="12"/>
      <c r="JC320" s="12"/>
      <c r="JD320" s="12"/>
      <c r="JE320" s="12"/>
      <c r="JF320" s="12"/>
      <c r="JG320" s="12"/>
      <c r="JH320" s="12"/>
      <c r="JI320" s="12"/>
      <c r="JJ320" s="12"/>
      <c r="JK320" s="12"/>
      <c r="JL320" s="12"/>
      <c r="JM320" s="12"/>
      <c r="JN320" s="12"/>
      <c r="JO320" s="12"/>
      <c r="JP320" s="12"/>
      <c r="JQ320" s="12"/>
      <c r="JR320" s="12"/>
      <c r="JS320" s="12"/>
      <c r="JT320" s="12"/>
      <c r="JU320" s="12"/>
      <c r="JV320" s="12"/>
    </row>
    <row r="321" spans="1:282" x14ac:dyDescent="0.25">
      <c r="A321" t="s">
        <v>100</v>
      </c>
      <c r="B321" t="s">
        <v>185</v>
      </c>
      <c r="C321" s="14" t="s">
        <v>310</v>
      </c>
      <c r="D321" t="s">
        <v>204</v>
      </c>
      <c r="E321" s="42">
        <v>41000</v>
      </c>
      <c r="F321" s="42">
        <f>E321*0.0287</f>
        <v>1176.7</v>
      </c>
      <c r="G321" s="42">
        <v>583.79</v>
      </c>
      <c r="H321" s="42">
        <f>E321*0.0304</f>
        <v>1246.4000000000001</v>
      </c>
      <c r="I321" s="42">
        <v>275</v>
      </c>
      <c r="J321" s="42">
        <v>3281.89</v>
      </c>
      <c r="K321" s="42">
        <f>E321-J321</f>
        <v>37718.11</v>
      </c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2"/>
      <c r="BD321" s="12"/>
      <c r="BE321" s="12"/>
      <c r="BF321" s="12"/>
      <c r="BG321" s="12"/>
      <c r="BH321" s="12"/>
      <c r="BI321" s="12"/>
      <c r="BJ321" s="12"/>
      <c r="BK321" s="12"/>
      <c r="BL321" s="12"/>
      <c r="BM321" s="12"/>
      <c r="BN321" s="12"/>
      <c r="BO321" s="12"/>
      <c r="BP321" s="12"/>
      <c r="BQ321" s="12"/>
      <c r="BR321" s="12"/>
      <c r="BS321" s="12"/>
      <c r="BT321" s="12"/>
      <c r="BU321" s="12"/>
      <c r="BV321" s="12"/>
      <c r="BW321" s="12"/>
      <c r="BX321" s="12"/>
      <c r="BY321" s="12"/>
      <c r="BZ321" s="12"/>
      <c r="CA321" s="12"/>
      <c r="CB321" s="12"/>
      <c r="CC321" s="12"/>
      <c r="CD321" s="12"/>
      <c r="CE321" s="12"/>
      <c r="CF321" s="12"/>
      <c r="CG321" s="12"/>
      <c r="CH321" s="12"/>
      <c r="CI321" s="12"/>
      <c r="CJ321" s="12"/>
      <c r="CK321" s="12"/>
      <c r="CL321" s="12"/>
      <c r="CM321" s="12"/>
      <c r="CN321" s="12"/>
      <c r="CO321" s="12"/>
      <c r="CP321" s="12"/>
      <c r="CQ321" s="12"/>
      <c r="CR321" s="12"/>
      <c r="CS321" s="12"/>
      <c r="CT321" s="12"/>
      <c r="CU321" s="12"/>
      <c r="CV321" s="12"/>
      <c r="CW321" s="12"/>
      <c r="CX321" s="12"/>
      <c r="CY321" s="12"/>
      <c r="CZ321" s="12"/>
      <c r="DA321" s="12"/>
      <c r="DB321" s="12"/>
      <c r="DC321" s="12"/>
      <c r="DD321" s="12"/>
      <c r="DE321" s="12"/>
      <c r="DF321" s="12"/>
      <c r="DG321" s="12"/>
      <c r="DH321" s="12"/>
      <c r="DI321" s="12"/>
      <c r="DJ321" s="12"/>
      <c r="DK321" s="12"/>
      <c r="DL321" s="12"/>
      <c r="DM321" s="12"/>
      <c r="DN321" s="12"/>
      <c r="DO321" s="12"/>
      <c r="DP321" s="12"/>
      <c r="DQ321" s="12"/>
      <c r="DR321" s="12"/>
      <c r="DS321" s="12"/>
      <c r="DT321" s="12"/>
      <c r="DU321" s="12"/>
      <c r="DV321" s="12"/>
      <c r="DW321" s="12"/>
      <c r="DX321" s="12"/>
      <c r="DY321" s="12"/>
      <c r="DZ321" s="12"/>
      <c r="EA321" s="12"/>
      <c r="EB321" s="12"/>
      <c r="EC321" s="12"/>
      <c r="ED321" s="12"/>
      <c r="EE321" s="12"/>
      <c r="EF321" s="12"/>
      <c r="EG321" s="12"/>
      <c r="EH321" s="12"/>
      <c r="EI321" s="12"/>
      <c r="EJ321" s="12"/>
      <c r="EK321" s="12"/>
      <c r="EL321" s="12"/>
      <c r="EM321" s="12"/>
      <c r="EN321" s="12"/>
      <c r="EO321" s="12"/>
      <c r="EP321" s="12"/>
      <c r="EQ321" s="12"/>
      <c r="ER321" s="12"/>
      <c r="ES321" s="12"/>
      <c r="ET321" s="12"/>
      <c r="EU321" s="12"/>
      <c r="EV321" s="12"/>
      <c r="EW321" s="12"/>
      <c r="EX321" s="12"/>
      <c r="EY321" s="12"/>
      <c r="EZ321" s="12"/>
      <c r="FA321" s="12"/>
      <c r="FB321" s="12"/>
      <c r="FC321" s="12"/>
      <c r="FD321" s="12"/>
      <c r="FE321" s="12"/>
      <c r="FF321" s="12"/>
      <c r="FG321" s="12"/>
      <c r="FH321" s="12"/>
      <c r="FI321" s="12"/>
      <c r="FJ321" s="12"/>
      <c r="FK321" s="12"/>
      <c r="FL321" s="12"/>
      <c r="FM321" s="12"/>
      <c r="FN321" s="12"/>
      <c r="FO321" s="12"/>
      <c r="FP321" s="12"/>
      <c r="FQ321" s="12"/>
      <c r="FR321" s="12"/>
      <c r="FS321" s="12"/>
      <c r="FT321" s="12"/>
      <c r="FU321" s="12"/>
      <c r="FV321" s="12"/>
      <c r="FW321" s="12"/>
      <c r="FX321" s="12"/>
      <c r="FY321" s="12"/>
      <c r="FZ321" s="12"/>
      <c r="GA321" s="12"/>
      <c r="GB321" s="12"/>
      <c r="GC321" s="12"/>
      <c r="GD321" s="12"/>
      <c r="GE321" s="12"/>
      <c r="GF321" s="12"/>
      <c r="GG321" s="12"/>
      <c r="GH321" s="12"/>
      <c r="GI321" s="12"/>
      <c r="GJ321" s="12"/>
      <c r="GK321" s="12"/>
      <c r="GL321" s="12"/>
      <c r="GM321" s="12"/>
      <c r="GN321" s="12"/>
      <c r="GO321" s="12"/>
      <c r="GP321" s="12"/>
      <c r="GQ321" s="12"/>
      <c r="GR321" s="12"/>
      <c r="GS321" s="12"/>
      <c r="GT321" s="12"/>
      <c r="GU321" s="12"/>
      <c r="GV321" s="12"/>
      <c r="GW321" s="12"/>
      <c r="GX321" s="12"/>
      <c r="GY321" s="12"/>
      <c r="GZ321" s="12"/>
      <c r="HA321" s="12"/>
      <c r="HB321" s="12"/>
      <c r="HC321" s="12"/>
      <c r="HD321" s="12"/>
      <c r="HE321" s="12"/>
      <c r="HF321" s="12"/>
      <c r="HG321" s="12"/>
      <c r="HH321" s="12"/>
      <c r="HI321" s="12"/>
      <c r="HJ321" s="12"/>
      <c r="HK321" s="12"/>
      <c r="HL321" s="12"/>
      <c r="HM321" s="12"/>
      <c r="HN321" s="12"/>
      <c r="HO321" s="12"/>
      <c r="HP321" s="12"/>
      <c r="HQ321" s="12"/>
      <c r="HR321" s="12"/>
      <c r="HS321" s="12"/>
      <c r="HT321" s="12"/>
      <c r="HU321" s="12"/>
      <c r="HV321" s="12"/>
      <c r="HW321" s="12"/>
      <c r="HX321" s="12"/>
      <c r="HY321" s="12"/>
      <c r="HZ321" s="12"/>
      <c r="IA321" s="12"/>
      <c r="IB321" s="12"/>
      <c r="IC321" s="12"/>
      <c r="ID321" s="12"/>
      <c r="IE321" s="12"/>
      <c r="IF321" s="12"/>
      <c r="IG321" s="12"/>
      <c r="IH321" s="12"/>
      <c r="II321" s="12"/>
      <c r="IJ321" s="12"/>
      <c r="IK321" s="12"/>
      <c r="IL321" s="12"/>
      <c r="IM321" s="12"/>
      <c r="IN321" s="12"/>
      <c r="IO321" s="12"/>
      <c r="IP321" s="12"/>
      <c r="IQ321" s="12"/>
      <c r="IR321" s="12"/>
      <c r="IS321" s="12"/>
      <c r="IT321" s="12"/>
      <c r="IU321" s="12"/>
      <c r="IV321" s="12"/>
      <c r="IW321" s="12"/>
      <c r="IX321" s="12"/>
      <c r="IY321" s="12"/>
      <c r="IZ321" s="12"/>
      <c r="JA321" s="12"/>
      <c r="JB321" s="12"/>
      <c r="JC321" s="12"/>
      <c r="JD321" s="12"/>
      <c r="JE321" s="12"/>
      <c r="JF321" s="12"/>
      <c r="JG321" s="12"/>
      <c r="JH321" s="12"/>
      <c r="JI321" s="12"/>
      <c r="JJ321" s="12"/>
      <c r="JK321" s="12"/>
      <c r="JL321" s="12"/>
      <c r="JM321" s="12"/>
      <c r="JN321" s="12"/>
      <c r="JO321" s="12"/>
      <c r="JP321" s="12"/>
      <c r="JQ321" s="12"/>
      <c r="JR321" s="12"/>
      <c r="JS321" s="12"/>
      <c r="JT321" s="12"/>
      <c r="JU321" s="12"/>
      <c r="JV321" s="12"/>
    </row>
    <row r="322" spans="1:282" x14ac:dyDescent="0.25">
      <c r="A322" t="s">
        <v>102</v>
      </c>
      <c r="B322" t="s">
        <v>186</v>
      </c>
      <c r="C322" s="14" t="s">
        <v>311</v>
      </c>
      <c r="D322" t="s">
        <v>204</v>
      </c>
      <c r="E322" s="42">
        <v>41000</v>
      </c>
      <c r="F322" s="42">
        <f>E322*0.0287</f>
        <v>1176.7</v>
      </c>
      <c r="G322" s="42">
        <v>583.79</v>
      </c>
      <c r="H322" s="42">
        <f>E322*0.0304</f>
        <v>1246.4000000000001</v>
      </c>
      <c r="I322" s="42">
        <v>295</v>
      </c>
      <c r="J322" s="42">
        <v>3301.89</v>
      </c>
      <c r="K322" s="42">
        <f>E322-J322</f>
        <v>37698.11</v>
      </c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12"/>
      <c r="FY322" s="12"/>
      <c r="FZ322" s="12"/>
      <c r="GA322" s="12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  <c r="HP322" s="12"/>
      <c r="HQ322" s="12"/>
      <c r="HR322" s="12"/>
      <c r="HS322" s="12"/>
      <c r="HT322" s="12"/>
      <c r="HU322" s="12"/>
      <c r="HV322" s="12"/>
      <c r="HW322" s="12"/>
      <c r="HX322" s="12"/>
      <c r="HY322" s="12"/>
      <c r="HZ322" s="12"/>
      <c r="IA322" s="12"/>
      <c r="IB322" s="12"/>
      <c r="IC322" s="12"/>
      <c r="ID322" s="12"/>
      <c r="IE322" s="12"/>
      <c r="IF322" s="12"/>
      <c r="IG322" s="12"/>
      <c r="IH322" s="12"/>
      <c r="II322" s="12"/>
      <c r="IJ322" s="12"/>
      <c r="IK322" s="12"/>
      <c r="IL322" s="12"/>
      <c r="IM322" s="12"/>
      <c r="IN322" s="12"/>
      <c r="IO322" s="12"/>
      <c r="IP322" s="12"/>
      <c r="IQ322" s="12"/>
      <c r="IR322" s="12"/>
      <c r="IS322" s="12"/>
      <c r="IT322" s="12"/>
      <c r="IU322" s="12"/>
      <c r="IV322" s="12"/>
      <c r="IW322" s="12"/>
      <c r="IX322" s="12"/>
      <c r="IY322" s="12"/>
      <c r="IZ322" s="12"/>
      <c r="JA322" s="12"/>
      <c r="JB322" s="12"/>
      <c r="JC322" s="12"/>
      <c r="JD322" s="12"/>
      <c r="JE322" s="12"/>
      <c r="JF322" s="12"/>
      <c r="JG322" s="12"/>
      <c r="JH322" s="12"/>
      <c r="JI322" s="12"/>
      <c r="JJ322" s="12"/>
      <c r="JK322" s="12"/>
      <c r="JL322" s="12"/>
      <c r="JM322" s="12"/>
      <c r="JN322" s="12"/>
      <c r="JO322" s="12"/>
      <c r="JP322" s="12"/>
      <c r="JQ322" s="12"/>
      <c r="JR322" s="12"/>
      <c r="JS322" s="12"/>
      <c r="JT322" s="12"/>
      <c r="JU322" s="12"/>
      <c r="JV322" s="12"/>
    </row>
    <row r="323" spans="1:282" s="2" customFormat="1" x14ac:dyDescent="0.25">
      <c r="A323" t="s">
        <v>103</v>
      </c>
      <c r="B323" t="s">
        <v>186</v>
      </c>
      <c r="C323" s="14" t="s">
        <v>311</v>
      </c>
      <c r="D323" t="s">
        <v>204</v>
      </c>
      <c r="E323" s="42">
        <v>41000</v>
      </c>
      <c r="F323" s="42">
        <f>E323*0.0287</f>
        <v>1176.7</v>
      </c>
      <c r="G323" s="42">
        <v>583.79</v>
      </c>
      <c r="H323" s="42">
        <f>E323*0.0304</f>
        <v>1246.4000000000001</v>
      </c>
      <c r="I323" s="42">
        <v>175</v>
      </c>
      <c r="J323" s="42">
        <v>3181.89</v>
      </c>
      <c r="K323" s="42">
        <f>E323-J323</f>
        <v>37818.11</v>
      </c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11"/>
      <c r="BP323" s="11"/>
      <c r="BQ323" s="11"/>
      <c r="BR323" s="11"/>
      <c r="BS323" s="11"/>
      <c r="BT323" s="11"/>
      <c r="BU323" s="11"/>
      <c r="BV323" s="11"/>
      <c r="BW323" s="11"/>
      <c r="BX323" s="11"/>
      <c r="BY323" s="11"/>
      <c r="BZ323" s="11"/>
      <c r="CA323" s="11"/>
      <c r="CB323" s="11"/>
      <c r="CC323" s="11"/>
      <c r="CD323" s="11"/>
      <c r="CE323" s="11"/>
      <c r="CF323" s="11"/>
      <c r="CG323" s="11"/>
      <c r="CH323" s="11"/>
      <c r="CI323" s="11"/>
      <c r="CJ323" s="11"/>
      <c r="CK323" s="11"/>
      <c r="CL323" s="11"/>
      <c r="CM323" s="11"/>
      <c r="CN323" s="11"/>
      <c r="CO323" s="11"/>
      <c r="CP323" s="11"/>
      <c r="CQ323" s="11"/>
      <c r="CR323" s="11"/>
      <c r="CS323" s="11"/>
      <c r="CT323" s="11"/>
      <c r="CU323" s="11"/>
      <c r="CV323" s="11"/>
      <c r="CW323" s="11"/>
      <c r="CX323" s="11"/>
      <c r="CY323" s="11"/>
      <c r="CZ323" s="11"/>
      <c r="DA323" s="11"/>
      <c r="DB323" s="11"/>
      <c r="DC323" s="11"/>
      <c r="DD323" s="11"/>
      <c r="DE323" s="11"/>
      <c r="DF323" s="11"/>
      <c r="DG323" s="11"/>
      <c r="DH323" s="11"/>
      <c r="DI323" s="11"/>
      <c r="DJ323" s="11"/>
      <c r="DK323" s="11"/>
      <c r="DL323" s="11"/>
      <c r="DM323" s="11"/>
      <c r="DN323" s="11"/>
      <c r="DO323" s="11"/>
      <c r="DP323" s="11"/>
      <c r="DQ323" s="11"/>
      <c r="DR323" s="11"/>
      <c r="DS323" s="11"/>
      <c r="DT323" s="11"/>
      <c r="DU323" s="11"/>
      <c r="DV323" s="11"/>
      <c r="DW323" s="11"/>
      <c r="DX323" s="11"/>
      <c r="DY323" s="11"/>
      <c r="DZ323" s="11"/>
      <c r="EA323" s="11"/>
      <c r="EB323" s="11"/>
      <c r="EC323" s="11"/>
      <c r="ED323" s="11"/>
      <c r="EE323" s="11"/>
      <c r="EF323" s="11"/>
      <c r="EG323" s="11"/>
      <c r="EH323" s="11"/>
      <c r="EI323" s="11"/>
      <c r="EJ323" s="11"/>
      <c r="EK323" s="11"/>
      <c r="EL323" s="11"/>
      <c r="EM323" s="11"/>
      <c r="EN323" s="11"/>
      <c r="EO323" s="11"/>
      <c r="EP323" s="11"/>
      <c r="EQ323" s="11"/>
      <c r="ER323" s="11"/>
      <c r="ES323" s="11"/>
      <c r="ET323" s="11"/>
      <c r="EU323" s="11"/>
      <c r="EV323" s="11"/>
      <c r="EW323" s="11"/>
      <c r="EX323" s="11"/>
      <c r="EY323" s="11"/>
      <c r="EZ323" s="11"/>
      <c r="FA323" s="11"/>
      <c r="FB323" s="11"/>
      <c r="FC323" s="11"/>
      <c r="FD323" s="11"/>
      <c r="FE323" s="11"/>
      <c r="FF323" s="11"/>
      <c r="FG323" s="11"/>
      <c r="FH323" s="11"/>
      <c r="FI323" s="11"/>
      <c r="FJ323" s="11"/>
      <c r="FK323" s="11"/>
      <c r="FL323" s="11"/>
      <c r="FM323" s="11"/>
      <c r="FN323" s="11"/>
      <c r="FO323" s="11"/>
      <c r="FP323" s="11"/>
      <c r="FQ323" s="11"/>
      <c r="FR323" s="11"/>
      <c r="FS323" s="11"/>
      <c r="FT323" s="11"/>
      <c r="FU323" s="11"/>
      <c r="FV323" s="11"/>
      <c r="FW323" s="11"/>
      <c r="FX323" s="11"/>
      <c r="FY323" s="11"/>
      <c r="FZ323" s="11"/>
      <c r="GA323" s="11"/>
      <c r="GB323" s="11"/>
      <c r="GC323" s="11"/>
      <c r="GD323" s="11"/>
      <c r="GE323" s="11"/>
      <c r="GF323" s="11"/>
      <c r="GG323" s="11"/>
      <c r="GH323" s="11"/>
      <c r="GI323" s="11"/>
      <c r="GJ323" s="11"/>
      <c r="GK323" s="11"/>
      <c r="GL323" s="11"/>
      <c r="GM323" s="11"/>
      <c r="GN323" s="11"/>
      <c r="GO323" s="11"/>
      <c r="GP323" s="11"/>
      <c r="GQ323" s="11"/>
      <c r="GR323" s="11"/>
      <c r="GS323" s="11"/>
      <c r="GT323" s="11"/>
      <c r="GU323" s="11"/>
      <c r="GV323" s="11"/>
      <c r="GW323" s="11"/>
      <c r="GX323" s="11"/>
      <c r="GY323" s="11"/>
      <c r="GZ323" s="11"/>
      <c r="HA323" s="11"/>
      <c r="HB323" s="11"/>
      <c r="HC323" s="11"/>
      <c r="HD323" s="11"/>
      <c r="HE323" s="11"/>
      <c r="HF323" s="11"/>
      <c r="HG323" s="11"/>
      <c r="HH323" s="11"/>
      <c r="HI323" s="11"/>
      <c r="HJ323" s="11"/>
      <c r="HK323" s="11"/>
      <c r="HL323" s="11"/>
      <c r="HM323" s="11"/>
      <c r="HN323" s="11"/>
      <c r="HO323" s="11"/>
      <c r="HP323" s="11"/>
      <c r="HQ323" s="11"/>
      <c r="HR323" s="11"/>
      <c r="HS323" s="11"/>
      <c r="HT323" s="11"/>
      <c r="HU323" s="11"/>
      <c r="HV323" s="11"/>
      <c r="HW323" s="11"/>
      <c r="HX323" s="11"/>
      <c r="HY323" s="11"/>
      <c r="HZ323" s="11"/>
      <c r="IA323" s="11"/>
      <c r="IB323" s="11"/>
      <c r="IC323" s="11"/>
      <c r="ID323" s="11"/>
      <c r="IE323" s="11"/>
      <c r="IF323" s="11"/>
      <c r="IG323" s="11"/>
      <c r="IH323" s="11"/>
      <c r="II323" s="11"/>
      <c r="IJ323" s="11"/>
      <c r="IK323" s="11"/>
      <c r="IL323" s="11"/>
      <c r="IM323" s="11"/>
      <c r="IN323" s="11"/>
      <c r="IO323" s="11"/>
      <c r="IP323" s="11"/>
      <c r="IQ323" s="11"/>
      <c r="IR323" s="11"/>
      <c r="IS323" s="11"/>
      <c r="IT323" s="11"/>
      <c r="IU323" s="11"/>
      <c r="IV323" s="11"/>
      <c r="IW323" s="11"/>
      <c r="IX323" s="11"/>
      <c r="IY323" s="11"/>
      <c r="IZ323" s="11"/>
      <c r="JA323" s="11"/>
      <c r="JB323" s="11"/>
      <c r="JC323" s="11"/>
      <c r="JD323" s="11"/>
      <c r="JE323" s="11"/>
      <c r="JF323" s="11"/>
      <c r="JG323" s="11"/>
      <c r="JH323" s="11"/>
      <c r="JI323" s="11"/>
      <c r="JJ323" s="11"/>
      <c r="JK323" s="11"/>
      <c r="JL323" s="11"/>
      <c r="JM323" s="11"/>
      <c r="JN323" s="11"/>
      <c r="JO323" s="11"/>
      <c r="JP323" s="11"/>
      <c r="JQ323" s="11"/>
      <c r="JR323" s="11"/>
      <c r="JS323" s="11"/>
      <c r="JT323" s="11"/>
      <c r="JU323" s="11"/>
      <c r="JV323" s="11"/>
    </row>
    <row r="324" spans="1:282" x14ac:dyDescent="0.25">
      <c r="A324" t="s">
        <v>368</v>
      </c>
      <c r="B324" t="s">
        <v>83</v>
      </c>
      <c r="C324" s="14" t="s">
        <v>311</v>
      </c>
      <c r="D324" t="s">
        <v>205</v>
      </c>
      <c r="E324" s="42">
        <v>41000</v>
      </c>
      <c r="F324" s="42">
        <v>1176.7</v>
      </c>
      <c r="G324" s="42">
        <v>583.79</v>
      </c>
      <c r="H324" s="42">
        <f>E324*0.0304</f>
        <v>1246.4000000000001</v>
      </c>
      <c r="I324" s="42">
        <v>565</v>
      </c>
      <c r="J324" s="42">
        <v>3571.89</v>
      </c>
      <c r="K324" s="42">
        <f>E324-J324</f>
        <v>37428.11</v>
      </c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12"/>
      <c r="FY324" s="12"/>
      <c r="FZ324" s="12"/>
      <c r="GA324" s="12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  <c r="HP324" s="12"/>
      <c r="HQ324" s="12"/>
      <c r="HR324" s="12"/>
      <c r="HS324" s="12"/>
      <c r="HT324" s="12"/>
      <c r="HU324" s="12"/>
      <c r="HV324" s="12"/>
      <c r="HW324" s="12"/>
      <c r="HX324" s="12"/>
      <c r="HY324" s="12"/>
      <c r="HZ324" s="12"/>
      <c r="IA324" s="12"/>
      <c r="IB324" s="12"/>
      <c r="IC324" s="12"/>
      <c r="ID324" s="12"/>
      <c r="IE324" s="12"/>
      <c r="IF324" s="12"/>
      <c r="IG324" s="12"/>
      <c r="IH324" s="12"/>
      <c r="II324" s="12"/>
      <c r="IJ324" s="12"/>
      <c r="IK324" s="12"/>
      <c r="IL324" s="12"/>
      <c r="IM324" s="12"/>
      <c r="IN324" s="12"/>
      <c r="IO324" s="12"/>
      <c r="IP324" s="12"/>
      <c r="IQ324" s="12"/>
      <c r="IR324" s="12"/>
      <c r="IS324" s="12"/>
      <c r="IT324" s="12"/>
      <c r="IU324" s="12"/>
      <c r="IV324" s="12"/>
      <c r="IW324" s="12"/>
      <c r="IX324" s="12"/>
      <c r="IY324" s="12"/>
      <c r="IZ324" s="12"/>
      <c r="JA324" s="12"/>
      <c r="JB324" s="12"/>
      <c r="JC324" s="12"/>
      <c r="JD324" s="12"/>
      <c r="JE324" s="12"/>
      <c r="JF324" s="12"/>
      <c r="JG324" s="12"/>
      <c r="JH324" s="12"/>
      <c r="JI324" s="12"/>
      <c r="JJ324" s="12"/>
      <c r="JK324" s="12"/>
      <c r="JL324" s="12"/>
      <c r="JM324" s="12"/>
      <c r="JN324" s="12"/>
      <c r="JO324" s="12"/>
      <c r="JP324" s="12"/>
      <c r="JQ324" s="12"/>
      <c r="JR324" s="12"/>
      <c r="JS324" s="12"/>
      <c r="JT324" s="12"/>
      <c r="JU324" s="12"/>
      <c r="JV324" s="12"/>
    </row>
    <row r="325" spans="1:282" x14ac:dyDescent="0.25">
      <c r="A325" t="s">
        <v>222</v>
      </c>
      <c r="B325" t="s">
        <v>436</v>
      </c>
      <c r="C325" s="14" t="s">
        <v>310</v>
      </c>
      <c r="D325" t="s">
        <v>205</v>
      </c>
      <c r="E325" s="42">
        <v>41000</v>
      </c>
      <c r="F325" s="42">
        <v>1176.7</v>
      </c>
      <c r="G325" s="42">
        <v>583.79</v>
      </c>
      <c r="H325" s="42">
        <f>E325*0.0304</f>
        <v>1246.4000000000001</v>
      </c>
      <c r="I325" s="42">
        <v>275</v>
      </c>
      <c r="J325" s="42">
        <v>3281.89</v>
      </c>
      <c r="K325" s="42">
        <f>E325-J325</f>
        <v>37718.11</v>
      </c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12"/>
      <c r="FY325" s="12"/>
      <c r="FZ325" s="12"/>
      <c r="GA325" s="12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  <c r="HP325" s="12"/>
      <c r="HQ325" s="12"/>
      <c r="HR325" s="12"/>
      <c r="HS325" s="12"/>
      <c r="HT325" s="12"/>
      <c r="HU325" s="12"/>
      <c r="HV325" s="12"/>
      <c r="HW325" s="12"/>
      <c r="HX325" s="12"/>
      <c r="HY325" s="12"/>
      <c r="HZ325" s="12"/>
      <c r="IA325" s="12"/>
      <c r="IB325" s="12"/>
      <c r="IC325" s="12"/>
      <c r="ID325" s="12"/>
      <c r="IE325" s="12"/>
      <c r="IF325" s="12"/>
      <c r="IG325" s="12"/>
      <c r="IH325" s="12"/>
      <c r="II325" s="12"/>
      <c r="IJ325" s="12"/>
      <c r="IK325" s="12"/>
      <c r="IL325" s="12"/>
      <c r="IM325" s="12"/>
      <c r="IN325" s="12"/>
      <c r="IO325" s="12"/>
      <c r="IP325" s="12"/>
      <c r="IQ325" s="12"/>
      <c r="IR325" s="12"/>
      <c r="IS325" s="12"/>
      <c r="IT325" s="12"/>
      <c r="IU325" s="12"/>
      <c r="IV325" s="12"/>
      <c r="IW325" s="12"/>
      <c r="IX325" s="12"/>
      <c r="IY325" s="12"/>
      <c r="IZ325" s="12"/>
      <c r="JA325" s="12"/>
      <c r="JB325" s="12"/>
      <c r="JC325" s="12"/>
      <c r="JD325" s="12"/>
      <c r="JE325" s="12"/>
      <c r="JF325" s="12"/>
      <c r="JG325" s="12"/>
      <c r="JH325" s="12"/>
      <c r="JI325" s="12"/>
      <c r="JJ325" s="12"/>
      <c r="JK325" s="12"/>
      <c r="JL325" s="12"/>
      <c r="JM325" s="12"/>
      <c r="JN325" s="12"/>
      <c r="JO325" s="12"/>
      <c r="JP325" s="12"/>
      <c r="JQ325" s="12"/>
      <c r="JR325" s="12"/>
      <c r="JS325" s="12"/>
      <c r="JT325" s="12"/>
      <c r="JU325" s="12"/>
      <c r="JV325" s="12"/>
    </row>
    <row r="326" spans="1:282" x14ac:dyDescent="0.25">
      <c r="A326" s="2" t="s">
        <v>12</v>
      </c>
      <c r="B326" s="2">
        <v>5</v>
      </c>
      <c r="C326" s="15"/>
      <c r="D326" s="2"/>
      <c r="E326" s="50">
        <f t="shared" ref="E326:K326" si="65">SUM(E321:E325)</f>
        <v>205000</v>
      </c>
      <c r="F326" s="50">
        <f t="shared" si="65"/>
        <v>5883.5</v>
      </c>
      <c r="G326" s="49">
        <f>SUM(G321:G325)</f>
        <v>2918.95</v>
      </c>
      <c r="H326" s="50">
        <f t="shared" si="65"/>
        <v>6232</v>
      </c>
      <c r="I326" s="50">
        <f t="shared" si="65"/>
        <v>1585</v>
      </c>
      <c r="J326" s="50">
        <f t="shared" si="65"/>
        <v>16619.45</v>
      </c>
      <c r="K326" s="50">
        <f t="shared" si="65"/>
        <v>188380.55</v>
      </c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12"/>
      <c r="FY326" s="12"/>
      <c r="FZ326" s="12"/>
      <c r="GA326" s="12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  <c r="HP326" s="12"/>
      <c r="HQ326" s="12"/>
      <c r="HR326" s="12"/>
      <c r="HS326" s="12"/>
      <c r="HT326" s="12"/>
      <c r="HU326" s="12"/>
      <c r="HV326" s="12"/>
      <c r="HW326" s="12"/>
      <c r="HX326" s="12"/>
      <c r="HY326" s="12"/>
      <c r="HZ326" s="12"/>
      <c r="IA326" s="12"/>
      <c r="IB326" s="12"/>
      <c r="IC326" s="12"/>
      <c r="ID326" s="12"/>
      <c r="IE326" s="12"/>
      <c r="IF326" s="12"/>
      <c r="IG326" s="12"/>
      <c r="IH326" s="12"/>
      <c r="II326" s="12"/>
      <c r="IJ326" s="12"/>
      <c r="IK326" s="12"/>
      <c r="IL326" s="12"/>
      <c r="IM326" s="12"/>
      <c r="IN326" s="12"/>
      <c r="IO326" s="12"/>
      <c r="IP326" s="12"/>
      <c r="IQ326" s="12"/>
      <c r="IR326" s="12"/>
      <c r="IS326" s="12"/>
      <c r="IT326" s="12"/>
      <c r="IU326" s="12"/>
      <c r="IV326" s="12"/>
      <c r="IW326" s="12"/>
      <c r="IX326" s="12"/>
      <c r="IY326" s="12"/>
      <c r="IZ326" s="12"/>
      <c r="JA326" s="12"/>
      <c r="JB326" s="12"/>
      <c r="JC326" s="12"/>
      <c r="JD326" s="12"/>
      <c r="JE326" s="12"/>
      <c r="JF326" s="12"/>
      <c r="JG326" s="12"/>
      <c r="JH326" s="12"/>
      <c r="JI326" s="12"/>
      <c r="JJ326" s="12"/>
      <c r="JK326" s="12"/>
      <c r="JL326" s="12"/>
      <c r="JM326" s="12"/>
      <c r="JN326" s="12"/>
      <c r="JO326" s="12"/>
      <c r="JP326" s="12"/>
      <c r="JQ326" s="12"/>
      <c r="JR326" s="12"/>
      <c r="JS326" s="12"/>
      <c r="JT326" s="12"/>
      <c r="JU326" s="12"/>
      <c r="JV326" s="12"/>
    </row>
    <row r="327" spans="1:282" x14ac:dyDescent="0.25"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12"/>
      <c r="FY327" s="12"/>
      <c r="FZ327" s="12"/>
      <c r="GA327" s="12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  <c r="HP327" s="12"/>
      <c r="HQ327" s="12"/>
      <c r="HR327" s="12"/>
      <c r="HS327" s="12"/>
      <c r="HT327" s="12"/>
      <c r="HU327" s="12"/>
      <c r="HV327" s="12"/>
      <c r="HW327" s="12"/>
      <c r="HX327" s="12"/>
      <c r="HY327" s="12"/>
      <c r="HZ327" s="12"/>
      <c r="IA327" s="12"/>
      <c r="IB327" s="12"/>
      <c r="IC327" s="12"/>
      <c r="ID327" s="12"/>
      <c r="IE327" s="12"/>
      <c r="IF327" s="12"/>
      <c r="IG327" s="12"/>
      <c r="IH327" s="12"/>
      <c r="II327" s="12"/>
      <c r="IJ327" s="12"/>
      <c r="IK327" s="12"/>
      <c r="IL327" s="12"/>
      <c r="IM327" s="12"/>
      <c r="IN327" s="12"/>
      <c r="IO327" s="12"/>
      <c r="IP327" s="12"/>
      <c r="IQ327" s="12"/>
      <c r="IR327" s="12"/>
      <c r="IS327" s="12"/>
      <c r="IT327" s="12"/>
      <c r="IU327" s="12"/>
      <c r="IV327" s="12"/>
      <c r="IW327" s="12"/>
      <c r="IX327" s="12"/>
      <c r="IY327" s="12"/>
      <c r="IZ327" s="12"/>
      <c r="JA327" s="12"/>
      <c r="JB327" s="12"/>
      <c r="JC327" s="12"/>
      <c r="JD327" s="12"/>
      <c r="JE327" s="12"/>
      <c r="JF327" s="12"/>
      <c r="JG327" s="12"/>
      <c r="JH327" s="12"/>
      <c r="JI327" s="12"/>
      <c r="JJ327" s="12"/>
      <c r="JK327" s="12"/>
      <c r="JL327" s="12"/>
      <c r="JM327" s="12"/>
      <c r="JN327" s="12"/>
      <c r="JO327" s="12"/>
      <c r="JP327" s="12"/>
      <c r="JQ327" s="12"/>
      <c r="JR327" s="12"/>
      <c r="JS327" s="12"/>
      <c r="JT327" s="12"/>
      <c r="JU327" s="12"/>
      <c r="JV327" s="12"/>
    </row>
    <row r="328" spans="1:282" x14ac:dyDescent="0.25">
      <c r="A328" s="1" t="s">
        <v>194</v>
      </c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12"/>
      <c r="FY328" s="12"/>
      <c r="FZ328" s="12"/>
      <c r="GA328" s="12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  <c r="HP328" s="12"/>
      <c r="HQ328" s="12"/>
      <c r="HR328" s="12"/>
      <c r="HS328" s="12"/>
      <c r="HT328" s="12"/>
      <c r="HU328" s="12"/>
      <c r="HV328" s="12"/>
      <c r="HW328" s="12"/>
      <c r="HX328" s="12"/>
      <c r="HY328" s="12"/>
      <c r="HZ328" s="12"/>
      <c r="IA328" s="12"/>
      <c r="IB328" s="12"/>
      <c r="IC328" s="12"/>
      <c r="ID328" s="12"/>
      <c r="IE328" s="12"/>
      <c r="IF328" s="12"/>
      <c r="IG328" s="12"/>
      <c r="IH328" s="12"/>
      <c r="II328" s="12"/>
      <c r="IJ328" s="12"/>
      <c r="IK328" s="12"/>
      <c r="IL328" s="12"/>
      <c r="IM328" s="12"/>
      <c r="IN328" s="12"/>
      <c r="IO328" s="12"/>
      <c r="IP328" s="12"/>
      <c r="IQ328" s="12"/>
      <c r="IR328" s="12"/>
      <c r="IS328" s="12"/>
      <c r="IT328" s="12"/>
      <c r="IU328" s="12"/>
      <c r="IV328" s="12"/>
      <c r="IW328" s="12"/>
      <c r="IX328" s="12"/>
      <c r="IY328" s="12"/>
      <c r="IZ328" s="12"/>
      <c r="JA328" s="12"/>
      <c r="JB328" s="12"/>
      <c r="JC328" s="12"/>
      <c r="JD328" s="12"/>
      <c r="JE328" s="12"/>
      <c r="JF328" s="12"/>
      <c r="JG328" s="12"/>
      <c r="JH328" s="12"/>
      <c r="JI328" s="12"/>
      <c r="JJ328" s="12"/>
      <c r="JK328" s="12"/>
      <c r="JL328" s="12"/>
      <c r="JM328" s="12"/>
      <c r="JN328" s="12"/>
      <c r="JO328" s="12"/>
      <c r="JP328" s="12"/>
      <c r="JQ328" s="12"/>
      <c r="JR328" s="12"/>
      <c r="JS328" s="12"/>
      <c r="JT328" s="12"/>
      <c r="JU328" s="12"/>
      <c r="JV328" s="12"/>
    </row>
    <row r="329" spans="1:282" x14ac:dyDescent="0.25">
      <c r="A329" t="s">
        <v>325</v>
      </c>
      <c r="B329" t="s">
        <v>326</v>
      </c>
      <c r="C329" s="14" t="s">
        <v>310</v>
      </c>
      <c r="D329" t="s">
        <v>205</v>
      </c>
      <c r="E329" s="42">
        <v>32000</v>
      </c>
      <c r="F329" s="42">
        <v>918.4</v>
      </c>
      <c r="G329" s="42">
        <v>0</v>
      </c>
      <c r="H329" s="42">
        <v>972.8</v>
      </c>
      <c r="I329" s="42">
        <v>4770.95</v>
      </c>
      <c r="J329" s="42">
        <v>6662.15</v>
      </c>
      <c r="K329" s="42">
        <f>E329-J329</f>
        <v>25337.85</v>
      </c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12"/>
      <c r="FY329" s="12"/>
      <c r="FZ329" s="12"/>
      <c r="GA329" s="12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  <c r="HP329" s="12"/>
      <c r="HQ329" s="12"/>
      <c r="HR329" s="12"/>
      <c r="HS329" s="12"/>
      <c r="HT329" s="12"/>
      <c r="HU329" s="12"/>
      <c r="HV329" s="12"/>
      <c r="HW329" s="12"/>
      <c r="HX329" s="12"/>
      <c r="HY329" s="12"/>
      <c r="HZ329" s="12"/>
      <c r="IA329" s="12"/>
      <c r="IB329" s="12"/>
      <c r="IC329" s="12"/>
      <c r="ID329" s="12"/>
      <c r="IE329" s="12"/>
      <c r="IF329" s="12"/>
      <c r="IG329" s="12"/>
      <c r="IH329" s="12"/>
      <c r="II329" s="12"/>
      <c r="IJ329" s="12"/>
      <c r="IK329" s="12"/>
      <c r="IL329" s="12"/>
      <c r="IM329" s="12"/>
      <c r="IN329" s="12"/>
      <c r="IO329" s="12"/>
      <c r="IP329" s="12"/>
      <c r="IQ329" s="12"/>
      <c r="IR329" s="12"/>
      <c r="IS329" s="12"/>
      <c r="IT329" s="12"/>
      <c r="IU329" s="12"/>
      <c r="IV329" s="12"/>
      <c r="IW329" s="12"/>
      <c r="IX329" s="12"/>
      <c r="IY329" s="12"/>
      <c r="IZ329" s="12"/>
      <c r="JA329" s="12"/>
      <c r="JB329" s="12"/>
      <c r="JC329" s="12"/>
      <c r="JD329" s="12"/>
      <c r="JE329" s="12"/>
      <c r="JF329" s="12"/>
      <c r="JG329" s="12"/>
      <c r="JH329" s="12"/>
      <c r="JI329" s="12"/>
      <c r="JJ329" s="12"/>
      <c r="JK329" s="12"/>
      <c r="JL329" s="12"/>
      <c r="JM329" s="12"/>
      <c r="JN329" s="12"/>
      <c r="JO329" s="12"/>
      <c r="JP329" s="12"/>
      <c r="JQ329" s="12"/>
      <c r="JR329" s="12"/>
      <c r="JS329" s="12"/>
      <c r="JT329" s="12"/>
      <c r="JU329" s="12"/>
      <c r="JV329" s="12"/>
    </row>
    <row r="330" spans="1:282" x14ac:dyDescent="0.25">
      <c r="A330" s="6" t="s">
        <v>270</v>
      </c>
      <c r="B330" s="6" t="s">
        <v>271</v>
      </c>
      <c r="C330" s="14" t="s">
        <v>310</v>
      </c>
      <c r="D330" s="9" t="s">
        <v>205</v>
      </c>
      <c r="E330" s="42">
        <v>28000</v>
      </c>
      <c r="F330" s="42">
        <v>803.6</v>
      </c>
      <c r="G330" s="42">
        <v>0</v>
      </c>
      <c r="H330" s="42">
        <f>E330*0.0304</f>
        <v>851.2</v>
      </c>
      <c r="I330" s="42">
        <v>3702.36</v>
      </c>
      <c r="J330" s="42">
        <v>5357.16</v>
      </c>
      <c r="K330" s="42">
        <f>E330-J330</f>
        <v>22642.84</v>
      </c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12"/>
      <c r="CC330" s="12"/>
      <c r="CD330" s="12"/>
      <c r="CE330" s="12"/>
      <c r="CF330" s="12"/>
      <c r="CG330" s="12"/>
      <c r="CH330" s="12"/>
      <c r="CI330" s="12"/>
      <c r="CJ330" s="12"/>
      <c r="CK330" s="12"/>
      <c r="CL330" s="12"/>
      <c r="CM330" s="12"/>
      <c r="CN330" s="12"/>
      <c r="CO330" s="12"/>
      <c r="CP330" s="12"/>
      <c r="CQ330" s="12"/>
      <c r="CR330" s="12"/>
      <c r="CS330" s="12"/>
      <c r="CT330" s="12"/>
      <c r="CU330" s="12"/>
      <c r="CV330" s="12"/>
      <c r="CW330" s="12"/>
      <c r="CX330" s="12"/>
      <c r="CY330" s="12"/>
      <c r="CZ330" s="12"/>
      <c r="DA330" s="12"/>
      <c r="DB330" s="12"/>
      <c r="DC330" s="12"/>
      <c r="DD330" s="12"/>
      <c r="DE330" s="12"/>
      <c r="DF330" s="12"/>
      <c r="DG330" s="12"/>
      <c r="DH330" s="12"/>
      <c r="DI330" s="12"/>
      <c r="DJ330" s="12"/>
      <c r="DK330" s="12"/>
      <c r="DL330" s="12"/>
      <c r="DM330" s="12"/>
      <c r="DN330" s="12"/>
      <c r="DO330" s="12"/>
      <c r="DP330" s="12"/>
      <c r="DQ330" s="12"/>
      <c r="DR330" s="12"/>
      <c r="DS330" s="12"/>
      <c r="DT330" s="12"/>
      <c r="DU330" s="12"/>
      <c r="DV330" s="12"/>
      <c r="DW330" s="12"/>
      <c r="DX330" s="12"/>
      <c r="DY330" s="12"/>
      <c r="DZ330" s="12"/>
      <c r="EA330" s="12"/>
      <c r="EB330" s="12"/>
      <c r="EC330" s="12"/>
      <c r="ED330" s="12"/>
      <c r="EE330" s="12"/>
      <c r="EF330" s="12"/>
      <c r="EG330" s="12"/>
      <c r="EH330" s="12"/>
      <c r="EI330" s="12"/>
      <c r="EJ330" s="12"/>
      <c r="EK330" s="12"/>
      <c r="EL330" s="12"/>
      <c r="EM330" s="12"/>
      <c r="EN330" s="12"/>
      <c r="EO330" s="12"/>
      <c r="EP330" s="12"/>
      <c r="EQ330" s="12"/>
      <c r="ER330" s="12"/>
      <c r="ES330" s="12"/>
      <c r="ET330" s="12"/>
      <c r="EU330" s="12"/>
      <c r="EV330" s="12"/>
      <c r="EW330" s="12"/>
      <c r="EX330" s="12"/>
      <c r="EY330" s="12"/>
      <c r="EZ330" s="12"/>
      <c r="FA330" s="12"/>
      <c r="FB330" s="12"/>
      <c r="FC330" s="12"/>
      <c r="FD330" s="12"/>
      <c r="FE330" s="12"/>
      <c r="FF330" s="12"/>
      <c r="FG330" s="12"/>
      <c r="FH330" s="12"/>
      <c r="FI330" s="12"/>
      <c r="FJ330" s="12"/>
      <c r="FK330" s="12"/>
      <c r="FL330" s="12"/>
      <c r="FM330" s="12"/>
      <c r="FN330" s="12"/>
      <c r="FO330" s="12"/>
      <c r="FP330" s="12"/>
      <c r="FQ330" s="12"/>
      <c r="FR330" s="12"/>
      <c r="FS330" s="12"/>
      <c r="FT330" s="12"/>
      <c r="FU330" s="12"/>
      <c r="FV330" s="12"/>
      <c r="FW330" s="12"/>
      <c r="FX330" s="12"/>
      <c r="FY330" s="12"/>
      <c r="FZ330" s="12"/>
      <c r="GA330" s="12"/>
      <c r="GB330" s="12"/>
      <c r="GC330" s="12"/>
      <c r="GD330" s="12"/>
      <c r="GE330" s="12"/>
      <c r="GF330" s="12"/>
      <c r="GG330" s="12"/>
      <c r="GH330" s="12"/>
      <c r="GI330" s="12"/>
      <c r="GJ330" s="12"/>
      <c r="GK330" s="12"/>
      <c r="GL330" s="12"/>
      <c r="GM330" s="12"/>
      <c r="GN330" s="12"/>
      <c r="GO330" s="12"/>
      <c r="GP330" s="12"/>
      <c r="GQ330" s="12"/>
      <c r="GR330" s="12"/>
      <c r="GS330" s="12"/>
      <c r="GT330" s="12"/>
      <c r="GU330" s="12"/>
      <c r="GV330" s="12"/>
      <c r="GW330" s="12"/>
      <c r="GX330" s="12"/>
      <c r="GY330" s="12"/>
      <c r="GZ330" s="12"/>
      <c r="HA330" s="12"/>
      <c r="HB330" s="12"/>
      <c r="HC330" s="12"/>
      <c r="HD330" s="12"/>
      <c r="HE330" s="12"/>
      <c r="HF330" s="12"/>
      <c r="HG330" s="12"/>
      <c r="HH330" s="12"/>
      <c r="HI330" s="12"/>
      <c r="HJ330" s="12"/>
      <c r="HK330" s="12"/>
      <c r="HL330" s="12"/>
      <c r="HM330" s="12"/>
      <c r="HN330" s="12"/>
      <c r="HO330" s="12"/>
      <c r="HP330" s="12"/>
      <c r="HQ330" s="12"/>
      <c r="HR330" s="12"/>
      <c r="HS330" s="12"/>
      <c r="HT330" s="12"/>
      <c r="HU330" s="12"/>
      <c r="HV330" s="12"/>
      <c r="HW330" s="12"/>
      <c r="HX330" s="12"/>
      <c r="HY330" s="12"/>
      <c r="HZ330" s="12"/>
      <c r="IA330" s="12"/>
      <c r="IB330" s="12"/>
      <c r="IC330" s="12"/>
      <c r="ID330" s="12"/>
      <c r="IE330" s="12"/>
      <c r="IF330" s="12"/>
      <c r="IG330" s="12"/>
      <c r="IH330" s="12"/>
      <c r="II330" s="12"/>
      <c r="IJ330" s="12"/>
      <c r="IK330" s="12"/>
      <c r="IL330" s="12"/>
      <c r="IM330" s="12"/>
      <c r="IN330" s="12"/>
      <c r="IO330" s="12"/>
      <c r="IP330" s="12"/>
      <c r="IQ330" s="12"/>
      <c r="IR330" s="12"/>
      <c r="IS330" s="12"/>
      <c r="IT330" s="12"/>
      <c r="IU330" s="12"/>
      <c r="IV330" s="12"/>
      <c r="IW330" s="12"/>
      <c r="IX330" s="12"/>
      <c r="IY330" s="12"/>
      <c r="IZ330" s="12"/>
      <c r="JA330" s="12"/>
      <c r="JB330" s="12"/>
      <c r="JC330" s="12"/>
      <c r="JD330" s="12"/>
      <c r="JE330" s="12"/>
      <c r="JF330" s="12"/>
      <c r="JG330" s="12"/>
      <c r="JH330" s="12"/>
      <c r="JI330" s="12"/>
      <c r="JJ330" s="12"/>
      <c r="JK330" s="12"/>
      <c r="JL330" s="12"/>
      <c r="JM330" s="12"/>
      <c r="JN330" s="12"/>
      <c r="JO330" s="12"/>
      <c r="JP330" s="12"/>
      <c r="JQ330" s="12"/>
      <c r="JR330" s="12"/>
      <c r="JS330" s="12"/>
      <c r="JT330" s="12"/>
      <c r="JU330" s="12"/>
      <c r="JV330" s="12"/>
    </row>
    <row r="331" spans="1:282" s="28" customFormat="1" x14ac:dyDescent="0.25">
      <c r="A331" s="6" t="s">
        <v>190</v>
      </c>
      <c r="B331" s="6" t="s">
        <v>91</v>
      </c>
      <c r="C331" s="14" t="s">
        <v>311</v>
      </c>
      <c r="D331" s="9" t="s">
        <v>205</v>
      </c>
      <c r="E331" s="42">
        <v>65000</v>
      </c>
      <c r="F331" s="42">
        <v>1865.5</v>
      </c>
      <c r="G331" s="42">
        <v>4427.58</v>
      </c>
      <c r="H331" s="42">
        <v>1976</v>
      </c>
      <c r="I331" s="42">
        <v>175</v>
      </c>
      <c r="J331" s="42">
        <v>8444.08</v>
      </c>
      <c r="K331" s="42">
        <f>E331-J331</f>
        <v>56555.92</v>
      </c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12"/>
      <c r="FY331" s="12"/>
      <c r="FZ331" s="12"/>
      <c r="GA331" s="12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  <c r="HP331" s="12"/>
      <c r="HQ331" s="12"/>
      <c r="HR331" s="12"/>
      <c r="HS331" s="12"/>
      <c r="HT331" s="12"/>
      <c r="HU331" s="12"/>
      <c r="HV331" s="12"/>
      <c r="HW331" s="12"/>
      <c r="HX331" s="12"/>
      <c r="HY331" s="12"/>
      <c r="HZ331" s="12"/>
      <c r="IA331" s="12"/>
      <c r="IB331" s="12"/>
      <c r="IC331" s="12"/>
      <c r="ID331" s="12"/>
      <c r="IE331" s="12"/>
      <c r="IF331" s="12"/>
      <c r="IG331" s="12"/>
      <c r="IH331" s="12"/>
      <c r="II331" s="12"/>
      <c r="IJ331" s="12"/>
      <c r="IK331" s="12"/>
      <c r="IL331" s="12"/>
      <c r="IM331" s="12"/>
      <c r="IN331" s="12"/>
      <c r="IO331" s="12"/>
      <c r="IP331" s="12"/>
      <c r="IQ331" s="12"/>
      <c r="IR331" s="12"/>
      <c r="IS331" s="12"/>
      <c r="IT331" s="12"/>
      <c r="IU331" s="12"/>
      <c r="IV331" s="12"/>
      <c r="IW331" s="12"/>
      <c r="IX331" s="12"/>
      <c r="IY331" s="12"/>
      <c r="IZ331" s="12"/>
      <c r="JA331" s="12"/>
      <c r="JB331" s="12"/>
      <c r="JC331" s="12"/>
      <c r="JD331" s="12"/>
      <c r="JE331" s="12"/>
      <c r="JF331" s="12"/>
      <c r="JG331" s="12"/>
      <c r="JH331" s="12"/>
      <c r="JI331" s="12"/>
      <c r="JJ331" s="12"/>
      <c r="JK331" s="12"/>
      <c r="JL331" s="12"/>
      <c r="JM331" s="12"/>
      <c r="JN331" s="12"/>
      <c r="JO331" s="12"/>
      <c r="JP331" s="12"/>
      <c r="JQ331" s="12"/>
      <c r="JR331" s="12"/>
      <c r="JS331" s="12"/>
      <c r="JT331" s="12"/>
      <c r="JU331" s="12"/>
      <c r="JV331" s="12"/>
    </row>
    <row r="332" spans="1:282" x14ac:dyDescent="0.25">
      <c r="A332" s="26" t="s">
        <v>12</v>
      </c>
      <c r="B332" s="26">
        <v>3</v>
      </c>
      <c r="C332" s="27"/>
      <c r="D332" s="26"/>
      <c r="E332" s="49">
        <f>SUM(E330:E330)+E329+E331</f>
        <v>125000</v>
      </c>
      <c r="F332" s="49">
        <f>SUM(F330:F330)+F329+F331</f>
        <v>3587.5</v>
      </c>
      <c r="G332" s="49">
        <f>+G331+G330+G329</f>
        <v>4427.58</v>
      </c>
      <c r="H332" s="49">
        <f>SUM(H330:H330)+H329+H331</f>
        <v>3800</v>
      </c>
      <c r="I332" s="49">
        <f>SUM(I330:I330)+I329+I331</f>
        <v>8648.31</v>
      </c>
      <c r="J332" s="49">
        <f>SUM(J330:J330)+J329+J331</f>
        <v>20463.39</v>
      </c>
      <c r="K332" s="49">
        <f>SUM(K330:K330)+K329+K331</f>
        <v>104536.61</v>
      </c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12"/>
      <c r="FY332" s="12"/>
      <c r="FZ332" s="12"/>
      <c r="GA332" s="12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  <c r="HP332" s="12"/>
      <c r="HQ332" s="12"/>
      <c r="HR332" s="12"/>
      <c r="HS332" s="12"/>
      <c r="HT332" s="12"/>
      <c r="HU332" s="12"/>
      <c r="HV332" s="12"/>
      <c r="HW332" s="12"/>
      <c r="HX332" s="12"/>
      <c r="HY332" s="12"/>
      <c r="HZ332" s="12"/>
      <c r="IA332" s="12"/>
      <c r="IB332" s="12"/>
      <c r="IC332" s="12"/>
      <c r="ID332" s="12"/>
      <c r="IE332" s="12"/>
      <c r="IF332" s="12"/>
      <c r="IG332" s="12"/>
      <c r="IH332" s="12"/>
      <c r="II332" s="12"/>
      <c r="IJ332" s="12"/>
      <c r="IK332" s="12"/>
      <c r="IL332" s="12"/>
      <c r="IM332" s="12"/>
      <c r="IN332" s="12"/>
      <c r="IO332" s="12"/>
      <c r="IP332" s="12"/>
      <c r="IQ332" s="12"/>
      <c r="IR332" s="12"/>
      <c r="IS332" s="12"/>
      <c r="IT332" s="12"/>
      <c r="IU332" s="12"/>
      <c r="IV332" s="12"/>
      <c r="IW332" s="12"/>
      <c r="IX332" s="12"/>
      <c r="IY332" s="12"/>
      <c r="IZ332" s="12"/>
      <c r="JA332" s="12"/>
      <c r="JB332" s="12"/>
      <c r="JC332" s="12"/>
      <c r="JD332" s="12"/>
      <c r="JE332" s="12"/>
      <c r="JF332" s="12"/>
      <c r="JG332" s="12"/>
      <c r="JH332" s="12"/>
      <c r="JI332" s="12"/>
      <c r="JJ332" s="12"/>
      <c r="JK332" s="12"/>
      <c r="JL332" s="12"/>
      <c r="JM332" s="12"/>
      <c r="JN332" s="12"/>
      <c r="JO332" s="12"/>
      <c r="JP332" s="12"/>
      <c r="JQ332" s="12"/>
      <c r="JR332" s="12"/>
      <c r="JS332" s="12"/>
      <c r="JT332" s="12"/>
      <c r="JU332" s="12"/>
      <c r="JV332" s="12"/>
    </row>
    <row r="333" spans="1:282" x14ac:dyDescent="0.25"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12"/>
      <c r="FY333" s="12"/>
      <c r="FZ333" s="12"/>
      <c r="GA333" s="12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  <c r="HP333" s="12"/>
      <c r="HQ333" s="12"/>
      <c r="HR333" s="12"/>
      <c r="HS333" s="12"/>
      <c r="HT333" s="12"/>
      <c r="HU333" s="12"/>
      <c r="HV333" s="12"/>
      <c r="HW333" s="12"/>
      <c r="HX333" s="12"/>
      <c r="HY333" s="12"/>
      <c r="HZ333" s="12"/>
      <c r="IA333" s="12"/>
      <c r="IB333" s="12"/>
      <c r="IC333" s="12"/>
      <c r="ID333" s="12"/>
      <c r="IE333" s="12"/>
      <c r="IF333" s="12"/>
      <c r="IG333" s="12"/>
      <c r="IH333" s="12"/>
      <c r="II333" s="12"/>
      <c r="IJ333" s="12"/>
      <c r="IK333" s="12"/>
      <c r="IL333" s="12"/>
      <c r="IM333" s="12"/>
      <c r="IN333" s="12"/>
      <c r="IO333" s="12"/>
      <c r="IP333" s="12"/>
      <c r="IQ333" s="12"/>
      <c r="IR333" s="12"/>
      <c r="IS333" s="12"/>
      <c r="IT333" s="12"/>
      <c r="IU333" s="12"/>
      <c r="IV333" s="12"/>
      <c r="IW333" s="12"/>
      <c r="IX333" s="12"/>
      <c r="IY333" s="12"/>
      <c r="IZ333" s="12"/>
      <c r="JA333" s="12"/>
      <c r="JB333" s="12"/>
      <c r="JC333" s="12"/>
      <c r="JD333" s="12"/>
      <c r="JE333" s="12"/>
      <c r="JF333" s="12"/>
      <c r="JG333" s="12"/>
      <c r="JH333" s="12"/>
      <c r="JI333" s="12"/>
      <c r="JJ333" s="12"/>
      <c r="JK333" s="12"/>
      <c r="JL333" s="12"/>
      <c r="JM333" s="12"/>
      <c r="JN333" s="12"/>
      <c r="JO333" s="12"/>
      <c r="JP333" s="12"/>
      <c r="JQ333" s="12"/>
      <c r="JR333" s="12"/>
      <c r="JS333" s="12"/>
      <c r="JT333" s="12"/>
      <c r="JU333" s="12"/>
      <c r="JV333" s="12"/>
    </row>
    <row r="334" spans="1:282" s="29" customFormat="1" x14ac:dyDescent="0.25">
      <c r="A334" s="1" t="s">
        <v>330</v>
      </c>
      <c r="B334" s="1"/>
      <c r="C334" s="14"/>
      <c r="D334"/>
      <c r="E334" s="51"/>
      <c r="F334" s="51"/>
      <c r="G334" s="51"/>
      <c r="H334" s="51"/>
      <c r="I334" s="51"/>
      <c r="J334" s="51"/>
      <c r="K334" s="51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12"/>
      <c r="FY334" s="12"/>
      <c r="FZ334" s="12"/>
      <c r="GA334" s="12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  <c r="HP334" s="12"/>
      <c r="HQ334" s="12"/>
      <c r="HR334" s="12"/>
      <c r="HS334" s="12"/>
      <c r="HT334" s="12"/>
      <c r="HU334" s="12"/>
      <c r="HV334" s="12"/>
      <c r="HW334" s="12"/>
      <c r="HX334" s="12"/>
      <c r="HY334" s="12"/>
      <c r="HZ334" s="12"/>
      <c r="IA334" s="12"/>
      <c r="IB334" s="12"/>
      <c r="IC334" s="12"/>
      <c r="ID334" s="12"/>
      <c r="IE334" s="12"/>
      <c r="IF334" s="12"/>
      <c r="IG334" s="12"/>
      <c r="IH334" s="12"/>
      <c r="II334" s="12"/>
      <c r="IJ334" s="12"/>
      <c r="IK334" s="12"/>
      <c r="IL334" s="12"/>
      <c r="IM334" s="12"/>
      <c r="IN334" s="12"/>
      <c r="IO334" s="12"/>
      <c r="IP334" s="12"/>
      <c r="IQ334" s="12"/>
      <c r="IR334" s="12"/>
      <c r="IS334" s="12"/>
      <c r="IT334" s="12"/>
      <c r="IU334" s="12"/>
      <c r="IV334" s="12"/>
      <c r="IW334" s="12"/>
      <c r="IX334" s="12"/>
      <c r="IY334" s="12"/>
      <c r="IZ334" s="12"/>
      <c r="JA334" s="12"/>
      <c r="JB334" s="12"/>
      <c r="JC334" s="12"/>
      <c r="JD334" s="12"/>
      <c r="JE334" s="12"/>
      <c r="JF334" s="12"/>
      <c r="JG334" s="12"/>
      <c r="JH334" s="12"/>
      <c r="JI334" s="12"/>
      <c r="JJ334" s="12"/>
      <c r="JK334" s="12"/>
      <c r="JL334" s="12"/>
      <c r="JM334" s="12"/>
      <c r="JN334" s="12"/>
      <c r="JO334" s="12"/>
      <c r="JP334" s="12"/>
      <c r="JQ334" s="12"/>
      <c r="JR334" s="12"/>
      <c r="JS334" s="12"/>
      <c r="JT334" s="12"/>
      <c r="JU334" s="12"/>
      <c r="JV334" s="12"/>
    </row>
    <row r="335" spans="1:282" x14ac:dyDescent="0.25">
      <c r="A335" t="s">
        <v>40</v>
      </c>
      <c r="B335" t="s">
        <v>271</v>
      </c>
      <c r="C335" s="14" t="s">
        <v>310</v>
      </c>
      <c r="D335" t="s">
        <v>204</v>
      </c>
      <c r="E335" s="42">
        <v>32000</v>
      </c>
      <c r="F335" s="42">
        <v>918.4</v>
      </c>
      <c r="G335" s="42">
        <v>0</v>
      </c>
      <c r="H335" s="42">
        <v>972.8</v>
      </c>
      <c r="I335" s="42">
        <v>16544.14</v>
      </c>
      <c r="J335" s="42">
        <f>+F335+G335+H335+I335</f>
        <v>18435.34</v>
      </c>
      <c r="K335" s="42">
        <f>+E335-J335</f>
        <v>13564.66</v>
      </c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12"/>
      <c r="FY335" s="12"/>
      <c r="FZ335" s="12"/>
      <c r="GA335" s="12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  <c r="HP335" s="12"/>
      <c r="HQ335" s="12"/>
      <c r="HR335" s="12"/>
      <c r="HS335" s="12"/>
      <c r="HT335" s="12"/>
      <c r="HU335" s="12"/>
      <c r="HV335" s="12"/>
      <c r="HW335" s="12"/>
      <c r="HX335" s="12"/>
      <c r="HY335" s="12"/>
      <c r="HZ335" s="12"/>
      <c r="IA335" s="12"/>
      <c r="IB335" s="12"/>
      <c r="IC335" s="12"/>
      <c r="ID335" s="12"/>
      <c r="IE335" s="12"/>
      <c r="IF335" s="12"/>
      <c r="IG335" s="12"/>
      <c r="IH335" s="12"/>
      <c r="II335" s="12"/>
      <c r="IJ335" s="12"/>
      <c r="IK335" s="12"/>
      <c r="IL335" s="12"/>
      <c r="IM335" s="12"/>
      <c r="IN335" s="12"/>
      <c r="IO335" s="12"/>
      <c r="IP335" s="12"/>
      <c r="IQ335" s="12"/>
      <c r="IR335" s="12"/>
      <c r="IS335" s="12"/>
      <c r="IT335" s="12"/>
      <c r="IU335" s="12"/>
      <c r="IV335" s="12"/>
      <c r="IW335" s="12"/>
      <c r="IX335" s="12"/>
      <c r="IY335" s="12"/>
      <c r="IZ335" s="12"/>
      <c r="JA335" s="12"/>
      <c r="JB335" s="12"/>
      <c r="JC335" s="12"/>
      <c r="JD335" s="12"/>
      <c r="JE335" s="12"/>
      <c r="JF335" s="12"/>
      <c r="JG335" s="12"/>
      <c r="JH335" s="12"/>
      <c r="JI335" s="12"/>
      <c r="JJ335" s="12"/>
      <c r="JK335" s="12"/>
      <c r="JL335" s="12"/>
      <c r="JM335" s="12"/>
      <c r="JN335" s="12"/>
      <c r="JO335" s="12"/>
      <c r="JP335" s="12"/>
      <c r="JQ335" s="12"/>
      <c r="JR335" s="12"/>
      <c r="JS335" s="12"/>
      <c r="JT335" s="12"/>
      <c r="JU335" s="12"/>
      <c r="JV335" s="12"/>
    </row>
    <row r="336" spans="1:282" x14ac:dyDescent="0.25">
      <c r="A336" s="2" t="s">
        <v>12</v>
      </c>
      <c r="B336" s="2">
        <v>1</v>
      </c>
      <c r="C336" s="15"/>
      <c r="D336" s="2"/>
      <c r="E336" s="50">
        <f>E335</f>
        <v>32000</v>
      </c>
      <c r="F336" s="50">
        <f>SUM(F335)</f>
        <v>918.4</v>
      </c>
      <c r="G336" s="50">
        <f>G335</f>
        <v>0</v>
      </c>
      <c r="H336" s="50">
        <f>H335</f>
        <v>972.8</v>
      </c>
      <c r="I336" s="50">
        <f>I335</f>
        <v>16544.14</v>
      </c>
      <c r="J336" s="50">
        <f>J335</f>
        <v>18435.34</v>
      </c>
      <c r="K336" s="50">
        <f>K335</f>
        <v>13564.66</v>
      </c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12"/>
      <c r="FY336" s="12"/>
      <c r="FZ336" s="12"/>
      <c r="GA336" s="12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  <c r="HP336" s="12"/>
      <c r="HQ336" s="12"/>
      <c r="HR336" s="12"/>
      <c r="HS336" s="12"/>
      <c r="HT336" s="12"/>
      <c r="HU336" s="12"/>
      <c r="HV336" s="12"/>
      <c r="HW336" s="12"/>
      <c r="HX336" s="12"/>
      <c r="HY336" s="12"/>
      <c r="HZ336" s="12"/>
      <c r="IA336" s="12"/>
      <c r="IB336" s="12"/>
      <c r="IC336" s="12"/>
      <c r="ID336" s="12"/>
      <c r="IE336" s="12"/>
      <c r="IF336" s="12"/>
      <c r="IG336" s="12"/>
      <c r="IH336" s="12"/>
      <c r="II336" s="12"/>
      <c r="IJ336" s="12"/>
      <c r="IK336" s="12"/>
      <c r="IL336" s="12"/>
      <c r="IM336" s="12"/>
      <c r="IN336" s="12"/>
      <c r="IO336" s="12"/>
      <c r="IP336" s="12"/>
      <c r="IQ336" s="12"/>
      <c r="IR336" s="12"/>
      <c r="IS336" s="12"/>
      <c r="IT336" s="12"/>
      <c r="IU336" s="12"/>
      <c r="IV336" s="12"/>
      <c r="IW336" s="12"/>
      <c r="IX336" s="12"/>
      <c r="IY336" s="12"/>
      <c r="IZ336" s="12"/>
      <c r="JA336" s="12"/>
      <c r="JB336" s="12"/>
      <c r="JC336" s="12"/>
      <c r="JD336" s="12"/>
      <c r="JE336" s="12"/>
      <c r="JF336" s="12"/>
      <c r="JG336" s="12"/>
      <c r="JH336" s="12"/>
      <c r="JI336" s="12"/>
      <c r="JJ336" s="12"/>
      <c r="JK336" s="12"/>
      <c r="JL336" s="12"/>
      <c r="JM336" s="12"/>
      <c r="JN336" s="12"/>
      <c r="JO336" s="12"/>
      <c r="JP336" s="12"/>
      <c r="JQ336" s="12"/>
      <c r="JR336" s="12"/>
      <c r="JS336" s="12"/>
      <c r="JT336" s="12"/>
      <c r="JU336" s="12"/>
      <c r="JV336" s="12"/>
    </row>
    <row r="337" spans="1:282" x14ac:dyDescent="0.25"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12"/>
      <c r="GA337" s="12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  <c r="HP337" s="12"/>
      <c r="HQ337" s="12"/>
      <c r="HR337" s="12"/>
      <c r="HS337" s="12"/>
      <c r="HT337" s="12"/>
      <c r="HU337" s="12"/>
      <c r="HV337" s="12"/>
      <c r="HW337" s="12"/>
      <c r="HX337" s="12"/>
      <c r="HY337" s="12"/>
      <c r="HZ337" s="12"/>
      <c r="IA337" s="12"/>
      <c r="IB337" s="12"/>
      <c r="IC337" s="12"/>
      <c r="ID337" s="12"/>
      <c r="IE337" s="12"/>
      <c r="IF337" s="12"/>
      <c r="IG337" s="12"/>
      <c r="IH337" s="12"/>
      <c r="II337" s="12"/>
      <c r="IJ337" s="12"/>
      <c r="IK337" s="12"/>
      <c r="IL337" s="12"/>
      <c r="IM337" s="12"/>
      <c r="IN337" s="12"/>
      <c r="IO337" s="12"/>
      <c r="IP337" s="12"/>
      <c r="IQ337" s="12"/>
      <c r="IR337" s="12"/>
      <c r="IS337" s="12"/>
      <c r="IT337" s="12"/>
      <c r="IU337" s="12"/>
      <c r="IV337" s="12"/>
      <c r="IW337" s="12"/>
      <c r="IX337" s="12"/>
      <c r="IY337" s="12"/>
      <c r="IZ337" s="12"/>
      <c r="JA337" s="12"/>
      <c r="JB337" s="12"/>
      <c r="JC337" s="12"/>
      <c r="JD337" s="12"/>
      <c r="JE337" s="12"/>
      <c r="JF337" s="12"/>
      <c r="JG337" s="12"/>
      <c r="JH337" s="12"/>
      <c r="JI337" s="12"/>
      <c r="JJ337" s="12"/>
      <c r="JK337" s="12"/>
      <c r="JL337" s="12"/>
      <c r="JM337" s="12"/>
      <c r="JN337" s="12"/>
      <c r="JO337" s="12"/>
      <c r="JP337" s="12"/>
      <c r="JQ337" s="12"/>
      <c r="JR337" s="12"/>
      <c r="JS337" s="12"/>
      <c r="JT337" s="12"/>
      <c r="JU337" s="12"/>
      <c r="JV337" s="12"/>
    </row>
    <row r="338" spans="1:282" x14ac:dyDescent="0.25">
      <c r="A338" s="5" t="s">
        <v>305</v>
      </c>
      <c r="B338" s="5"/>
      <c r="C338" s="17"/>
      <c r="D338" s="5"/>
      <c r="E338" s="54"/>
      <c r="F338" s="54"/>
      <c r="G338" s="54"/>
      <c r="H338" s="54"/>
      <c r="I338" s="54"/>
      <c r="J338" s="54"/>
      <c r="K338" s="54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12"/>
      <c r="FY338" s="12"/>
      <c r="FZ338" s="12"/>
      <c r="GA338" s="12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  <c r="HP338" s="12"/>
      <c r="HQ338" s="12"/>
      <c r="HR338" s="12"/>
      <c r="HS338" s="12"/>
      <c r="HT338" s="12"/>
      <c r="HU338" s="12"/>
      <c r="HV338" s="12"/>
      <c r="HW338" s="12"/>
      <c r="HX338" s="12"/>
      <c r="HY338" s="12"/>
      <c r="HZ338" s="12"/>
      <c r="IA338" s="12"/>
      <c r="IB338" s="12"/>
      <c r="IC338" s="12"/>
      <c r="ID338" s="12"/>
      <c r="IE338" s="12"/>
      <c r="IF338" s="12"/>
      <c r="IG338" s="12"/>
      <c r="IH338" s="12"/>
      <c r="II338" s="12"/>
      <c r="IJ338" s="12"/>
      <c r="IK338" s="12"/>
      <c r="IL338" s="12"/>
      <c r="IM338" s="12"/>
      <c r="IN338" s="12"/>
      <c r="IO338" s="12"/>
      <c r="IP338" s="12"/>
      <c r="IQ338" s="12"/>
      <c r="IR338" s="12"/>
      <c r="IS338" s="12"/>
      <c r="IT338" s="12"/>
      <c r="IU338" s="12"/>
      <c r="IV338" s="12"/>
      <c r="IW338" s="12"/>
      <c r="IX338" s="12"/>
      <c r="IY338" s="12"/>
      <c r="IZ338" s="12"/>
      <c r="JA338" s="12"/>
      <c r="JB338" s="12"/>
      <c r="JC338" s="12"/>
      <c r="JD338" s="12"/>
      <c r="JE338" s="12"/>
      <c r="JF338" s="12"/>
      <c r="JG338" s="12"/>
      <c r="JH338" s="12"/>
      <c r="JI338" s="12"/>
      <c r="JJ338" s="12"/>
      <c r="JK338" s="12"/>
      <c r="JL338" s="12"/>
      <c r="JM338" s="12"/>
      <c r="JN338" s="12"/>
      <c r="JO338" s="12"/>
      <c r="JP338" s="12"/>
      <c r="JQ338" s="12"/>
      <c r="JR338" s="12"/>
      <c r="JS338" s="12"/>
      <c r="JT338" s="12"/>
      <c r="JU338" s="12"/>
      <c r="JV338" s="12"/>
    </row>
    <row r="339" spans="1:282" x14ac:dyDescent="0.25">
      <c r="A339" t="s">
        <v>104</v>
      </c>
      <c r="B339" t="s">
        <v>445</v>
      </c>
      <c r="C339" s="14" t="s">
        <v>310</v>
      </c>
      <c r="D339" t="s">
        <v>205</v>
      </c>
      <c r="E339" s="42">
        <v>48000</v>
      </c>
      <c r="F339" s="42">
        <f t="shared" ref="F339:F344" si="66">E339*0.0287</f>
        <v>1377.6</v>
      </c>
      <c r="G339" s="42">
        <v>1571.73</v>
      </c>
      <c r="H339" s="42">
        <f t="shared" ref="H339:H344" si="67">E339*0.0304</f>
        <v>1459.2</v>
      </c>
      <c r="I339" s="42">
        <v>175</v>
      </c>
      <c r="J339" s="42">
        <v>4583.53</v>
      </c>
      <c r="K339" s="42">
        <f>E339-J339</f>
        <v>43416.47</v>
      </c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12"/>
      <c r="FY339" s="12"/>
      <c r="FZ339" s="12"/>
      <c r="GA339" s="12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  <c r="HP339" s="12"/>
      <c r="HQ339" s="12"/>
      <c r="HR339" s="12"/>
      <c r="HS339" s="12"/>
      <c r="HT339" s="12"/>
      <c r="HU339" s="12"/>
      <c r="HV339" s="12"/>
      <c r="HW339" s="12"/>
      <c r="HX339" s="12"/>
      <c r="HY339" s="12"/>
      <c r="HZ339" s="12"/>
      <c r="IA339" s="12"/>
      <c r="IB339" s="12"/>
      <c r="IC339" s="12"/>
      <c r="ID339" s="12"/>
      <c r="IE339" s="12"/>
      <c r="IF339" s="12"/>
      <c r="IG339" s="12"/>
      <c r="IH339" s="12"/>
      <c r="II339" s="12"/>
      <c r="IJ339" s="12"/>
      <c r="IK339" s="12"/>
      <c r="IL339" s="12"/>
      <c r="IM339" s="12"/>
      <c r="IN339" s="12"/>
      <c r="IO339" s="12"/>
      <c r="IP339" s="12"/>
      <c r="IQ339" s="12"/>
      <c r="IR339" s="12"/>
      <c r="IS339" s="12"/>
      <c r="IT339" s="12"/>
      <c r="IU339" s="12"/>
      <c r="IV339" s="12"/>
      <c r="IW339" s="12"/>
      <c r="IX339" s="12"/>
      <c r="IY339" s="12"/>
      <c r="IZ339" s="12"/>
      <c r="JA339" s="12"/>
      <c r="JB339" s="12"/>
      <c r="JC339" s="12"/>
      <c r="JD339" s="12"/>
      <c r="JE339" s="12"/>
      <c r="JF339" s="12"/>
      <c r="JG339" s="12"/>
      <c r="JH339" s="12"/>
      <c r="JI339" s="12"/>
      <c r="JJ339" s="12"/>
      <c r="JK339" s="12"/>
      <c r="JL339" s="12"/>
      <c r="JM339" s="12"/>
      <c r="JN339" s="12"/>
      <c r="JO339" s="12"/>
      <c r="JP339" s="12"/>
      <c r="JQ339" s="12"/>
      <c r="JR339" s="12"/>
      <c r="JS339" s="12"/>
      <c r="JT339" s="12"/>
      <c r="JU339" s="12"/>
      <c r="JV339" s="12"/>
    </row>
    <row r="340" spans="1:282" x14ac:dyDescent="0.25">
      <c r="A340" t="s">
        <v>225</v>
      </c>
      <c r="B340" t="s">
        <v>224</v>
      </c>
      <c r="C340" s="14" t="s">
        <v>311</v>
      </c>
      <c r="D340" t="s">
        <v>205</v>
      </c>
      <c r="E340" s="42">
        <v>30000</v>
      </c>
      <c r="F340" s="42">
        <f t="shared" si="66"/>
        <v>861</v>
      </c>
      <c r="G340" s="42">
        <v>0</v>
      </c>
      <c r="H340" s="42">
        <f t="shared" si="67"/>
        <v>912</v>
      </c>
      <c r="I340" s="42">
        <v>175</v>
      </c>
      <c r="J340" s="42">
        <v>1948</v>
      </c>
      <c r="K340" s="42">
        <f t="shared" ref="K340:K344" si="68">E340-J340</f>
        <v>28052</v>
      </c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43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12"/>
      <c r="FY340" s="12"/>
      <c r="FZ340" s="12"/>
      <c r="GA340" s="12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  <c r="HP340" s="12"/>
      <c r="HQ340" s="12"/>
      <c r="HR340" s="12"/>
      <c r="HS340" s="12"/>
      <c r="HT340" s="12"/>
      <c r="HU340" s="12"/>
      <c r="HV340" s="12"/>
      <c r="HW340" s="12"/>
      <c r="HX340" s="12"/>
      <c r="HY340" s="12"/>
      <c r="HZ340" s="12"/>
      <c r="IA340" s="12"/>
      <c r="IB340" s="12"/>
      <c r="IC340" s="12"/>
      <c r="ID340" s="12"/>
      <c r="IE340" s="12"/>
      <c r="IF340" s="12"/>
      <c r="IG340" s="12"/>
      <c r="IH340" s="12"/>
      <c r="II340" s="12"/>
      <c r="IJ340" s="12"/>
      <c r="IK340" s="12"/>
      <c r="IL340" s="12"/>
      <c r="IM340" s="12"/>
      <c r="IN340" s="12"/>
      <c r="IO340" s="12"/>
      <c r="IP340" s="12"/>
      <c r="IQ340" s="12"/>
      <c r="IR340" s="12"/>
      <c r="IS340" s="12"/>
      <c r="IT340" s="12"/>
      <c r="IU340" s="12"/>
      <c r="IV340" s="12"/>
      <c r="IW340" s="12"/>
      <c r="IX340" s="12"/>
      <c r="IY340" s="12"/>
      <c r="IZ340" s="12"/>
      <c r="JA340" s="12"/>
      <c r="JB340" s="12"/>
      <c r="JC340" s="12"/>
      <c r="JD340" s="12"/>
      <c r="JE340" s="12"/>
      <c r="JF340" s="12"/>
      <c r="JG340" s="12"/>
      <c r="JH340" s="12"/>
      <c r="JI340" s="12"/>
      <c r="JJ340" s="12"/>
      <c r="JK340" s="12"/>
      <c r="JL340" s="12"/>
      <c r="JM340" s="12"/>
      <c r="JN340" s="12"/>
      <c r="JO340" s="12"/>
      <c r="JP340" s="12"/>
      <c r="JQ340" s="12"/>
      <c r="JR340" s="12"/>
      <c r="JS340" s="12"/>
      <c r="JT340" s="12"/>
      <c r="JU340" s="12"/>
      <c r="JV340" s="12"/>
    </row>
    <row r="341" spans="1:282" x14ac:dyDescent="0.25">
      <c r="A341" t="s">
        <v>211</v>
      </c>
      <c r="B341" t="s">
        <v>14</v>
      </c>
      <c r="C341" s="14" t="s">
        <v>311</v>
      </c>
      <c r="D341" t="s">
        <v>205</v>
      </c>
      <c r="E341" s="42">
        <v>30000</v>
      </c>
      <c r="F341" s="42">
        <f t="shared" si="66"/>
        <v>861</v>
      </c>
      <c r="G341" s="42">
        <v>0</v>
      </c>
      <c r="H341" s="42">
        <f t="shared" si="67"/>
        <v>912</v>
      </c>
      <c r="I341" s="42">
        <v>1752.45</v>
      </c>
      <c r="J341" s="42">
        <v>3525.45</v>
      </c>
      <c r="K341" s="42">
        <f t="shared" si="68"/>
        <v>26474.55</v>
      </c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12"/>
      <c r="FY341" s="12"/>
      <c r="FZ341" s="12"/>
      <c r="GA341" s="12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  <c r="HP341" s="12"/>
      <c r="HQ341" s="12"/>
      <c r="HR341" s="12"/>
      <c r="HS341" s="12"/>
      <c r="HT341" s="12"/>
      <c r="HU341" s="12"/>
      <c r="HV341" s="12"/>
      <c r="HW341" s="12"/>
      <c r="HX341" s="12"/>
      <c r="HY341" s="12"/>
      <c r="HZ341" s="12"/>
      <c r="IA341" s="12"/>
      <c r="IB341" s="12"/>
      <c r="IC341" s="12"/>
      <c r="ID341" s="12"/>
      <c r="IE341" s="12"/>
      <c r="IF341" s="12"/>
      <c r="IG341" s="12"/>
      <c r="IH341" s="12"/>
      <c r="II341" s="12"/>
      <c r="IJ341" s="12"/>
      <c r="IK341" s="12"/>
      <c r="IL341" s="12"/>
      <c r="IM341" s="12"/>
      <c r="IN341" s="12"/>
      <c r="IO341" s="12"/>
      <c r="IP341" s="12"/>
      <c r="IQ341" s="12"/>
      <c r="IR341" s="12"/>
      <c r="IS341" s="12"/>
      <c r="IT341" s="12"/>
      <c r="IU341" s="12"/>
      <c r="IV341" s="12"/>
      <c r="IW341" s="12"/>
      <c r="IX341" s="12"/>
      <c r="IY341" s="12"/>
      <c r="IZ341" s="12"/>
      <c r="JA341" s="12"/>
      <c r="JB341" s="12"/>
      <c r="JC341" s="12"/>
      <c r="JD341" s="12"/>
      <c r="JE341" s="12"/>
      <c r="JF341" s="12"/>
      <c r="JG341" s="12"/>
      <c r="JH341" s="12"/>
      <c r="JI341" s="12"/>
      <c r="JJ341" s="12"/>
      <c r="JK341" s="12"/>
      <c r="JL341" s="12"/>
      <c r="JM341" s="12"/>
      <c r="JN341" s="12"/>
      <c r="JO341" s="12"/>
      <c r="JP341" s="12"/>
      <c r="JQ341" s="12"/>
      <c r="JR341" s="12"/>
      <c r="JS341" s="12"/>
      <c r="JT341" s="12"/>
      <c r="JU341" s="12"/>
      <c r="JV341" s="12"/>
    </row>
    <row r="342" spans="1:282" x14ac:dyDescent="0.25">
      <c r="A342" t="s">
        <v>228</v>
      </c>
      <c r="B342" t="s">
        <v>123</v>
      </c>
      <c r="C342" s="14" t="s">
        <v>310</v>
      </c>
      <c r="D342" t="s">
        <v>205</v>
      </c>
      <c r="E342" s="42">
        <v>30000</v>
      </c>
      <c r="F342" s="42">
        <f t="shared" si="66"/>
        <v>861</v>
      </c>
      <c r="G342" s="42">
        <v>0</v>
      </c>
      <c r="H342" s="42">
        <f t="shared" si="67"/>
        <v>912</v>
      </c>
      <c r="I342" s="42">
        <v>175</v>
      </c>
      <c r="J342" s="42">
        <v>1948</v>
      </c>
      <c r="K342" s="42">
        <f>E342-J342</f>
        <v>28052</v>
      </c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12"/>
      <c r="FY342" s="12"/>
      <c r="FZ342" s="12"/>
      <c r="GA342" s="12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  <c r="HP342" s="12"/>
      <c r="HQ342" s="12"/>
      <c r="HR342" s="12"/>
      <c r="HS342" s="12"/>
      <c r="HT342" s="12"/>
      <c r="HU342" s="12"/>
      <c r="HV342" s="12"/>
      <c r="HW342" s="12"/>
      <c r="HX342" s="12"/>
      <c r="HY342" s="12"/>
      <c r="HZ342" s="12"/>
      <c r="IA342" s="12"/>
      <c r="IB342" s="12"/>
      <c r="IC342" s="12"/>
      <c r="ID342" s="12"/>
      <c r="IE342" s="12"/>
      <c r="IF342" s="12"/>
      <c r="IG342" s="12"/>
      <c r="IH342" s="12"/>
      <c r="II342" s="12"/>
      <c r="IJ342" s="12"/>
      <c r="IK342" s="12"/>
      <c r="IL342" s="12"/>
      <c r="IM342" s="12"/>
      <c r="IN342" s="12"/>
      <c r="IO342" s="12"/>
      <c r="IP342" s="12"/>
      <c r="IQ342" s="12"/>
      <c r="IR342" s="12"/>
      <c r="IS342" s="12"/>
      <c r="IT342" s="12"/>
      <c r="IU342" s="12"/>
      <c r="IV342" s="12"/>
      <c r="IW342" s="12"/>
      <c r="IX342" s="12"/>
      <c r="IY342" s="12"/>
      <c r="IZ342" s="12"/>
      <c r="JA342" s="12"/>
      <c r="JB342" s="12"/>
      <c r="JC342" s="12"/>
      <c r="JD342" s="12"/>
      <c r="JE342" s="12"/>
      <c r="JF342" s="12"/>
      <c r="JG342" s="12"/>
      <c r="JH342" s="12"/>
      <c r="JI342" s="12"/>
      <c r="JJ342" s="12"/>
      <c r="JK342" s="12"/>
      <c r="JL342" s="12"/>
      <c r="JM342" s="12"/>
      <c r="JN342" s="12"/>
      <c r="JO342" s="12"/>
      <c r="JP342" s="12"/>
      <c r="JQ342" s="12"/>
      <c r="JR342" s="12"/>
      <c r="JS342" s="12"/>
      <c r="JT342" s="12"/>
      <c r="JU342" s="12"/>
      <c r="JV342" s="12"/>
    </row>
    <row r="343" spans="1:282" x14ac:dyDescent="0.25">
      <c r="A343" t="s">
        <v>250</v>
      </c>
      <c r="B343" s="8" t="s">
        <v>101</v>
      </c>
      <c r="C343" s="14" t="s">
        <v>311</v>
      </c>
      <c r="D343" s="7" t="s">
        <v>205</v>
      </c>
      <c r="E343" s="42">
        <v>30000</v>
      </c>
      <c r="F343" s="42">
        <f t="shared" si="66"/>
        <v>861</v>
      </c>
      <c r="G343" s="42">
        <v>0</v>
      </c>
      <c r="H343" s="42">
        <f t="shared" si="67"/>
        <v>912</v>
      </c>
      <c r="I343" s="42">
        <v>175</v>
      </c>
      <c r="J343" s="42">
        <v>1948</v>
      </c>
      <c r="K343" s="42">
        <f>E343-J343</f>
        <v>28052</v>
      </c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12"/>
      <c r="FY343" s="12"/>
      <c r="FZ343" s="12"/>
      <c r="GA343" s="12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  <c r="HP343" s="12"/>
      <c r="HQ343" s="12"/>
      <c r="HR343" s="12"/>
      <c r="HS343" s="12"/>
      <c r="HT343" s="12"/>
      <c r="HU343" s="12"/>
      <c r="HV343" s="12"/>
      <c r="HW343" s="12"/>
      <c r="HX343" s="12"/>
      <c r="HY343" s="12"/>
      <c r="HZ343" s="12"/>
      <c r="IA343" s="12"/>
      <c r="IB343" s="12"/>
      <c r="IC343" s="12"/>
      <c r="ID343" s="12"/>
      <c r="IE343" s="12"/>
      <c r="IF343" s="12"/>
      <c r="IG343" s="12"/>
      <c r="IH343" s="12"/>
      <c r="II343" s="12"/>
      <c r="IJ343" s="12"/>
      <c r="IK343" s="12"/>
      <c r="IL343" s="12"/>
      <c r="IM343" s="12"/>
      <c r="IN343" s="12"/>
      <c r="IO343" s="12"/>
      <c r="IP343" s="12"/>
      <c r="IQ343" s="12"/>
      <c r="IR343" s="12"/>
      <c r="IS343" s="12"/>
      <c r="IT343" s="12"/>
      <c r="IU343" s="12"/>
      <c r="IV343" s="12"/>
      <c r="IW343" s="12"/>
      <c r="IX343" s="12"/>
      <c r="IY343" s="12"/>
      <c r="IZ343" s="12"/>
      <c r="JA343" s="12"/>
      <c r="JB343" s="12"/>
      <c r="JC343" s="12"/>
      <c r="JD343" s="12"/>
      <c r="JE343" s="12"/>
      <c r="JF343" s="12"/>
      <c r="JG343" s="12"/>
      <c r="JH343" s="12"/>
      <c r="JI343" s="12"/>
      <c r="JJ343" s="12"/>
      <c r="JK343" s="12"/>
      <c r="JL343" s="12"/>
      <c r="JM343" s="12"/>
      <c r="JN343" s="12"/>
      <c r="JO343" s="12"/>
      <c r="JP343" s="12"/>
      <c r="JQ343" s="12"/>
      <c r="JR343" s="12"/>
      <c r="JS343" s="12"/>
      <c r="JT343" s="12"/>
      <c r="JU343" s="12"/>
      <c r="JV343" s="12"/>
    </row>
    <row r="344" spans="1:282" x14ac:dyDescent="0.25">
      <c r="A344" s="6" t="s">
        <v>227</v>
      </c>
      <c r="B344" s="6" t="s">
        <v>91</v>
      </c>
      <c r="C344" s="14" t="s">
        <v>310</v>
      </c>
      <c r="D344" t="s">
        <v>205</v>
      </c>
      <c r="E344" s="42">
        <v>82000</v>
      </c>
      <c r="F344" s="42">
        <f t="shared" si="66"/>
        <v>2353.4</v>
      </c>
      <c r="G344" s="63">
        <v>3913.11</v>
      </c>
      <c r="H344" s="42">
        <f t="shared" si="67"/>
        <v>2492.8000000000002</v>
      </c>
      <c r="I344" s="42">
        <v>4849.8999999999996</v>
      </c>
      <c r="J344" s="42">
        <v>13609.21</v>
      </c>
      <c r="K344" s="42">
        <f t="shared" si="68"/>
        <v>68390.789999999994</v>
      </c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12"/>
      <c r="FY344" s="12"/>
      <c r="FZ344" s="12"/>
      <c r="GA344" s="12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  <c r="HP344" s="12"/>
      <c r="HQ344" s="12"/>
      <c r="HR344" s="12"/>
      <c r="HS344" s="12"/>
      <c r="HT344" s="12"/>
      <c r="HU344" s="12"/>
      <c r="HV344" s="12"/>
      <c r="HW344" s="12"/>
      <c r="HX344" s="12"/>
      <c r="HY344" s="12"/>
      <c r="HZ344" s="12"/>
      <c r="IA344" s="12"/>
      <c r="IB344" s="12"/>
      <c r="IC344" s="12"/>
      <c r="ID344" s="12"/>
      <c r="IE344" s="12"/>
      <c r="IF344" s="12"/>
      <c r="IG344" s="12"/>
      <c r="IH344" s="12"/>
      <c r="II344" s="12"/>
      <c r="IJ344" s="12"/>
      <c r="IK344" s="12"/>
      <c r="IL344" s="12"/>
      <c r="IM344" s="12"/>
      <c r="IN344" s="12"/>
      <c r="IO344" s="12"/>
      <c r="IP344" s="12"/>
      <c r="IQ344" s="12"/>
      <c r="IR344" s="12"/>
      <c r="IS344" s="12"/>
      <c r="IT344" s="12"/>
      <c r="IU344" s="12"/>
      <c r="IV344" s="12"/>
      <c r="IW344" s="12"/>
      <c r="IX344" s="12"/>
      <c r="IY344" s="12"/>
      <c r="IZ344" s="12"/>
      <c r="JA344" s="12"/>
      <c r="JB344" s="12"/>
      <c r="JC344" s="12"/>
      <c r="JD344" s="12"/>
      <c r="JE344" s="12"/>
      <c r="JF344" s="12"/>
      <c r="JG344" s="12"/>
      <c r="JH344" s="12"/>
      <c r="JI344" s="12"/>
      <c r="JJ344" s="12"/>
      <c r="JK344" s="12"/>
      <c r="JL344" s="12"/>
      <c r="JM344" s="12"/>
      <c r="JN344" s="12"/>
      <c r="JO344" s="12"/>
      <c r="JP344" s="12"/>
      <c r="JQ344" s="12"/>
      <c r="JR344" s="12"/>
      <c r="JS344" s="12"/>
      <c r="JT344" s="12"/>
      <c r="JU344" s="12"/>
      <c r="JV344" s="12"/>
    </row>
    <row r="345" spans="1:282" x14ac:dyDescent="0.25">
      <c r="A345" s="2" t="s">
        <v>12</v>
      </c>
      <c r="B345" s="2">
        <v>6</v>
      </c>
      <c r="C345" s="15"/>
      <c r="D345" s="2"/>
      <c r="E345" s="50">
        <f t="shared" ref="E345:K345" si="69">SUM(E339:E344)</f>
        <v>250000</v>
      </c>
      <c r="F345" s="50">
        <f t="shared" si="69"/>
        <v>7175</v>
      </c>
      <c r="G345" s="50">
        <f t="shared" si="69"/>
        <v>5484.84</v>
      </c>
      <c r="H345" s="50">
        <f t="shared" si="69"/>
        <v>7600</v>
      </c>
      <c r="I345" s="50">
        <f t="shared" si="69"/>
        <v>7302.35</v>
      </c>
      <c r="J345" s="50">
        <f t="shared" si="69"/>
        <v>27562.19</v>
      </c>
      <c r="K345" s="50">
        <f t="shared" si="69"/>
        <v>222437.81</v>
      </c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12"/>
      <c r="FY345" s="12"/>
      <c r="FZ345" s="12"/>
      <c r="GA345" s="12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  <c r="HP345" s="12"/>
      <c r="HQ345" s="12"/>
      <c r="HR345" s="12"/>
      <c r="HS345" s="12"/>
      <c r="HT345" s="12"/>
      <c r="HU345" s="12"/>
      <c r="HV345" s="12"/>
      <c r="HW345" s="12"/>
      <c r="HX345" s="12"/>
      <c r="HY345" s="12"/>
      <c r="HZ345" s="12"/>
      <c r="IA345" s="12"/>
      <c r="IB345" s="12"/>
      <c r="IC345" s="12"/>
      <c r="ID345" s="12"/>
      <c r="IE345" s="12"/>
      <c r="IF345" s="12"/>
      <c r="IG345" s="12"/>
      <c r="IH345" s="12"/>
      <c r="II345" s="12"/>
      <c r="IJ345" s="12"/>
      <c r="IK345" s="12"/>
      <c r="IL345" s="12"/>
      <c r="IM345" s="12"/>
      <c r="IN345" s="12"/>
      <c r="IO345" s="12"/>
      <c r="IP345" s="12"/>
      <c r="IQ345" s="12"/>
      <c r="IR345" s="12"/>
      <c r="IS345" s="12"/>
      <c r="IT345" s="12"/>
      <c r="IU345" s="12"/>
      <c r="IV345" s="12"/>
      <c r="IW345" s="12"/>
      <c r="IX345" s="12"/>
      <c r="IY345" s="12"/>
      <c r="IZ345" s="12"/>
      <c r="JA345" s="12"/>
      <c r="JB345" s="12"/>
      <c r="JC345" s="12"/>
      <c r="JD345" s="12"/>
      <c r="JE345" s="12"/>
      <c r="JF345" s="12"/>
      <c r="JG345" s="12"/>
      <c r="JH345" s="12"/>
      <c r="JI345" s="12"/>
      <c r="JJ345" s="12"/>
      <c r="JK345" s="12"/>
      <c r="JL345" s="12"/>
      <c r="JM345" s="12"/>
      <c r="JN345" s="12"/>
      <c r="JO345" s="12"/>
      <c r="JP345" s="12"/>
      <c r="JQ345" s="12"/>
      <c r="JR345" s="12"/>
      <c r="JS345" s="12"/>
      <c r="JT345" s="12"/>
      <c r="JU345" s="12"/>
      <c r="JV345" s="12"/>
    </row>
    <row r="346" spans="1:282" x14ac:dyDescent="0.25">
      <c r="A346" s="1"/>
      <c r="B346" s="1"/>
      <c r="C346" s="17"/>
      <c r="D346" s="1"/>
      <c r="E346" s="51"/>
      <c r="F346" s="51"/>
      <c r="G346" s="51"/>
      <c r="H346" s="51"/>
      <c r="I346" s="51"/>
      <c r="J346" s="51"/>
      <c r="K346" s="51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  <c r="BC346" s="12"/>
      <c r="BD346" s="12"/>
      <c r="BE346" s="12"/>
      <c r="BF346" s="12"/>
      <c r="BG346" s="12"/>
      <c r="BH346" s="12"/>
      <c r="BI346" s="12"/>
      <c r="BJ346" s="12"/>
      <c r="BK346" s="12"/>
      <c r="BL346" s="12"/>
      <c r="BM346" s="12"/>
      <c r="BN346" s="12"/>
      <c r="BO346" s="12"/>
      <c r="BP346" s="12"/>
      <c r="BQ346" s="12"/>
      <c r="BR346" s="12"/>
      <c r="BS346" s="12"/>
      <c r="BT346" s="12"/>
      <c r="BU346" s="12"/>
      <c r="BV346" s="12"/>
      <c r="BW346" s="12"/>
      <c r="BX346" s="12"/>
      <c r="BY346" s="12"/>
      <c r="BZ346" s="12"/>
      <c r="CA346" s="12"/>
      <c r="CB346" s="12"/>
      <c r="CC346" s="12"/>
      <c r="CD346" s="12"/>
      <c r="CE346" s="12"/>
      <c r="CF346" s="12"/>
      <c r="CG346" s="12"/>
      <c r="CH346" s="12"/>
      <c r="CI346" s="12"/>
      <c r="CJ346" s="12"/>
      <c r="CK346" s="12"/>
      <c r="CL346" s="12"/>
      <c r="CM346" s="12"/>
      <c r="CN346" s="12"/>
      <c r="CO346" s="12"/>
      <c r="CP346" s="12"/>
      <c r="CQ346" s="12"/>
      <c r="CR346" s="12"/>
      <c r="CS346" s="12"/>
      <c r="CT346" s="12"/>
      <c r="CU346" s="12"/>
      <c r="CV346" s="12"/>
      <c r="CW346" s="12"/>
      <c r="CX346" s="12"/>
      <c r="CY346" s="12"/>
      <c r="CZ346" s="12"/>
      <c r="DA346" s="12"/>
      <c r="DB346" s="12"/>
      <c r="DC346" s="12"/>
      <c r="DD346" s="12"/>
      <c r="DE346" s="12"/>
      <c r="DF346" s="12"/>
      <c r="DG346" s="12"/>
      <c r="DH346" s="12"/>
      <c r="DI346" s="12"/>
      <c r="DJ346" s="12"/>
      <c r="DK346" s="12"/>
      <c r="DL346" s="12"/>
      <c r="DM346" s="12"/>
      <c r="DN346" s="12"/>
      <c r="DO346" s="12"/>
      <c r="DP346" s="12"/>
      <c r="DQ346" s="12"/>
      <c r="DR346" s="12"/>
      <c r="DS346" s="12"/>
      <c r="DT346" s="12"/>
      <c r="DU346" s="12"/>
      <c r="DV346" s="12"/>
      <c r="DW346" s="12"/>
      <c r="DX346" s="12"/>
      <c r="DY346" s="12"/>
      <c r="DZ346" s="12"/>
      <c r="EA346" s="12"/>
      <c r="EB346" s="12"/>
      <c r="EC346" s="12"/>
      <c r="ED346" s="12"/>
      <c r="EE346" s="12"/>
      <c r="EF346" s="12"/>
      <c r="EG346" s="12"/>
      <c r="EH346" s="12"/>
      <c r="EI346" s="12"/>
      <c r="EJ346" s="12"/>
      <c r="EK346" s="12"/>
      <c r="EL346" s="12"/>
      <c r="EM346" s="12"/>
      <c r="EN346" s="12"/>
      <c r="EO346" s="12"/>
      <c r="EP346" s="12"/>
      <c r="EQ346" s="12"/>
      <c r="ER346" s="12"/>
      <c r="ES346" s="12"/>
      <c r="ET346" s="12"/>
      <c r="EU346" s="12"/>
      <c r="EV346" s="12"/>
      <c r="EW346" s="12"/>
      <c r="EX346" s="12"/>
      <c r="EY346" s="12"/>
      <c r="EZ346" s="12"/>
      <c r="FA346" s="12"/>
      <c r="FB346" s="12"/>
      <c r="FC346" s="12"/>
      <c r="FD346" s="12"/>
      <c r="FE346" s="12"/>
      <c r="FF346" s="12"/>
      <c r="FG346" s="12"/>
      <c r="FH346" s="12"/>
      <c r="FI346" s="12"/>
      <c r="FJ346" s="12"/>
      <c r="FK346" s="12"/>
      <c r="FL346" s="12"/>
      <c r="FM346" s="12"/>
      <c r="FN346" s="12"/>
      <c r="FO346" s="12"/>
      <c r="FP346" s="12"/>
      <c r="FQ346" s="12"/>
      <c r="FR346" s="12"/>
      <c r="FS346" s="12"/>
      <c r="FT346" s="12"/>
      <c r="FU346" s="12"/>
      <c r="FV346" s="12"/>
      <c r="FW346" s="12"/>
      <c r="FX346" s="12"/>
      <c r="FY346" s="12"/>
      <c r="FZ346" s="12"/>
      <c r="GA346" s="12"/>
      <c r="GB346" s="12"/>
      <c r="GC346" s="12"/>
      <c r="GD346" s="12"/>
      <c r="GE346" s="12"/>
      <c r="GF346" s="12"/>
      <c r="GG346" s="12"/>
      <c r="GH346" s="12"/>
      <c r="GI346" s="12"/>
      <c r="GJ346" s="12"/>
      <c r="GK346" s="12"/>
      <c r="GL346" s="12"/>
      <c r="GM346" s="12"/>
      <c r="GN346" s="12"/>
      <c r="GO346" s="12"/>
      <c r="GP346" s="12"/>
      <c r="GQ346" s="12"/>
      <c r="GR346" s="12"/>
      <c r="GS346" s="12"/>
      <c r="GT346" s="12"/>
      <c r="GU346" s="12"/>
      <c r="GV346" s="12"/>
      <c r="GW346" s="12"/>
      <c r="GX346" s="12"/>
      <c r="GY346" s="12"/>
      <c r="GZ346" s="12"/>
      <c r="HA346" s="12"/>
      <c r="HB346" s="12"/>
      <c r="HC346" s="12"/>
      <c r="HD346" s="12"/>
      <c r="HE346" s="12"/>
      <c r="HF346" s="12"/>
      <c r="HG346" s="12"/>
      <c r="HH346" s="12"/>
      <c r="HI346" s="12"/>
      <c r="HJ346" s="12"/>
      <c r="HK346" s="12"/>
      <c r="HL346" s="12"/>
      <c r="HM346" s="12"/>
      <c r="HN346" s="12"/>
      <c r="HO346" s="12"/>
      <c r="HP346" s="12"/>
      <c r="HQ346" s="12"/>
      <c r="HR346" s="12"/>
      <c r="HS346" s="12"/>
      <c r="HT346" s="12"/>
      <c r="HU346" s="12"/>
      <c r="HV346" s="12"/>
      <c r="HW346" s="12"/>
      <c r="HX346" s="12"/>
      <c r="HY346" s="12"/>
      <c r="HZ346" s="12"/>
      <c r="IA346" s="12"/>
      <c r="IB346" s="12"/>
      <c r="IC346" s="12"/>
      <c r="ID346" s="12"/>
      <c r="IE346" s="12"/>
      <c r="IF346" s="12"/>
      <c r="IG346" s="12"/>
      <c r="IH346" s="12"/>
      <c r="II346" s="12"/>
      <c r="IJ346" s="12"/>
      <c r="IK346" s="12"/>
      <c r="IL346" s="12"/>
      <c r="IM346" s="12"/>
      <c r="IN346" s="12"/>
      <c r="IO346" s="12"/>
      <c r="IP346" s="12"/>
      <c r="IQ346" s="12"/>
      <c r="IR346" s="12"/>
      <c r="IS346" s="12"/>
      <c r="IT346" s="12"/>
      <c r="IU346" s="12"/>
      <c r="IV346" s="12"/>
      <c r="IW346" s="12"/>
      <c r="IX346" s="12"/>
      <c r="IY346" s="12"/>
      <c r="IZ346" s="12"/>
      <c r="JA346" s="12"/>
      <c r="JB346" s="12"/>
      <c r="JC346" s="12"/>
      <c r="JD346" s="12"/>
      <c r="JE346" s="12"/>
      <c r="JF346" s="12"/>
      <c r="JG346" s="12"/>
      <c r="JH346" s="12"/>
      <c r="JI346" s="12"/>
      <c r="JJ346" s="12"/>
      <c r="JK346" s="12"/>
      <c r="JL346" s="12"/>
      <c r="JM346" s="12"/>
      <c r="JN346" s="12"/>
      <c r="JO346" s="12"/>
      <c r="JP346" s="12"/>
      <c r="JQ346" s="12"/>
      <c r="JR346" s="12"/>
      <c r="JS346" s="12"/>
      <c r="JT346" s="12"/>
      <c r="JU346" s="12"/>
      <c r="JV346" s="12"/>
    </row>
    <row r="347" spans="1:282" x14ac:dyDescent="0.25">
      <c r="A347" s="1" t="s">
        <v>369</v>
      </c>
      <c r="B347" s="1"/>
      <c r="C347" s="17"/>
      <c r="D347" s="1"/>
      <c r="E347" s="51"/>
      <c r="F347" s="51"/>
      <c r="G347" s="51"/>
      <c r="H347" s="51"/>
      <c r="I347" s="51"/>
      <c r="J347" s="51"/>
      <c r="K347" s="5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12"/>
      <c r="CC347" s="12"/>
      <c r="CD347" s="12"/>
      <c r="CE347" s="12"/>
      <c r="CF347" s="12"/>
      <c r="CG347" s="12"/>
      <c r="CH347" s="12"/>
      <c r="CI347" s="12"/>
      <c r="CJ347" s="12"/>
      <c r="CK347" s="12"/>
      <c r="CL347" s="12"/>
      <c r="CM347" s="12"/>
      <c r="CN347" s="12"/>
      <c r="CO347" s="12"/>
      <c r="CP347" s="12"/>
      <c r="CQ347" s="12"/>
      <c r="CR347" s="12"/>
      <c r="CS347" s="12"/>
      <c r="CT347" s="12"/>
      <c r="CU347" s="12"/>
      <c r="CV347" s="12"/>
      <c r="CW347" s="12"/>
      <c r="CX347" s="12"/>
      <c r="CY347" s="12"/>
      <c r="CZ347" s="12"/>
      <c r="DA347" s="12"/>
      <c r="DB347" s="12"/>
      <c r="DC347" s="12"/>
      <c r="DD347" s="12"/>
      <c r="DE347" s="12"/>
      <c r="DF347" s="12"/>
      <c r="DG347" s="12"/>
      <c r="DH347" s="12"/>
      <c r="DI347" s="12"/>
      <c r="DJ347" s="12"/>
      <c r="DK347" s="12"/>
      <c r="DL347" s="12"/>
      <c r="DM347" s="12"/>
      <c r="DN347" s="12"/>
      <c r="DO347" s="12"/>
      <c r="DP347" s="12"/>
      <c r="DQ347" s="12"/>
      <c r="DR347" s="12"/>
      <c r="DS347" s="12"/>
      <c r="DT347" s="12"/>
      <c r="DU347" s="12"/>
      <c r="DV347" s="12"/>
      <c r="DW347" s="12"/>
      <c r="DX347" s="12"/>
      <c r="DY347" s="12"/>
      <c r="DZ347" s="12"/>
      <c r="EA347" s="12"/>
      <c r="EB347" s="12"/>
      <c r="EC347" s="12"/>
      <c r="ED347" s="12"/>
      <c r="EE347" s="12"/>
      <c r="EF347" s="12"/>
      <c r="EG347" s="12"/>
      <c r="EH347" s="12"/>
      <c r="EI347" s="12"/>
      <c r="EJ347" s="12"/>
      <c r="EK347" s="12"/>
      <c r="EL347" s="12"/>
      <c r="EM347" s="12"/>
      <c r="EN347" s="12"/>
      <c r="EO347" s="12"/>
      <c r="EP347" s="12"/>
      <c r="EQ347" s="12"/>
      <c r="ER347" s="12"/>
      <c r="ES347" s="12"/>
      <c r="ET347" s="12"/>
      <c r="EU347" s="12"/>
      <c r="EV347" s="12"/>
      <c r="EW347" s="12"/>
      <c r="EX347" s="12"/>
      <c r="EY347" s="12"/>
      <c r="EZ347" s="12"/>
      <c r="FA347" s="12"/>
      <c r="FB347" s="12"/>
      <c r="FC347" s="12"/>
      <c r="FD347" s="12"/>
      <c r="FE347" s="12"/>
      <c r="FF347" s="12"/>
      <c r="FG347" s="12"/>
      <c r="FH347" s="12"/>
      <c r="FI347" s="12"/>
      <c r="FJ347" s="12"/>
      <c r="FK347" s="12"/>
      <c r="FL347" s="12"/>
      <c r="FM347" s="12"/>
      <c r="FN347" s="12"/>
      <c r="FO347" s="12"/>
      <c r="FP347" s="12"/>
      <c r="FQ347" s="12"/>
      <c r="FR347" s="12"/>
      <c r="FS347" s="12"/>
      <c r="FT347" s="12"/>
      <c r="FU347" s="12"/>
      <c r="FV347" s="12"/>
      <c r="FW347" s="12"/>
      <c r="FX347" s="12"/>
      <c r="FY347" s="12"/>
      <c r="FZ347" s="12"/>
      <c r="GA347" s="12"/>
      <c r="GB347" s="12"/>
      <c r="GC347" s="12"/>
      <c r="GD347" s="12"/>
      <c r="GE347" s="12"/>
      <c r="GF347" s="12"/>
      <c r="GG347" s="12"/>
      <c r="GH347" s="12"/>
      <c r="GI347" s="12"/>
      <c r="GJ347" s="12"/>
      <c r="GK347" s="12"/>
      <c r="GL347" s="12"/>
      <c r="GM347" s="12"/>
      <c r="GN347" s="12"/>
      <c r="GO347" s="12"/>
      <c r="GP347" s="12"/>
      <c r="GQ347" s="12"/>
      <c r="GR347" s="12"/>
      <c r="GS347" s="12"/>
      <c r="GT347" s="12"/>
      <c r="GU347" s="12"/>
      <c r="GV347" s="12"/>
      <c r="GW347" s="12"/>
      <c r="GX347" s="12"/>
      <c r="GY347" s="12"/>
      <c r="GZ347" s="12"/>
      <c r="HA347" s="12"/>
      <c r="HB347" s="12"/>
      <c r="HC347" s="12"/>
      <c r="HD347" s="12"/>
      <c r="HE347" s="12"/>
      <c r="HF347" s="12"/>
      <c r="HG347" s="12"/>
      <c r="HH347" s="12"/>
      <c r="HI347" s="12"/>
      <c r="HJ347" s="12"/>
      <c r="HK347" s="12"/>
      <c r="HL347" s="12"/>
      <c r="HM347" s="12"/>
      <c r="HN347" s="12"/>
      <c r="HO347" s="12"/>
      <c r="HP347" s="12"/>
      <c r="HQ347" s="12"/>
      <c r="HR347" s="12"/>
      <c r="HS347" s="12"/>
      <c r="HT347" s="12"/>
      <c r="HU347" s="12"/>
      <c r="HV347" s="12"/>
      <c r="HW347" s="12"/>
      <c r="HX347" s="12"/>
      <c r="HY347" s="12"/>
      <c r="HZ347" s="12"/>
      <c r="IA347" s="12"/>
      <c r="IB347" s="12"/>
      <c r="IC347" s="12"/>
      <c r="ID347" s="12"/>
      <c r="IE347" s="12"/>
      <c r="IF347" s="12"/>
      <c r="IG347" s="12"/>
      <c r="IH347" s="12"/>
      <c r="II347" s="12"/>
      <c r="IJ347" s="12"/>
      <c r="IK347" s="12"/>
      <c r="IL347" s="12"/>
      <c r="IM347" s="12"/>
      <c r="IN347" s="12"/>
      <c r="IO347" s="12"/>
      <c r="IP347" s="12"/>
      <c r="IQ347" s="12"/>
      <c r="IR347" s="12"/>
      <c r="IS347" s="12"/>
      <c r="IT347" s="12"/>
      <c r="IU347" s="12"/>
      <c r="IV347" s="12"/>
      <c r="IW347" s="12"/>
      <c r="IX347" s="12"/>
      <c r="IY347" s="12"/>
      <c r="IZ347" s="12"/>
      <c r="JA347" s="12"/>
      <c r="JB347" s="12"/>
      <c r="JC347" s="12"/>
      <c r="JD347" s="12"/>
      <c r="JE347" s="12"/>
      <c r="JF347" s="12"/>
      <c r="JG347" s="12"/>
      <c r="JH347" s="12"/>
      <c r="JI347" s="12"/>
      <c r="JJ347" s="12"/>
      <c r="JK347" s="12"/>
      <c r="JL347" s="12"/>
      <c r="JM347" s="12"/>
      <c r="JN347" s="12"/>
      <c r="JO347" s="12"/>
      <c r="JP347" s="12"/>
      <c r="JQ347" s="12"/>
      <c r="JR347" s="12"/>
      <c r="JS347" s="12"/>
      <c r="JT347" s="12"/>
      <c r="JU347" s="12"/>
      <c r="JV347" s="12"/>
    </row>
    <row r="348" spans="1:282" s="26" customFormat="1" x14ac:dyDescent="0.25">
      <c r="A348" t="s">
        <v>121</v>
      </c>
      <c r="B348" t="s">
        <v>49</v>
      </c>
      <c r="C348" s="14" t="s">
        <v>310</v>
      </c>
      <c r="D348" t="s">
        <v>205</v>
      </c>
      <c r="E348" s="42">
        <v>19800</v>
      </c>
      <c r="F348" s="42">
        <v>568.26</v>
      </c>
      <c r="G348" s="42">
        <v>0</v>
      </c>
      <c r="H348" s="42">
        <v>601.91999999999996</v>
      </c>
      <c r="I348" s="42">
        <v>25</v>
      </c>
      <c r="J348" s="42">
        <v>1195.18</v>
      </c>
      <c r="K348" s="42">
        <f>E348-J348</f>
        <v>18604.82</v>
      </c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  <c r="CR348" s="11"/>
      <c r="CS348" s="11"/>
      <c r="CT348" s="11"/>
      <c r="CU348" s="11"/>
      <c r="CV348" s="11"/>
      <c r="CW348" s="11"/>
      <c r="CX348" s="11"/>
      <c r="CY348" s="11"/>
      <c r="CZ348" s="11"/>
      <c r="DA348" s="11"/>
      <c r="DB348" s="11"/>
      <c r="DC348" s="11"/>
      <c r="DD348" s="11"/>
      <c r="DE348" s="11"/>
      <c r="DF348" s="11"/>
      <c r="DG348" s="11"/>
      <c r="DH348" s="11"/>
      <c r="DI348" s="11"/>
      <c r="DJ348" s="11"/>
      <c r="DK348" s="11"/>
      <c r="DL348" s="11"/>
      <c r="DM348" s="11"/>
      <c r="DN348" s="11"/>
      <c r="DO348" s="11"/>
      <c r="DP348" s="11"/>
      <c r="DQ348" s="11"/>
      <c r="DR348" s="11"/>
      <c r="DS348" s="11"/>
      <c r="DT348" s="11"/>
      <c r="DU348" s="11"/>
      <c r="DV348" s="11"/>
      <c r="DW348" s="11"/>
      <c r="DX348" s="11"/>
      <c r="DY348" s="11"/>
      <c r="DZ348" s="11"/>
      <c r="EA348" s="11"/>
      <c r="EB348" s="11"/>
      <c r="EC348" s="11"/>
      <c r="ED348" s="11"/>
      <c r="EE348" s="11"/>
      <c r="EF348" s="11"/>
      <c r="EG348" s="11"/>
      <c r="EH348" s="11"/>
      <c r="EI348" s="11"/>
      <c r="EJ348" s="11"/>
      <c r="EK348" s="11"/>
      <c r="EL348" s="11"/>
      <c r="EM348" s="11"/>
      <c r="EN348" s="11"/>
      <c r="EO348" s="11"/>
      <c r="EP348" s="11"/>
      <c r="EQ348" s="11"/>
      <c r="ER348" s="11"/>
      <c r="ES348" s="11"/>
      <c r="ET348" s="11"/>
      <c r="EU348" s="11"/>
      <c r="EV348" s="11"/>
      <c r="EW348" s="11"/>
      <c r="EX348" s="11"/>
      <c r="EY348" s="11"/>
      <c r="EZ348" s="11"/>
      <c r="FA348" s="11"/>
      <c r="FB348" s="11"/>
      <c r="FC348" s="11"/>
      <c r="FD348" s="11"/>
      <c r="FE348" s="11"/>
      <c r="FF348" s="11"/>
      <c r="FG348" s="11"/>
      <c r="FH348" s="11"/>
      <c r="FI348" s="11"/>
      <c r="FJ348" s="11"/>
      <c r="FK348" s="11"/>
      <c r="FL348" s="11"/>
      <c r="FM348" s="11"/>
      <c r="FN348" s="11"/>
      <c r="FO348" s="11"/>
      <c r="FP348" s="11"/>
      <c r="FQ348" s="11"/>
      <c r="FR348" s="11"/>
      <c r="FS348" s="11"/>
      <c r="FT348" s="11"/>
      <c r="FU348" s="11"/>
      <c r="FV348" s="11"/>
      <c r="FW348" s="11"/>
      <c r="FX348" s="11"/>
      <c r="FY348" s="11"/>
      <c r="FZ348" s="11"/>
      <c r="GA348" s="11"/>
      <c r="GB348" s="11"/>
      <c r="GC348" s="11"/>
      <c r="GD348" s="11"/>
      <c r="GE348" s="11"/>
      <c r="GF348" s="11"/>
      <c r="GG348" s="11"/>
      <c r="GH348" s="11"/>
      <c r="GI348" s="11"/>
      <c r="GJ348" s="11"/>
      <c r="GK348" s="11"/>
      <c r="GL348" s="11"/>
      <c r="GM348" s="11"/>
      <c r="GN348" s="11"/>
      <c r="GO348" s="11"/>
      <c r="GP348" s="11"/>
      <c r="GQ348" s="11"/>
      <c r="GR348" s="11"/>
      <c r="GS348" s="11"/>
      <c r="GT348" s="11"/>
      <c r="GU348" s="11"/>
      <c r="GV348" s="11"/>
      <c r="GW348" s="11"/>
      <c r="GX348" s="11"/>
      <c r="GY348" s="11"/>
      <c r="GZ348" s="11"/>
      <c r="HA348" s="11"/>
      <c r="HB348" s="11"/>
      <c r="HC348" s="11"/>
      <c r="HD348" s="11"/>
      <c r="HE348" s="11"/>
      <c r="HF348" s="11"/>
      <c r="HG348" s="11"/>
      <c r="HH348" s="11"/>
      <c r="HI348" s="11"/>
      <c r="HJ348" s="11"/>
      <c r="HK348" s="11"/>
      <c r="HL348" s="11"/>
      <c r="HM348" s="11"/>
      <c r="HN348" s="11"/>
      <c r="HO348" s="11"/>
      <c r="HP348" s="11"/>
      <c r="HQ348" s="11"/>
      <c r="HR348" s="11"/>
      <c r="HS348" s="11"/>
      <c r="HT348" s="11"/>
      <c r="HU348" s="11"/>
      <c r="HV348" s="11"/>
      <c r="HW348" s="11"/>
      <c r="HX348" s="11"/>
      <c r="HY348" s="11"/>
      <c r="HZ348" s="11"/>
      <c r="IA348" s="11"/>
      <c r="IB348" s="11"/>
      <c r="IC348" s="11"/>
      <c r="ID348" s="11"/>
      <c r="IE348" s="11"/>
      <c r="IF348" s="11"/>
      <c r="IG348" s="11"/>
      <c r="IH348" s="11"/>
      <c r="II348" s="11"/>
      <c r="IJ348" s="11"/>
      <c r="IK348" s="11"/>
      <c r="IL348" s="11"/>
      <c r="IM348" s="11"/>
      <c r="IN348" s="11"/>
      <c r="IO348" s="11"/>
      <c r="IP348" s="11"/>
      <c r="IQ348" s="11"/>
      <c r="IR348" s="11"/>
      <c r="IS348" s="11"/>
      <c r="IT348" s="11"/>
      <c r="IU348" s="11"/>
      <c r="IV348" s="11"/>
      <c r="IW348" s="11"/>
      <c r="IX348" s="11"/>
      <c r="IY348" s="11"/>
      <c r="IZ348" s="11"/>
      <c r="JA348" s="11"/>
      <c r="JB348" s="11"/>
      <c r="JC348" s="11"/>
      <c r="JD348" s="11"/>
      <c r="JE348" s="11"/>
      <c r="JF348" s="11"/>
      <c r="JG348" s="11"/>
      <c r="JH348" s="11"/>
      <c r="JI348" s="11"/>
      <c r="JJ348" s="11"/>
      <c r="JK348" s="11"/>
      <c r="JL348" s="11"/>
      <c r="JM348" s="11"/>
      <c r="JN348" s="11"/>
      <c r="JO348" s="11"/>
      <c r="JP348" s="11"/>
      <c r="JQ348" s="11"/>
      <c r="JR348" s="11"/>
      <c r="JS348" s="11"/>
      <c r="JT348" s="11"/>
      <c r="JU348" s="11"/>
      <c r="JV348" s="11"/>
    </row>
    <row r="349" spans="1:282" x14ac:dyDescent="0.25">
      <c r="A349" s="26" t="s">
        <v>12</v>
      </c>
      <c r="B349" s="26">
        <v>1</v>
      </c>
      <c r="C349" s="27"/>
      <c r="D349" s="26"/>
      <c r="E349" s="49">
        <f>E348</f>
        <v>19800</v>
      </c>
      <c r="F349" s="49">
        <f>SUM(F348)</f>
        <v>568.26</v>
      </c>
      <c r="G349" s="49">
        <f>G348</f>
        <v>0</v>
      </c>
      <c r="H349" s="49">
        <f>H348</f>
        <v>601.91999999999996</v>
      </c>
      <c r="I349" s="49">
        <f>I348</f>
        <v>25</v>
      </c>
      <c r="J349" s="49">
        <f>J348</f>
        <v>1195.18</v>
      </c>
      <c r="K349" s="49">
        <f>K348</f>
        <v>18604.82</v>
      </c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12"/>
      <c r="CC349" s="12"/>
      <c r="CD349" s="12"/>
      <c r="CE349" s="12"/>
      <c r="CF349" s="12"/>
      <c r="CG349" s="12"/>
      <c r="CH349" s="12"/>
      <c r="CI349" s="12"/>
      <c r="CJ349" s="12"/>
      <c r="CK349" s="12"/>
      <c r="CL349" s="12"/>
      <c r="CM349" s="12"/>
      <c r="CN349" s="12"/>
      <c r="CO349" s="12"/>
      <c r="CP349" s="12"/>
      <c r="CQ349" s="12"/>
      <c r="CR349" s="12"/>
      <c r="CS349" s="12"/>
      <c r="CT349" s="12"/>
      <c r="CU349" s="12"/>
      <c r="CV349" s="12"/>
      <c r="CW349" s="12"/>
      <c r="CX349" s="12"/>
      <c r="CY349" s="12"/>
      <c r="CZ349" s="12"/>
      <c r="DA349" s="12"/>
      <c r="DB349" s="12"/>
      <c r="DC349" s="12"/>
      <c r="DD349" s="12"/>
      <c r="DE349" s="12"/>
      <c r="DF349" s="12"/>
      <c r="DG349" s="12"/>
      <c r="DH349" s="12"/>
      <c r="DI349" s="12"/>
      <c r="DJ349" s="12"/>
      <c r="DK349" s="12"/>
      <c r="DL349" s="12"/>
      <c r="DM349" s="12"/>
      <c r="DN349" s="12"/>
      <c r="DO349" s="12"/>
      <c r="DP349" s="12"/>
      <c r="DQ349" s="12"/>
      <c r="DR349" s="12"/>
      <c r="DS349" s="12"/>
      <c r="DT349" s="12"/>
      <c r="DU349" s="12"/>
      <c r="DV349" s="12"/>
      <c r="DW349" s="12"/>
      <c r="DX349" s="12"/>
      <c r="DY349" s="12"/>
      <c r="DZ349" s="12"/>
      <c r="EA349" s="12"/>
      <c r="EB349" s="12"/>
      <c r="EC349" s="12"/>
      <c r="ED349" s="12"/>
      <c r="EE349" s="12"/>
      <c r="EF349" s="12"/>
      <c r="EG349" s="12"/>
      <c r="EH349" s="12"/>
      <c r="EI349" s="12"/>
      <c r="EJ349" s="12"/>
      <c r="EK349" s="12"/>
      <c r="EL349" s="12"/>
      <c r="EM349" s="12"/>
      <c r="EN349" s="12"/>
      <c r="EO349" s="12"/>
      <c r="EP349" s="12"/>
      <c r="EQ349" s="12"/>
      <c r="ER349" s="12"/>
      <c r="ES349" s="12"/>
      <c r="ET349" s="12"/>
      <c r="EU349" s="12"/>
      <c r="EV349" s="12"/>
      <c r="EW349" s="12"/>
      <c r="EX349" s="12"/>
      <c r="EY349" s="12"/>
      <c r="EZ349" s="12"/>
      <c r="FA349" s="12"/>
      <c r="FB349" s="12"/>
      <c r="FC349" s="12"/>
      <c r="FD349" s="12"/>
      <c r="FE349" s="12"/>
      <c r="FF349" s="12"/>
      <c r="FG349" s="12"/>
      <c r="FH349" s="12"/>
      <c r="FI349" s="12"/>
      <c r="FJ349" s="12"/>
      <c r="FK349" s="12"/>
      <c r="FL349" s="12"/>
      <c r="FM349" s="12"/>
      <c r="FN349" s="12"/>
      <c r="FO349" s="12"/>
      <c r="FP349" s="12"/>
      <c r="FQ349" s="12"/>
      <c r="FR349" s="12"/>
      <c r="FS349" s="12"/>
      <c r="FT349" s="12"/>
      <c r="FU349" s="12"/>
      <c r="FV349" s="12"/>
      <c r="FW349" s="12"/>
      <c r="FX349" s="12"/>
      <c r="FY349" s="12"/>
      <c r="FZ349" s="12"/>
      <c r="GA349" s="12"/>
      <c r="GB349" s="12"/>
      <c r="GC349" s="12"/>
      <c r="GD349" s="12"/>
      <c r="GE349" s="12"/>
      <c r="GF349" s="12"/>
      <c r="GG349" s="12"/>
      <c r="GH349" s="12"/>
      <c r="GI349" s="12"/>
      <c r="GJ349" s="12"/>
      <c r="GK349" s="12"/>
      <c r="GL349" s="12"/>
      <c r="GM349" s="12"/>
      <c r="GN349" s="12"/>
      <c r="GO349" s="12"/>
      <c r="GP349" s="12"/>
      <c r="GQ349" s="12"/>
      <c r="GR349" s="12"/>
      <c r="GS349" s="12"/>
      <c r="GT349" s="12"/>
      <c r="GU349" s="12"/>
      <c r="GV349" s="12"/>
      <c r="GW349" s="12"/>
      <c r="GX349" s="12"/>
      <c r="GY349" s="12"/>
      <c r="GZ349" s="12"/>
      <c r="HA349" s="12"/>
      <c r="HB349" s="12"/>
      <c r="HC349" s="12"/>
      <c r="HD349" s="12"/>
      <c r="HE349" s="12"/>
      <c r="HF349" s="12"/>
      <c r="HG349" s="12"/>
      <c r="HH349" s="12"/>
      <c r="HI349" s="12"/>
      <c r="HJ349" s="12"/>
      <c r="HK349" s="12"/>
      <c r="HL349" s="12"/>
      <c r="HM349" s="12"/>
      <c r="HN349" s="12"/>
      <c r="HO349" s="12"/>
      <c r="HP349" s="12"/>
      <c r="HQ349" s="12"/>
      <c r="HR349" s="12"/>
      <c r="HS349" s="12"/>
      <c r="HT349" s="12"/>
      <c r="HU349" s="12"/>
      <c r="HV349" s="12"/>
      <c r="HW349" s="12"/>
      <c r="HX349" s="12"/>
      <c r="HY349" s="12"/>
      <c r="HZ349" s="12"/>
      <c r="IA349" s="12"/>
      <c r="IB349" s="12"/>
      <c r="IC349" s="12"/>
      <c r="ID349" s="12"/>
      <c r="IE349" s="12"/>
      <c r="IF349" s="12"/>
      <c r="IG349" s="12"/>
      <c r="IH349" s="12"/>
      <c r="II349" s="12"/>
      <c r="IJ349" s="12"/>
      <c r="IK349" s="12"/>
      <c r="IL349" s="12"/>
      <c r="IM349" s="12"/>
      <c r="IN349" s="12"/>
      <c r="IO349" s="12"/>
      <c r="IP349" s="12"/>
      <c r="IQ349" s="12"/>
      <c r="IR349" s="12"/>
      <c r="IS349" s="12"/>
      <c r="IT349" s="12"/>
      <c r="IU349" s="12"/>
      <c r="IV349" s="12"/>
      <c r="IW349" s="12"/>
      <c r="IX349" s="12"/>
      <c r="IY349" s="12"/>
      <c r="IZ349" s="12"/>
      <c r="JA349" s="12"/>
      <c r="JB349" s="12"/>
      <c r="JC349" s="12"/>
      <c r="JD349" s="12"/>
      <c r="JE349" s="12"/>
      <c r="JF349" s="12"/>
      <c r="JG349" s="12"/>
      <c r="JH349" s="12"/>
      <c r="JI349" s="12"/>
      <c r="JJ349" s="12"/>
      <c r="JK349" s="12"/>
      <c r="JL349" s="12"/>
      <c r="JM349" s="12"/>
      <c r="JN349" s="12"/>
      <c r="JO349" s="12"/>
      <c r="JP349" s="12"/>
      <c r="JQ349" s="12"/>
      <c r="JR349" s="12"/>
      <c r="JS349" s="12"/>
      <c r="JT349" s="12"/>
      <c r="JU349" s="12"/>
      <c r="JV349" s="12"/>
    </row>
    <row r="350" spans="1:282" s="1" customFormat="1" x14ac:dyDescent="0.25">
      <c r="A350"/>
      <c r="B350"/>
      <c r="C350" s="14"/>
      <c r="D350"/>
      <c r="E350" s="42"/>
      <c r="F350" s="42"/>
      <c r="G350" s="42"/>
      <c r="H350" s="42"/>
      <c r="I350" s="42"/>
      <c r="J350" s="42"/>
      <c r="K350" s="4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11"/>
      <c r="BP350" s="11"/>
      <c r="BQ350" s="11"/>
      <c r="BR350" s="11"/>
      <c r="BS350" s="11"/>
      <c r="BT350" s="11"/>
      <c r="BU350" s="11"/>
      <c r="BV350" s="11"/>
      <c r="BW350" s="11"/>
      <c r="BX350" s="11"/>
      <c r="BY350" s="11"/>
      <c r="BZ350" s="11"/>
      <c r="CA350" s="11"/>
      <c r="CB350" s="11"/>
      <c r="CC350" s="11"/>
      <c r="CD350" s="11"/>
      <c r="CE350" s="11"/>
      <c r="CF350" s="11"/>
      <c r="CG350" s="11"/>
      <c r="CH350" s="11"/>
      <c r="CI350" s="11"/>
      <c r="CJ350" s="11"/>
      <c r="CK350" s="11"/>
      <c r="CL350" s="11"/>
      <c r="CM350" s="11"/>
      <c r="CN350" s="11"/>
      <c r="CO350" s="11"/>
      <c r="CP350" s="11"/>
      <c r="CQ350" s="11"/>
      <c r="CR350" s="11"/>
      <c r="CS350" s="11"/>
      <c r="CT350" s="11"/>
      <c r="CU350" s="11"/>
      <c r="CV350" s="11"/>
      <c r="CW350" s="11"/>
      <c r="CX350" s="11"/>
      <c r="CY350" s="11"/>
      <c r="CZ350" s="11"/>
      <c r="DA350" s="11"/>
      <c r="DB350" s="11"/>
      <c r="DC350" s="11"/>
      <c r="DD350" s="11"/>
      <c r="DE350" s="11"/>
      <c r="DF350" s="11"/>
      <c r="DG350" s="11"/>
      <c r="DH350" s="11"/>
      <c r="DI350" s="11"/>
      <c r="DJ350" s="11"/>
      <c r="DK350" s="11"/>
      <c r="DL350" s="11"/>
      <c r="DM350" s="11"/>
      <c r="DN350" s="11"/>
      <c r="DO350" s="11"/>
      <c r="DP350" s="11"/>
      <c r="DQ350" s="11"/>
      <c r="DR350" s="11"/>
      <c r="DS350" s="11"/>
      <c r="DT350" s="11"/>
      <c r="DU350" s="11"/>
      <c r="DV350" s="11"/>
      <c r="DW350" s="11"/>
      <c r="DX350" s="11"/>
      <c r="DY350" s="11"/>
      <c r="DZ350" s="11"/>
      <c r="EA350" s="11"/>
      <c r="EB350" s="11"/>
      <c r="EC350" s="11"/>
      <c r="ED350" s="11"/>
      <c r="EE350" s="11"/>
      <c r="EF350" s="11"/>
      <c r="EG350" s="11"/>
      <c r="EH350" s="11"/>
      <c r="EI350" s="11"/>
      <c r="EJ350" s="11"/>
      <c r="EK350" s="11"/>
      <c r="EL350" s="11"/>
      <c r="EM350" s="11"/>
      <c r="EN350" s="11"/>
      <c r="EO350" s="11"/>
      <c r="EP350" s="11"/>
      <c r="EQ350" s="11"/>
      <c r="ER350" s="11"/>
      <c r="ES350" s="11"/>
      <c r="ET350" s="11"/>
      <c r="EU350" s="11"/>
      <c r="EV350" s="11"/>
      <c r="EW350" s="11"/>
      <c r="EX350" s="11"/>
      <c r="EY350" s="11"/>
      <c r="EZ350" s="11"/>
      <c r="FA350" s="11"/>
      <c r="FB350" s="11"/>
      <c r="FC350" s="11"/>
      <c r="FD350" s="11"/>
      <c r="FE350" s="11"/>
      <c r="FF350" s="11"/>
      <c r="FG350" s="11"/>
      <c r="FH350" s="11"/>
      <c r="FI350" s="11"/>
      <c r="FJ350" s="11"/>
      <c r="FK350" s="11"/>
      <c r="FL350" s="11"/>
      <c r="FM350" s="11"/>
      <c r="FN350" s="11"/>
      <c r="FO350" s="11"/>
      <c r="FP350" s="11"/>
      <c r="FQ350" s="11"/>
      <c r="FR350" s="11"/>
      <c r="FS350" s="11"/>
      <c r="FT350" s="11"/>
      <c r="FU350" s="11"/>
      <c r="FV350" s="11"/>
      <c r="FW350" s="11"/>
      <c r="FX350" s="11"/>
      <c r="FY350" s="11"/>
      <c r="FZ350" s="11"/>
      <c r="GA350" s="11"/>
      <c r="GB350" s="11"/>
      <c r="GC350" s="11"/>
      <c r="GD350" s="11"/>
      <c r="GE350" s="11"/>
      <c r="GF350" s="11"/>
      <c r="GG350" s="11"/>
      <c r="GH350" s="11"/>
      <c r="GI350" s="11"/>
      <c r="GJ350" s="11"/>
      <c r="GK350" s="11"/>
      <c r="GL350" s="11"/>
      <c r="GM350" s="11"/>
      <c r="GN350" s="11"/>
      <c r="GO350" s="11"/>
      <c r="GP350" s="11"/>
      <c r="GQ350" s="11"/>
      <c r="GR350" s="11"/>
      <c r="GS350" s="11"/>
      <c r="GT350" s="11"/>
      <c r="GU350" s="11"/>
      <c r="GV350" s="11"/>
      <c r="GW350" s="11"/>
      <c r="GX350" s="11"/>
      <c r="GY350" s="11"/>
      <c r="GZ350" s="11"/>
      <c r="HA350" s="11"/>
      <c r="HB350" s="11"/>
      <c r="HC350" s="11"/>
      <c r="HD350" s="11"/>
      <c r="HE350" s="11"/>
      <c r="HF350" s="11"/>
      <c r="HG350" s="11"/>
      <c r="HH350" s="11"/>
      <c r="HI350" s="11"/>
      <c r="HJ350" s="11"/>
      <c r="HK350" s="11"/>
      <c r="HL350" s="11"/>
      <c r="HM350" s="11"/>
      <c r="HN350" s="11"/>
      <c r="HO350" s="11"/>
      <c r="HP350" s="11"/>
      <c r="HQ350" s="11"/>
      <c r="HR350" s="11"/>
      <c r="HS350" s="11"/>
      <c r="HT350" s="11"/>
      <c r="HU350" s="11"/>
      <c r="HV350" s="11"/>
      <c r="HW350" s="11"/>
      <c r="HX350" s="11"/>
      <c r="HY350" s="11"/>
      <c r="HZ350" s="11"/>
      <c r="IA350" s="11"/>
      <c r="IB350" s="11"/>
      <c r="IC350" s="11"/>
      <c r="ID350" s="11"/>
      <c r="IE350" s="11"/>
      <c r="IF350" s="11"/>
      <c r="IG350" s="11"/>
      <c r="IH350" s="11"/>
      <c r="II350" s="11"/>
      <c r="IJ350" s="11"/>
      <c r="IK350" s="11"/>
      <c r="IL350" s="11"/>
      <c r="IM350" s="11"/>
      <c r="IN350" s="11"/>
      <c r="IO350" s="11"/>
      <c r="IP350" s="11"/>
      <c r="IQ350" s="11"/>
      <c r="IR350" s="11"/>
      <c r="IS350" s="11"/>
      <c r="IT350" s="11"/>
      <c r="IU350" s="11"/>
      <c r="IV350" s="11"/>
      <c r="IW350" s="11"/>
      <c r="IX350" s="11"/>
      <c r="IY350" s="11"/>
      <c r="IZ350" s="11"/>
      <c r="JA350" s="11"/>
      <c r="JB350" s="11"/>
      <c r="JC350" s="11"/>
      <c r="JD350" s="11"/>
      <c r="JE350" s="11"/>
      <c r="JF350" s="11"/>
      <c r="JG350" s="11"/>
      <c r="JH350" s="11"/>
      <c r="JI350" s="11"/>
      <c r="JJ350" s="11"/>
      <c r="JK350" s="11"/>
      <c r="JL350" s="11"/>
      <c r="JM350" s="11"/>
      <c r="JN350" s="11"/>
      <c r="JO350" s="11"/>
      <c r="JP350" s="11"/>
      <c r="JQ350" s="11"/>
      <c r="JR350" s="11"/>
      <c r="JS350" s="11"/>
      <c r="JT350" s="11"/>
      <c r="JU350" s="11"/>
      <c r="JV350" s="11"/>
    </row>
    <row r="351" spans="1:282" x14ac:dyDescent="0.25">
      <c r="A351" s="5" t="s">
        <v>306</v>
      </c>
      <c r="B351" s="5"/>
      <c r="C351" s="17"/>
      <c r="D351" s="5"/>
      <c r="E351" s="54"/>
      <c r="F351" s="54"/>
      <c r="G351" s="54"/>
      <c r="H351" s="54"/>
      <c r="I351" s="54"/>
      <c r="J351" s="54"/>
      <c r="K351" s="54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12"/>
      <c r="FY351" s="12"/>
      <c r="FZ351" s="12"/>
      <c r="GA351" s="12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  <c r="HP351" s="12"/>
      <c r="HQ351" s="12"/>
      <c r="HR351" s="12"/>
      <c r="HS351" s="12"/>
      <c r="HT351" s="12"/>
      <c r="HU351" s="12"/>
      <c r="HV351" s="12"/>
      <c r="HW351" s="12"/>
      <c r="HX351" s="12"/>
      <c r="HY351" s="12"/>
      <c r="HZ351" s="12"/>
      <c r="IA351" s="12"/>
      <c r="IB351" s="12"/>
      <c r="IC351" s="12"/>
      <c r="ID351" s="12"/>
      <c r="IE351" s="12"/>
      <c r="IF351" s="12"/>
      <c r="IG351" s="12"/>
      <c r="IH351" s="12"/>
      <c r="II351" s="12"/>
      <c r="IJ351" s="12"/>
      <c r="IK351" s="12"/>
      <c r="IL351" s="12"/>
      <c r="IM351" s="12"/>
      <c r="IN351" s="12"/>
      <c r="IO351" s="12"/>
      <c r="IP351" s="12"/>
      <c r="IQ351" s="12"/>
      <c r="IR351" s="12"/>
      <c r="IS351" s="12"/>
      <c r="IT351" s="12"/>
      <c r="IU351" s="12"/>
      <c r="IV351" s="12"/>
      <c r="IW351" s="12"/>
      <c r="IX351" s="12"/>
      <c r="IY351" s="12"/>
      <c r="IZ351" s="12"/>
      <c r="JA351" s="12"/>
      <c r="JB351" s="12"/>
      <c r="JC351" s="12"/>
      <c r="JD351" s="12"/>
      <c r="JE351" s="12"/>
      <c r="JF351" s="12"/>
      <c r="JG351" s="12"/>
      <c r="JH351" s="12"/>
      <c r="JI351" s="12"/>
      <c r="JJ351" s="12"/>
      <c r="JK351" s="12"/>
      <c r="JL351" s="12"/>
      <c r="JM351" s="12"/>
      <c r="JN351" s="12"/>
      <c r="JO351" s="12"/>
      <c r="JP351" s="12"/>
      <c r="JQ351" s="12"/>
      <c r="JR351" s="12"/>
      <c r="JS351" s="12"/>
      <c r="JT351" s="12"/>
      <c r="JU351" s="12"/>
      <c r="JV351" s="12"/>
    </row>
    <row r="352" spans="1:282" x14ac:dyDescent="0.25">
      <c r="A352" t="s">
        <v>210</v>
      </c>
      <c r="B352" t="s">
        <v>108</v>
      </c>
      <c r="C352" s="14" t="s">
        <v>310</v>
      </c>
      <c r="D352" t="s">
        <v>205</v>
      </c>
      <c r="E352" s="42">
        <v>46000</v>
      </c>
      <c r="F352" s="42">
        <f>E352*0.0287</f>
        <v>1320.2</v>
      </c>
      <c r="G352" s="42">
        <v>1289.46</v>
      </c>
      <c r="H352" s="42">
        <v>1398.4</v>
      </c>
      <c r="I352" s="42">
        <v>175</v>
      </c>
      <c r="J352" s="42">
        <v>4183.0600000000004</v>
      </c>
      <c r="K352" s="42">
        <f>E352-J352</f>
        <v>41816.94</v>
      </c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12"/>
      <c r="FY352" s="12"/>
      <c r="FZ352" s="12"/>
      <c r="GA352" s="12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  <c r="HP352" s="12"/>
      <c r="HQ352" s="12"/>
      <c r="HR352" s="12"/>
      <c r="HS352" s="12"/>
      <c r="HT352" s="12"/>
      <c r="HU352" s="12"/>
      <c r="HV352" s="12"/>
      <c r="HW352" s="12"/>
      <c r="HX352" s="12"/>
      <c r="HY352" s="12"/>
      <c r="HZ352" s="12"/>
      <c r="IA352" s="12"/>
      <c r="IB352" s="12"/>
      <c r="IC352" s="12"/>
      <c r="ID352" s="12"/>
      <c r="IE352" s="12"/>
      <c r="IF352" s="12"/>
      <c r="IG352" s="12"/>
      <c r="IH352" s="12"/>
      <c r="II352" s="12"/>
      <c r="IJ352" s="12"/>
      <c r="IK352" s="12"/>
      <c r="IL352" s="12"/>
      <c r="IM352" s="12"/>
      <c r="IN352" s="12"/>
      <c r="IO352" s="12"/>
      <c r="IP352" s="12"/>
      <c r="IQ352" s="12"/>
      <c r="IR352" s="12"/>
      <c r="IS352" s="12"/>
      <c r="IT352" s="12"/>
      <c r="IU352" s="12"/>
      <c r="IV352" s="12"/>
      <c r="IW352" s="12"/>
      <c r="IX352" s="12"/>
      <c r="IY352" s="12"/>
      <c r="IZ352" s="12"/>
      <c r="JA352" s="12"/>
      <c r="JB352" s="12"/>
      <c r="JC352" s="12"/>
      <c r="JD352" s="12"/>
      <c r="JE352" s="12"/>
      <c r="JF352" s="12"/>
      <c r="JG352" s="12"/>
      <c r="JH352" s="12"/>
      <c r="JI352" s="12"/>
      <c r="JJ352" s="12"/>
      <c r="JK352" s="12"/>
      <c r="JL352" s="12"/>
      <c r="JM352" s="12"/>
      <c r="JN352" s="12"/>
      <c r="JO352" s="12"/>
      <c r="JP352" s="12"/>
      <c r="JQ352" s="12"/>
      <c r="JR352" s="12"/>
      <c r="JS352" s="12"/>
      <c r="JT352" s="12"/>
      <c r="JU352" s="12"/>
      <c r="JV352" s="12"/>
    </row>
    <row r="353" spans="1:282" x14ac:dyDescent="0.25">
      <c r="A353" t="s">
        <v>105</v>
      </c>
      <c r="B353" t="s">
        <v>445</v>
      </c>
      <c r="C353" s="14" t="s">
        <v>310</v>
      </c>
      <c r="D353" t="s">
        <v>205</v>
      </c>
      <c r="E353" s="42">
        <v>50000</v>
      </c>
      <c r="F353" s="42">
        <f>E353*0.0287</f>
        <v>1435</v>
      </c>
      <c r="G353" s="42">
        <v>1854</v>
      </c>
      <c r="H353" s="42">
        <v>1520</v>
      </c>
      <c r="I353" s="42">
        <v>2325</v>
      </c>
      <c r="J353" s="42">
        <v>7134</v>
      </c>
      <c r="K353" s="42">
        <f>E353-J353</f>
        <v>42866</v>
      </c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12"/>
      <c r="FY353" s="12"/>
      <c r="FZ353" s="12"/>
      <c r="GA353" s="12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  <c r="HP353" s="12"/>
      <c r="HQ353" s="12"/>
      <c r="HR353" s="12"/>
      <c r="HS353" s="12"/>
      <c r="HT353" s="12"/>
      <c r="HU353" s="12"/>
      <c r="HV353" s="12"/>
      <c r="HW353" s="12"/>
      <c r="HX353" s="12"/>
      <c r="HY353" s="12"/>
      <c r="HZ353" s="12"/>
      <c r="IA353" s="12"/>
      <c r="IB353" s="12"/>
      <c r="IC353" s="12"/>
      <c r="ID353" s="12"/>
      <c r="IE353" s="12"/>
      <c r="IF353" s="12"/>
      <c r="IG353" s="12"/>
      <c r="IH353" s="12"/>
      <c r="II353" s="12"/>
      <c r="IJ353" s="12"/>
      <c r="IK353" s="12"/>
      <c r="IL353" s="12"/>
      <c r="IM353" s="12"/>
      <c r="IN353" s="12"/>
      <c r="IO353" s="12"/>
      <c r="IP353" s="12"/>
      <c r="IQ353" s="12"/>
      <c r="IR353" s="12"/>
      <c r="IS353" s="12"/>
      <c r="IT353" s="12"/>
      <c r="IU353" s="12"/>
      <c r="IV353" s="12"/>
      <c r="IW353" s="12"/>
      <c r="IX353" s="12"/>
      <c r="IY353" s="12"/>
      <c r="IZ353" s="12"/>
      <c r="JA353" s="12"/>
      <c r="JB353" s="12"/>
      <c r="JC353" s="12"/>
      <c r="JD353" s="12"/>
      <c r="JE353" s="12"/>
      <c r="JF353" s="12"/>
      <c r="JG353" s="12"/>
      <c r="JH353" s="12"/>
      <c r="JI353" s="12"/>
      <c r="JJ353" s="12"/>
      <c r="JK353" s="12"/>
      <c r="JL353" s="12"/>
      <c r="JM353" s="12"/>
      <c r="JN353" s="12"/>
      <c r="JO353" s="12"/>
      <c r="JP353" s="12"/>
      <c r="JQ353" s="12"/>
      <c r="JR353" s="12"/>
      <c r="JS353" s="12"/>
      <c r="JT353" s="12"/>
      <c r="JU353" s="12"/>
      <c r="JV353" s="12"/>
    </row>
    <row r="354" spans="1:282" x14ac:dyDescent="0.25">
      <c r="A354" s="2" t="s">
        <v>12</v>
      </c>
      <c r="B354" s="2">
        <v>2</v>
      </c>
      <c r="C354" s="15"/>
      <c r="D354" s="2"/>
      <c r="E354" s="50">
        <f t="shared" ref="E354:K354" si="70">SUM(E352:E353)</f>
        <v>96000</v>
      </c>
      <c r="F354" s="50">
        <f t="shared" si="70"/>
        <v>2755.2</v>
      </c>
      <c r="G354" s="50">
        <f>SUM(G352:G353)</f>
        <v>3143.46</v>
      </c>
      <c r="H354" s="50">
        <f t="shared" si="70"/>
        <v>2918.4</v>
      </c>
      <c r="I354" s="50">
        <f t="shared" si="70"/>
        <v>2500</v>
      </c>
      <c r="J354" s="50">
        <f t="shared" si="70"/>
        <v>11317.06</v>
      </c>
      <c r="K354" s="50">
        <f t="shared" si="70"/>
        <v>84682.94</v>
      </c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12"/>
      <c r="FY354" s="12"/>
      <c r="FZ354" s="12"/>
      <c r="GA354" s="12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  <c r="HP354" s="12"/>
      <c r="HQ354" s="12"/>
      <c r="HR354" s="12"/>
      <c r="HS354" s="12"/>
      <c r="HT354" s="12"/>
      <c r="HU354" s="12"/>
      <c r="HV354" s="12"/>
      <c r="HW354" s="12"/>
      <c r="HX354" s="12"/>
      <c r="HY354" s="12"/>
      <c r="HZ354" s="12"/>
      <c r="IA354" s="12"/>
      <c r="IB354" s="12"/>
      <c r="IC354" s="12"/>
      <c r="ID354" s="12"/>
      <c r="IE354" s="12"/>
      <c r="IF354" s="12"/>
      <c r="IG354" s="12"/>
      <c r="IH354" s="12"/>
      <c r="II354" s="12"/>
      <c r="IJ354" s="12"/>
      <c r="IK354" s="12"/>
      <c r="IL354" s="12"/>
      <c r="IM354" s="12"/>
      <c r="IN354" s="12"/>
      <c r="IO354" s="12"/>
      <c r="IP354" s="12"/>
      <c r="IQ354" s="12"/>
      <c r="IR354" s="12"/>
      <c r="IS354" s="12"/>
      <c r="IT354" s="12"/>
      <c r="IU354" s="12"/>
      <c r="IV354" s="12"/>
      <c r="IW354" s="12"/>
      <c r="IX354" s="12"/>
      <c r="IY354" s="12"/>
      <c r="IZ354" s="12"/>
      <c r="JA354" s="12"/>
      <c r="JB354" s="12"/>
      <c r="JC354" s="12"/>
      <c r="JD354" s="12"/>
      <c r="JE354" s="12"/>
      <c r="JF354" s="12"/>
      <c r="JG354" s="12"/>
      <c r="JH354" s="12"/>
      <c r="JI354" s="12"/>
      <c r="JJ354" s="12"/>
      <c r="JK354" s="12"/>
      <c r="JL354" s="12"/>
      <c r="JM354" s="12"/>
      <c r="JN354" s="12"/>
      <c r="JO354" s="12"/>
      <c r="JP354" s="12"/>
      <c r="JQ354" s="12"/>
      <c r="JR354" s="12"/>
      <c r="JS354" s="12"/>
      <c r="JT354" s="12"/>
      <c r="JU354" s="12"/>
      <c r="JV354" s="12"/>
    </row>
    <row r="355" spans="1:282" x14ac:dyDescent="0.25"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12"/>
      <c r="CC355" s="12"/>
      <c r="CD355" s="12"/>
      <c r="CE355" s="12"/>
      <c r="CF355" s="12"/>
      <c r="CG355" s="12"/>
      <c r="CH355" s="12"/>
      <c r="CI355" s="12"/>
      <c r="CJ355" s="12"/>
      <c r="CK355" s="12"/>
      <c r="CL355" s="12"/>
      <c r="CM355" s="12"/>
      <c r="CN355" s="12"/>
      <c r="CO355" s="12"/>
      <c r="CP355" s="12"/>
      <c r="CQ355" s="12"/>
      <c r="CR355" s="12"/>
      <c r="CS355" s="12"/>
      <c r="CT355" s="12"/>
      <c r="CU355" s="12"/>
      <c r="CV355" s="12"/>
      <c r="CW355" s="12"/>
      <c r="CX355" s="12"/>
      <c r="CY355" s="12"/>
      <c r="CZ355" s="12"/>
      <c r="DA355" s="12"/>
      <c r="DB355" s="12"/>
      <c r="DC355" s="12"/>
      <c r="DD355" s="12"/>
      <c r="DE355" s="12"/>
      <c r="DF355" s="12"/>
      <c r="DG355" s="12"/>
      <c r="DH355" s="12"/>
      <c r="DI355" s="12"/>
      <c r="DJ355" s="12"/>
      <c r="DK355" s="12"/>
      <c r="DL355" s="12"/>
      <c r="DM355" s="12"/>
      <c r="DN355" s="12"/>
      <c r="DO355" s="12"/>
      <c r="DP355" s="12"/>
      <c r="DQ355" s="12"/>
      <c r="DR355" s="12"/>
      <c r="DS355" s="12"/>
      <c r="DT355" s="12"/>
      <c r="DU355" s="12"/>
      <c r="DV355" s="12"/>
      <c r="DW355" s="12"/>
      <c r="DX355" s="12"/>
      <c r="DY355" s="12"/>
      <c r="DZ355" s="12"/>
      <c r="EA355" s="12"/>
      <c r="EB355" s="12"/>
      <c r="EC355" s="12"/>
      <c r="ED355" s="12"/>
      <c r="EE355" s="12"/>
      <c r="EF355" s="12"/>
      <c r="EG355" s="12"/>
      <c r="EH355" s="12"/>
      <c r="EI355" s="12"/>
      <c r="EJ355" s="12"/>
      <c r="EK355" s="12"/>
      <c r="EL355" s="12"/>
      <c r="EM355" s="12"/>
      <c r="EN355" s="12"/>
      <c r="EO355" s="12"/>
      <c r="EP355" s="12"/>
      <c r="EQ355" s="12"/>
      <c r="ER355" s="12"/>
      <c r="ES355" s="12"/>
      <c r="ET355" s="12"/>
      <c r="EU355" s="12"/>
      <c r="EV355" s="12"/>
      <c r="EW355" s="12"/>
      <c r="EX355" s="12"/>
      <c r="EY355" s="12"/>
      <c r="EZ355" s="12"/>
      <c r="FA355" s="12"/>
      <c r="FB355" s="12"/>
      <c r="FC355" s="12"/>
      <c r="FD355" s="12"/>
      <c r="FE355" s="12"/>
      <c r="FF355" s="12"/>
      <c r="FG355" s="12"/>
      <c r="FH355" s="12"/>
      <c r="FI355" s="12"/>
      <c r="FJ355" s="12"/>
      <c r="FK355" s="12"/>
      <c r="FL355" s="12"/>
      <c r="FM355" s="12"/>
      <c r="FN355" s="12"/>
      <c r="FO355" s="12"/>
      <c r="FP355" s="12"/>
      <c r="FQ355" s="12"/>
      <c r="FR355" s="12"/>
      <c r="FS355" s="12"/>
      <c r="FT355" s="12"/>
      <c r="FU355" s="12"/>
      <c r="FV355" s="12"/>
      <c r="FW355" s="12"/>
      <c r="FX355" s="12"/>
      <c r="FY355" s="12"/>
      <c r="FZ355" s="12"/>
      <c r="GA355" s="12"/>
      <c r="GB355" s="12"/>
      <c r="GC355" s="12"/>
      <c r="GD355" s="12"/>
      <c r="GE355" s="12"/>
      <c r="GF355" s="12"/>
      <c r="GG355" s="12"/>
      <c r="GH355" s="12"/>
      <c r="GI355" s="12"/>
      <c r="GJ355" s="12"/>
      <c r="GK355" s="12"/>
      <c r="GL355" s="12"/>
      <c r="GM355" s="12"/>
      <c r="GN355" s="12"/>
      <c r="GO355" s="12"/>
      <c r="GP355" s="12"/>
      <c r="GQ355" s="12"/>
      <c r="GR355" s="12"/>
      <c r="GS355" s="12"/>
      <c r="GT355" s="12"/>
      <c r="GU355" s="12"/>
      <c r="GV355" s="12"/>
      <c r="GW355" s="12"/>
      <c r="GX355" s="12"/>
      <c r="GY355" s="12"/>
      <c r="GZ355" s="12"/>
      <c r="HA355" s="12"/>
      <c r="HB355" s="12"/>
      <c r="HC355" s="12"/>
      <c r="HD355" s="12"/>
      <c r="HE355" s="12"/>
      <c r="HF355" s="12"/>
      <c r="HG355" s="12"/>
      <c r="HH355" s="12"/>
      <c r="HI355" s="12"/>
      <c r="HJ355" s="12"/>
      <c r="HK355" s="12"/>
      <c r="HL355" s="12"/>
      <c r="HM355" s="12"/>
      <c r="HN355" s="12"/>
      <c r="HO355" s="12"/>
      <c r="HP355" s="12"/>
      <c r="HQ355" s="12"/>
      <c r="HR355" s="12"/>
      <c r="HS355" s="12"/>
      <c r="HT355" s="12"/>
      <c r="HU355" s="12"/>
      <c r="HV355" s="12"/>
      <c r="HW355" s="12"/>
      <c r="HX355" s="12"/>
      <c r="HY355" s="12"/>
      <c r="HZ355" s="12"/>
      <c r="IA355" s="12"/>
      <c r="IB355" s="12"/>
      <c r="IC355" s="12"/>
      <c r="ID355" s="12"/>
      <c r="IE355" s="12"/>
      <c r="IF355" s="12"/>
      <c r="IG355" s="12"/>
      <c r="IH355" s="12"/>
      <c r="II355" s="12"/>
      <c r="IJ355" s="12"/>
      <c r="IK355" s="12"/>
      <c r="IL355" s="12"/>
      <c r="IM355" s="12"/>
      <c r="IN355" s="12"/>
      <c r="IO355" s="12"/>
      <c r="IP355" s="12"/>
      <c r="IQ355" s="12"/>
      <c r="IR355" s="12"/>
      <c r="IS355" s="12"/>
      <c r="IT355" s="12"/>
      <c r="IU355" s="12"/>
      <c r="IV355" s="12"/>
      <c r="IW355" s="12"/>
      <c r="IX355" s="12"/>
      <c r="IY355" s="12"/>
      <c r="IZ355" s="12"/>
      <c r="JA355" s="12"/>
      <c r="JB355" s="12"/>
      <c r="JC355" s="12"/>
      <c r="JD355" s="12"/>
      <c r="JE355" s="12"/>
      <c r="JF355" s="12"/>
      <c r="JG355" s="12"/>
      <c r="JH355" s="12"/>
      <c r="JI355" s="12"/>
      <c r="JJ355" s="12"/>
      <c r="JK355" s="12"/>
      <c r="JL355" s="12"/>
      <c r="JM355" s="12"/>
      <c r="JN355" s="12"/>
      <c r="JO355" s="12"/>
      <c r="JP355" s="12"/>
      <c r="JQ355" s="12"/>
      <c r="JR355" s="12"/>
      <c r="JS355" s="12"/>
      <c r="JT355" s="12"/>
      <c r="JU355" s="12"/>
      <c r="JV355" s="12"/>
    </row>
    <row r="356" spans="1:282" x14ac:dyDescent="0.25">
      <c r="A356" s="5" t="s">
        <v>307</v>
      </c>
      <c r="B356" s="5"/>
      <c r="C356" s="17"/>
      <c r="D356" s="5"/>
      <c r="E356" s="54"/>
      <c r="F356" s="54"/>
      <c r="G356" s="54"/>
      <c r="H356" s="54"/>
      <c r="I356" s="54"/>
      <c r="J356" s="54"/>
      <c r="K356" s="54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12"/>
      <c r="CC356" s="12"/>
      <c r="CD356" s="12"/>
      <c r="CE356" s="12"/>
      <c r="CF356" s="12"/>
      <c r="CG356" s="12"/>
      <c r="CH356" s="12"/>
      <c r="CI356" s="12"/>
      <c r="CJ356" s="12"/>
      <c r="CK356" s="12"/>
      <c r="CL356" s="12"/>
      <c r="CM356" s="12"/>
      <c r="CN356" s="12"/>
      <c r="CO356" s="12"/>
      <c r="CP356" s="12"/>
      <c r="CQ356" s="12"/>
      <c r="CR356" s="12"/>
      <c r="CS356" s="12"/>
      <c r="CT356" s="12"/>
      <c r="CU356" s="12"/>
      <c r="CV356" s="12"/>
      <c r="CW356" s="12"/>
      <c r="CX356" s="12"/>
      <c r="CY356" s="12"/>
      <c r="CZ356" s="12"/>
      <c r="DA356" s="12"/>
      <c r="DB356" s="12"/>
      <c r="DC356" s="12"/>
      <c r="DD356" s="12"/>
      <c r="DE356" s="12"/>
      <c r="DF356" s="12"/>
      <c r="DG356" s="12"/>
      <c r="DH356" s="12"/>
      <c r="DI356" s="12"/>
      <c r="DJ356" s="12"/>
      <c r="DK356" s="12"/>
      <c r="DL356" s="12"/>
      <c r="DM356" s="12"/>
      <c r="DN356" s="12"/>
      <c r="DO356" s="12"/>
      <c r="DP356" s="12"/>
      <c r="DQ356" s="12"/>
      <c r="DR356" s="12"/>
      <c r="DS356" s="12"/>
      <c r="DT356" s="12"/>
      <c r="DU356" s="12"/>
      <c r="DV356" s="12"/>
      <c r="DW356" s="12"/>
      <c r="DX356" s="12"/>
      <c r="DY356" s="12"/>
      <c r="DZ356" s="12"/>
      <c r="EA356" s="12"/>
      <c r="EB356" s="12"/>
      <c r="EC356" s="12"/>
      <c r="ED356" s="12"/>
      <c r="EE356" s="12"/>
      <c r="EF356" s="12"/>
      <c r="EG356" s="12"/>
      <c r="EH356" s="12"/>
      <c r="EI356" s="12"/>
      <c r="EJ356" s="12"/>
      <c r="EK356" s="12"/>
      <c r="EL356" s="12"/>
      <c r="EM356" s="12"/>
      <c r="EN356" s="12"/>
      <c r="EO356" s="12"/>
      <c r="EP356" s="12"/>
      <c r="EQ356" s="12"/>
      <c r="ER356" s="12"/>
      <c r="ES356" s="12"/>
      <c r="ET356" s="12"/>
      <c r="EU356" s="12"/>
      <c r="EV356" s="12"/>
      <c r="EW356" s="12"/>
      <c r="EX356" s="12"/>
      <c r="EY356" s="12"/>
      <c r="EZ356" s="12"/>
      <c r="FA356" s="12"/>
      <c r="FB356" s="12"/>
      <c r="FC356" s="12"/>
      <c r="FD356" s="12"/>
      <c r="FE356" s="12"/>
      <c r="FF356" s="12"/>
      <c r="FG356" s="12"/>
      <c r="FH356" s="12"/>
      <c r="FI356" s="12"/>
      <c r="FJ356" s="12"/>
      <c r="FK356" s="12"/>
      <c r="FL356" s="12"/>
      <c r="FM356" s="12"/>
      <c r="FN356" s="12"/>
      <c r="FO356" s="12"/>
      <c r="FP356" s="12"/>
      <c r="FQ356" s="12"/>
      <c r="FR356" s="12"/>
      <c r="FS356" s="12"/>
      <c r="FT356" s="12"/>
      <c r="FU356" s="12"/>
      <c r="FV356" s="12"/>
      <c r="FW356" s="12"/>
      <c r="FX356" s="12"/>
      <c r="FY356" s="12"/>
      <c r="FZ356" s="12"/>
      <c r="GA356" s="12"/>
      <c r="GB356" s="12"/>
      <c r="GC356" s="12"/>
      <c r="GD356" s="12"/>
      <c r="GE356" s="12"/>
      <c r="GF356" s="12"/>
      <c r="GG356" s="12"/>
      <c r="GH356" s="12"/>
      <c r="GI356" s="12"/>
      <c r="GJ356" s="12"/>
      <c r="GK356" s="12"/>
      <c r="GL356" s="12"/>
      <c r="GM356" s="12"/>
      <c r="GN356" s="12"/>
      <c r="GO356" s="12"/>
      <c r="GP356" s="12"/>
      <c r="GQ356" s="12"/>
      <c r="GR356" s="12"/>
      <c r="GS356" s="12"/>
      <c r="GT356" s="12"/>
      <c r="GU356" s="12"/>
      <c r="GV356" s="12"/>
      <c r="GW356" s="12"/>
      <c r="GX356" s="12"/>
      <c r="GY356" s="12"/>
      <c r="GZ356" s="12"/>
      <c r="HA356" s="12"/>
      <c r="HB356" s="12"/>
      <c r="HC356" s="12"/>
      <c r="HD356" s="12"/>
      <c r="HE356" s="12"/>
      <c r="HF356" s="12"/>
      <c r="HG356" s="12"/>
      <c r="HH356" s="12"/>
      <c r="HI356" s="12"/>
      <c r="HJ356" s="12"/>
      <c r="HK356" s="12"/>
      <c r="HL356" s="12"/>
      <c r="HM356" s="12"/>
      <c r="HN356" s="12"/>
      <c r="HO356" s="12"/>
      <c r="HP356" s="12"/>
      <c r="HQ356" s="12"/>
      <c r="HR356" s="12"/>
      <c r="HS356" s="12"/>
      <c r="HT356" s="12"/>
      <c r="HU356" s="12"/>
      <c r="HV356" s="12"/>
      <c r="HW356" s="12"/>
      <c r="HX356" s="12"/>
      <c r="HY356" s="12"/>
      <c r="HZ356" s="12"/>
      <c r="IA356" s="12"/>
      <c r="IB356" s="12"/>
      <c r="IC356" s="12"/>
      <c r="ID356" s="12"/>
      <c r="IE356" s="12"/>
      <c r="IF356" s="12"/>
      <c r="IG356" s="12"/>
      <c r="IH356" s="12"/>
      <c r="II356" s="12"/>
      <c r="IJ356" s="12"/>
      <c r="IK356" s="12"/>
      <c r="IL356" s="12"/>
      <c r="IM356" s="12"/>
      <c r="IN356" s="12"/>
      <c r="IO356" s="12"/>
      <c r="IP356" s="12"/>
      <c r="IQ356" s="12"/>
      <c r="IR356" s="12"/>
      <c r="IS356" s="12"/>
      <c r="IT356" s="12"/>
      <c r="IU356" s="12"/>
      <c r="IV356" s="12"/>
      <c r="IW356" s="12"/>
      <c r="IX356" s="12"/>
      <c r="IY356" s="12"/>
      <c r="IZ356" s="12"/>
      <c r="JA356" s="12"/>
      <c r="JB356" s="12"/>
      <c r="JC356" s="12"/>
      <c r="JD356" s="12"/>
      <c r="JE356" s="12"/>
      <c r="JF356" s="12"/>
      <c r="JG356" s="12"/>
      <c r="JH356" s="12"/>
      <c r="JI356" s="12"/>
      <c r="JJ356" s="12"/>
      <c r="JK356" s="12"/>
      <c r="JL356" s="12"/>
      <c r="JM356" s="12"/>
      <c r="JN356" s="12"/>
      <c r="JO356" s="12"/>
      <c r="JP356" s="12"/>
      <c r="JQ356" s="12"/>
      <c r="JR356" s="12"/>
      <c r="JS356" s="12"/>
      <c r="JT356" s="12"/>
      <c r="JU356" s="12"/>
      <c r="JV356" s="12"/>
    </row>
    <row r="357" spans="1:282" s="67" customFormat="1" x14ac:dyDescent="0.25">
      <c r="A357" t="s">
        <v>267</v>
      </c>
      <c r="B357" t="s">
        <v>394</v>
      </c>
      <c r="C357" s="14" t="s">
        <v>311</v>
      </c>
      <c r="D357" t="s">
        <v>205</v>
      </c>
      <c r="E357" s="42">
        <v>100000</v>
      </c>
      <c r="F357" s="42">
        <f t="shared" ref="F357:F364" si="71">E357*0.0287</f>
        <v>2870</v>
      </c>
      <c r="G357" s="42">
        <v>12105.37</v>
      </c>
      <c r="H357" s="42">
        <v>3040</v>
      </c>
      <c r="I357" s="42">
        <v>25</v>
      </c>
      <c r="J357" s="42">
        <v>18040.37</v>
      </c>
      <c r="K357" s="63">
        <f>E357-J357</f>
        <v>81959.63</v>
      </c>
    </row>
    <row r="358" spans="1:282" x14ac:dyDescent="0.25">
      <c r="A358" t="s">
        <v>191</v>
      </c>
      <c r="B358" t="s">
        <v>14</v>
      </c>
      <c r="C358" s="14" t="s">
        <v>310</v>
      </c>
      <c r="D358" t="s">
        <v>205</v>
      </c>
      <c r="E358" s="42">
        <v>35000</v>
      </c>
      <c r="F358" s="42">
        <f t="shared" si="71"/>
        <v>1004.5</v>
      </c>
      <c r="G358" s="42">
        <v>0</v>
      </c>
      <c r="H358" s="42">
        <f t="shared" ref="H358:H363" si="72">E358*0.0304</f>
        <v>1064</v>
      </c>
      <c r="I358" s="42">
        <v>275</v>
      </c>
      <c r="J358" s="42">
        <v>2343.5</v>
      </c>
      <c r="K358" s="63">
        <f t="shared" ref="K358:K364" si="73">E358-J358</f>
        <v>32656.5</v>
      </c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12"/>
      <c r="CC358" s="12"/>
      <c r="CD358" s="12"/>
      <c r="CE358" s="12"/>
      <c r="CF358" s="12"/>
      <c r="CG358" s="12"/>
      <c r="CH358" s="12"/>
      <c r="CI358" s="12"/>
      <c r="CJ358" s="12"/>
      <c r="CK358" s="12"/>
      <c r="CL358" s="12"/>
      <c r="CM358" s="12"/>
      <c r="CN358" s="12"/>
      <c r="CO358" s="12"/>
      <c r="CP358" s="12"/>
      <c r="CQ358" s="12"/>
      <c r="CR358" s="12"/>
      <c r="CS358" s="12"/>
      <c r="CT358" s="12"/>
      <c r="CU358" s="12"/>
      <c r="CV358" s="12"/>
      <c r="CW358" s="12"/>
      <c r="CX358" s="12"/>
      <c r="CY358" s="12"/>
      <c r="CZ358" s="12"/>
      <c r="DA358" s="12"/>
      <c r="DB358" s="12"/>
      <c r="DC358" s="12"/>
      <c r="DD358" s="12"/>
      <c r="DE358" s="12"/>
      <c r="DF358" s="12"/>
      <c r="DG358" s="12"/>
      <c r="DH358" s="12"/>
      <c r="DI358" s="12"/>
      <c r="DJ358" s="12"/>
      <c r="DK358" s="12"/>
      <c r="DL358" s="12"/>
      <c r="DM358" s="12"/>
      <c r="DN358" s="12"/>
      <c r="DO358" s="12"/>
      <c r="DP358" s="12"/>
      <c r="DQ358" s="12"/>
      <c r="DR358" s="12"/>
      <c r="DS358" s="12"/>
      <c r="DT358" s="12"/>
      <c r="DU358" s="12"/>
      <c r="DV358" s="12"/>
      <c r="DW358" s="12"/>
      <c r="DX358" s="12"/>
      <c r="DY358" s="12"/>
      <c r="DZ358" s="12"/>
      <c r="EA358" s="12"/>
      <c r="EB358" s="12"/>
      <c r="EC358" s="12"/>
      <c r="ED358" s="12"/>
      <c r="EE358" s="12"/>
      <c r="EF358" s="12"/>
      <c r="EG358" s="12"/>
      <c r="EH358" s="12"/>
      <c r="EI358" s="12"/>
      <c r="EJ358" s="12"/>
      <c r="EK358" s="12"/>
      <c r="EL358" s="12"/>
      <c r="EM358" s="12"/>
      <c r="EN358" s="12"/>
      <c r="EO358" s="12"/>
      <c r="EP358" s="12"/>
      <c r="EQ358" s="12"/>
      <c r="ER358" s="12"/>
      <c r="ES358" s="12"/>
      <c r="ET358" s="12"/>
      <c r="EU358" s="12"/>
      <c r="EV358" s="12"/>
      <c r="EW358" s="12"/>
      <c r="EX358" s="12"/>
      <c r="EY358" s="12"/>
      <c r="EZ358" s="12"/>
      <c r="FA358" s="12"/>
      <c r="FB358" s="12"/>
      <c r="FC358" s="12"/>
      <c r="FD358" s="12"/>
      <c r="FE358" s="12"/>
      <c r="FF358" s="12"/>
      <c r="FG358" s="12"/>
      <c r="FH358" s="12"/>
      <c r="FI358" s="12"/>
      <c r="FJ358" s="12"/>
      <c r="FK358" s="12"/>
      <c r="FL358" s="12"/>
      <c r="FM358" s="12"/>
      <c r="FN358" s="12"/>
      <c r="FO358" s="12"/>
      <c r="FP358" s="12"/>
      <c r="FQ358" s="12"/>
      <c r="FR358" s="12"/>
      <c r="FS358" s="12"/>
      <c r="FT358" s="12"/>
      <c r="FU358" s="12"/>
      <c r="FV358" s="12"/>
      <c r="FW358" s="12"/>
      <c r="FX358" s="12"/>
      <c r="FY358" s="12"/>
      <c r="FZ358" s="12"/>
      <c r="GA358" s="12"/>
      <c r="GB358" s="12"/>
      <c r="GC358" s="12"/>
      <c r="GD358" s="12"/>
      <c r="GE358" s="12"/>
      <c r="GF358" s="12"/>
      <c r="GG358" s="12"/>
      <c r="GH358" s="12"/>
      <c r="GI358" s="12"/>
      <c r="GJ358" s="12"/>
      <c r="GK358" s="12"/>
      <c r="GL358" s="12"/>
      <c r="GM358" s="12"/>
      <c r="GN358" s="12"/>
      <c r="GO358" s="12"/>
      <c r="GP358" s="12"/>
      <c r="GQ358" s="12"/>
      <c r="GR358" s="12"/>
      <c r="GS358" s="12"/>
      <c r="GT358" s="12"/>
      <c r="GU358" s="12"/>
      <c r="GV358" s="12"/>
      <c r="GW358" s="12"/>
      <c r="GX358" s="12"/>
      <c r="GY358" s="12"/>
      <c r="GZ358" s="12"/>
      <c r="HA358" s="12"/>
      <c r="HB358" s="12"/>
      <c r="HC358" s="12"/>
      <c r="HD358" s="12"/>
      <c r="HE358" s="12"/>
      <c r="HF358" s="12"/>
      <c r="HG358" s="12"/>
      <c r="HH358" s="12"/>
      <c r="HI358" s="12"/>
      <c r="HJ358" s="12"/>
      <c r="HK358" s="12"/>
      <c r="HL358" s="12"/>
      <c r="HM358" s="12"/>
      <c r="HN358" s="12"/>
      <c r="HO358" s="12"/>
      <c r="HP358" s="12"/>
      <c r="HQ358" s="12"/>
      <c r="HR358" s="12"/>
      <c r="HS358" s="12"/>
      <c r="HT358" s="12"/>
      <c r="HU358" s="12"/>
      <c r="HV358" s="12"/>
      <c r="HW358" s="12"/>
      <c r="HX358" s="12"/>
      <c r="HY358" s="12"/>
      <c r="HZ358" s="12"/>
      <c r="IA358" s="12"/>
      <c r="IB358" s="12"/>
      <c r="IC358" s="12"/>
      <c r="ID358" s="12"/>
      <c r="IE358" s="12"/>
      <c r="IF358" s="12"/>
      <c r="IG358" s="12"/>
      <c r="IH358" s="12"/>
      <c r="II358" s="12"/>
      <c r="IJ358" s="12"/>
      <c r="IK358" s="12"/>
      <c r="IL358" s="12"/>
      <c r="IM358" s="12"/>
      <c r="IN358" s="12"/>
      <c r="IO358" s="12"/>
      <c r="IP358" s="12"/>
      <c r="IQ358" s="12"/>
      <c r="IR358" s="12"/>
      <c r="IS358" s="12"/>
      <c r="IT358" s="12"/>
      <c r="IU358" s="12"/>
      <c r="IV358" s="12"/>
      <c r="IW358" s="12"/>
      <c r="IX358" s="12"/>
      <c r="IY358" s="12"/>
      <c r="IZ358" s="12"/>
      <c r="JA358" s="12"/>
      <c r="JB358" s="12"/>
      <c r="JC358" s="12"/>
      <c r="JD358" s="12"/>
      <c r="JE358" s="12"/>
      <c r="JF358" s="12"/>
      <c r="JG358" s="12"/>
      <c r="JH358" s="12"/>
      <c r="JI358" s="12"/>
      <c r="JJ358" s="12"/>
      <c r="JK358" s="12"/>
      <c r="JL358" s="12"/>
      <c r="JM358" s="12"/>
      <c r="JN358" s="12"/>
      <c r="JO358" s="12"/>
      <c r="JP358" s="12"/>
      <c r="JQ358" s="12"/>
      <c r="JR358" s="12"/>
      <c r="JS358" s="12"/>
      <c r="JT358" s="12"/>
      <c r="JU358" s="12"/>
      <c r="JV358" s="12"/>
    </row>
    <row r="359" spans="1:282" x14ac:dyDescent="0.25">
      <c r="A359" t="s">
        <v>231</v>
      </c>
      <c r="B359" t="s">
        <v>108</v>
      </c>
      <c r="C359" s="14" t="s">
        <v>310</v>
      </c>
      <c r="D359" t="s">
        <v>205</v>
      </c>
      <c r="E359" s="42">
        <v>30000</v>
      </c>
      <c r="F359" s="42">
        <f t="shared" si="71"/>
        <v>861</v>
      </c>
      <c r="G359" s="42">
        <v>0</v>
      </c>
      <c r="H359" s="42">
        <f t="shared" si="72"/>
        <v>912</v>
      </c>
      <c r="I359" s="42">
        <v>3763.28</v>
      </c>
      <c r="J359" s="42">
        <v>5536.28</v>
      </c>
      <c r="K359" s="63">
        <f t="shared" si="73"/>
        <v>24463.72</v>
      </c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12"/>
      <c r="FY359" s="12"/>
      <c r="FZ359" s="12"/>
      <c r="GA359" s="12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  <c r="HP359" s="12"/>
      <c r="HQ359" s="12"/>
      <c r="HR359" s="12"/>
      <c r="HS359" s="12"/>
      <c r="HT359" s="12"/>
      <c r="HU359" s="12"/>
      <c r="HV359" s="12"/>
      <c r="HW359" s="12"/>
      <c r="HX359" s="12"/>
      <c r="HY359" s="12"/>
      <c r="HZ359" s="12"/>
      <c r="IA359" s="12"/>
      <c r="IB359" s="12"/>
      <c r="IC359" s="12"/>
      <c r="ID359" s="12"/>
      <c r="IE359" s="12"/>
      <c r="IF359" s="12"/>
      <c r="IG359" s="12"/>
      <c r="IH359" s="12"/>
      <c r="II359" s="12"/>
      <c r="IJ359" s="12"/>
      <c r="IK359" s="12"/>
      <c r="IL359" s="12"/>
      <c r="IM359" s="12"/>
      <c r="IN359" s="12"/>
      <c r="IO359" s="12"/>
      <c r="IP359" s="12"/>
      <c r="IQ359" s="12"/>
      <c r="IR359" s="12"/>
      <c r="IS359" s="12"/>
      <c r="IT359" s="12"/>
      <c r="IU359" s="12"/>
      <c r="IV359" s="12"/>
      <c r="IW359" s="12"/>
      <c r="IX359" s="12"/>
      <c r="IY359" s="12"/>
      <c r="IZ359" s="12"/>
      <c r="JA359" s="12"/>
      <c r="JB359" s="12"/>
      <c r="JC359" s="12"/>
      <c r="JD359" s="12"/>
      <c r="JE359" s="12"/>
      <c r="JF359" s="12"/>
      <c r="JG359" s="12"/>
      <c r="JH359" s="12"/>
      <c r="JI359" s="12"/>
      <c r="JJ359" s="12"/>
      <c r="JK359" s="12"/>
      <c r="JL359" s="12"/>
      <c r="JM359" s="12"/>
      <c r="JN359" s="12"/>
      <c r="JO359" s="12"/>
      <c r="JP359" s="12"/>
      <c r="JQ359" s="12"/>
      <c r="JR359" s="12"/>
      <c r="JS359" s="12"/>
      <c r="JT359" s="12"/>
      <c r="JU359" s="12"/>
      <c r="JV359" s="12"/>
    </row>
    <row r="360" spans="1:282" x14ac:dyDescent="0.25">
      <c r="A360" t="s">
        <v>238</v>
      </c>
      <c r="B360" t="s">
        <v>14</v>
      </c>
      <c r="C360" s="14" t="s">
        <v>310</v>
      </c>
      <c r="D360" t="s">
        <v>205</v>
      </c>
      <c r="E360" s="42">
        <v>41000</v>
      </c>
      <c r="F360" s="42">
        <f t="shared" si="71"/>
        <v>1176.7</v>
      </c>
      <c r="G360" s="42">
        <v>347.17</v>
      </c>
      <c r="H360" s="42">
        <f t="shared" si="72"/>
        <v>1246.4000000000001</v>
      </c>
      <c r="I360" s="42">
        <v>1752.45</v>
      </c>
      <c r="J360" s="42">
        <v>4522.72</v>
      </c>
      <c r="K360" s="63">
        <f t="shared" si="73"/>
        <v>36477.279999999999</v>
      </c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12"/>
      <c r="FY360" s="12"/>
      <c r="FZ360" s="12"/>
      <c r="GA360" s="12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  <c r="HP360" s="12"/>
      <c r="HQ360" s="12"/>
      <c r="HR360" s="12"/>
      <c r="HS360" s="12"/>
      <c r="HT360" s="12"/>
      <c r="HU360" s="12"/>
      <c r="HV360" s="12"/>
      <c r="HW360" s="12"/>
      <c r="HX360" s="12"/>
      <c r="HY360" s="12"/>
      <c r="HZ360" s="12"/>
      <c r="IA360" s="12"/>
      <c r="IB360" s="12"/>
      <c r="IC360" s="12"/>
      <c r="ID360" s="12"/>
      <c r="IE360" s="12"/>
      <c r="IF360" s="12"/>
      <c r="IG360" s="12"/>
      <c r="IH360" s="12"/>
      <c r="II360" s="12"/>
      <c r="IJ360" s="12"/>
      <c r="IK360" s="12"/>
      <c r="IL360" s="12"/>
      <c r="IM360" s="12"/>
      <c r="IN360" s="12"/>
      <c r="IO360" s="12"/>
      <c r="IP360" s="12"/>
      <c r="IQ360" s="12"/>
      <c r="IR360" s="12"/>
      <c r="IS360" s="12"/>
      <c r="IT360" s="12"/>
      <c r="IU360" s="12"/>
      <c r="IV360" s="12"/>
      <c r="IW360" s="12"/>
      <c r="IX360" s="12"/>
      <c r="IY360" s="12"/>
      <c r="IZ360" s="12"/>
      <c r="JA360" s="12"/>
      <c r="JB360" s="12"/>
      <c r="JC360" s="12"/>
      <c r="JD360" s="12"/>
      <c r="JE360" s="12"/>
      <c r="JF360" s="12"/>
      <c r="JG360" s="12"/>
      <c r="JH360" s="12"/>
      <c r="JI360" s="12"/>
      <c r="JJ360" s="12"/>
      <c r="JK360" s="12"/>
      <c r="JL360" s="12"/>
      <c r="JM360" s="12"/>
      <c r="JN360" s="12"/>
      <c r="JO360" s="12"/>
      <c r="JP360" s="12"/>
      <c r="JQ360" s="12"/>
      <c r="JR360" s="12"/>
      <c r="JS360" s="12"/>
      <c r="JT360" s="12"/>
      <c r="JU360" s="12"/>
      <c r="JV360" s="12"/>
    </row>
    <row r="361" spans="1:282" x14ac:dyDescent="0.25">
      <c r="A361" t="s">
        <v>122</v>
      </c>
      <c r="B361" t="s">
        <v>446</v>
      </c>
      <c r="C361" s="14" t="s">
        <v>311</v>
      </c>
      <c r="D361" t="s">
        <v>204</v>
      </c>
      <c r="E361" s="42">
        <v>30000</v>
      </c>
      <c r="F361" s="42">
        <f t="shared" si="71"/>
        <v>861</v>
      </c>
      <c r="G361" s="42">
        <v>0</v>
      </c>
      <c r="H361" s="42">
        <f t="shared" si="72"/>
        <v>912</v>
      </c>
      <c r="I361" s="42">
        <v>1912.45</v>
      </c>
      <c r="J361" s="42">
        <v>3685.45</v>
      </c>
      <c r="K361" s="63">
        <f t="shared" si="73"/>
        <v>26314.55</v>
      </c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12"/>
      <c r="FY361" s="12"/>
      <c r="FZ361" s="12"/>
      <c r="GA361" s="12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  <c r="HP361" s="12"/>
      <c r="HQ361" s="12"/>
      <c r="HR361" s="12"/>
      <c r="HS361" s="12"/>
      <c r="HT361" s="12"/>
      <c r="HU361" s="12"/>
      <c r="HV361" s="12"/>
      <c r="HW361" s="12"/>
      <c r="HX361" s="12"/>
      <c r="HY361" s="12"/>
      <c r="HZ361" s="12"/>
      <c r="IA361" s="12"/>
      <c r="IB361" s="12"/>
      <c r="IC361" s="12"/>
      <c r="ID361" s="12"/>
      <c r="IE361" s="12"/>
      <c r="IF361" s="12"/>
      <c r="IG361" s="12"/>
      <c r="IH361" s="12"/>
      <c r="II361" s="12"/>
      <c r="IJ361" s="12"/>
      <c r="IK361" s="12"/>
      <c r="IL361" s="12"/>
      <c r="IM361" s="12"/>
      <c r="IN361" s="12"/>
      <c r="IO361" s="12"/>
      <c r="IP361" s="12"/>
      <c r="IQ361" s="12"/>
      <c r="IR361" s="12"/>
      <c r="IS361" s="12"/>
      <c r="IT361" s="12"/>
      <c r="IU361" s="12"/>
      <c r="IV361" s="12"/>
      <c r="IW361" s="12"/>
      <c r="IX361" s="12"/>
      <c r="IY361" s="12"/>
      <c r="IZ361" s="12"/>
      <c r="JA361" s="12"/>
      <c r="JB361" s="12"/>
      <c r="JC361" s="12"/>
      <c r="JD361" s="12"/>
      <c r="JE361" s="12"/>
      <c r="JF361" s="12"/>
      <c r="JG361" s="12"/>
      <c r="JH361" s="12"/>
      <c r="JI361" s="12"/>
      <c r="JJ361" s="12"/>
      <c r="JK361" s="12"/>
      <c r="JL361" s="12"/>
      <c r="JM361" s="12"/>
      <c r="JN361" s="12"/>
      <c r="JO361" s="12"/>
      <c r="JP361" s="12"/>
      <c r="JQ361" s="12"/>
      <c r="JR361" s="12"/>
      <c r="JS361" s="12"/>
      <c r="JT361" s="12"/>
      <c r="JU361" s="12"/>
      <c r="JV361" s="12"/>
    </row>
    <row r="362" spans="1:282" x14ac:dyDescent="0.25">
      <c r="A362" t="s">
        <v>112</v>
      </c>
      <c r="B362" t="s">
        <v>446</v>
      </c>
      <c r="C362" s="14" t="s">
        <v>310</v>
      </c>
      <c r="D362" t="s">
        <v>204</v>
      </c>
      <c r="E362" s="42">
        <v>30000</v>
      </c>
      <c r="F362" s="42">
        <f t="shared" si="71"/>
        <v>861</v>
      </c>
      <c r="G362" s="42">
        <v>0</v>
      </c>
      <c r="H362" s="42">
        <f t="shared" si="72"/>
        <v>912</v>
      </c>
      <c r="I362" s="42">
        <v>335</v>
      </c>
      <c r="J362" s="42">
        <v>2108</v>
      </c>
      <c r="K362" s="63">
        <f t="shared" si="73"/>
        <v>27892</v>
      </c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12"/>
      <c r="FY362" s="12"/>
      <c r="FZ362" s="12"/>
      <c r="GA362" s="12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  <c r="HP362" s="12"/>
      <c r="HQ362" s="12"/>
      <c r="HR362" s="12"/>
      <c r="HS362" s="12"/>
      <c r="HT362" s="12"/>
      <c r="HU362" s="12"/>
      <c r="HV362" s="12"/>
      <c r="HW362" s="12"/>
      <c r="HX362" s="12"/>
      <c r="HY362" s="12"/>
      <c r="HZ362" s="12"/>
      <c r="IA362" s="12"/>
      <c r="IB362" s="12"/>
      <c r="IC362" s="12"/>
      <c r="ID362" s="12"/>
      <c r="IE362" s="12"/>
      <c r="IF362" s="12"/>
      <c r="IG362" s="12"/>
      <c r="IH362" s="12"/>
      <c r="II362" s="12"/>
      <c r="IJ362" s="12"/>
      <c r="IK362" s="12"/>
      <c r="IL362" s="12"/>
      <c r="IM362" s="12"/>
      <c r="IN362" s="12"/>
      <c r="IO362" s="12"/>
      <c r="IP362" s="12"/>
      <c r="IQ362" s="12"/>
      <c r="IR362" s="12"/>
      <c r="IS362" s="12"/>
      <c r="IT362" s="12"/>
      <c r="IU362" s="12"/>
      <c r="IV362" s="12"/>
      <c r="IW362" s="12"/>
      <c r="IX362" s="12"/>
      <c r="IY362" s="12"/>
      <c r="IZ362" s="12"/>
      <c r="JA362" s="12"/>
      <c r="JB362" s="12"/>
      <c r="JC362" s="12"/>
      <c r="JD362" s="12"/>
      <c r="JE362" s="12"/>
      <c r="JF362" s="12"/>
      <c r="JG362" s="12"/>
      <c r="JH362" s="12"/>
      <c r="JI362" s="12"/>
      <c r="JJ362" s="12"/>
      <c r="JK362" s="12"/>
      <c r="JL362" s="12"/>
      <c r="JM362" s="12"/>
      <c r="JN362" s="12"/>
      <c r="JO362" s="12"/>
      <c r="JP362" s="12"/>
      <c r="JQ362" s="12"/>
      <c r="JR362" s="12"/>
      <c r="JS362" s="12"/>
      <c r="JT362" s="12"/>
      <c r="JU362" s="12"/>
      <c r="JV362" s="12"/>
    </row>
    <row r="363" spans="1:282" x14ac:dyDescent="0.25">
      <c r="A363" t="s">
        <v>119</v>
      </c>
      <c r="B363" t="s">
        <v>120</v>
      </c>
      <c r="C363" s="14" t="s">
        <v>311</v>
      </c>
      <c r="D363" t="s">
        <v>205</v>
      </c>
      <c r="E363" s="42">
        <v>19580</v>
      </c>
      <c r="F363" s="42">
        <f t="shared" si="71"/>
        <v>561.95000000000005</v>
      </c>
      <c r="G363" s="42">
        <v>0</v>
      </c>
      <c r="H363" s="42">
        <f t="shared" si="72"/>
        <v>595.23</v>
      </c>
      <c r="I363" s="42">
        <v>145</v>
      </c>
      <c r="J363" s="42">
        <v>1302.18</v>
      </c>
      <c r="K363" s="63">
        <f t="shared" si="73"/>
        <v>18277.82</v>
      </c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12"/>
      <c r="FY363" s="12"/>
      <c r="FZ363" s="12"/>
      <c r="GA363" s="12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  <c r="HP363" s="12"/>
      <c r="HQ363" s="12"/>
      <c r="HR363" s="12"/>
      <c r="HS363" s="12"/>
      <c r="HT363" s="12"/>
      <c r="HU363" s="12"/>
      <c r="HV363" s="12"/>
      <c r="HW363" s="12"/>
      <c r="HX363" s="12"/>
      <c r="HY363" s="12"/>
      <c r="HZ363" s="12"/>
      <c r="IA363" s="12"/>
      <c r="IB363" s="12"/>
      <c r="IC363" s="12"/>
      <c r="ID363" s="12"/>
      <c r="IE363" s="12"/>
      <c r="IF363" s="12"/>
      <c r="IG363" s="12"/>
      <c r="IH363" s="12"/>
      <c r="II363" s="12"/>
      <c r="IJ363" s="12"/>
      <c r="IK363" s="12"/>
      <c r="IL363" s="12"/>
      <c r="IM363" s="12"/>
      <c r="IN363" s="12"/>
      <c r="IO363" s="12"/>
      <c r="IP363" s="12"/>
      <c r="IQ363" s="12"/>
      <c r="IR363" s="12"/>
      <c r="IS363" s="12"/>
      <c r="IT363" s="12"/>
      <c r="IU363" s="12"/>
      <c r="IV363" s="12"/>
      <c r="IW363" s="12"/>
      <c r="IX363" s="12"/>
      <c r="IY363" s="12"/>
      <c r="IZ363" s="12"/>
      <c r="JA363" s="12"/>
      <c r="JB363" s="12"/>
      <c r="JC363" s="12"/>
      <c r="JD363" s="12"/>
      <c r="JE363" s="12"/>
      <c r="JF363" s="12"/>
      <c r="JG363" s="12"/>
      <c r="JH363" s="12"/>
      <c r="JI363" s="12"/>
      <c r="JJ363" s="12"/>
      <c r="JK363" s="12"/>
      <c r="JL363" s="12"/>
      <c r="JM363" s="12"/>
      <c r="JN363" s="12"/>
      <c r="JO363" s="12"/>
      <c r="JP363" s="12"/>
      <c r="JQ363" s="12"/>
      <c r="JR363" s="12"/>
      <c r="JS363" s="12"/>
      <c r="JT363" s="12"/>
      <c r="JU363" s="12"/>
      <c r="JV363" s="12"/>
    </row>
    <row r="364" spans="1:282" x14ac:dyDescent="0.25">
      <c r="A364" t="s">
        <v>113</v>
      </c>
      <c r="B364" t="s">
        <v>446</v>
      </c>
      <c r="C364" s="14" t="s">
        <v>310</v>
      </c>
      <c r="D364" t="s">
        <v>204</v>
      </c>
      <c r="E364" s="42">
        <v>30000</v>
      </c>
      <c r="F364" s="42">
        <f t="shared" si="71"/>
        <v>861</v>
      </c>
      <c r="G364" s="42">
        <v>0</v>
      </c>
      <c r="H364" s="42">
        <v>912</v>
      </c>
      <c r="I364" s="42">
        <v>295</v>
      </c>
      <c r="J364" s="42">
        <v>2068</v>
      </c>
      <c r="K364" s="63">
        <f t="shared" si="73"/>
        <v>27932</v>
      </c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12"/>
      <c r="FY364" s="12"/>
      <c r="FZ364" s="12"/>
      <c r="GA364" s="12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  <c r="HP364" s="12"/>
      <c r="HQ364" s="12"/>
      <c r="HR364" s="12"/>
      <c r="HS364" s="12"/>
      <c r="HT364" s="12"/>
      <c r="HU364" s="12"/>
      <c r="HV364" s="12"/>
      <c r="HW364" s="12"/>
      <c r="HX364" s="12"/>
      <c r="HY364" s="12"/>
      <c r="HZ364" s="12"/>
      <c r="IA364" s="12"/>
      <c r="IB364" s="12"/>
      <c r="IC364" s="12"/>
      <c r="ID364" s="12"/>
      <c r="IE364" s="12"/>
      <c r="IF364" s="12"/>
      <c r="IG364" s="12"/>
      <c r="IH364" s="12"/>
      <c r="II364" s="12"/>
      <c r="IJ364" s="12"/>
      <c r="IK364" s="12"/>
      <c r="IL364" s="12"/>
      <c r="IM364" s="12"/>
      <c r="IN364" s="12"/>
      <c r="IO364" s="12"/>
      <c r="IP364" s="12"/>
      <c r="IQ364" s="12"/>
      <c r="IR364" s="12"/>
      <c r="IS364" s="12"/>
      <c r="IT364" s="12"/>
      <c r="IU364" s="12"/>
      <c r="IV364" s="12"/>
      <c r="IW364" s="12"/>
      <c r="IX364" s="12"/>
      <c r="IY364" s="12"/>
      <c r="IZ364" s="12"/>
      <c r="JA364" s="12"/>
      <c r="JB364" s="12"/>
      <c r="JC364" s="12"/>
      <c r="JD364" s="12"/>
      <c r="JE364" s="12"/>
      <c r="JF364" s="12"/>
      <c r="JG364" s="12"/>
      <c r="JH364" s="12"/>
      <c r="JI364" s="12"/>
      <c r="JJ364" s="12"/>
      <c r="JK364" s="12"/>
      <c r="JL364" s="12"/>
      <c r="JM364" s="12"/>
      <c r="JN364" s="12"/>
      <c r="JO364" s="12"/>
      <c r="JP364" s="12"/>
      <c r="JQ364" s="12"/>
      <c r="JR364" s="12"/>
      <c r="JS364" s="12"/>
      <c r="JT364" s="12"/>
      <c r="JU364" s="12"/>
      <c r="JV364" s="12"/>
    </row>
    <row r="365" spans="1:282" x14ac:dyDescent="0.25">
      <c r="A365" s="2" t="s">
        <v>12</v>
      </c>
      <c r="B365" s="2">
        <v>8</v>
      </c>
      <c r="C365" s="15"/>
      <c r="D365" s="2"/>
      <c r="E365" s="49">
        <f t="shared" ref="E365:J365" si="74">SUM(E357:E364)</f>
        <v>315580</v>
      </c>
      <c r="F365" s="50">
        <f t="shared" si="74"/>
        <v>9057.15</v>
      </c>
      <c r="G365" s="50">
        <f>SUM(G357:G364)</f>
        <v>12452.54</v>
      </c>
      <c r="H365" s="50">
        <f t="shared" si="74"/>
        <v>9593.6299999999992</v>
      </c>
      <c r="I365" s="50">
        <f>SUM(I357:I364)</f>
        <v>8503.18</v>
      </c>
      <c r="J365" s="50">
        <f t="shared" si="74"/>
        <v>39606.5</v>
      </c>
      <c r="K365" s="50">
        <f>SUM(K357:K364)</f>
        <v>275973.5</v>
      </c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12"/>
      <c r="FY365" s="12"/>
      <c r="FZ365" s="12"/>
      <c r="GA365" s="12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  <c r="HP365" s="12"/>
      <c r="HQ365" s="12"/>
      <c r="HR365" s="12"/>
      <c r="HS365" s="12"/>
      <c r="HT365" s="12"/>
      <c r="HU365" s="12"/>
      <c r="HV365" s="12"/>
      <c r="HW365" s="12"/>
      <c r="HX365" s="12"/>
      <c r="HY365" s="12"/>
      <c r="HZ365" s="12"/>
      <c r="IA365" s="12"/>
      <c r="IB365" s="12"/>
      <c r="IC365" s="12"/>
      <c r="ID365" s="12"/>
      <c r="IE365" s="12"/>
      <c r="IF365" s="12"/>
      <c r="IG365" s="12"/>
      <c r="IH365" s="12"/>
      <c r="II365" s="12"/>
      <c r="IJ365" s="12"/>
      <c r="IK365" s="12"/>
      <c r="IL365" s="12"/>
      <c r="IM365" s="12"/>
      <c r="IN365" s="12"/>
      <c r="IO365" s="12"/>
      <c r="IP365" s="12"/>
      <c r="IQ365" s="12"/>
      <c r="IR365" s="12"/>
      <c r="IS365" s="12"/>
      <c r="IT365" s="12"/>
      <c r="IU365" s="12"/>
      <c r="IV365" s="12"/>
      <c r="IW365" s="12"/>
      <c r="IX365" s="12"/>
      <c r="IY365" s="12"/>
      <c r="IZ365" s="12"/>
      <c r="JA365" s="12"/>
      <c r="JB365" s="12"/>
      <c r="JC365" s="12"/>
      <c r="JD365" s="12"/>
      <c r="JE365" s="12"/>
      <c r="JF365" s="12"/>
      <c r="JG365" s="12"/>
      <c r="JH365" s="12"/>
      <c r="JI365" s="12"/>
      <c r="JJ365" s="12"/>
      <c r="JK365" s="12"/>
      <c r="JL365" s="12"/>
      <c r="JM365" s="12"/>
      <c r="JN365" s="12"/>
      <c r="JO365" s="12"/>
      <c r="JP365" s="12"/>
      <c r="JQ365" s="12"/>
      <c r="JR365" s="12"/>
      <c r="JS365" s="12"/>
      <c r="JT365" s="12"/>
      <c r="JU365" s="12"/>
      <c r="JV365" s="12"/>
    </row>
    <row r="366" spans="1:282" x14ac:dyDescent="0.25"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12"/>
      <c r="FY366" s="12"/>
      <c r="FZ366" s="12"/>
      <c r="GA366" s="12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  <c r="HP366" s="12"/>
      <c r="HQ366" s="12"/>
      <c r="HR366" s="12"/>
      <c r="HS366" s="12"/>
      <c r="HT366" s="12"/>
      <c r="HU366" s="12"/>
      <c r="HV366" s="12"/>
      <c r="HW366" s="12"/>
      <c r="HX366" s="12"/>
      <c r="HY366" s="12"/>
      <c r="HZ366" s="12"/>
      <c r="IA366" s="12"/>
      <c r="IB366" s="12"/>
      <c r="IC366" s="12"/>
      <c r="ID366" s="12"/>
      <c r="IE366" s="12"/>
      <c r="IF366" s="12"/>
      <c r="IG366" s="12"/>
      <c r="IH366" s="12"/>
      <c r="II366" s="12"/>
      <c r="IJ366" s="12"/>
      <c r="IK366" s="12"/>
      <c r="IL366" s="12"/>
      <c r="IM366" s="12"/>
      <c r="IN366" s="12"/>
      <c r="IO366" s="12"/>
      <c r="IP366" s="12"/>
      <c r="IQ366" s="12"/>
      <c r="IR366" s="12"/>
      <c r="IS366" s="12"/>
      <c r="IT366" s="12"/>
      <c r="IU366" s="12"/>
      <c r="IV366" s="12"/>
      <c r="IW366" s="12"/>
      <c r="IX366" s="12"/>
      <c r="IY366" s="12"/>
      <c r="IZ366" s="12"/>
      <c r="JA366" s="12"/>
      <c r="JB366" s="12"/>
      <c r="JC366" s="12"/>
      <c r="JD366" s="12"/>
      <c r="JE366" s="12"/>
      <c r="JF366" s="12"/>
      <c r="JG366" s="12"/>
      <c r="JH366" s="12"/>
      <c r="JI366" s="12"/>
      <c r="JJ366" s="12"/>
      <c r="JK366" s="12"/>
      <c r="JL366" s="12"/>
      <c r="JM366" s="12"/>
      <c r="JN366" s="12"/>
      <c r="JO366" s="12"/>
      <c r="JP366" s="12"/>
      <c r="JQ366" s="12"/>
      <c r="JR366" s="12"/>
      <c r="JS366" s="12"/>
      <c r="JT366" s="12"/>
      <c r="JU366" s="12"/>
      <c r="JV366" s="12"/>
    </row>
    <row r="367" spans="1:282" x14ac:dyDescent="0.25">
      <c r="A367" s="5" t="s">
        <v>429</v>
      </c>
      <c r="B367" s="5"/>
      <c r="C367" s="17"/>
      <c r="D367" s="5"/>
      <c r="E367" s="54"/>
      <c r="F367" s="54"/>
      <c r="G367" s="54"/>
      <c r="H367" s="54"/>
      <c r="I367" s="54"/>
      <c r="J367" s="54"/>
      <c r="K367" s="54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12"/>
      <c r="FY367" s="12"/>
      <c r="FZ367" s="12"/>
      <c r="GA367" s="12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  <c r="HP367" s="12"/>
      <c r="HQ367" s="12"/>
      <c r="HR367" s="12"/>
      <c r="HS367" s="12"/>
      <c r="HT367" s="12"/>
      <c r="HU367" s="12"/>
      <c r="HV367" s="12"/>
      <c r="HW367" s="12"/>
      <c r="HX367" s="12"/>
      <c r="HY367" s="12"/>
      <c r="HZ367" s="12"/>
      <c r="IA367" s="12"/>
      <c r="IB367" s="12"/>
      <c r="IC367" s="12"/>
      <c r="ID367" s="12"/>
      <c r="IE367" s="12"/>
      <c r="IF367" s="12"/>
      <c r="IG367" s="12"/>
      <c r="IH367" s="12"/>
      <c r="II367" s="12"/>
      <c r="IJ367" s="12"/>
      <c r="IK367" s="12"/>
      <c r="IL367" s="12"/>
      <c r="IM367" s="12"/>
      <c r="IN367" s="12"/>
      <c r="IO367" s="12"/>
      <c r="IP367" s="12"/>
      <c r="IQ367" s="12"/>
      <c r="IR367" s="12"/>
      <c r="IS367" s="12"/>
      <c r="IT367" s="12"/>
      <c r="IU367" s="12"/>
      <c r="IV367" s="12"/>
      <c r="IW367" s="12"/>
      <c r="IX367" s="12"/>
      <c r="IY367" s="12"/>
      <c r="IZ367" s="12"/>
      <c r="JA367" s="12"/>
      <c r="JB367" s="12"/>
      <c r="JC367" s="12"/>
      <c r="JD367" s="12"/>
      <c r="JE367" s="12"/>
      <c r="JF367" s="12"/>
      <c r="JG367" s="12"/>
      <c r="JH367" s="12"/>
      <c r="JI367" s="12"/>
      <c r="JJ367" s="12"/>
      <c r="JK367" s="12"/>
      <c r="JL367" s="12"/>
      <c r="JM367" s="12"/>
      <c r="JN367" s="12"/>
      <c r="JO367" s="12"/>
      <c r="JP367" s="12"/>
      <c r="JQ367" s="12"/>
      <c r="JR367" s="12"/>
      <c r="JS367" s="12"/>
      <c r="JT367" s="12"/>
      <c r="JU367" s="12"/>
      <c r="JV367" s="12"/>
    </row>
    <row r="368" spans="1:282" x14ac:dyDescent="0.25">
      <c r="A368" t="s">
        <v>110</v>
      </c>
      <c r="B368" t="s">
        <v>91</v>
      </c>
      <c r="C368" s="14" t="s">
        <v>311</v>
      </c>
      <c r="D368" t="s">
        <v>205</v>
      </c>
      <c r="E368" s="42">
        <v>82000</v>
      </c>
      <c r="F368" s="42">
        <f t="shared" ref="F368:F377" si="75">E368*0.0287</f>
        <v>2353.4</v>
      </c>
      <c r="G368" s="63">
        <v>7871.32</v>
      </c>
      <c r="H368" s="42">
        <v>2492.8000000000002</v>
      </c>
      <c r="I368" s="42">
        <v>275</v>
      </c>
      <c r="J368" s="42">
        <v>12992.52</v>
      </c>
      <c r="K368" s="42">
        <f>E368-J368</f>
        <v>69007.48</v>
      </c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12"/>
      <c r="FY368" s="12"/>
      <c r="FZ368" s="12"/>
      <c r="GA368" s="12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  <c r="HP368" s="12"/>
      <c r="HQ368" s="12"/>
      <c r="HR368" s="12"/>
      <c r="HS368" s="12"/>
      <c r="HT368" s="12"/>
      <c r="HU368" s="12"/>
      <c r="HV368" s="12"/>
      <c r="HW368" s="12"/>
      <c r="HX368" s="12"/>
      <c r="HY368" s="12"/>
      <c r="HZ368" s="12"/>
      <c r="IA368" s="12"/>
      <c r="IB368" s="12"/>
      <c r="IC368" s="12"/>
      <c r="ID368" s="12"/>
      <c r="IE368" s="12"/>
      <c r="IF368" s="12"/>
      <c r="IG368" s="12"/>
      <c r="IH368" s="12"/>
      <c r="II368" s="12"/>
      <c r="IJ368" s="12"/>
      <c r="IK368" s="12"/>
      <c r="IL368" s="12"/>
      <c r="IM368" s="12"/>
      <c r="IN368" s="12"/>
      <c r="IO368" s="12"/>
      <c r="IP368" s="12"/>
      <c r="IQ368" s="12"/>
      <c r="IR368" s="12"/>
      <c r="IS368" s="12"/>
      <c r="IT368" s="12"/>
      <c r="IU368" s="12"/>
      <c r="IV368" s="12"/>
      <c r="IW368" s="12"/>
      <c r="IX368" s="12"/>
      <c r="IY368" s="12"/>
      <c r="IZ368" s="12"/>
      <c r="JA368" s="12"/>
      <c r="JB368" s="12"/>
      <c r="JC368" s="12"/>
      <c r="JD368" s="12"/>
      <c r="JE368" s="12"/>
      <c r="JF368" s="12"/>
      <c r="JG368" s="12"/>
      <c r="JH368" s="12"/>
      <c r="JI368" s="12"/>
      <c r="JJ368" s="12"/>
      <c r="JK368" s="12"/>
      <c r="JL368" s="12"/>
      <c r="JM368" s="12"/>
      <c r="JN368" s="12"/>
      <c r="JO368" s="12"/>
      <c r="JP368" s="12"/>
      <c r="JQ368" s="12"/>
      <c r="JR368" s="12"/>
      <c r="JS368" s="12"/>
      <c r="JT368" s="12"/>
      <c r="JU368" s="12"/>
      <c r="JV368" s="12"/>
    </row>
    <row r="369" spans="1:282" x14ac:dyDescent="0.25">
      <c r="A369" t="s">
        <v>111</v>
      </c>
      <c r="B369" t="s">
        <v>445</v>
      </c>
      <c r="C369" s="14" t="s">
        <v>310</v>
      </c>
      <c r="D369" t="s">
        <v>205</v>
      </c>
      <c r="E369" s="42">
        <v>41000</v>
      </c>
      <c r="F369" s="42">
        <f t="shared" si="75"/>
        <v>1176.7</v>
      </c>
      <c r="G369">
        <v>583.79</v>
      </c>
      <c r="H369" s="42">
        <f t="shared" ref="H369:H377" si="76">E369*0.0304</f>
        <v>1246.4000000000001</v>
      </c>
      <c r="I369" s="42">
        <v>275</v>
      </c>
      <c r="J369" s="42">
        <v>3281.89</v>
      </c>
      <c r="K369" s="42">
        <f t="shared" ref="K369:K377" si="77">E369-J369</f>
        <v>37718.11</v>
      </c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12"/>
      <c r="FY369" s="12"/>
      <c r="FZ369" s="12"/>
      <c r="GA369" s="12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  <c r="HP369" s="12"/>
      <c r="HQ369" s="12"/>
      <c r="HR369" s="12"/>
      <c r="HS369" s="12"/>
      <c r="HT369" s="12"/>
      <c r="HU369" s="12"/>
      <c r="HV369" s="12"/>
      <c r="HW369" s="12"/>
      <c r="HX369" s="12"/>
      <c r="HY369" s="12"/>
      <c r="HZ369" s="12"/>
      <c r="IA369" s="12"/>
      <c r="IB369" s="12"/>
      <c r="IC369" s="12"/>
      <c r="ID369" s="12"/>
      <c r="IE369" s="12"/>
      <c r="IF369" s="12"/>
      <c r="IG369" s="12"/>
      <c r="IH369" s="12"/>
      <c r="II369" s="12"/>
      <c r="IJ369" s="12"/>
      <c r="IK369" s="12"/>
      <c r="IL369" s="12"/>
      <c r="IM369" s="12"/>
      <c r="IN369" s="12"/>
      <c r="IO369" s="12"/>
      <c r="IP369" s="12"/>
      <c r="IQ369" s="12"/>
      <c r="IR369" s="12"/>
      <c r="IS369" s="12"/>
      <c r="IT369" s="12"/>
      <c r="IU369" s="12"/>
      <c r="IV369" s="12"/>
      <c r="IW369" s="12"/>
      <c r="IX369" s="12"/>
      <c r="IY369" s="12"/>
      <c r="IZ369" s="12"/>
      <c r="JA369" s="12"/>
      <c r="JB369" s="12"/>
      <c r="JC369" s="12"/>
      <c r="JD369" s="12"/>
      <c r="JE369" s="12"/>
      <c r="JF369" s="12"/>
      <c r="JG369" s="12"/>
      <c r="JH369" s="12"/>
      <c r="JI369" s="12"/>
      <c r="JJ369" s="12"/>
      <c r="JK369" s="12"/>
      <c r="JL369" s="12"/>
      <c r="JM369" s="12"/>
      <c r="JN369" s="12"/>
      <c r="JO369" s="12"/>
      <c r="JP369" s="12"/>
      <c r="JQ369" s="12"/>
      <c r="JR369" s="12"/>
      <c r="JS369" s="12"/>
      <c r="JT369" s="12"/>
      <c r="JU369" s="12"/>
      <c r="JV369" s="12"/>
    </row>
    <row r="370" spans="1:282" x14ac:dyDescent="0.25">
      <c r="A370" s="12" t="s">
        <v>109</v>
      </c>
      <c r="B370" t="s">
        <v>14</v>
      </c>
      <c r="C370" s="14" t="s">
        <v>311</v>
      </c>
      <c r="D370" t="s">
        <v>204</v>
      </c>
      <c r="E370" s="42">
        <v>41000</v>
      </c>
      <c r="F370" s="42">
        <f t="shared" si="75"/>
        <v>1176.7</v>
      </c>
      <c r="G370">
        <v>583.79</v>
      </c>
      <c r="H370" s="42">
        <f t="shared" si="76"/>
        <v>1246.4000000000001</v>
      </c>
      <c r="I370" s="42">
        <v>4905.91</v>
      </c>
      <c r="J370" s="42">
        <v>7912.8</v>
      </c>
      <c r="K370" s="42">
        <f t="shared" si="77"/>
        <v>33087.199999999997</v>
      </c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  <c r="BC370" s="12"/>
      <c r="BD370" s="12"/>
      <c r="BE370" s="12"/>
      <c r="BF370" s="12"/>
      <c r="BG370" s="12"/>
      <c r="BH370" s="12"/>
      <c r="BI370" s="12"/>
      <c r="BJ370" s="12"/>
      <c r="BK370" s="12"/>
      <c r="BL370" s="12"/>
      <c r="BM370" s="12"/>
      <c r="BN370" s="12"/>
      <c r="BO370" s="12"/>
      <c r="BP370" s="12"/>
      <c r="BQ370" s="12"/>
      <c r="BR370" s="12"/>
      <c r="BS370" s="12"/>
      <c r="BT370" s="12"/>
      <c r="BU370" s="12"/>
      <c r="BV370" s="12"/>
      <c r="BW370" s="12"/>
      <c r="BX370" s="12"/>
      <c r="BY370" s="12"/>
      <c r="BZ370" s="12"/>
      <c r="CA370" s="12"/>
      <c r="CB370" s="12"/>
      <c r="CC370" s="12"/>
      <c r="CD370" s="12"/>
      <c r="CE370" s="12"/>
      <c r="CF370" s="12"/>
      <c r="CG370" s="12"/>
      <c r="CH370" s="12"/>
      <c r="CI370" s="12"/>
      <c r="CJ370" s="12"/>
      <c r="CK370" s="12"/>
      <c r="CL370" s="12"/>
      <c r="CM370" s="12"/>
      <c r="CN370" s="12"/>
      <c r="CO370" s="12"/>
      <c r="CP370" s="12"/>
      <c r="CQ370" s="12"/>
      <c r="CR370" s="12"/>
      <c r="CS370" s="12"/>
      <c r="CT370" s="12"/>
      <c r="CU370" s="12"/>
      <c r="CV370" s="12"/>
      <c r="CW370" s="12"/>
      <c r="CX370" s="12"/>
      <c r="CY370" s="12"/>
      <c r="CZ370" s="12"/>
      <c r="DA370" s="12"/>
      <c r="DB370" s="12"/>
      <c r="DC370" s="12"/>
      <c r="DD370" s="12"/>
      <c r="DE370" s="12"/>
      <c r="DF370" s="12"/>
      <c r="DG370" s="12"/>
      <c r="DH370" s="12"/>
      <c r="DI370" s="12"/>
      <c r="DJ370" s="12"/>
      <c r="DK370" s="12"/>
      <c r="DL370" s="12"/>
      <c r="DM370" s="12"/>
      <c r="DN370" s="12"/>
      <c r="DO370" s="12"/>
      <c r="DP370" s="12"/>
      <c r="DQ370" s="12"/>
      <c r="DR370" s="12"/>
      <c r="DS370" s="12"/>
      <c r="DT370" s="12"/>
      <c r="DU370" s="12"/>
      <c r="DV370" s="12"/>
      <c r="DW370" s="12"/>
      <c r="DX370" s="12"/>
      <c r="DY370" s="12"/>
      <c r="DZ370" s="12"/>
      <c r="EA370" s="12"/>
      <c r="EB370" s="12"/>
      <c r="EC370" s="12"/>
      <c r="ED370" s="12"/>
      <c r="EE370" s="12"/>
      <c r="EF370" s="12"/>
      <c r="EG370" s="12"/>
      <c r="EH370" s="12"/>
      <c r="EI370" s="12"/>
      <c r="EJ370" s="12"/>
      <c r="EK370" s="12"/>
      <c r="EL370" s="12"/>
      <c r="EM370" s="12"/>
      <c r="EN370" s="12"/>
      <c r="EO370" s="12"/>
      <c r="EP370" s="12"/>
      <c r="EQ370" s="12"/>
      <c r="ER370" s="12"/>
      <c r="ES370" s="12"/>
      <c r="ET370" s="12"/>
      <c r="EU370" s="12"/>
      <c r="EV370" s="12"/>
      <c r="EW370" s="12"/>
      <c r="EX370" s="12"/>
      <c r="EY370" s="12"/>
      <c r="EZ370" s="12"/>
      <c r="FA370" s="12"/>
      <c r="FB370" s="12"/>
      <c r="FC370" s="12"/>
      <c r="FD370" s="12"/>
      <c r="FE370" s="12"/>
      <c r="FF370" s="12"/>
      <c r="FG370" s="12"/>
      <c r="FH370" s="12"/>
      <c r="FI370" s="12"/>
      <c r="FJ370" s="12"/>
      <c r="FK370" s="12"/>
      <c r="FL370" s="12"/>
      <c r="FM370" s="12"/>
      <c r="FN370" s="12"/>
      <c r="FO370" s="12"/>
      <c r="FP370" s="12"/>
      <c r="FQ370" s="12"/>
      <c r="FR370" s="12"/>
      <c r="FS370" s="12"/>
      <c r="FT370" s="12"/>
      <c r="FU370" s="12"/>
      <c r="FV370" s="12"/>
      <c r="FW370" s="12"/>
      <c r="FX370" s="12"/>
      <c r="FY370" s="12"/>
      <c r="FZ370" s="12"/>
      <c r="GA370" s="12"/>
      <c r="GB370" s="12"/>
      <c r="GC370" s="12"/>
      <c r="GD370" s="12"/>
      <c r="GE370" s="12"/>
      <c r="GF370" s="12"/>
      <c r="GG370" s="12"/>
      <c r="GH370" s="12"/>
      <c r="GI370" s="12"/>
      <c r="GJ370" s="12"/>
      <c r="GK370" s="12"/>
      <c r="GL370" s="12"/>
      <c r="GM370" s="12"/>
      <c r="GN370" s="12"/>
      <c r="GO370" s="12"/>
      <c r="GP370" s="12"/>
      <c r="GQ370" s="12"/>
      <c r="GR370" s="12"/>
      <c r="GS370" s="12"/>
      <c r="GT370" s="12"/>
      <c r="GU370" s="12"/>
      <c r="GV370" s="12"/>
      <c r="GW370" s="12"/>
      <c r="GX370" s="12"/>
      <c r="GY370" s="12"/>
      <c r="GZ370" s="12"/>
      <c r="HA370" s="12"/>
      <c r="HB370" s="12"/>
      <c r="HC370" s="12"/>
      <c r="HD370" s="12"/>
      <c r="HE370" s="12"/>
      <c r="HF370" s="12"/>
      <c r="HG370" s="12"/>
      <c r="HH370" s="12"/>
      <c r="HI370" s="12"/>
      <c r="HJ370" s="12"/>
      <c r="HK370" s="12"/>
      <c r="HL370" s="12"/>
      <c r="HM370" s="12"/>
      <c r="HN370" s="12"/>
      <c r="HO370" s="12"/>
      <c r="HP370" s="12"/>
      <c r="HQ370" s="12"/>
      <c r="HR370" s="12"/>
      <c r="HS370" s="12"/>
      <c r="HT370" s="12"/>
      <c r="HU370" s="12"/>
      <c r="HV370" s="12"/>
      <c r="HW370" s="12"/>
      <c r="HX370" s="12"/>
      <c r="HY370" s="12"/>
      <c r="HZ370" s="12"/>
      <c r="IA370" s="12"/>
      <c r="IB370" s="12"/>
      <c r="IC370" s="12"/>
      <c r="ID370" s="12"/>
      <c r="IE370" s="12"/>
      <c r="IF370" s="12"/>
      <c r="IG370" s="12"/>
      <c r="IH370" s="12"/>
      <c r="II370" s="12"/>
      <c r="IJ370" s="12"/>
      <c r="IK370" s="12"/>
      <c r="IL370" s="12"/>
      <c r="IM370" s="12"/>
      <c r="IN370" s="12"/>
      <c r="IO370" s="12"/>
      <c r="IP370" s="12"/>
      <c r="IQ370" s="12"/>
      <c r="IR370" s="12"/>
      <c r="IS370" s="12"/>
      <c r="IT370" s="12"/>
      <c r="IU370" s="12"/>
      <c r="IV370" s="12"/>
      <c r="IW370" s="12"/>
      <c r="IX370" s="12"/>
      <c r="IY370" s="12"/>
      <c r="IZ370" s="12"/>
      <c r="JA370" s="12"/>
      <c r="JB370" s="12"/>
      <c r="JC370" s="12"/>
      <c r="JD370" s="12"/>
      <c r="JE370" s="12"/>
      <c r="JF370" s="12"/>
      <c r="JG370" s="12"/>
      <c r="JH370" s="12"/>
      <c r="JI370" s="12"/>
      <c r="JJ370" s="12"/>
      <c r="JK370" s="12"/>
      <c r="JL370" s="12"/>
      <c r="JM370" s="12"/>
      <c r="JN370" s="12"/>
      <c r="JO370" s="12"/>
      <c r="JP370" s="12"/>
      <c r="JQ370" s="12"/>
      <c r="JR370" s="12"/>
      <c r="JS370" s="12"/>
      <c r="JT370" s="12"/>
      <c r="JU370" s="12"/>
      <c r="JV370" s="12"/>
    </row>
    <row r="371" spans="1:282" x14ac:dyDescent="0.25">
      <c r="A371" t="s">
        <v>463</v>
      </c>
      <c r="B371" t="s">
        <v>96</v>
      </c>
      <c r="C371" s="14" t="s">
        <v>311</v>
      </c>
      <c r="D371" t="s">
        <v>205</v>
      </c>
      <c r="E371" s="42">
        <v>41000</v>
      </c>
      <c r="F371" s="42">
        <f t="shared" si="75"/>
        <v>1176.7</v>
      </c>
      <c r="G371">
        <v>583.79</v>
      </c>
      <c r="H371" s="42">
        <f t="shared" si="76"/>
        <v>1246.4000000000001</v>
      </c>
      <c r="I371" s="42">
        <v>175</v>
      </c>
      <c r="J371" s="42">
        <v>3181.89</v>
      </c>
      <c r="K371" s="42">
        <f t="shared" si="77"/>
        <v>37818.11</v>
      </c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12"/>
      <c r="CC371" s="12"/>
      <c r="CD371" s="12"/>
      <c r="CE371" s="12"/>
      <c r="CF371" s="12"/>
      <c r="CG371" s="12"/>
      <c r="CH371" s="12"/>
      <c r="CI371" s="12"/>
      <c r="CJ371" s="12"/>
      <c r="CK371" s="12"/>
      <c r="CL371" s="12"/>
      <c r="CM371" s="12"/>
      <c r="CN371" s="12"/>
      <c r="CO371" s="12"/>
      <c r="CP371" s="12"/>
      <c r="CQ371" s="12"/>
      <c r="CR371" s="12"/>
      <c r="CS371" s="12"/>
      <c r="CT371" s="12"/>
      <c r="CU371" s="12"/>
      <c r="CV371" s="12"/>
      <c r="CW371" s="12"/>
      <c r="CX371" s="12"/>
      <c r="CY371" s="12"/>
      <c r="CZ371" s="12"/>
      <c r="DA371" s="12"/>
      <c r="DB371" s="12"/>
      <c r="DC371" s="12"/>
      <c r="DD371" s="12"/>
      <c r="DE371" s="12"/>
      <c r="DF371" s="12"/>
      <c r="DG371" s="12"/>
      <c r="DH371" s="12"/>
      <c r="DI371" s="12"/>
      <c r="DJ371" s="12"/>
      <c r="DK371" s="12"/>
      <c r="DL371" s="12"/>
      <c r="DM371" s="12"/>
      <c r="DN371" s="12"/>
      <c r="DO371" s="12"/>
      <c r="DP371" s="12"/>
      <c r="DQ371" s="12"/>
      <c r="DR371" s="12"/>
      <c r="DS371" s="12"/>
      <c r="DT371" s="12"/>
      <c r="DU371" s="12"/>
      <c r="DV371" s="12"/>
      <c r="DW371" s="12"/>
      <c r="DX371" s="12"/>
      <c r="DY371" s="12"/>
      <c r="DZ371" s="12"/>
      <c r="EA371" s="12"/>
      <c r="EB371" s="12"/>
      <c r="EC371" s="12"/>
      <c r="ED371" s="12"/>
      <c r="EE371" s="12"/>
      <c r="EF371" s="12"/>
      <c r="EG371" s="12"/>
      <c r="EH371" s="12"/>
      <c r="EI371" s="12"/>
      <c r="EJ371" s="12"/>
      <c r="EK371" s="12"/>
      <c r="EL371" s="12"/>
      <c r="EM371" s="12"/>
      <c r="EN371" s="12"/>
      <c r="EO371" s="12"/>
      <c r="EP371" s="12"/>
      <c r="EQ371" s="12"/>
      <c r="ER371" s="12"/>
      <c r="ES371" s="12"/>
      <c r="ET371" s="12"/>
      <c r="EU371" s="12"/>
      <c r="EV371" s="12"/>
      <c r="EW371" s="12"/>
      <c r="EX371" s="12"/>
      <c r="EY371" s="12"/>
      <c r="EZ371" s="12"/>
      <c r="FA371" s="12"/>
      <c r="FB371" s="12"/>
      <c r="FC371" s="12"/>
      <c r="FD371" s="12"/>
      <c r="FE371" s="12"/>
      <c r="FF371" s="12"/>
      <c r="FG371" s="12"/>
      <c r="FH371" s="12"/>
      <c r="FI371" s="12"/>
      <c r="FJ371" s="12"/>
      <c r="FK371" s="12"/>
      <c r="FL371" s="12"/>
      <c r="FM371" s="12"/>
      <c r="FN371" s="12"/>
      <c r="FO371" s="12"/>
      <c r="FP371" s="12"/>
      <c r="FQ371" s="12"/>
      <c r="FR371" s="12"/>
      <c r="FS371" s="12"/>
      <c r="FT371" s="12"/>
      <c r="FU371" s="12"/>
      <c r="FV371" s="12"/>
      <c r="FW371" s="12"/>
      <c r="FX371" s="12"/>
      <c r="FY371" s="12"/>
      <c r="FZ371" s="12"/>
      <c r="GA371" s="12"/>
      <c r="GB371" s="12"/>
      <c r="GC371" s="12"/>
      <c r="GD371" s="12"/>
      <c r="GE371" s="12"/>
      <c r="GF371" s="12"/>
      <c r="GG371" s="12"/>
      <c r="GH371" s="12"/>
      <c r="GI371" s="12"/>
      <c r="GJ371" s="12"/>
      <c r="GK371" s="12"/>
      <c r="GL371" s="12"/>
      <c r="GM371" s="12"/>
      <c r="GN371" s="12"/>
      <c r="GO371" s="12"/>
      <c r="GP371" s="12"/>
      <c r="GQ371" s="12"/>
      <c r="GR371" s="12"/>
      <c r="GS371" s="12"/>
      <c r="GT371" s="12"/>
      <c r="GU371" s="12"/>
      <c r="GV371" s="12"/>
      <c r="GW371" s="12"/>
      <c r="GX371" s="12"/>
      <c r="GY371" s="12"/>
      <c r="GZ371" s="12"/>
      <c r="HA371" s="12"/>
      <c r="HB371" s="12"/>
      <c r="HC371" s="12"/>
      <c r="HD371" s="12"/>
      <c r="HE371" s="12"/>
      <c r="HF371" s="12"/>
      <c r="HG371" s="12"/>
      <c r="HH371" s="12"/>
      <c r="HI371" s="12"/>
      <c r="HJ371" s="12"/>
      <c r="HK371" s="12"/>
      <c r="HL371" s="12"/>
      <c r="HM371" s="12"/>
      <c r="HN371" s="12"/>
      <c r="HO371" s="12"/>
      <c r="HP371" s="12"/>
      <c r="HQ371" s="12"/>
      <c r="HR371" s="12"/>
      <c r="HS371" s="12"/>
      <c r="HT371" s="12"/>
      <c r="HU371" s="12"/>
      <c r="HV371" s="12"/>
      <c r="HW371" s="12"/>
      <c r="HX371" s="12"/>
      <c r="HY371" s="12"/>
      <c r="HZ371" s="12"/>
      <c r="IA371" s="12"/>
      <c r="IB371" s="12"/>
      <c r="IC371" s="12"/>
      <c r="ID371" s="12"/>
      <c r="IE371" s="12"/>
      <c r="IF371" s="12"/>
      <c r="IG371" s="12"/>
      <c r="IH371" s="12"/>
      <c r="II371" s="12"/>
      <c r="IJ371" s="12"/>
      <c r="IK371" s="12"/>
      <c r="IL371" s="12"/>
      <c r="IM371" s="12"/>
      <c r="IN371" s="12"/>
      <c r="IO371" s="12"/>
      <c r="IP371" s="12"/>
      <c r="IQ371" s="12"/>
      <c r="IR371" s="12"/>
      <c r="IS371" s="12"/>
      <c r="IT371" s="12"/>
      <c r="IU371" s="12"/>
      <c r="IV371" s="12"/>
      <c r="IW371" s="12"/>
      <c r="IX371" s="12"/>
      <c r="IY371" s="12"/>
      <c r="IZ371" s="12"/>
      <c r="JA371" s="12"/>
      <c r="JB371" s="12"/>
      <c r="JC371" s="12"/>
      <c r="JD371" s="12"/>
      <c r="JE371" s="12"/>
      <c r="JF371" s="12"/>
      <c r="JG371" s="12"/>
      <c r="JH371" s="12"/>
      <c r="JI371" s="12"/>
      <c r="JJ371" s="12"/>
      <c r="JK371" s="12"/>
      <c r="JL371" s="12"/>
      <c r="JM371" s="12"/>
      <c r="JN371" s="12"/>
      <c r="JO371" s="12"/>
      <c r="JP371" s="12"/>
      <c r="JQ371" s="12"/>
      <c r="JR371" s="12"/>
      <c r="JS371" s="12"/>
      <c r="JT371" s="12"/>
      <c r="JU371" s="12"/>
      <c r="JV371" s="12"/>
    </row>
    <row r="372" spans="1:282" s="1" customFormat="1" x14ac:dyDescent="0.25">
      <c r="A372" t="s">
        <v>192</v>
      </c>
      <c r="B372" t="s">
        <v>445</v>
      </c>
      <c r="C372" s="14" t="s">
        <v>310</v>
      </c>
      <c r="D372" t="s">
        <v>205</v>
      </c>
      <c r="E372" s="42">
        <v>41000</v>
      </c>
      <c r="F372" s="42">
        <f t="shared" si="75"/>
        <v>1176.7</v>
      </c>
      <c r="G372">
        <v>583.79</v>
      </c>
      <c r="H372" s="42">
        <f t="shared" si="76"/>
        <v>1246.4000000000001</v>
      </c>
      <c r="I372" s="42">
        <v>275</v>
      </c>
      <c r="J372" s="42">
        <v>3281.89</v>
      </c>
      <c r="K372" s="42">
        <f t="shared" si="77"/>
        <v>37718.11</v>
      </c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  <c r="BG372" s="11"/>
      <c r="BH372" s="11"/>
      <c r="BI372" s="11"/>
      <c r="BJ372" s="11"/>
      <c r="BK372" s="11"/>
      <c r="BL372" s="11"/>
      <c r="BM372" s="11"/>
      <c r="BN372" s="11"/>
      <c r="BO372" s="11"/>
      <c r="BP372" s="11"/>
      <c r="BQ372" s="11"/>
      <c r="BR372" s="11"/>
      <c r="BS372" s="11"/>
      <c r="BT372" s="11"/>
      <c r="BU372" s="11"/>
      <c r="BV372" s="11"/>
      <c r="BW372" s="11"/>
      <c r="BX372" s="11"/>
      <c r="BY372" s="11"/>
      <c r="BZ372" s="11"/>
      <c r="CA372" s="11"/>
      <c r="CB372" s="11"/>
      <c r="CC372" s="11"/>
      <c r="CD372" s="11"/>
      <c r="CE372" s="11"/>
      <c r="CF372" s="11"/>
      <c r="CG372" s="11"/>
      <c r="CH372" s="11"/>
      <c r="CI372" s="11"/>
      <c r="CJ372" s="11"/>
      <c r="CK372" s="11"/>
      <c r="CL372" s="11"/>
      <c r="CM372" s="11"/>
      <c r="CN372" s="11"/>
      <c r="CO372" s="11"/>
      <c r="CP372" s="11"/>
      <c r="CQ372" s="11"/>
      <c r="CR372" s="11"/>
      <c r="CS372" s="11"/>
      <c r="CT372" s="11"/>
      <c r="CU372" s="11"/>
      <c r="CV372" s="11"/>
      <c r="CW372" s="11"/>
      <c r="CX372" s="11"/>
      <c r="CY372" s="11"/>
      <c r="CZ372" s="11"/>
      <c r="DA372" s="11"/>
      <c r="DB372" s="11"/>
      <c r="DC372" s="11"/>
      <c r="DD372" s="11"/>
      <c r="DE372" s="11"/>
      <c r="DF372" s="11"/>
      <c r="DG372" s="11"/>
      <c r="DH372" s="11"/>
      <c r="DI372" s="11"/>
      <c r="DJ372" s="11"/>
      <c r="DK372" s="11"/>
      <c r="DL372" s="11"/>
      <c r="DM372" s="11"/>
      <c r="DN372" s="11"/>
      <c r="DO372" s="11"/>
      <c r="DP372" s="11"/>
      <c r="DQ372" s="11"/>
      <c r="DR372" s="11"/>
      <c r="DS372" s="11"/>
      <c r="DT372" s="11"/>
      <c r="DU372" s="11"/>
      <c r="DV372" s="11"/>
      <c r="DW372" s="11"/>
      <c r="DX372" s="11"/>
      <c r="DY372" s="11"/>
      <c r="DZ372" s="11"/>
      <c r="EA372" s="11"/>
      <c r="EB372" s="11"/>
      <c r="EC372" s="11"/>
      <c r="ED372" s="11"/>
      <c r="EE372" s="11"/>
      <c r="EF372" s="11"/>
      <c r="EG372" s="11"/>
      <c r="EH372" s="11"/>
      <c r="EI372" s="11"/>
      <c r="EJ372" s="11"/>
      <c r="EK372" s="11"/>
      <c r="EL372" s="11"/>
      <c r="EM372" s="11"/>
      <c r="EN372" s="11"/>
      <c r="EO372" s="11"/>
      <c r="EP372" s="11"/>
      <c r="EQ372" s="11"/>
      <c r="ER372" s="11"/>
      <c r="ES372" s="11"/>
      <c r="ET372" s="11"/>
      <c r="EU372" s="11"/>
      <c r="EV372" s="11"/>
      <c r="EW372" s="11"/>
      <c r="EX372" s="11"/>
      <c r="EY372" s="11"/>
      <c r="EZ372" s="11"/>
      <c r="FA372" s="11"/>
      <c r="FB372" s="11"/>
      <c r="FC372" s="11"/>
      <c r="FD372" s="11"/>
      <c r="FE372" s="11"/>
      <c r="FF372" s="11"/>
      <c r="FG372" s="11"/>
      <c r="FH372" s="11"/>
      <c r="FI372" s="11"/>
      <c r="FJ372" s="11"/>
      <c r="FK372" s="11"/>
      <c r="FL372" s="11"/>
      <c r="FM372" s="11"/>
      <c r="FN372" s="11"/>
      <c r="FO372" s="11"/>
      <c r="FP372" s="11"/>
      <c r="FQ372" s="11"/>
      <c r="FR372" s="11"/>
      <c r="FS372" s="11"/>
      <c r="FT372" s="11"/>
      <c r="FU372" s="11"/>
      <c r="FV372" s="11"/>
      <c r="FW372" s="11"/>
      <c r="FX372" s="11"/>
      <c r="FY372" s="11"/>
      <c r="FZ372" s="11"/>
      <c r="GA372" s="11"/>
      <c r="GB372" s="11"/>
      <c r="GC372" s="11"/>
      <c r="GD372" s="11"/>
      <c r="GE372" s="11"/>
      <c r="GF372" s="11"/>
      <c r="GG372" s="11"/>
      <c r="GH372" s="11"/>
      <c r="GI372" s="11"/>
      <c r="GJ372" s="11"/>
      <c r="GK372" s="11"/>
      <c r="GL372" s="11"/>
      <c r="GM372" s="11"/>
      <c r="GN372" s="11"/>
      <c r="GO372" s="11"/>
      <c r="GP372" s="11"/>
      <c r="GQ372" s="11"/>
      <c r="GR372" s="11"/>
      <c r="GS372" s="11"/>
      <c r="GT372" s="11"/>
      <c r="GU372" s="11"/>
      <c r="GV372" s="11"/>
      <c r="GW372" s="11"/>
      <c r="GX372" s="11"/>
      <c r="GY372" s="11"/>
      <c r="GZ372" s="11"/>
      <c r="HA372" s="11"/>
      <c r="HB372" s="11"/>
      <c r="HC372" s="11"/>
      <c r="HD372" s="11"/>
      <c r="HE372" s="11"/>
      <c r="HF372" s="11"/>
      <c r="HG372" s="11"/>
      <c r="HH372" s="11"/>
      <c r="HI372" s="11"/>
      <c r="HJ372" s="11"/>
      <c r="HK372" s="11"/>
      <c r="HL372" s="11"/>
      <c r="HM372" s="11"/>
      <c r="HN372" s="11"/>
      <c r="HO372" s="11"/>
      <c r="HP372" s="11"/>
      <c r="HQ372" s="11"/>
      <c r="HR372" s="11"/>
      <c r="HS372" s="11"/>
      <c r="HT372" s="11"/>
      <c r="HU372" s="11"/>
      <c r="HV372" s="11"/>
      <c r="HW372" s="11"/>
      <c r="HX372" s="11"/>
      <c r="HY372" s="11"/>
      <c r="HZ372" s="11"/>
      <c r="IA372" s="11"/>
      <c r="IB372" s="11"/>
      <c r="IC372" s="11"/>
      <c r="ID372" s="11"/>
      <c r="IE372" s="11"/>
      <c r="IF372" s="11"/>
      <c r="IG372" s="11"/>
      <c r="IH372" s="11"/>
      <c r="II372" s="11"/>
      <c r="IJ372" s="11"/>
      <c r="IK372" s="11"/>
      <c r="IL372" s="11"/>
      <c r="IM372" s="11"/>
      <c r="IN372" s="11"/>
      <c r="IO372" s="11"/>
      <c r="IP372" s="11"/>
      <c r="IQ372" s="11"/>
      <c r="IR372" s="11"/>
      <c r="IS372" s="11"/>
      <c r="IT372" s="11"/>
      <c r="IU372" s="11"/>
      <c r="IV372" s="11"/>
      <c r="IW372" s="11"/>
      <c r="IX372" s="11"/>
      <c r="IY372" s="11"/>
      <c r="IZ372" s="11"/>
      <c r="JA372" s="11"/>
      <c r="JB372" s="11"/>
      <c r="JC372" s="11"/>
      <c r="JD372" s="11"/>
      <c r="JE372" s="11"/>
      <c r="JF372" s="11"/>
      <c r="JG372" s="11"/>
      <c r="JH372" s="11"/>
      <c r="JI372" s="11"/>
      <c r="JJ372" s="11"/>
      <c r="JK372" s="11"/>
      <c r="JL372" s="11"/>
      <c r="JM372" s="11"/>
      <c r="JN372" s="11"/>
      <c r="JO372" s="11"/>
      <c r="JP372" s="11"/>
      <c r="JQ372" s="11"/>
      <c r="JR372" s="11"/>
      <c r="JS372" s="11"/>
      <c r="JT372" s="11"/>
      <c r="JU372" s="11"/>
      <c r="JV372" s="11"/>
    </row>
    <row r="373" spans="1:282" x14ac:dyDescent="0.25">
      <c r="A373" t="s">
        <v>107</v>
      </c>
      <c r="B373" t="s">
        <v>446</v>
      </c>
      <c r="C373" s="14" t="s">
        <v>311</v>
      </c>
      <c r="D373" t="s">
        <v>205</v>
      </c>
      <c r="E373" s="42">
        <v>41000</v>
      </c>
      <c r="F373" s="42">
        <f t="shared" si="75"/>
        <v>1176.7</v>
      </c>
      <c r="G373">
        <v>347.17</v>
      </c>
      <c r="H373" s="42">
        <f t="shared" si="76"/>
        <v>1246.4000000000001</v>
      </c>
      <c r="I373" s="42">
        <v>3252.45</v>
      </c>
      <c r="J373" s="42">
        <v>6022.72</v>
      </c>
      <c r="K373" s="42">
        <f>E373-J373</f>
        <v>34977.279999999999</v>
      </c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  <c r="BA373" s="12"/>
      <c r="BB373" s="12"/>
      <c r="BC373" s="12"/>
      <c r="BD373" s="12"/>
      <c r="BE373" s="12"/>
      <c r="BF373" s="12"/>
      <c r="BG373" s="12"/>
      <c r="BH373" s="12"/>
      <c r="BI373" s="12"/>
      <c r="BJ373" s="12"/>
      <c r="BK373" s="12"/>
      <c r="BL373" s="12"/>
      <c r="BM373" s="12"/>
      <c r="BN373" s="12"/>
      <c r="BO373" s="12"/>
      <c r="BP373" s="12"/>
      <c r="BQ373" s="12"/>
      <c r="BR373" s="12"/>
      <c r="BS373" s="12"/>
      <c r="BT373" s="12"/>
      <c r="BU373" s="12"/>
      <c r="BV373" s="12"/>
      <c r="BW373" s="12"/>
      <c r="BX373" s="12"/>
      <c r="BY373" s="12"/>
      <c r="BZ373" s="12"/>
      <c r="CA373" s="12"/>
      <c r="CB373" s="12"/>
      <c r="CC373" s="12"/>
      <c r="CD373" s="12"/>
      <c r="CE373" s="12"/>
      <c r="CF373" s="12"/>
      <c r="CG373" s="12"/>
      <c r="CH373" s="12"/>
      <c r="CI373" s="12"/>
      <c r="CJ373" s="12"/>
      <c r="CK373" s="12"/>
      <c r="CL373" s="12"/>
      <c r="CM373" s="12"/>
      <c r="CN373" s="12"/>
      <c r="CO373" s="12"/>
      <c r="CP373" s="12"/>
      <c r="CQ373" s="12"/>
      <c r="CR373" s="12"/>
      <c r="CS373" s="12"/>
      <c r="CT373" s="12"/>
      <c r="CU373" s="12"/>
      <c r="CV373" s="12"/>
      <c r="CW373" s="12"/>
      <c r="CX373" s="12"/>
      <c r="CY373" s="12"/>
      <c r="CZ373" s="12"/>
      <c r="DA373" s="12"/>
      <c r="DB373" s="12"/>
      <c r="DC373" s="12"/>
      <c r="DD373" s="12"/>
      <c r="DE373" s="12"/>
      <c r="DF373" s="12"/>
      <c r="DG373" s="12"/>
      <c r="DH373" s="12"/>
      <c r="DI373" s="12"/>
      <c r="DJ373" s="12"/>
      <c r="DK373" s="12"/>
      <c r="DL373" s="12"/>
      <c r="DM373" s="12"/>
      <c r="DN373" s="12"/>
      <c r="DO373" s="12"/>
      <c r="DP373" s="12"/>
      <c r="DQ373" s="12"/>
      <c r="DR373" s="12"/>
      <c r="DS373" s="12"/>
      <c r="DT373" s="12"/>
      <c r="DU373" s="12"/>
      <c r="DV373" s="12"/>
      <c r="DW373" s="12"/>
      <c r="DX373" s="12"/>
      <c r="DY373" s="12"/>
      <c r="DZ373" s="12"/>
      <c r="EA373" s="12"/>
      <c r="EB373" s="12"/>
      <c r="EC373" s="12"/>
      <c r="ED373" s="12"/>
      <c r="EE373" s="12"/>
      <c r="EF373" s="12"/>
      <c r="EG373" s="12"/>
      <c r="EH373" s="12"/>
      <c r="EI373" s="12"/>
      <c r="EJ373" s="12"/>
      <c r="EK373" s="12"/>
      <c r="EL373" s="12"/>
      <c r="EM373" s="12"/>
      <c r="EN373" s="12"/>
      <c r="EO373" s="12"/>
      <c r="EP373" s="12"/>
      <c r="EQ373" s="12"/>
      <c r="ER373" s="12"/>
      <c r="ES373" s="12"/>
      <c r="ET373" s="12"/>
      <c r="EU373" s="12"/>
      <c r="EV373" s="12"/>
      <c r="EW373" s="12"/>
      <c r="EX373" s="12"/>
      <c r="EY373" s="12"/>
      <c r="EZ373" s="12"/>
      <c r="FA373" s="12"/>
      <c r="FB373" s="12"/>
      <c r="FC373" s="12"/>
      <c r="FD373" s="12"/>
      <c r="FE373" s="12"/>
      <c r="FF373" s="12"/>
      <c r="FG373" s="12"/>
      <c r="FH373" s="12"/>
      <c r="FI373" s="12"/>
      <c r="FJ373" s="12"/>
      <c r="FK373" s="12"/>
      <c r="FL373" s="12"/>
      <c r="FM373" s="12"/>
      <c r="FN373" s="12"/>
      <c r="FO373" s="12"/>
      <c r="FP373" s="12"/>
      <c r="FQ373" s="12"/>
      <c r="FR373" s="12"/>
      <c r="FS373" s="12"/>
      <c r="FT373" s="12"/>
      <c r="FU373" s="12"/>
      <c r="FV373" s="12"/>
      <c r="FW373" s="12"/>
      <c r="FX373" s="12"/>
      <c r="FY373" s="12"/>
      <c r="FZ373" s="12"/>
      <c r="GA373" s="12"/>
      <c r="GB373" s="12"/>
      <c r="GC373" s="12"/>
      <c r="GD373" s="12"/>
      <c r="GE373" s="12"/>
      <c r="GF373" s="12"/>
      <c r="GG373" s="12"/>
      <c r="GH373" s="12"/>
      <c r="GI373" s="12"/>
      <c r="GJ373" s="12"/>
      <c r="GK373" s="12"/>
      <c r="GL373" s="12"/>
      <c r="GM373" s="12"/>
      <c r="GN373" s="12"/>
      <c r="GO373" s="12"/>
      <c r="GP373" s="12"/>
      <c r="GQ373" s="12"/>
      <c r="GR373" s="12"/>
      <c r="GS373" s="12"/>
      <c r="GT373" s="12"/>
      <c r="GU373" s="12"/>
      <c r="GV373" s="12"/>
      <c r="GW373" s="12"/>
      <c r="GX373" s="12"/>
      <c r="GY373" s="12"/>
      <c r="GZ373" s="12"/>
      <c r="HA373" s="12"/>
      <c r="HB373" s="12"/>
      <c r="HC373" s="12"/>
      <c r="HD373" s="12"/>
      <c r="HE373" s="12"/>
      <c r="HF373" s="12"/>
      <c r="HG373" s="12"/>
      <c r="HH373" s="12"/>
      <c r="HI373" s="12"/>
      <c r="HJ373" s="12"/>
      <c r="HK373" s="12"/>
      <c r="HL373" s="12"/>
      <c r="HM373" s="12"/>
      <c r="HN373" s="12"/>
      <c r="HO373" s="12"/>
      <c r="HP373" s="12"/>
      <c r="HQ373" s="12"/>
      <c r="HR373" s="12"/>
      <c r="HS373" s="12"/>
      <c r="HT373" s="12"/>
      <c r="HU373" s="12"/>
      <c r="HV373" s="12"/>
      <c r="HW373" s="12"/>
      <c r="HX373" s="12"/>
      <c r="HY373" s="12"/>
      <c r="HZ373" s="12"/>
      <c r="IA373" s="12"/>
      <c r="IB373" s="12"/>
      <c r="IC373" s="12"/>
      <c r="ID373" s="12"/>
      <c r="IE373" s="12"/>
      <c r="IF373" s="12"/>
      <c r="IG373" s="12"/>
      <c r="IH373" s="12"/>
      <c r="II373" s="12"/>
      <c r="IJ373" s="12"/>
      <c r="IK373" s="12"/>
      <c r="IL373" s="12"/>
      <c r="IM373" s="12"/>
      <c r="IN373" s="12"/>
      <c r="IO373" s="12"/>
      <c r="IP373" s="12"/>
      <c r="IQ373" s="12"/>
      <c r="IR373" s="12"/>
      <c r="IS373" s="12"/>
      <c r="IT373" s="12"/>
      <c r="IU373" s="12"/>
      <c r="IV373" s="12"/>
      <c r="IW373" s="12"/>
      <c r="IX373" s="12"/>
      <c r="IY373" s="12"/>
      <c r="IZ373" s="12"/>
      <c r="JA373" s="12"/>
      <c r="JB373" s="12"/>
      <c r="JC373" s="12"/>
      <c r="JD373" s="12"/>
      <c r="JE373" s="12"/>
      <c r="JF373" s="12"/>
      <c r="JG373" s="12"/>
      <c r="JH373" s="12"/>
      <c r="JI373" s="12"/>
      <c r="JJ373" s="12"/>
      <c r="JK373" s="12"/>
      <c r="JL373" s="12"/>
      <c r="JM373" s="12"/>
      <c r="JN373" s="12"/>
      <c r="JO373" s="12"/>
      <c r="JP373" s="12"/>
      <c r="JQ373" s="12"/>
      <c r="JR373" s="12"/>
      <c r="JS373" s="12"/>
      <c r="JT373" s="12"/>
      <c r="JU373" s="12"/>
      <c r="JV373" s="12"/>
    </row>
    <row r="374" spans="1:282" s="12" customFormat="1" x14ac:dyDescent="0.25">
      <c r="A374" t="s">
        <v>106</v>
      </c>
      <c r="B374" t="s">
        <v>446</v>
      </c>
      <c r="C374" s="14" t="s">
        <v>310</v>
      </c>
      <c r="D374" t="s">
        <v>204</v>
      </c>
      <c r="E374" s="42">
        <v>33500</v>
      </c>
      <c r="F374" s="42">
        <f t="shared" si="75"/>
        <v>961.45</v>
      </c>
      <c r="G374" s="42">
        <v>0</v>
      </c>
      <c r="H374" s="42">
        <f t="shared" si="76"/>
        <v>1018.4</v>
      </c>
      <c r="I374" s="42">
        <v>3204.17</v>
      </c>
      <c r="J374" s="42">
        <v>5184.0200000000004</v>
      </c>
      <c r="K374" s="42">
        <f t="shared" si="77"/>
        <v>28315.98</v>
      </c>
    </row>
    <row r="375" spans="1:282" s="12" customFormat="1" x14ac:dyDescent="0.25">
      <c r="A375" t="s">
        <v>230</v>
      </c>
      <c r="B375" t="s">
        <v>123</v>
      </c>
      <c r="C375" s="14" t="s">
        <v>310</v>
      </c>
      <c r="D375" t="s">
        <v>205</v>
      </c>
      <c r="E375" s="42">
        <v>33000</v>
      </c>
      <c r="F375" s="42">
        <f t="shared" si="75"/>
        <v>947.1</v>
      </c>
      <c r="G375" s="42">
        <v>0</v>
      </c>
      <c r="H375" s="42">
        <f t="shared" si="76"/>
        <v>1003.2</v>
      </c>
      <c r="I375" s="42">
        <v>315</v>
      </c>
      <c r="J375" s="42">
        <v>2265.3000000000002</v>
      </c>
      <c r="K375" s="42">
        <f t="shared" si="77"/>
        <v>30734.7</v>
      </c>
    </row>
    <row r="376" spans="1:282" x14ac:dyDescent="0.25">
      <c r="A376" t="s">
        <v>226</v>
      </c>
      <c r="B376" t="s">
        <v>14</v>
      </c>
      <c r="C376" s="14" t="s">
        <v>310</v>
      </c>
      <c r="D376" t="s">
        <v>205</v>
      </c>
      <c r="E376" s="42">
        <v>30000</v>
      </c>
      <c r="F376" s="42">
        <f t="shared" si="75"/>
        <v>861</v>
      </c>
      <c r="G376" s="42">
        <v>0</v>
      </c>
      <c r="H376" s="42">
        <f t="shared" si="76"/>
        <v>912</v>
      </c>
      <c r="I376" s="42">
        <v>275</v>
      </c>
      <c r="J376" s="42">
        <v>2048</v>
      </c>
      <c r="K376" s="42">
        <f t="shared" si="77"/>
        <v>27952</v>
      </c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  <c r="BA376" s="12"/>
      <c r="BB376" s="12"/>
      <c r="BC376" s="12"/>
      <c r="BD376" s="12"/>
      <c r="BE376" s="12"/>
      <c r="BF376" s="12"/>
      <c r="BG376" s="12"/>
      <c r="BH376" s="12"/>
      <c r="BI376" s="12"/>
      <c r="BJ376" s="12"/>
      <c r="BK376" s="12"/>
      <c r="BL376" s="12"/>
      <c r="BM376" s="12"/>
      <c r="BN376" s="12"/>
      <c r="BO376" s="12"/>
      <c r="BP376" s="12"/>
      <c r="BQ376" s="12"/>
      <c r="BR376" s="12"/>
      <c r="BS376" s="12"/>
      <c r="BT376" s="12"/>
      <c r="BU376" s="12"/>
      <c r="BV376" s="12"/>
      <c r="BW376" s="12"/>
      <c r="BX376" s="12"/>
      <c r="BY376" s="12"/>
      <c r="BZ376" s="12"/>
      <c r="CA376" s="12"/>
      <c r="CB376" s="12"/>
      <c r="CC376" s="12"/>
      <c r="CD376" s="12"/>
      <c r="CE376" s="12"/>
      <c r="CF376" s="12"/>
      <c r="CG376" s="12"/>
      <c r="CH376" s="12"/>
      <c r="CI376" s="12"/>
      <c r="CJ376" s="12"/>
      <c r="CK376" s="12"/>
      <c r="CL376" s="12"/>
      <c r="CM376" s="12"/>
      <c r="CN376" s="12"/>
      <c r="CO376" s="12"/>
      <c r="CP376" s="12"/>
      <c r="CQ376" s="12"/>
      <c r="CR376" s="12"/>
      <c r="CS376" s="12"/>
      <c r="CT376" s="12"/>
      <c r="CU376" s="12"/>
      <c r="CV376" s="12"/>
      <c r="CW376" s="12"/>
      <c r="CX376" s="12"/>
      <c r="CY376" s="12"/>
      <c r="CZ376" s="12"/>
      <c r="DA376" s="12"/>
      <c r="DB376" s="12"/>
      <c r="DC376" s="12"/>
      <c r="DD376" s="12"/>
      <c r="DE376" s="12"/>
      <c r="DF376" s="12"/>
      <c r="DG376" s="12"/>
      <c r="DH376" s="12"/>
      <c r="DI376" s="12"/>
      <c r="DJ376" s="12"/>
      <c r="DK376" s="12"/>
      <c r="DL376" s="12"/>
      <c r="DM376" s="12"/>
      <c r="DN376" s="12"/>
      <c r="DO376" s="12"/>
      <c r="DP376" s="12"/>
      <c r="DQ376" s="12"/>
      <c r="DR376" s="12"/>
      <c r="DS376" s="12"/>
      <c r="DT376" s="12"/>
      <c r="DU376" s="12"/>
      <c r="DV376" s="12"/>
      <c r="DW376" s="12"/>
      <c r="DX376" s="12"/>
      <c r="DY376" s="12"/>
      <c r="DZ376" s="12"/>
      <c r="EA376" s="12"/>
      <c r="EB376" s="12"/>
      <c r="EC376" s="12"/>
      <c r="ED376" s="12"/>
      <c r="EE376" s="12"/>
      <c r="EF376" s="12"/>
      <c r="EG376" s="12"/>
      <c r="EH376" s="12"/>
      <c r="EI376" s="12"/>
      <c r="EJ376" s="12"/>
      <c r="EK376" s="12"/>
      <c r="EL376" s="12"/>
      <c r="EM376" s="12"/>
      <c r="EN376" s="12"/>
      <c r="EO376" s="12"/>
      <c r="EP376" s="12"/>
      <c r="EQ376" s="12"/>
      <c r="ER376" s="12"/>
      <c r="ES376" s="12"/>
      <c r="ET376" s="12"/>
      <c r="EU376" s="12"/>
      <c r="EV376" s="12"/>
      <c r="EW376" s="12"/>
      <c r="EX376" s="12"/>
      <c r="EY376" s="12"/>
      <c r="EZ376" s="12"/>
      <c r="FA376" s="12"/>
      <c r="FB376" s="12"/>
      <c r="FC376" s="12"/>
      <c r="FD376" s="12"/>
      <c r="FE376" s="12"/>
      <c r="FF376" s="12"/>
      <c r="FG376" s="12"/>
      <c r="FH376" s="12"/>
      <c r="FI376" s="12"/>
      <c r="FJ376" s="12"/>
      <c r="FK376" s="12"/>
      <c r="FL376" s="12"/>
      <c r="FM376" s="12"/>
      <c r="FN376" s="12"/>
      <c r="FO376" s="12"/>
      <c r="FP376" s="12"/>
      <c r="FQ376" s="12"/>
      <c r="FR376" s="12"/>
      <c r="FS376" s="12"/>
      <c r="FT376" s="12"/>
      <c r="FU376" s="12"/>
      <c r="FV376" s="12"/>
      <c r="FW376" s="12"/>
      <c r="FX376" s="12"/>
      <c r="FY376" s="12"/>
      <c r="FZ376" s="12"/>
      <c r="GA376" s="12"/>
      <c r="GB376" s="12"/>
      <c r="GC376" s="12"/>
      <c r="GD376" s="12"/>
      <c r="GE376" s="12"/>
      <c r="GF376" s="12"/>
      <c r="GG376" s="12"/>
      <c r="GH376" s="12"/>
      <c r="GI376" s="12"/>
      <c r="GJ376" s="12"/>
      <c r="GK376" s="12"/>
      <c r="GL376" s="12"/>
      <c r="GM376" s="12"/>
      <c r="GN376" s="12"/>
      <c r="GO376" s="12"/>
      <c r="GP376" s="12"/>
      <c r="GQ376" s="12"/>
      <c r="GR376" s="12"/>
      <c r="GS376" s="12"/>
      <c r="GT376" s="12"/>
      <c r="GU376" s="12"/>
      <c r="GV376" s="12"/>
      <c r="GW376" s="12"/>
      <c r="GX376" s="12"/>
      <c r="GY376" s="12"/>
      <c r="GZ376" s="12"/>
      <c r="HA376" s="12"/>
      <c r="HB376" s="12"/>
      <c r="HC376" s="12"/>
      <c r="HD376" s="12"/>
      <c r="HE376" s="12"/>
      <c r="HF376" s="12"/>
      <c r="HG376" s="12"/>
      <c r="HH376" s="12"/>
      <c r="HI376" s="12"/>
      <c r="HJ376" s="12"/>
      <c r="HK376" s="12"/>
      <c r="HL376" s="12"/>
      <c r="HM376" s="12"/>
      <c r="HN376" s="12"/>
      <c r="HO376" s="12"/>
      <c r="HP376" s="12"/>
      <c r="HQ376" s="12"/>
      <c r="HR376" s="12"/>
      <c r="HS376" s="12"/>
      <c r="HT376" s="12"/>
      <c r="HU376" s="12"/>
      <c r="HV376" s="12"/>
      <c r="HW376" s="12"/>
      <c r="HX376" s="12"/>
      <c r="HY376" s="12"/>
      <c r="HZ376" s="12"/>
      <c r="IA376" s="12"/>
      <c r="IB376" s="12"/>
      <c r="IC376" s="12"/>
      <c r="ID376" s="12"/>
      <c r="IE376" s="12"/>
      <c r="IF376" s="12"/>
      <c r="IG376" s="12"/>
      <c r="IH376" s="12"/>
      <c r="II376" s="12"/>
      <c r="IJ376" s="12"/>
      <c r="IK376" s="12"/>
      <c r="IL376" s="12"/>
      <c r="IM376" s="12"/>
      <c r="IN376" s="12"/>
      <c r="IO376" s="12"/>
      <c r="IP376" s="12"/>
      <c r="IQ376" s="12"/>
      <c r="IR376" s="12"/>
      <c r="IS376" s="12"/>
      <c r="IT376" s="12"/>
      <c r="IU376" s="12"/>
      <c r="IV376" s="12"/>
      <c r="IW376" s="12"/>
      <c r="IX376" s="12"/>
      <c r="IY376" s="12"/>
      <c r="IZ376" s="12"/>
      <c r="JA376" s="12"/>
      <c r="JB376" s="12"/>
      <c r="JC376" s="12"/>
      <c r="JD376" s="12"/>
      <c r="JE376" s="12"/>
      <c r="JF376" s="12"/>
      <c r="JG376" s="12"/>
      <c r="JH376" s="12"/>
      <c r="JI376" s="12"/>
      <c r="JJ376" s="12"/>
      <c r="JK376" s="12"/>
      <c r="JL376" s="12"/>
      <c r="JM376" s="12"/>
      <c r="JN376" s="12"/>
      <c r="JO376" s="12"/>
      <c r="JP376" s="12"/>
      <c r="JQ376" s="12"/>
      <c r="JR376" s="12"/>
      <c r="JS376" s="12"/>
      <c r="JT376" s="12"/>
      <c r="JU376" s="12"/>
      <c r="JV376" s="12"/>
    </row>
    <row r="377" spans="1:282" s="2" customFormat="1" x14ac:dyDescent="0.25">
      <c r="A377" t="s">
        <v>229</v>
      </c>
      <c r="B377" t="s">
        <v>123</v>
      </c>
      <c r="C377" s="14" t="s">
        <v>310</v>
      </c>
      <c r="D377" t="s">
        <v>205</v>
      </c>
      <c r="E377" s="42">
        <v>33000</v>
      </c>
      <c r="F377" s="42">
        <f t="shared" si="75"/>
        <v>947.1</v>
      </c>
      <c r="G377" s="42">
        <v>0</v>
      </c>
      <c r="H377" s="42">
        <f t="shared" si="76"/>
        <v>1003.2</v>
      </c>
      <c r="I377" s="42">
        <v>515</v>
      </c>
      <c r="J377" s="42">
        <v>2465.3000000000002</v>
      </c>
      <c r="K377" s="42">
        <f t="shared" si="77"/>
        <v>30534.7</v>
      </c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  <c r="BG377" s="11"/>
      <c r="BH377" s="11"/>
      <c r="BI377" s="11"/>
      <c r="BJ377" s="11"/>
      <c r="BK377" s="11"/>
      <c r="BL377" s="11"/>
      <c r="BM377" s="11"/>
      <c r="BN377" s="11"/>
      <c r="BO377" s="11"/>
      <c r="BP377" s="11"/>
      <c r="BQ377" s="11"/>
      <c r="BR377" s="11"/>
      <c r="BS377" s="11"/>
      <c r="BT377" s="11"/>
      <c r="BU377" s="11"/>
      <c r="BV377" s="11"/>
      <c r="BW377" s="11"/>
      <c r="BX377" s="11"/>
      <c r="BY377" s="11"/>
      <c r="BZ377" s="11"/>
      <c r="CA377" s="11"/>
      <c r="CB377" s="11"/>
      <c r="CC377" s="11"/>
      <c r="CD377" s="11"/>
      <c r="CE377" s="11"/>
      <c r="CF377" s="11"/>
      <c r="CG377" s="11"/>
      <c r="CH377" s="11"/>
      <c r="CI377" s="11"/>
      <c r="CJ377" s="11"/>
      <c r="CK377" s="11"/>
      <c r="CL377" s="11"/>
      <c r="CM377" s="11"/>
      <c r="CN377" s="11"/>
      <c r="CO377" s="11"/>
      <c r="CP377" s="11"/>
      <c r="CQ377" s="11"/>
      <c r="CR377" s="11"/>
      <c r="CS377" s="11"/>
      <c r="CT377" s="11"/>
      <c r="CU377" s="11"/>
      <c r="CV377" s="11"/>
      <c r="CW377" s="11"/>
      <c r="CX377" s="11"/>
      <c r="CY377" s="11"/>
      <c r="CZ377" s="11"/>
      <c r="DA377" s="11"/>
      <c r="DB377" s="11"/>
      <c r="DC377" s="11"/>
      <c r="DD377" s="11"/>
      <c r="DE377" s="11"/>
      <c r="DF377" s="11"/>
      <c r="DG377" s="11"/>
      <c r="DH377" s="11"/>
      <c r="DI377" s="11"/>
      <c r="DJ377" s="11"/>
      <c r="DK377" s="11"/>
      <c r="DL377" s="11"/>
      <c r="DM377" s="11"/>
      <c r="DN377" s="11"/>
      <c r="DO377" s="11"/>
      <c r="DP377" s="11"/>
      <c r="DQ377" s="11"/>
      <c r="DR377" s="11"/>
      <c r="DS377" s="11"/>
      <c r="DT377" s="11"/>
      <c r="DU377" s="11"/>
      <c r="DV377" s="11"/>
      <c r="DW377" s="11"/>
      <c r="DX377" s="11"/>
      <c r="DY377" s="11"/>
      <c r="DZ377" s="11"/>
      <c r="EA377" s="11"/>
      <c r="EB377" s="11"/>
      <c r="EC377" s="11"/>
      <c r="ED377" s="11"/>
      <c r="EE377" s="11"/>
      <c r="EF377" s="11"/>
      <c r="EG377" s="11"/>
      <c r="EH377" s="11"/>
      <c r="EI377" s="11"/>
      <c r="EJ377" s="11"/>
      <c r="EK377" s="11"/>
      <c r="EL377" s="11"/>
      <c r="EM377" s="11"/>
      <c r="EN377" s="11"/>
      <c r="EO377" s="11"/>
      <c r="EP377" s="11"/>
      <c r="EQ377" s="11"/>
      <c r="ER377" s="11"/>
      <c r="ES377" s="11"/>
      <c r="ET377" s="11"/>
      <c r="EU377" s="11"/>
      <c r="EV377" s="11"/>
      <c r="EW377" s="11"/>
      <c r="EX377" s="11"/>
      <c r="EY377" s="11"/>
      <c r="EZ377" s="11"/>
      <c r="FA377" s="11"/>
      <c r="FB377" s="11"/>
      <c r="FC377" s="11"/>
      <c r="FD377" s="11"/>
      <c r="FE377" s="11"/>
      <c r="FF377" s="11"/>
      <c r="FG377" s="11"/>
      <c r="FH377" s="11"/>
      <c r="FI377" s="11"/>
      <c r="FJ377" s="11"/>
      <c r="FK377" s="11"/>
      <c r="FL377" s="11"/>
      <c r="FM377" s="11"/>
      <c r="FN377" s="11"/>
      <c r="FO377" s="11"/>
      <c r="FP377" s="11"/>
      <c r="FQ377" s="11"/>
      <c r="FR377" s="11"/>
      <c r="FS377" s="11"/>
      <c r="FT377" s="11"/>
      <c r="FU377" s="11"/>
      <c r="FV377" s="11"/>
      <c r="FW377" s="11"/>
      <c r="FX377" s="11"/>
      <c r="FY377" s="11"/>
      <c r="FZ377" s="11"/>
      <c r="GA377" s="11"/>
      <c r="GB377" s="11"/>
      <c r="GC377" s="11"/>
      <c r="GD377" s="11"/>
      <c r="GE377" s="11"/>
      <c r="GF377" s="11"/>
      <c r="GG377" s="11"/>
      <c r="GH377" s="11"/>
      <c r="GI377" s="11"/>
      <c r="GJ377" s="11"/>
      <c r="GK377" s="11"/>
      <c r="GL377" s="11"/>
      <c r="GM377" s="11"/>
      <c r="GN377" s="11"/>
      <c r="GO377" s="11"/>
      <c r="GP377" s="11"/>
      <c r="GQ377" s="11"/>
      <c r="GR377" s="11"/>
      <c r="GS377" s="11"/>
      <c r="GT377" s="11"/>
      <c r="GU377" s="11"/>
      <c r="GV377" s="11"/>
      <c r="GW377" s="11"/>
      <c r="GX377" s="11"/>
      <c r="GY377" s="11"/>
      <c r="GZ377" s="11"/>
      <c r="HA377" s="11"/>
      <c r="HB377" s="11"/>
      <c r="HC377" s="11"/>
      <c r="HD377" s="11"/>
      <c r="HE377" s="11"/>
      <c r="HF377" s="11"/>
      <c r="HG377" s="11"/>
      <c r="HH377" s="11"/>
      <c r="HI377" s="11"/>
      <c r="HJ377" s="11"/>
      <c r="HK377" s="11"/>
      <c r="HL377" s="11"/>
      <c r="HM377" s="11"/>
      <c r="HN377" s="11"/>
      <c r="HO377" s="11"/>
      <c r="HP377" s="11"/>
      <c r="HQ377" s="11"/>
      <c r="HR377" s="11"/>
      <c r="HS377" s="11"/>
      <c r="HT377" s="11"/>
      <c r="HU377" s="11"/>
      <c r="HV377" s="11"/>
      <c r="HW377" s="11"/>
      <c r="HX377" s="11"/>
      <c r="HY377" s="11"/>
      <c r="HZ377" s="11"/>
      <c r="IA377" s="11"/>
      <c r="IB377" s="11"/>
      <c r="IC377" s="11"/>
      <c r="ID377" s="11"/>
      <c r="IE377" s="11"/>
      <c r="IF377" s="11"/>
      <c r="IG377" s="11"/>
      <c r="IH377" s="11"/>
      <c r="II377" s="11"/>
      <c r="IJ377" s="11"/>
      <c r="IK377" s="11"/>
      <c r="IL377" s="11"/>
      <c r="IM377" s="11"/>
      <c r="IN377" s="11"/>
      <c r="IO377" s="11"/>
      <c r="IP377" s="11"/>
      <c r="IQ377" s="11"/>
      <c r="IR377" s="11"/>
      <c r="IS377" s="11"/>
      <c r="IT377" s="11"/>
      <c r="IU377" s="11"/>
      <c r="IV377" s="11"/>
      <c r="IW377" s="11"/>
      <c r="IX377" s="11"/>
      <c r="IY377" s="11"/>
      <c r="IZ377" s="11"/>
      <c r="JA377" s="11"/>
      <c r="JB377" s="11"/>
      <c r="JC377" s="11"/>
      <c r="JD377" s="11"/>
      <c r="JE377" s="11"/>
      <c r="JF377" s="11"/>
      <c r="JG377" s="11"/>
      <c r="JH377" s="11"/>
      <c r="JI377" s="11"/>
      <c r="JJ377" s="11"/>
      <c r="JK377" s="11"/>
      <c r="JL377" s="11"/>
      <c r="JM377" s="11"/>
      <c r="JN377" s="11"/>
      <c r="JO377" s="11"/>
      <c r="JP377" s="11"/>
      <c r="JQ377" s="11"/>
      <c r="JR377" s="11"/>
      <c r="JS377" s="11"/>
      <c r="JT377" s="11"/>
      <c r="JU377" s="11"/>
      <c r="JV377" s="11"/>
    </row>
    <row r="378" spans="1:282" s="1" customFormat="1" x14ac:dyDescent="0.25">
      <c r="A378" s="2" t="s">
        <v>12</v>
      </c>
      <c r="B378" s="2">
        <v>10</v>
      </c>
      <c r="C378" s="15"/>
      <c r="D378" s="2"/>
      <c r="E378" s="50">
        <f t="shared" ref="E378:K378" si="78">SUM(E368:E377)</f>
        <v>416500</v>
      </c>
      <c r="F378" s="50">
        <f t="shared" si="78"/>
        <v>11953.55</v>
      </c>
      <c r="G378" s="50">
        <f>SUM(G368:G377)</f>
        <v>10553.65</v>
      </c>
      <c r="H378" s="50">
        <f t="shared" si="78"/>
        <v>12661.6</v>
      </c>
      <c r="I378" s="50">
        <f t="shared" si="78"/>
        <v>13467.53</v>
      </c>
      <c r="J378" s="50">
        <f t="shared" si="78"/>
        <v>48636.33</v>
      </c>
      <c r="K378" s="50">
        <f t="shared" si="78"/>
        <v>367863.67</v>
      </c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  <c r="BG378" s="11"/>
      <c r="BH378" s="11"/>
      <c r="BI378" s="11"/>
      <c r="BJ378" s="11"/>
      <c r="BK378" s="11"/>
      <c r="BL378" s="11"/>
      <c r="BM378" s="11"/>
      <c r="BN378" s="11"/>
      <c r="BO378" s="11"/>
      <c r="BP378" s="11"/>
      <c r="BQ378" s="11"/>
      <c r="BR378" s="11"/>
      <c r="BS378" s="11"/>
      <c r="BT378" s="11"/>
      <c r="BU378" s="11"/>
      <c r="BV378" s="11"/>
      <c r="BW378" s="11"/>
      <c r="BX378" s="11"/>
      <c r="BY378" s="11"/>
      <c r="BZ378" s="11"/>
      <c r="CA378" s="11"/>
      <c r="CB378" s="11"/>
      <c r="CC378" s="11"/>
      <c r="CD378" s="11"/>
      <c r="CE378" s="11"/>
      <c r="CF378" s="11"/>
      <c r="CG378" s="11"/>
      <c r="CH378" s="11"/>
      <c r="CI378" s="11"/>
      <c r="CJ378" s="11"/>
      <c r="CK378" s="11"/>
      <c r="CL378" s="11"/>
      <c r="CM378" s="11"/>
      <c r="CN378" s="11"/>
      <c r="CO378" s="11"/>
      <c r="CP378" s="11"/>
      <c r="CQ378" s="11"/>
      <c r="CR378" s="11"/>
      <c r="CS378" s="11"/>
      <c r="CT378" s="11"/>
      <c r="CU378" s="11"/>
      <c r="CV378" s="11"/>
      <c r="CW378" s="11"/>
      <c r="CX378" s="11"/>
      <c r="CY378" s="11"/>
      <c r="CZ378" s="11"/>
      <c r="DA378" s="11"/>
      <c r="DB378" s="11"/>
      <c r="DC378" s="11"/>
      <c r="DD378" s="11"/>
      <c r="DE378" s="11"/>
      <c r="DF378" s="11"/>
      <c r="DG378" s="11"/>
      <c r="DH378" s="11"/>
      <c r="DI378" s="11"/>
      <c r="DJ378" s="11"/>
      <c r="DK378" s="11"/>
      <c r="DL378" s="11"/>
      <c r="DM378" s="11"/>
      <c r="DN378" s="11"/>
      <c r="DO378" s="11"/>
      <c r="DP378" s="11"/>
      <c r="DQ378" s="11"/>
      <c r="DR378" s="11"/>
      <c r="DS378" s="11"/>
      <c r="DT378" s="11"/>
      <c r="DU378" s="11"/>
      <c r="DV378" s="11"/>
      <c r="DW378" s="11"/>
      <c r="DX378" s="11"/>
      <c r="DY378" s="11"/>
      <c r="DZ378" s="11"/>
      <c r="EA378" s="11"/>
      <c r="EB378" s="11"/>
      <c r="EC378" s="11"/>
      <c r="ED378" s="11"/>
      <c r="EE378" s="11"/>
      <c r="EF378" s="11"/>
      <c r="EG378" s="11"/>
      <c r="EH378" s="11"/>
      <c r="EI378" s="11"/>
      <c r="EJ378" s="11"/>
      <c r="EK378" s="11"/>
      <c r="EL378" s="11"/>
      <c r="EM378" s="11"/>
      <c r="EN378" s="11"/>
      <c r="EO378" s="11"/>
      <c r="EP378" s="11"/>
      <c r="EQ378" s="11"/>
      <c r="ER378" s="11"/>
      <c r="ES378" s="11"/>
      <c r="ET378" s="11"/>
      <c r="EU378" s="11"/>
      <c r="EV378" s="11"/>
      <c r="EW378" s="11"/>
      <c r="EX378" s="11"/>
      <c r="EY378" s="11"/>
      <c r="EZ378" s="11"/>
      <c r="FA378" s="11"/>
      <c r="FB378" s="11"/>
      <c r="FC378" s="11"/>
      <c r="FD378" s="11"/>
      <c r="FE378" s="11"/>
      <c r="FF378" s="11"/>
      <c r="FG378" s="11"/>
      <c r="FH378" s="11"/>
      <c r="FI378" s="11"/>
      <c r="FJ378" s="11"/>
      <c r="FK378" s="11"/>
      <c r="FL378" s="11"/>
      <c r="FM378" s="11"/>
      <c r="FN378" s="11"/>
      <c r="FO378" s="11"/>
      <c r="FP378" s="11"/>
      <c r="FQ378" s="11"/>
      <c r="FR378" s="11"/>
      <c r="FS378" s="11"/>
      <c r="FT378" s="11"/>
      <c r="FU378" s="11"/>
      <c r="FV378" s="11"/>
      <c r="FW378" s="11"/>
      <c r="FX378" s="11"/>
      <c r="FY378" s="11"/>
      <c r="FZ378" s="11"/>
      <c r="GA378" s="11"/>
      <c r="GB378" s="11"/>
      <c r="GC378" s="11"/>
      <c r="GD378" s="11"/>
      <c r="GE378" s="11"/>
      <c r="GF378" s="11"/>
      <c r="GG378" s="11"/>
      <c r="GH378" s="11"/>
      <c r="GI378" s="11"/>
      <c r="GJ378" s="11"/>
      <c r="GK378" s="11"/>
      <c r="GL378" s="11"/>
      <c r="GM378" s="11"/>
      <c r="GN378" s="11"/>
      <c r="GO378" s="11"/>
      <c r="GP378" s="11"/>
      <c r="GQ378" s="11"/>
      <c r="GR378" s="11"/>
      <c r="GS378" s="11"/>
      <c r="GT378" s="11"/>
      <c r="GU378" s="11"/>
      <c r="GV378" s="11"/>
      <c r="GW378" s="11"/>
      <c r="GX378" s="11"/>
      <c r="GY378" s="11"/>
      <c r="GZ378" s="11"/>
      <c r="HA378" s="11"/>
      <c r="HB378" s="11"/>
      <c r="HC378" s="11"/>
      <c r="HD378" s="11"/>
      <c r="HE378" s="11"/>
      <c r="HF378" s="11"/>
      <c r="HG378" s="11"/>
      <c r="HH378" s="11"/>
      <c r="HI378" s="11"/>
      <c r="HJ378" s="11"/>
      <c r="HK378" s="11"/>
      <c r="HL378" s="11"/>
      <c r="HM378" s="11"/>
      <c r="HN378" s="11"/>
      <c r="HO378" s="11"/>
      <c r="HP378" s="11"/>
      <c r="HQ378" s="11"/>
      <c r="HR378" s="11"/>
      <c r="HS378" s="11"/>
      <c r="HT378" s="11"/>
      <c r="HU378" s="11"/>
      <c r="HV378" s="11"/>
      <c r="HW378" s="11"/>
      <c r="HX378" s="11"/>
      <c r="HY378" s="11"/>
      <c r="HZ378" s="11"/>
      <c r="IA378" s="11"/>
      <c r="IB378" s="11"/>
      <c r="IC378" s="11"/>
      <c r="ID378" s="11"/>
      <c r="IE378" s="11"/>
      <c r="IF378" s="11"/>
      <c r="IG378" s="11"/>
      <c r="IH378" s="11"/>
      <c r="II378" s="11"/>
      <c r="IJ378" s="11"/>
      <c r="IK378" s="11"/>
      <c r="IL378" s="11"/>
      <c r="IM378" s="11"/>
      <c r="IN378" s="11"/>
      <c r="IO378" s="11"/>
      <c r="IP378" s="11"/>
      <c r="IQ378" s="11"/>
      <c r="IR378" s="11"/>
      <c r="IS378" s="11"/>
      <c r="IT378" s="11"/>
      <c r="IU378" s="11"/>
      <c r="IV378" s="11"/>
      <c r="IW378" s="11"/>
      <c r="IX378" s="11"/>
      <c r="IY378" s="11"/>
      <c r="IZ378" s="11"/>
      <c r="JA378" s="11"/>
      <c r="JB378" s="11"/>
      <c r="JC378" s="11"/>
      <c r="JD378" s="11"/>
      <c r="JE378" s="11"/>
      <c r="JF378" s="11"/>
      <c r="JG378" s="11"/>
      <c r="JH378" s="11"/>
      <c r="JI378" s="11"/>
      <c r="JJ378" s="11"/>
      <c r="JK378" s="11"/>
      <c r="JL378" s="11"/>
      <c r="JM378" s="11"/>
      <c r="JN378" s="11"/>
      <c r="JO378" s="11"/>
      <c r="JP378" s="11"/>
      <c r="JQ378" s="11"/>
      <c r="JR378" s="11"/>
      <c r="JS378" s="11"/>
      <c r="JT378" s="11"/>
      <c r="JU378" s="11"/>
      <c r="JV378" s="11"/>
    </row>
    <row r="379" spans="1:282" x14ac:dyDescent="0.25">
      <c r="A379" s="11"/>
      <c r="B379" s="11"/>
      <c r="C379" s="16"/>
      <c r="D379" s="11"/>
      <c r="E379" s="53"/>
      <c r="F379" s="53"/>
      <c r="G379" s="53"/>
      <c r="H379" s="53"/>
      <c r="I379" s="53"/>
      <c r="J379" s="53"/>
      <c r="K379" s="53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  <c r="BC379" s="12"/>
      <c r="BD379" s="12"/>
      <c r="BE379" s="12"/>
      <c r="BF379" s="12"/>
      <c r="BG379" s="12"/>
      <c r="BH379" s="12"/>
      <c r="BI379" s="12"/>
      <c r="BJ379" s="12"/>
      <c r="BK379" s="12"/>
      <c r="BL379" s="12"/>
      <c r="BM379" s="12"/>
      <c r="BN379" s="12"/>
      <c r="BO379" s="12"/>
      <c r="BP379" s="12"/>
      <c r="BQ379" s="12"/>
      <c r="BR379" s="12"/>
      <c r="BS379" s="12"/>
      <c r="BT379" s="12"/>
      <c r="BU379" s="12"/>
      <c r="BV379" s="12"/>
      <c r="BW379" s="12"/>
      <c r="BX379" s="12"/>
      <c r="BY379" s="12"/>
      <c r="BZ379" s="12"/>
      <c r="CA379" s="12"/>
      <c r="CB379" s="12"/>
      <c r="CC379" s="12"/>
      <c r="CD379" s="12"/>
      <c r="CE379" s="12"/>
      <c r="CF379" s="12"/>
      <c r="CG379" s="12"/>
      <c r="CH379" s="12"/>
      <c r="CI379" s="12"/>
      <c r="CJ379" s="12"/>
      <c r="CK379" s="12"/>
      <c r="CL379" s="12"/>
      <c r="CM379" s="12"/>
      <c r="CN379" s="12"/>
      <c r="CO379" s="12"/>
      <c r="CP379" s="12"/>
      <c r="CQ379" s="12"/>
      <c r="CR379" s="12"/>
      <c r="CS379" s="12"/>
      <c r="CT379" s="12"/>
      <c r="CU379" s="12"/>
      <c r="CV379" s="12"/>
      <c r="CW379" s="12"/>
      <c r="CX379" s="12"/>
      <c r="CY379" s="12"/>
      <c r="CZ379" s="12"/>
      <c r="DA379" s="12"/>
      <c r="DB379" s="12"/>
      <c r="DC379" s="12"/>
      <c r="DD379" s="12"/>
      <c r="DE379" s="12"/>
      <c r="DF379" s="12"/>
      <c r="DG379" s="12"/>
      <c r="DH379" s="12"/>
      <c r="DI379" s="12"/>
      <c r="DJ379" s="12"/>
      <c r="DK379" s="12"/>
      <c r="DL379" s="12"/>
      <c r="DM379" s="12"/>
      <c r="DN379" s="12"/>
      <c r="DO379" s="12"/>
      <c r="DP379" s="12"/>
      <c r="DQ379" s="12"/>
      <c r="DR379" s="12"/>
      <c r="DS379" s="12"/>
      <c r="DT379" s="12"/>
      <c r="DU379" s="12"/>
      <c r="DV379" s="12"/>
      <c r="DW379" s="12"/>
      <c r="DX379" s="12"/>
      <c r="DY379" s="12"/>
      <c r="DZ379" s="12"/>
      <c r="EA379" s="12"/>
      <c r="EB379" s="12"/>
      <c r="EC379" s="12"/>
      <c r="ED379" s="12"/>
      <c r="EE379" s="12"/>
      <c r="EF379" s="12"/>
      <c r="EG379" s="12"/>
      <c r="EH379" s="12"/>
      <c r="EI379" s="12"/>
      <c r="EJ379" s="12"/>
      <c r="EK379" s="12"/>
      <c r="EL379" s="12"/>
      <c r="EM379" s="12"/>
      <c r="EN379" s="12"/>
      <c r="EO379" s="12"/>
      <c r="EP379" s="12"/>
      <c r="EQ379" s="12"/>
      <c r="ER379" s="12"/>
      <c r="ES379" s="12"/>
      <c r="ET379" s="12"/>
      <c r="EU379" s="12"/>
      <c r="EV379" s="12"/>
      <c r="EW379" s="12"/>
      <c r="EX379" s="12"/>
      <c r="EY379" s="12"/>
      <c r="EZ379" s="12"/>
      <c r="FA379" s="12"/>
      <c r="FB379" s="12"/>
      <c r="FC379" s="12"/>
      <c r="FD379" s="12"/>
      <c r="FE379" s="12"/>
      <c r="FF379" s="12"/>
      <c r="FG379" s="12"/>
      <c r="FH379" s="12"/>
      <c r="FI379" s="12"/>
      <c r="FJ379" s="12"/>
      <c r="FK379" s="12"/>
      <c r="FL379" s="12"/>
      <c r="FM379" s="12"/>
      <c r="FN379" s="12"/>
      <c r="FO379" s="12"/>
      <c r="FP379" s="12"/>
      <c r="FQ379" s="12"/>
      <c r="FR379" s="12"/>
      <c r="FS379" s="12"/>
      <c r="FT379" s="12"/>
      <c r="FU379" s="12"/>
      <c r="FV379" s="12"/>
      <c r="FW379" s="12"/>
      <c r="FX379" s="12"/>
      <c r="FY379" s="12"/>
      <c r="FZ379" s="12"/>
      <c r="GA379" s="12"/>
      <c r="GB379" s="12"/>
      <c r="GC379" s="12"/>
      <c r="GD379" s="12"/>
      <c r="GE379" s="12"/>
      <c r="GF379" s="12"/>
      <c r="GG379" s="12"/>
      <c r="GH379" s="12"/>
      <c r="GI379" s="12"/>
      <c r="GJ379" s="12"/>
      <c r="GK379" s="12"/>
      <c r="GL379" s="12"/>
      <c r="GM379" s="12"/>
      <c r="GN379" s="12"/>
      <c r="GO379" s="12"/>
      <c r="GP379" s="12"/>
      <c r="GQ379" s="12"/>
      <c r="GR379" s="12"/>
      <c r="GS379" s="12"/>
      <c r="GT379" s="12"/>
      <c r="GU379" s="12"/>
      <c r="GV379" s="12"/>
      <c r="GW379" s="12"/>
      <c r="GX379" s="12"/>
      <c r="GY379" s="12"/>
      <c r="GZ379" s="12"/>
      <c r="HA379" s="12"/>
      <c r="HB379" s="12"/>
      <c r="HC379" s="12"/>
      <c r="HD379" s="12"/>
      <c r="HE379" s="12"/>
      <c r="HF379" s="12"/>
      <c r="HG379" s="12"/>
      <c r="HH379" s="12"/>
      <c r="HI379" s="12"/>
      <c r="HJ379" s="12"/>
      <c r="HK379" s="12"/>
      <c r="HL379" s="12"/>
      <c r="HM379" s="12"/>
      <c r="HN379" s="12"/>
      <c r="HO379" s="12"/>
      <c r="HP379" s="12"/>
      <c r="HQ379" s="12"/>
      <c r="HR379" s="12"/>
      <c r="HS379" s="12"/>
      <c r="HT379" s="12"/>
      <c r="HU379" s="12"/>
      <c r="HV379" s="12"/>
      <c r="HW379" s="12"/>
      <c r="HX379" s="12"/>
      <c r="HY379" s="12"/>
      <c r="HZ379" s="12"/>
      <c r="IA379" s="12"/>
      <c r="IB379" s="12"/>
      <c r="IC379" s="12"/>
      <c r="ID379" s="12"/>
      <c r="IE379" s="12"/>
      <c r="IF379" s="12"/>
      <c r="IG379" s="12"/>
      <c r="IH379" s="12"/>
      <c r="II379" s="12"/>
      <c r="IJ379" s="12"/>
      <c r="IK379" s="12"/>
      <c r="IL379" s="12"/>
      <c r="IM379" s="12"/>
      <c r="IN379" s="12"/>
      <c r="IO379" s="12"/>
      <c r="IP379" s="12"/>
      <c r="IQ379" s="12"/>
      <c r="IR379" s="12"/>
      <c r="IS379" s="12"/>
      <c r="IT379" s="12"/>
      <c r="IU379" s="12"/>
      <c r="IV379" s="12"/>
      <c r="IW379" s="12"/>
      <c r="IX379" s="12"/>
      <c r="IY379" s="12"/>
      <c r="IZ379" s="12"/>
      <c r="JA379" s="12"/>
      <c r="JB379" s="12"/>
      <c r="JC379" s="12"/>
      <c r="JD379" s="12"/>
      <c r="JE379" s="12"/>
      <c r="JF379" s="12"/>
      <c r="JG379" s="12"/>
      <c r="JH379" s="12"/>
      <c r="JI379" s="12"/>
      <c r="JJ379" s="12"/>
      <c r="JK379" s="12"/>
      <c r="JL379" s="12"/>
      <c r="JM379" s="12"/>
      <c r="JN379" s="12"/>
      <c r="JO379" s="12"/>
      <c r="JP379" s="12"/>
      <c r="JQ379" s="12"/>
      <c r="JR379" s="12"/>
      <c r="JS379" s="12"/>
      <c r="JT379" s="12"/>
      <c r="JU379" s="12"/>
      <c r="JV379" s="12"/>
    </row>
    <row r="380" spans="1:282" x14ac:dyDescent="0.25">
      <c r="A380" s="11" t="s">
        <v>411</v>
      </c>
      <c r="B380" s="11"/>
      <c r="C380" s="16"/>
      <c r="D380" s="11"/>
      <c r="E380" s="53"/>
      <c r="F380" s="53"/>
      <c r="G380" s="53"/>
      <c r="H380" s="53"/>
      <c r="I380" s="53"/>
      <c r="J380" s="53"/>
      <c r="K380" s="53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  <c r="BC380" s="12"/>
      <c r="BD380" s="12"/>
      <c r="BE380" s="12"/>
      <c r="BF380" s="12"/>
      <c r="BG380" s="12"/>
      <c r="BH380" s="12"/>
      <c r="BI380" s="12"/>
      <c r="BJ380" s="12"/>
      <c r="BK380" s="12"/>
      <c r="BL380" s="12"/>
      <c r="BM380" s="12"/>
      <c r="BN380" s="12"/>
      <c r="BO380" s="12"/>
      <c r="BP380" s="12"/>
      <c r="BQ380" s="12"/>
      <c r="BR380" s="12"/>
      <c r="BS380" s="12"/>
      <c r="BT380" s="12"/>
      <c r="BU380" s="12"/>
      <c r="BV380" s="12"/>
      <c r="BW380" s="12"/>
      <c r="BX380" s="12"/>
      <c r="BY380" s="12"/>
      <c r="BZ380" s="12"/>
      <c r="CA380" s="12"/>
      <c r="CB380" s="12"/>
      <c r="CC380" s="12"/>
      <c r="CD380" s="12"/>
      <c r="CE380" s="12"/>
      <c r="CF380" s="12"/>
      <c r="CG380" s="12"/>
      <c r="CH380" s="12"/>
      <c r="CI380" s="12"/>
      <c r="CJ380" s="12"/>
      <c r="CK380" s="12"/>
      <c r="CL380" s="12"/>
      <c r="CM380" s="12"/>
      <c r="CN380" s="12"/>
      <c r="CO380" s="12"/>
      <c r="CP380" s="12"/>
      <c r="CQ380" s="12"/>
      <c r="CR380" s="12"/>
      <c r="CS380" s="12"/>
      <c r="CT380" s="12"/>
      <c r="CU380" s="12"/>
      <c r="CV380" s="12"/>
      <c r="CW380" s="12"/>
      <c r="CX380" s="12"/>
      <c r="CY380" s="12"/>
      <c r="CZ380" s="12"/>
      <c r="DA380" s="12"/>
      <c r="DB380" s="12"/>
      <c r="DC380" s="12"/>
      <c r="DD380" s="12"/>
      <c r="DE380" s="12"/>
      <c r="DF380" s="12"/>
      <c r="DG380" s="12"/>
      <c r="DH380" s="12"/>
      <c r="DI380" s="12"/>
      <c r="DJ380" s="12"/>
      <c r="DK380" s="12"/>
      <c r="DL380" s="12"/>
      <c r="DM380" s="12"/>
      <c r="DN380" s="12"/>
      <c r="DO380" s="12"/>
      <c r="DP380" s="12"/>
      <c r="DQ380" s="12"/>
      <c r="DR380" s="12"/>
      <c r="DS380" s="12"/>
      <c r="DT380" s="12"/>
      <c r="DU380" s="12"/>
      <c r="DV380" s="12"/>
      <c r="DW380" s="12"/>
      <c r="DX380" s="12"/>
      <c r="DY380" s="12"/>
      <c r="DZ380" s="12"/>
      <c r="EA380" s="12"/>
      <c r="EB380" s="12"/>
      <c r="EC380" s="12"/>
      <c r="ED380" s="12"/>
      <c r="EE380" s="12"/>
      <c r="EF380" s="12"/>
      <c r="EG380" s="12"/>
      <c r="EH380" s="12"/>
      <c r="EI380" s="12"/>
      <c r="EJ380" s="12"/>
      <c r="EK380" s="12"/>
      <c r="EL380" s="12"/>
      <c r="EM380" s="12"/>
      <c r="EN380" s="12"/>
      <c r="EO380" s="12"/>
      <c r="EP380" s="12"/>
      <c r="EQ380" s="12"/>
      <c r="ER380" s="12"/>
      <c r="ES380" s="12"/>
      <c r="ET380" s="12"/>
      <c r="EU380" s="12"/>
      <c r="EV380" s="12"/>
      <c r="EW380" s="12"/>
      <c r="EX380" s="12"/>
      <c r="EY380" s="12"/>
      <c r="EZ380" s="12"/>
      <c r="FA380" s="12"/>
      <c r="FB380" s="12"/>
      <c r="FC380" s="12"/>
      <c r="FD380" s="12"/>
      <c r="FE380" s="12"/>
      <c r="FF380" s="12"/>
      <c r="FG380" s="12"/>
      <c r="FH380" s="12"/>
      <c r="FI380" s="12"/>
      <c r="FJ380" s="12"/>
      <c r="FK380" s="12"/>
      <c r="FL380" s="12"/>
      <c r="FM380" s="12"/>
      <c r="FN380" s="12"/>
      <c r="FO380" s="12"/>
      <c r="FP380" s="12"/>
      <c r="FQ380" s="12"/>
      <c r="FR380" s="12"/>
      <c r="FS380" s="12"/>
      <c r="FT380" s="12"/>
      <c r="FU380" s="12"/>
      <c r="FV380" s="12"/>
      <c r="FW380" s="12"/>
      <c r="FX380" s="12"/>
      <c r="FY380" s="12"/>
      <c r="FZ380" s="12"/>
      <c r="GA380" s="12"/>
      <c r="GB380" s="12"/>
      <c r="GC380" s="12"/>
      <c r="GD380" s="12"/>
      <c r="GE380" s="12"/>
      <c r="GF380" s="12"/>
      <c r="GG380" s="12"/>
      <c r="GH380" s="12"/>
      <c r="GI380" s="12"/>
      <c r="GJ380" s="12"/>
      <c r="GK380" s="12"/>
      <c r="GL380" s="12"/>
      <c r="GM380" s="12"/>
      <c r="GN380" s="12"/>
      <c r="GO380" s="12"/>
      <c r="GP380" s="12"/>
      <c r="GQ380" s="12"/>
      <c r="GR380" s="12"/>
      <c r="GS380" s="12"/>
      <c r="GT380" s="12"/>
      <c r="GU380" s="12"/>
      <c r="GV380" s="12"/>
      <c r="GW380" s="12"/>
      <c r="GX380" s="12"/>
      <c r="GY380" s="12"/>
      <c r="GZ380" s="12"/>
      <c r="HA380" s="12"/>
      <c r="HB380" s="12"/>
      <c r="HC380" s="12"/>
      <c r="HD380" s="12"/>
      <c r="HE380" s="12"/>
      <c r="HF380" s="12"/>
      <c r="HG380" s="12"/>
      <c r="HH380" s="12"/>
      <c r="HI380" s="12"/>
      <c r="HJ380" s="12"/>
      <c r="HK380" s="12"/>
      <c r="HL380" s="12"/>
      <c r="HM380" s="12"/>
      <c r="HN380" s="12"/>
      <c r="HO380" s="12"/>
      <c r="HP380" s="12"/>
      <c r="HQ380" s="12"/>
      <c r="HR380" s="12"/>
      <c r="HS380" s="12"/>
      <c r="HT380" s="12"/>
      <c r="HU380" s="12"/>
      <c r="HV380" s="12"/>
      <c r="HW380" s="12"/>
      <c r="HX380" s="12"/>
      <c r="HY380" s="12"/>
      <c r="HZ380" s="12"/>
      <c r="IA380" s="12"/>
      <c r="IB380" s="12"/>
      <c r="IC380" s="12"/>
      <c r="ID380" s="12"/>
      <c r="IE380" s="12"/>
      <c r="IF380" s="12"/>
      <c r="IG380" s="12"/>
      <c r="IH380" s="12"/>
      <c r="II380" s="12"/>
      <c r="IJ380" s="12"/>
      <c r="IK380" s="12"/>
      <c r="IL380" s="12"/>
      <c r="IM380" s="12"/>
      <c r="IN380" s="12"/>
      <c r="IO380" s="12"/>
      <c r="IP380" s="12"/>
      <c r="IQ380" s="12"/>
      <c r="IR380" s="12"/>
      <c r="IS380" s="12"/>
      <c r="IT380" s="12"/>
      <c r="IU380" s="12"/>
      <c r="IV380" s="12"/>
      <c r="IW380" s="12"/>
      <c r="IX380" s="12"/>
      <c r="IY380" s="12"/>
      <c r="IZ380" s="12"/>
      <c r="JA380" s="12"/>
      <c r="JB380" s="12"/>
      <c r="JC380" s="12"/>
      <c r="JD380" s="12"/>
      <c r="JE380" s="12"/>
      <c r="JF380" s="12"/>
      <c r="JG380" s="12"/>
      <c r="JH380" s="12"/>
      <c r="JI380" s="12"/>
      <c r="JJ380" s="12"/>
      <c r="JK380" s="12"/>
      <c r="JL380" s="12"/>
      <c r="JM380" s="12"/>
      <c r="JN380" s="12"/>
      <c r="JO380" s="12"/>
      <c r="JP380" s="12"/>
      <c r="JQ380" s="12"/>
      <c r="JR380" s="12"/>
      <c r="JS380" s="12"/>
      <c r="JT380" s="12"/>
      <c r="JU380" s="12"/>
      <c r="JV380" s="12"/>
    </row>
    <row r="381" spans="1:282" s="1" customFormat="1" x14ac:dyDescent="0.25">
      <c r="A381" t="s">
        <v>178</v>
      </c>
      <c r="B381" t="s">
        <v>195</v>
      </c>
      <c r="C381" s="14" t="s">
        <v>311</v>
      </c>
      <c r="D381" t="s">
        <v>205</v>
      </c>
      <c r="E381" s="42">
        <v>125000</v>
      </c>
      <c r="F381" s="42">
        <v>3587.5</v>
      </c>
      <c r="G381" s="63">
        <v>17985.990000000002</v>
      </c>
      <c r="H381" s="42">
        <v>3800</v>
      </c>
      <c r="I381" s="42">
        <v>25</v>
      </c>
      <c r="J381" s="42">
        <v>25398.49</v>
      </c>
      <c r="K381" s="42">
        <f>E381-J381</f>
        <v>99601.51</v>
      </c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  <c r="BG381" s="11"/>
      <c r="BH381" s="11"/>
      <c r="BI381" s="11"/>
      <c r="BJ381" s="11"/>
      <c r="BK381" s="11"/>
      <c r="BL381" s="11"/>
      <c r="BM381" s="11"/>
      <c r="BN381" s="11"/>
      <c r="BO381" s="11"/>
      <c r="BP381" s="11"/>
      <c r="BQ381" s="11"/>
      <c r="BR381" s="11"/>
      <c r="BS381" s="11"/>
      <c r="BT381" s="11"/>
      <c r="BU381" s="11"/>
      <c r="BV381" s="11"/>
      <c r="BW381" s="11"/>
      <c r="BX381" s="11"/>
      <c r="BY381" s="11"/>
      <c r="BZ381" s="11"/>
      <c r="CA381" s="11"/>
      <c r="CB381" s="11"/>
      <c r="CC381" s="11"/>
      <c r="CD381" s="11"/>
      <c r="CE381" s="11"/>
      <c r="CF381" s="11"/>
      <c r="CG381" s="11"/>
      <c r="CH381" s="11"/>
      <c r="CI381" s="11"/>
      <c r="CJ381" s="11"/>
      <c r="CK381" s="11"/>
      <c r="CL381" s="11"/>
      <c r="CM381" s="11"/>
      <c r="CN381" s="11"/>
      <c r="CO381" s="11"/>
      <c r="CP381" s="11"/>
      <c r="CQ381" s="11"/>
      <c r="CR381" s="11"/>
      <c r="CS381" s="11"/>
      <c r="CT381" s="11"/>
      <c r="CU381" s="11"/>
      <c r="CV381" s="11"/>
      <c r="CW381" s="11"/>
      <c r="CX381" s="11"/>
      <c r="CY381" s="11"/>
      <c r="CZ381" s="11"/>
      <c r="DA381" s="11"/>
      <c r="DB381" s="11"/>
      <c r="DC381" s="11"/>
      <c r="DD381" s="11"/>
      <c r="DE381" s="11"/>
      <c r="DF381" s="11"/>
      <c r="DG381" s="11"/>
      <c r="DH381" s="11"/>
      <c r="DI381" s="11"/>
      <c r="DJ381" s="11"/>
      <c r="DK381" s="11"/>
      <c r="DL381" s="11"/>
      <c r="DM381" s="11"/>
      <c r="DN381" s="11"/>
      <c r="DO381" s="11"/>
      <c r="DP381" s="11"/>
      <c r="DQ381" s="11"/>
      <c r="DR381" s="11"/>
      <c r="DS381" s="11"/>
      <c r="DT381" s="11"/>
      <c r="DU381" s="11"/>
      <c r="DV381" s="11"/>
      <c r="DW381" s="11"/>
      <c r="DX381" s="11"/>
      <c r="DY381" s="11"/>
      <c r="DZ381" s="11"/>
      <c r="EA381" s="11"/>
      <c r="EB381" s="11"/>
      <c r="EC381" s="11"/>
      <c r="ED381" s="11"/>
      <c r="EE381" s="11"/>
      <c r="EF381" s="11"/>
      <c r="EG381" s="11"/>
      <c r="EH381" s="11"/>
      <c r="EI381" s="11"/>
      <c r="EJ381" s="11"/>
      <c r="EK381" s="11"/>
      <c r="EL381" s="11"/>
      <c r="EM381" s="11"/>
      <c r="EN381" s="11"/>
      <c r="EO381" s="11"/>
      <c r="EP381" s="11"/>
      <c r="EQ381" s="11"/>
      <c r="ER381" s="11"/>
      <c r="ES381" s="11"/>
      <c r="ET381" s="11"/>
      <c r="EU381" s="11"/>
      <c r="EV381" s="11"/>
      <c r="EW381" s="11"/>
      <c r="EX381" s="11"/>
      <c r="EY381" s="11"/>
      <c r="EZ381" s="11"/>
      <c r="FA381" s="11"/>
      <c r="FB381" s="11"/>
      <c r="FC381" s="11"/>
      <c r="FD381" s="11"/>
      <c r="FE381" s="11"/>
      <c r="FF381" s="11"/>
      <c r="FG381" s="11"/>
      <c r="FH381" s="11"/>
      <c r="FI381" s="11"/>
      <c r="FJ381" s="11"/>
      <c r="FK381" s="11"/>
      <c r="FL381" s="11"/>
      <c r="FM381" s="11"/>
      <c r="FN381" s="11"/>
      <c r="FO381" s="11"/>
      <c r="FP381" s="11"/>
      <c r="FQ381" s="11"/>
      <c r="FR381" s="11"/>
      <c r="FS381" s="11"/>
      <c r="FT381" s="11"/>
      <c r="FU381" s="11"/>
      <c r="FV381" s="11"/>
      <c r="FW381" s="11"/>
      <c r="FX381" s="11"/>
      <c r="FY381" s="11"/>
      <c r="FZ381" s="11"/>
      <c r="GA381" s="11"/>
      <c r="GB381" s="11"/>
      <c r="GC381" s="11"/>
      <c r="GD381" s="11"/>
      <c r="GE381" s="11"/>
      <c r="GF381" s="11"/>
      <c r="GG381" s="11"/>
      <c r="GH381" s="11"/>
      <c r="GI381" s="11"/>
      <c r="GJ381" s="11"/>
      <c r="GK381" s="11"/>
      <c r="GL381" s="11"/>
      <c r="GM381" s="11"/>
      <c r="GN381" s="11"/>
      <c r="GO381" s="11"/>
      <c r="GP381" s="11"/>
      <c r="GQ381" s="11"/>
      <c r="GR381" s="11"/>
      <c r="GS381" s="11"/>
      <c r="GT381" s="11"/>
      <c r="GU381" s="11"/>
      <c r="GV381" s="11"/>
      <c r="GW381" s="11"/>
      <c r="GX381" s="11"/>
      <c r="GY381" s="11"/>
      <c r="GZ381" s="11"/>
      <c r="HA381" s="11"/>
      <c r="HB381" s="11"/>
      <c r="HC381" s="11"/>
      <c r="HD381" s="11"/>
      <c r="HE381" s="11"/>
      <c r="HF381" s="11"/>
      <c r="HG381" s="11"/>
      <c r="HH381" s="11"/>
      <c r="HI381" s="11"/>
      <c r="HJ381" s="11"/>
      <c r="HK381" s="11"/>
      <c r="HL381" s="11"/>
      <c r="HM381" s="11"/>
      <c r="HN381" s="11"/>
      <c r="HO381" s="11"/>
      <c r="HP381" s="11"/>
      <c r="HQ381" s="11"/>
      <c r="HR381" s="11"/>
      <c r="HS381" s="11"/>
      <c r="HT381" s="11"/>
      <c r="HU381" s="11"/>
      <c r="HV381" s="11"/>
      <c r="HW381" s="11"/>
      <c r="HX381" s="11"/>
      <c r="HY381" s="11"/>
      <c r="HZ381" s="11"/>
      <c r="IA381" s="11"/>
      <c r="IB381" s="11"/>
      <c r="IC381" s="11"/>
      <c r="ID381" s="11"/>
      <c r="IE381" s="11"/>
      <c r="IF381" s="11"/>
      <c r="IG381" s="11"/>
      <c r="IH381" s="11"/>
      <c r="II381" s="11"/>
      <c r="IJ381" s="11"/>
      <c r="IK381" s="11"/>
      <c r="IL381" s="11"/>
      <c r="IM381" s="11"/>
      <c r="IN381" s="11"/>
      <c r="IO381" s="11"/>
      <c r="IP381" s="11"/>
      <c r="IQ381" s="11"/>
      <c r="IR381" s="11"/>
      <c r="IS381" s="11"/>
      <c r="IT381" s="11"/>
      <c r="IU381" s="11"/>
      <c r="IV381" s="11"/>
      <c r="IW381" s="11"/>
      <c r="IX381" s="11"/>
      <c r="IY381" s="11"/>
      <c r="IZ381" s="11"/>
      <c r="JA381" s="11"/>
      <c r="JB381" s="11"/>
      <c r="JC381" s="11"/>
      <c r="JD381" s="11"/>
      <c r="JE381" s="11"/>
      <c r="JF381" s="11"/>
      <c r="JG381" s="11"/>
      <c r="JH381" s="11"/>
      <c r="JI381" s="11"/>
      <c r="JJ381" s="11"/>
      <c r="JK381" s="11"/>
      <c r="JL381" s="11"/>
      <c r="JM381" s="11"/>
      <c r="JN381" s="11"/>
      <c r="JO381" s="11"/>
      <c r="JP381" s="11"/>
      <c r="JQ381" s="11"/>
      <c r="JR381" s="11"/>
      <c r="JS381" s="11"/>
      <c r="JT381" s="11"/>
      <c r="JU381" s="11"/>
      <c r="JV381" s="11"/>
    </row>
    <row r="382" spans="1:282" x14ac:dyDescent="0.25">
      <c r="A382" s="2" t="s">
        <v>12</v>
      </c>
      <c r="B382" s="2">
        <v>1</v>
      </c>
      <c r="C382" s="45"/>
      <c r="D382" s="29"/>
      <c r="E382" s="50">
        <f t="shared" ref="E382:K382" si="79">E381</f>
        <v>125000</v>
      </c>
      <c r="F382" s="50">
        <f t="shared" si="79"/>
        <v>3587.5</v>
      </c>
      <c r="G382" s="50">
        <f>G381</f>
        <v>17985.990000000002</v>
      </c>
      <c r="H382" s="50">
        <f t="shared" si="79"/>
        <v>3800</v>
      </c>
      <c r="I382" s="50">
        <f t="shared" si="79"/>
        <v>25</v>
      </c>
      <c r="J382" s="50">
        <f t="shared" si="79"/>
        <v>25398.49</v>
      </c>
      <c r="K382" s="50">
        <f t="shared" si="79"/>
        <v>99601.51</v>
      </c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12"/>
      <c r="CC382" s="12"/>
      <c r="CD382" s="12"/>
      <c r="CE382" s="12"/>
      <c r="CF382" s="12"/>
      <c r="CG382" s="12"/>
      <c r="CH382" s="12"/>
      <c r="CI382" s="12"/>
      <c r="CJ382" s="12"/>
      <c r="CK382" s="12"/>
      <c r="CL382" s="12"/>
      <c r="CM382" s="12"/>
      <c r="CN382" s="12"/>
      <c r="CO382" s="12"/>
      <c r="CP382" s="12"/>
      <c r="CQ382" s="12"/>
      <c r="CR382" s="12"/>
      <c r="CS382" s="12"/>
      <c r="CT382" s="12"/>
      <c r="CU382" s="12"/>
      <c r="CV382" s="12"/>
      <c r="CW382" s="12"/>
      <c r="CX382" s="12"/>
      <c r="CY382" s="12"/>
      <c r="CZ382" s="12"/>
      <c r="DA382" s="12"/>
      <c r="DB382" s="12"/>
      <c r="DC382" s="12"/>
      <c r="DD382" s="12"/>
      <c r="DE382" s="12"/>
      <c r="DF382" s="12"/>
      <c r="DG382" s="12"/>
      <c r="DH382" s="12"/>
      <c r="DI382" s="12"/>
      <c r="DJ382" s="12"/>
      <c r="DK382" s="12"/>
      <c r="DL382" s="12"/>
      <c r="DM382" s="12"/>
      <c r="DN382" s="12"/>
      <c r="DO382" s="12"/>
      <c r="DP382" s="12"/>
      <c r="DQ382" s="12"/>
      <c r="DR382" s="12"/>
      <c r="DS382" s="12"/>
      <c r="DT382" s="12"/>
      <c r="DU382" s="12"/>
      <c r="DV382" s="12"/>
      <c r="DW382" s="12"/>
      <c r="DX382" s="12"/>
      <c r="DY382" s="12"/>
      <c r="DZ382" s="12"/>
      <c r="EA382" s="12"/>
      <c r="EB382" s="12"/>
      <c r="EC382" s="12"/>
      <c r="ED382" s="12"/>
      <c r="EE382" s="12"/>
      <c r="EF382" s="12"/>
      <c r="EG382" s="12"/>
      <c r="EH382" s="12"/>
      <c r="EI382" s="12"/>
      <c r="EJ382" s="12"/>
      <c r="EK382" s="12"/>
      <c r="EL382" s="12"/>
      <c r="EM382" s="12"/>
      <c r="EN382" s="12"/>
      <c r="EO382" s="12"/>
      <c r="EP382" s="12"/>
      <c r="EQ382" s="12"/>
      <c r="ER382" s="12"/>
      <c r="ES382" s="12"/>
      <c r="ET382" s="12"/>
      <c r="EU382" s="12"/>
      <c r="EV382" s="12"/>
      <c r="EW382" s="12"/>
      <c r="EX382" s="12"/>
      <c r="EY382" s="12"/>
      <c r="EZ382" s="12"/>
      <c r="FA382" s="12"/>
      <c r="FB382" s="12"/>
      <c r="FC382" s="12"/>
      <c r="FD382" s="12"/>
      <c r="FE382" s="12"/>
      <c r="FF382" s="12"/>
      <c r="FG382" s="12"/>
      <c r="FH382" s="12"/>
      <c r="FI382" s="12"/>
      <c r="FJ382" s="12"/>
      <c r="FK382" s="12"/>
      <c r="FL382" s="12"/>
      <c r="FM382" s="12"/>
      <c r="FN382" s="12"/>
      <c r="FO382" s="12"/>
      <c r="FP382" s="12"/>
      <c r="FQ382" s="12"/>
      <c r="FR382" s="12"/>
      <c r="FS382" s="12"/>
      <c r="FT382" s="12"/>
      <c r="FU382" s="12"/>
      <c r="FV382" s="12"/>
      <c r="FW382" s="12"/>
      <c r="FX382" s="12"/>
      <c r="FY382" s="12"/>
      <c r="FZ382" s="12"/>
      <c r="GA382" s="12"/>
      <c r="GB382" s="12"/>
      <c r="GC382" s="12"/>
      <c r="GD382" s="12"/>
      <c r="GE382" s="12"/>
      <c r="GF382" s="12"/>
      <c r="GG382" s="12"/>
      <c r="GH382" s="12"/>
      <c r="GI382" s="12"/>
      <c r="GJ382" s="12"/>
      <c r="GK382" s="12"/>
      <c r="GL382" s="12"/>
      <c r="GM382" s="12"/>
      <c r="GN382" s="12"/>
      <c r="GO382" s="12"/>
      <c r="GP382" s="12"/>
      <c r="GQ382" s="12"/>
      <c r="GR382" s="12"/>
      <c r="GS382" s="12"/>
      <c r="GT382" s="12"/>
      <c r="GU382" s="12"/>
      <c r="GV382" s="12"/>
      <c r="GW382" s="12"/>
      <c r="GX382" s="12"/>
      <c r="GY382" s="12"/>
      <c r="GZ382" s="12"/>
      <c r="HA382" s="12"/>
      <c r="HB382" s="12"/>
      <c r="HC382" s="12"/>
      <c r="HD382" s="12"/>
      <c r="HE382" s="12"/>
      <c r="HF382" s="12"/>
      <c r="HG382" s="12"/>
      <c r="HH382" s="12"/>
      <c r="HI382" s="12"/>
      <c r="HJ382" s="12"/>
      <c r="HK382" s="12"/>
      <c r="HL382" s="12"/>
      <c r="HM382" s="12"/>
      <c r="HN382" s="12"/>
      <c r="HO382" s="12"/>
      <c r="HP382" s="12"/>
      <c r="HQ382" s="12"/>
      <c r="HR382" s="12"/>
      <c r="HS382" s="12"/>
      <c r="HT382" s="12"/>
      <c r="HU382" s="12"/>
      <c r="HV382" s="12"/>
      <c r="HW382" s="12"/>
      <c r="HX382" s="12"/>
      <c r="HY382" s="12"/>
      <c r="HZ382" s="12"/>
      <c r="IA382" s="12"/>
      <c r="IB382" s="12"/>
      <c r="IC382" s="12"/>
      <c r="ID382" s="12"/>
      <c r="IE382" s="12"/>
      <c r="IF382" s="12"/>
      <c r="IG382" s="12"/>
      <c r="IH382" s="12"/>
      <c r="II382" s="12"/>
      <c r="IJ382" s="12"/>
      <c r="IK382" s="12"/>
      <c r="IL382" s="12"/>
      <c r="IM382" s="12"/>
      <c r="IN382" s="12"/>
      <c r="IO382" s="12"/>
      <c r="IP382" s="12"/>
      <c r="IQ382" s="12"/>
      <c r="IR382" s="12"/>
      <c r="IS382" s="12"/>
      <c r="IT382" s="12"/>
      <c r="IU382" s="12"/>
      <c r="IV382" s="12"/>
      <c r="IW382" s="12"/>
      <c r="IX382" s="12"/>
      <c r="IY382" s="12"/>
      <c r="IZ382" s="12"/>
      <c r="JA382" s="12"/>
      <c r="JB382" s="12"/>
      <c r="JC382" s="12"/>
      <c r="JD382" s="12"/>
      <c r="JE382" s="12"/>
      <c r="JF382" s="12"/>
      <c r="JG382" s="12"/>
      <c r="JH382" s="12"/>
      <c r="JI382" s="12"/>
      <c r="JJ382" s="12"/>
      <c r="JK382" s="12"/>
      <c r="JL382" s="12"/>
      <c r="JM382" s="12"/>
      <c r="JN382" s="12"/>
      <c r="JO382" s="12"/>
      <c r="JP382" s="12"/>
      <c r="JQ382" s="12"/>
      <c r="JR382" s="12"/>
      <c r="JS382" s="12"/>
      <c r="JT382" s="12"/>
      <c r="JU382" s="12"/>
      <c r="JV382" s="12"/>
    </row>
    <row r="383" spans="1:282" x14ac:dyDescent="0.25">
      <c r="A383" s="1"/>
      <c r="B383" s="1"/>
      <c r="E383" s="51"/>
      <c r="F383" s="51"/>
      <c r="G383" s="51"/>
      <c r="H383" s="51"/>
      <c r="I383" s="51"/>
      <c r="J383" s="51"/>
      <c r="K383" s="51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12"/>
      <c r="CC383" s="12"/>
      <c r="CD383" s="12"/>
      <c r="CE383" s="12"/>
      <c r="CF383" s="12"/>
      <c r="CG383" s="12"/>
      <c r="CH383" s="12"/>
      <c r="CI383" s="12"/>
      <c r="CJ383" s="12"/>
      <c r="CK383" s="12"/>
      <c r="CL383" s="12"/>
      <c r="CM383" s="12"/>
      <c r="CN383" s="12"/>
      <c r="CO383" s="12"/>
      <c r="CP383" s="12"/>
      <c r="CQ383" s="12"/>
      <c r="CR383" s="12"/>
      <c r="CS383" s="12"/>
      <c r="CT383" s="12"/>
      <c r="CU383" s="12"/>
      <c r="CV383" s="12"/>
      <c r="CW383" s="12"/>
      <c r="CX383" s="12"/>
      <c r="CY383" s="12"/>
      <c r="CZ383" s="12"/>
      <c r="DA383" s="12"/>
      <c r="DB383" s="12"/>
      <c r="DC383" s="12"/>
      <c r="DD383" s="12"/>
      <c r="DE383" s="12"/>
      <c r="DF383" s="12"/>
      <c r="DG383" s="12"/>
      <c r="DH383" s="12"/>
      <c r="DI383" s="12"/>
      <c r="DJ383" s="12"/>
      <c r="DK383" s="12"/>
      <c r="DL383" s="12"/>
      <c r="DM383" s="12"/>
      <c r="DN383" s="12"/>
      <c r="DO383" s="12"/>
      <c r="DP383" s="12"/>
      <c r="DQ383" s="12"/>
      <c r="DR383" s="12"/>
      <c r="DS383" s="12"/>
      <c r="DT383" s="12"/>
      <c r="DU383" s="12"/>
      <c r="DV383" s="12"/>
      <c r="DW383" s="12"/>
      <c r="DX383" s="12"/>
      <c r="DY383" s="12"/>
      <c r="DZ383" s="12"/>
      <c r="EA383" s="12"/>
      <c r="EB383" s="12"/>
      <c r="EC383" s="12"/>
      <c r="ED383" s="12"/>
      <c r="EE383" s="12"/>
      <c r="EF383" s="12"/>
      <c r="EG383" s="12"/>
      <c r="EH383" s="12"/>
      <c r="EI383" s="12"/>
      <c r="EJ383" s="12"/>
      <c r="EK383" s="12"/>
      <c r="EL383" s="12"/>
      <c r="EM383" s="12"/>
      <c r="EN383" s="12"/>
      <c r="EO383" s="12"/>
      <c r="EP383" s="12"/>
      <c r="EQ383" s="12"/>
      <c r="ER383" s="12"/>
      <c r="ES383" s="12"/>
      <c r="ET383" s="12"/>
      <c r="EU383" s="12"/>
      <c r="EV383" s="12"/>
      <c r="EW383" s="12"/>
      <c r="EX383" s="12"/>
      <c r="EY383" s="12"/>
      <c r="EZ383" s="12"/>
      <c r="FA383" s="12"/>
      <c r="FB383" s="12"/>
      <c r="FC383" s="12"/>
      <c r="FD383" s="12"/>
      <c r="FE383" s="12"/>
      <c r="FF383" s="12"/>
      <c r="FG383" s="12"/>
      <c r="FH383" s="12"/>
      <c r="FI383" s="12"/>
      <c r="FJ383" s="12"/>
      <c r="FK383" s="12"/>
      <c r="FL383" s="12"/>
      <c r="FM383" s="12"/>
      <c r="FN383" s="12"/>
      <c r="FO383" s="12"/>
      <c r="FP383" s="12"/>
      <c r="FQ383" s="12"/>
      <c r="FR383" s="12"/>
      <c r="FS383" s="12"/>
      <c r="FT383" s="12"/>
      <c r="FU383" s="12"/>
      <c r="FV383" s="12"/>
      <c r="FW383" s="12"/>
      <c r="FX383" s="12"/>
      <c r="FY383" s="12"/>
      <c r="FZ383" s="12"/>
      <c r="GA383" s="12"/>
      <c r="GB383" s="12"/>
      <c r="GC383" s="12"/>
      <c r="GD383" s="12"/>
      <c r="GE383" s="12"/>
      <c r="GF383" s="12"/>
      <c r="GG383" s="12"/>
      <c r="GH383" s="12"/>
      <c r="GI383" s="12"/>
      <c r="GJ383" s="12"/>
      <c r="GK383" s="12"/>
      <c r="GL383" s="12"/>
      <c r="GM383" s="12"/>
      <c r="GN383" s="12"/>
      <c r="GO383" s="12"/>
      <c r="GP383" s="12"/>
      <c r="GQ383" s="12"/>
      <c r="GR383" s="12"/>
      <c r="GS383" s="12"/>
      <c r="GT383" s="12"/>
      <c r="GU383" s="12"/>
      <c r="GV383" s="12"/>
      <c r="GW383" s="12"/>
      <c r="GX383" s="12"/>
      <c r="GY383" s="12"/>
      <c r="GZ383" s="12"/>
      <c r="HA383" s="12"/>
      <c r="HB383" s="12"/>
      <c r="HC383" s="12"/>
      <c r="HD383" s="12"/>
      <c r="HE383" s="12"/>
      <c r="HF383" s="12"/>
      <c r="HG383" s="12"/>
      <c r="HH383" s="12"/>
      <c r="HI383" s="12"/>
      <c r="HJ383" s="12"/>
      <c r="HK383" s="12"/>
      <c r="HL383" s="12"/>
      <c r="HM383" s="12"/>
      <c r="HN383" s="12"/>
      <c r="HO383" s="12"/>
      <c r="HP383" s="12"/>
      <c r="HQ383" s="12"/>
      <c r="HR383" s="12"/>
      <c r="HS383" s="12"/>
      <c r="HT383" s="12"/>
      <c r="HU383" s="12"/>
      <c r="HV383" s="12"/>
      <c r="HW383" s="12"/>
      <c r="HX383" s="12"/>
      <c r="HY383" s="12"/>
      <c r="HZ383" s="12"/>
      <c r="IA383" s="12"/>
      <c r="IB383" s="12"/>
      <c r="IC383" s="12"/>
      <c r="ID383" s="12"/>
      <c r="IE383" s="12"/>
      <c r="IF383" s="12"/>
      <c r="IG383" s="12"/>
      <c r="IH383" s="12"/>
      <c r="II383" s="12"/>
      <c r="IJ383" s="12"/>
      <c r="IK383" s="12"/>
      <c r="IL383" s="12"/>
      <c r="IM383" s="12"/>
      <c r="IN383" s="12"/>
      <c r="IO383" s="12"/>
      <c r="IP383" s="12"/>
      <c r="IQ383" s="12"/>
      <c r="IR383" s="12"/>
      <c r="IS383" s="12"/>
      <c r="IT383" s="12"/>
      <c r="IU383" s="12"/>
      <c r="IV383" s="12"/>
      <c r="IW383" s="12"/>
      <c r="IX383" s="12"/>
      <c r="IY383" s="12"/>
      <c r="IZ383" s="12"/>
      <c r="JA383" s="12"/>
      <c r="JB383" s="12"/>
      <c r="JC383" s="12"/>
      <c r="JD383" s="12"/>
      <c r="JE383" s="12"/>
      <c r="JF383" s="12"/>
      <c r="JG383" s="12"/>
      <c r="JH383" s="12"/>
      <c r="JI383" s="12"/>
      <c r="JJ383" s="12"/>
      <c r="JK383" s="12"/>
      <c r="JL383" s="12"/>
      <c r="JM383" s="12"/>
      <c r="JN383" s="12"/>
      <c r="JO383" s="12"/>
      <c r="JP383" s="12"/>
      <c r="JQ383" s="12"/>
      <c r="JR383" s="12"/>
      <c r="JS383" s="12"/>
      <c r="JT383" s="12"/>
      <c r="JU383" s="12"/>
      <c r="JV383" s="12"/>
    </row>
    <row r="384" spans="1:282" x14ac:dyDescent="0.25">
      <c r="A384" s="5" t="s">
        <v>308</v>
      </c>
      <c r="B384" s="5"/>
      <c r="C384" s="17"/>
      <c r="D384" s="5"/>
      <c r="E384" s="54"/>
      <c r="F384" s="54"/>
      <c r="G384" s="54"/>
      <c r="H384" s="54"/>
      <c r="I384" s="54"/>
      <c r="J384" s="54"/>
      <c r="K384" s="54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12"/>
      <c r="FY384" s="12"/>
      <c r="FZ384" s="12"/>
      <c r="GA384" s="12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  <c r="HP384" s="12"/>
      <c r="HQ384" s="12"/>
      <c r="HR384" s="12"/>
      <c r="HS384" s="12"/>
      <c r="HT384" s="12"/>
      <c r="HU384" s="12"/>
      <c r="HV384" s="12"/>
      <c r="HW384" s="12"/>
      <c r="HX384" s="12"/>
      <c r="HY384" s="12"/>
      <c r="HZ384" s="12"/>
      <c r="IA384" s="12"/>
      <c r="IB384" s="12"/>
      <c r="IC384" s="12"/>
      <c r="ID384" s="12"/>
      <c r="IE384" s="12"/>
      <c r="IF384" s="12"/>
      <c r="IG384" s="12"/>
      <c r="IH384" s="12"/>
      <c r="II384" s="12"/>
      <c r="IJ384" s="12"/>
      <c r="IK384" s="12"/>
      <c r="IL384" s="12"/>
      <c r="IM384" s="12"/>
      <c r="IN384" s="12"/>
      <c r="IO384" s="12"/>
      <c r="IP384" s="12"/>
      <c r="IQ384" s="12"/>
      <c r="IR384" s="12"/>
      <c r="IS384" s="12"/>
      <c r="IT384" s="12"/>
      <c r="IU384" s="12"/>
      <c r="IV384" s="12"/>
      <c r="IW384" s="12"/>
      <c r="IX384" s="12"/>
      <c r="IY384" s="12"/>
      <c r="IZ384" s="12"/>
      <c r="JA384" s="12"/>
      <c r="JB384" s="12"/>
      <c r="JC384" s="12"/>
      <c r="JD384" s="12"/>
      <c r="JE384" s="12"/>
      <c r="JF384" s="12"/>
      <c r="JG384" s="12"/>
      <c r="JH384" s="12"/>
      <c r="JI384" s="12"/>
      <c r="JJ384" s="12"/>
      <c r="JK384" s="12"/>
      <c r="JL384" s="12"/>
      <c r="JM384" s="12"/>
      <c r="JN384" s="12"/>
      <c r="JO384" s="12"/>
      <c r="JP384" s="12"/>
      <c r="JQ384" s="12"/>
      <c r="JR384" s="12"/>
      <c r="JS384" s="12"/>
      <c r="JT384" s="12"/>
      <c r="JU384" s="12"/>
      <c r="JV384" s="12"/>
    </row>
    <row r="385" spans="1:282" x14ac:dyDescent="0.25">
      <c r="A385" t="s">
        <v>118</v>
      </c>
      <c r="B385" t="s">
        <v>196</v>
      </c>
      <c r="C385" s="14" t="s">
        <v>310</v>
      </c>
      <c r="D385" t="s">
        <v>204</v>
      </c>
      <c r="E385" s="42">
        <v>38000</v>
      </c>
      <c r="F385" s="42">
        <f>E385*0.0287</f>
        <v>1090.5999999999999</v>
      </c>
      <c r="G385">
        <v>160.38</v>
      </c>
      <c r="H385" s="42">
        <f>E385*0.0304</f>
        <v>1155.2</v>
      </c>
      <c r="I385" s="42">
        <v>165</v>
      </c>
      <c r="J385" s="42">
        <v>2571.1799999999998</v>
      </c>
      <c r="K385" s="42">
        <f>E385-J385</f>
        <v>35428.82</v>
      </c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12"/>
      <c r="CC385" s="12"/>
      <c r="CD385" s="12"/>
      <c r="CE385" s="12"/>
      <c r="CF385" s="12"/>
      <c r="CG385" s="12"/>
      <c r="CH385" s="12"/>
      <c r="CI385" s="12"/>
      <c r="CJ385" s="12"/>
      <c r="CK385" s="12"/>
      <c r="CL385" s="12"/>
      <c r="CM385" s="12"/>
      <c r="CN385" s="12"/>
      <c r="CO385" s="12"/>
      <c r="CP385" s="12"/>
      <c r="CQ385" s="12"/>
      <c r="CR385" s="12"/>
      <c r="CS385" s="12"/>
      <c r="CT385" s="12"/>
      <c r="CU385" s="12"/>
      <c r="CV385" s="12"/>
      <c r="CW385" s="12"/>
      <c r="CX385" s="12"/>
      <c r="CY385" s="12"/>
      <c r="CZ385" s="12"/>
      <c r="DA385" s="12"/>
      <c r="DB385" s="12"/>
      <c r="DC385" s="12"/>
      <c r="DD385" s="12"/>
      <c r="DE385" s="12"/>
      <c r="DF385" s="12"/>
      <c r="DG385" s="12"/>
      <c r="DH385" s="12"/>
      <c r="DI385" s="12"/>
      <c r="DJ385" s="12"/>
      <c r="DK385" s="12"/>
      <c r="DL385" s="12"/>
      <c r="DM385" s="12"/>
      <c r="DN385" s="12"/>
      <c r="DO385" s="12"/>
      <c r="DP385" s="12"/>
      <c r="DQ385" s="12"/>
      <c r="DR385" s="12"/>
      <c r="DS385" s="12"/>
      <c r="DT385" s="12"/>
      <c r="DU385" s="12"/>
      <c r="DV385" s="12"/>
      <c r="DW385" s="12"/>
      <c r="DX385" s="12"/>
      <c r="DY385" s="12"/>
      <c r="DZ385" s="12"/>
      <c r="EA385" s="12"/>
      <c r="EB385" s="12"/>
      <c r="EC385" s="12"/>
      <c r="ED385" s="12"/>
      <c r="EE385" s="12"/>
      <c r="EF385" s="12"/>
      <c r="EG385" s="12"/>
      <c r="EH385" s="12"/>
      <c r="EI385" s="12"/>
      <c r="EJ385" s="12"/>
      <c r="EK385" s="12"/>
      <c r="EL385" s="12"/>
      <c r="EM385" s="12"/>
      <c r="EN385" s="12"/>
      <c r="EO385" s="12"/>
      <c r="EP385" s="12"/>
      <c r="EQ385" s="12"/>
      <c r="ER385" s="12"/>
      <c r="ES385" s="12"/>
      <c r="ET385" s="12"/>
      <c r="EU385" s="12"/>
      <c r="EV385" s="12"/>
      <c r="EW385" s="12"/>
      <c r="EX385" s="12"/>
      <c r="EY385" s="12"/>
      <c r="EZ385" s="12"/>
      <c r="FA385" s="12"/>
      <c r="FB385" s="12"/>
      <c r="FC385" s="12"/>
      <c r="FD385" s="12"/>
      <c r="FE385" s="12"/>
      <c r="FF385" s="12"/>
      <c r="FG385" s="12"/>
      <c r="FH385" s="12"/>
      <c r="FI385" s="12"/>
      <c r="FJ385" s="12"/>
      <c r="FK385" s="12"/>
      <c r="FL385" s="12"/>
      <c r="FM385" s="12"/>
      <c r="FN385" s="12"/>
      <c r="FO385" s="12"/>
      <c r="FP385" s="12"/>
      <c r="FQ385" s="12"/>
      <c r="FR385" s="12"/>
      <c r="FS385" s="12"/>
      <c r="FT385" s="12"/>
      <c r="FU385" s="12"/>
      <c r="FV385" s="12"/>
      <c r="FW385" s="12"/>
      <c r="FX385" s="12"/>
      <c r="FY385" s="12"/>
      <c r="FZ385" s="12"/>
      <c r="GA385" s="12"/>
      <c r="GB385" s="12"/>
      <c r="GC385" s="12"/>
      <c r="GD385" s="12"/>
      <c r="GE385" s="12"/>
      <c r="GF385" s="12"/>
      <c r="GG385" s="12"/>
      <c r="GH385" s="12"/>
      <c r="GI385" s="12"/>
      <c r="GJ385" s="12"/>
      <c r="GK385" s="12"/>
      <c r="GL385" s="12"/>
      <c r="GM385" s="12"/>
      <c r="GN385" s="12"/>
      <c r="GO385" s="12"/>
      <c r="GP385" s="12"/>
      <c r="GQ385" s="12"/>
      <c r="GR385" s="12"/>
      <c r="GS385" s="12"/>
      <c r="GT385" s="12"/>
      <c r="GU385" s="12"/>
      <c r="GV385" s="12"/>
      <c r="GW385" s="12"/>
      <c r="GX385" s="12"/>
      <c r="GY385" s="12"/>
      <c r="GZ385" s="12"/>
      <c r="HA385" s="12"/>
      <c r="HB385" s="12"/>
      <c r="HC385" s="12"/>
      <c r="HD385" s="12"/>
      <c r="HE385" s="12"/>
      <c r="HF385" s="12"/>
      <c r="HG385" s="12"/>
      <c r="HH385" s="12"/>
      <c r="HI385" s="12"/>
      <c r="HJ385" s="12"/>
      <c r="HK385" s="12"/>
      <c r="HL385" s="12"/>
      <c r="HM385" s="12"/>
      <c r="HN385" s="12"/>
      <c r="HO385" s="12"/>
      <c r="HP385" s="12"/>
      <c r="HQ385" s="12"/>
      <c r="HR385" s="12"/>
      <c r="HS385" s="12"/>
      <c r="HT385" s="12"/>
      <c r="HU385" s="12"/>
      <c r="HV385" s="12"/>
      <c r="HW385" s="12"/>
      <c r="HX385" s="12"/>
      <c r="HY385" s="12"/>
      <c r="HZ385" s="12"/>
      <c r="IA385" s="12"/>
      <c r="IB385" s="12"/>
      <c r="IC385" s="12"/>
      <c r="ID385" s="12"/>
      <c r="IE385" s="12"/>
      <c r="IF385" s="12"/>
      <c r="IG385" s="12"/>
      <c r="IH385" s="12"/>
      <c r="II385" s="12"/>
      <c r="IJ385" s="12"/>
      <c r="IK385" s="12"/>
      <c r="IL385" s="12"/>
      <c r="IM385" s="12"/>
      <c r="IN385" s="12"/>
      <c r="IO385" s="12"/>
      <c r="IP385" s="12"/>
      <c r="IQ385" s="12"/>
      <c r="IR385" s="12"/>
      <c r="IS385" s="12"/>
      <c r="IT385" s="12"/>
      <c r="IU385" s="12"/>
      <c r="IV385" s="12"/>
      <c r="IW385" s="12"/>
      <c r="IX385" s="12"/>
      <c r="IY385" s="12"/>
      <c r="IZ385" s="12"/>
      <c r="JA385" s="12"/>
      <c r="JB385" s="12"/>
      <c r="JC385" s="12"/>
      <c r="JD385" s="12"/>
      <c r="JE385" s="12"/>
      <c r="JF385" s="12"/>
      <c r="JG385" s="12"/>
      <c r="JH385" s="12"/>
      <c r="JI385" s="12"/>
      <c r="JJ385" s="12"/>
      <c r="JK385" s="12"/>
      <c r="JL385" s="12"/>
      <c r="JM385" s="12"/>
      <c r="JN385" s="12"/>
      <c r="JO385" s="12"/>
      <c r="JP385" s="12"/>
      <c r="JQ385" s="12"/>
      <c r="JR385" s="12"/>
      <c r="JS385" s="12"/>
      <c r="JT385" s="12"/>
      <c r="JU385" s="12"/>
      <c r="JV385" s="12"/>
    </row>
    <row r="386" spans="1:282" x14ac:dyDescent="0.25">
      <c r="A386" s="2" t="s">
        <v>12</v>
      </c>
      <c r="B386" s="2">
        <v>1</v>
      </c>
      <c r="C386" s="15"/>
      <c r="D386" s="2"/>
      <c r="E386" s="50">
        <f t="shared" ref="E386:K386" si="80">SUM(E385:E385)</f>
        <v>38000</v>
      </c>
      <c r="F386" s="50">
        <f t="shared" si="80"/>
        <v>1090.5999999999999</v>
      </c>
      <c r="G386" s="50">
        <f t="shared" si="80"/>
        <v>160.38</v>
      </c>
      <c r="H386" s="50">
        <f t="shared" si="80"/>
        <v>1155.2</v>
      </c>
      <c r="I386" s="50">
        <f t="shared" si="80"/>
        <v>165</v>
      </c>
      <c r="J386" s="50">
        <f t="shared" si="80"/>
        <v>2571.1799999999998</v>
      </c>
      <c r="K386" s="49">
        <f t="shared" si="80"/>
        <v>35428.82</v>
      </c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12"/>
      <c r="CC386" s="12"/>
      <c r="CD386" s="12"/>
      <c r="CE386" s="12"/>
      <c r="CF386" s="12"/>
      <c r="CG386" s="12"/>
      <c r="CH386" s="12"/>
      <c r="CI386" s="12"/>
      <c r="CJ386" s="12"/>
      <c r="CK386" s="12"/>
      <c r="CL386" s="12"/>
      <c r="CM386" s="12"/>
      <c r="CN386" s="12"/>
      <c r="CO386" s="12"/>
      <c r="CP386" s="12"/>
      <c r="CQ386" s="12"/>
      <c r="CR386" s="12"/>
      <c r="CS386" s="12"/>
      <c r="CT386" s="12"/>
      <c r="CU386" s="12"/>
      <c r="CV386" s="12"/>
      <c r="CW386" s="12"/>
      <c r="CX386" s="12"/>
      <c r="CY386" s="12"/>
      <c r="CZ386" s="12"/>
      <c r="DA386" s="12"/>
      <c r="DB386" s="12"/>
      <c r="DC386" s="12"/>
      <c r="DD386" s="12"/>
      <c r="DE386" s="12"/>
      <c r="DF386" s="12"/>
      <c r="DG386" s="12"/>
      <c r="DH386" s="12"/>
      <c r="DI386" s="12"/>
      <c r="DJ386" s="12"/>
      <c r="DK386" s="12"/>
      <c r="DL386" s="12"/>
      <c r="DM386" s="12"/>
      <c r="DN386" s="12"/>
      <c r="DO386" s="12"/>
      <c r="DP386" s="12"/>
      <c r="DQ386" s="12"/>
      <c r="DR386" s="12"/>
      <c r="DS386" s="12"/>
      <c r="DT386" s="12"/>
      <c r="DU386" s="12"/>
      <c r="DV386" s="12"/>
      <c r="DW386" s="12"/>
      <c r="DX386" s="12"/>
      <c r="DY386" s="12"/>
      <c r="DZ386" s="12"/>
      <c r="EA386" s="12"/>
      <c r="EB386" s="12"/>
      <c r="EC386" s="12"/>
      <c r="ED386" s="12"/>
      <c r="EE386" s="12"/>
      <c r="EF386" s="12"/>
      <c r="EG386" s="12"/>
      <c r="EH386" s="12"/>
      <c r="EI386" s="12"/>
      <c r="EJ386" s="12"/>
      <c r="EK386" s="12"/>
      <c r="EL386" s="12"/>
      <c r="EM386" s="12"/>
      <c r="EN386" s="12"/>
      <c r="EO386" s="12"/>
      <c r="EP386" s="12"/>
      <c r="EQ386" s="12"/>
      <c r="ER386" s="12"/>
      <c r="ES386" s="12"/>
      <c r="ET386" s="12"/>
      <c r="EU386" s="12"/>
      <c r="EV386" s="12"/>
      <c r="EW386" s="12"/>
      <c r="EX386" s="12"/>
      <c r="EY386" s="12"/>
      <c r="EZ386" s="12"/>
      <c r="FA386" s="12"/>
      <c r="FB386" s="12"/>
      <c r="FC386" s="12"/>
      <c r="FD386" s="12"/>
      <c r="FE386" s="12"/>
      <c r="FF386" s="12"/>
      <c r="FG386" s="12"/>
      <c r="FH386" s="12"/>
      <c r="FI386" s="12"/>
      <c r="FJ386" s="12"/>
      <c r="FK386" s="12"/>
      <c r="FL386" s="12"/>
      <c r="FM386" s="12"/>
      <c r="FN386" s="12"/>
      <c r="FO386" s="12"/>
      <c r="FP386" s="12"/>
      <c r="FQ386" s="12"/>
      <c r="FR386" s="12"/>
      <c r="FS386" s="12"/>
      <c r="FT386" s="12"/>
      <c r="FU386" s="12"/>
      <c r="FV386" s="12"/>
      <c r="FW386" s="12"/>
      <c r="FX386" s="12"/>
      <c r="FY386" s="12"/>
      <c r="FZ386" s="12"/>
      <c r="GA386" s="12"/>
      <c r="GB386" s="12"/>
      <c r="GC386" s="12"/>
      <c r="GD386" s="12"/>
      <c r="GE386" s="12"/>
      <c r="GF386" s="12"/>
      <c r="GG386" s="12"/>
      <c r="GH386" s="12"/>
      <c r="GI386" s="12"/>
      <c r="GJ386" s="12"/>
      <c r="GK386" s="12"/>
      <c r="GL386" s="12"/>
      <c r="GM386" s="12"/>
      <c r="GN386" s="12"/>
      <c r="GO386" s="12"/>
      <c r="GP386" s="12"/>
      <c r="GQ386" s="12"/>
      <c r="GR386" s="12"/>
      <c r="GS386" s="12"/>
      <c r="GT386" s="12"/>
      <c r="GU386" s="12"/>
      <c r="GV386" s="12"/>
      <c r="GW386" s="12"/>
      <c r="GX386" s="12"/>
      <c r="GY386" s="12"/>
      <c r="GZ386" s="12"/>
      <c r="HA386" s="12"/>
      <c r="HB386" s="12"/>
      <c r="HC386" s="12"/>
      <c r="HD386" s="12"/>
      <c r="HE386" s="12"/>
      <c r="HF386" s="12"/>
      <c r="HG386" s="12"/>
      <c r="HH386" s="12"/>
      <c r="HI386" s="12"/>
      <c r="HJ386" s="12"/>
      <c r="HK386" s="12"/>
      <c r="HL386" s="12"/>
      <c r="HM386" s="12"/>
      <c r="HN386" s="12"/>
      <c r="HO386" s="12"/>
      <c r="HP386" s="12"/>
      <c r="HQ386" s="12"/>
      <c r="HR386" s="12"/>
      <c r="HS386" s="12"/>
      <c r="HT386" s="12"/>
      <c r="HU386" s="12"/>
      <c r="HV386" s="12"/>
      <c r="HW386" s="12"/>
      <c r="HX386" s="12"/>
      <c r="HY386" s="12"/>
      <c r="HZ386" s="12"/>
      <c r="IA386" s="12"/>
      <c r="IB386" s="12"/>
      <c r="IC386" s="12"/>
      <c r="ID386" s="12"/>
      <c r="IE386" s="12"/>
      <c r="IF386" s="12"/>
      <c r="IG386" s="12"/>
      <c r="IH386" s="12"/>
      <c r="II386" s="12"/>
      <c r="IJ386" s="12"/>
      <c r="IK386" s="12"/>
      <c r="IL386" s="12"/>
      <c r="IM386" s="12"/>
      <c r="IN386" s="12"/>
      <c r="IO386" s="12"/>
      <c r="IP386" s="12"/>
      <c r="IQ386" s="12"/>
      <c r="IR386" s="12"/>
      <c r="IS386" s="12"/>
      <c r="IT386" s="12"/>
      <c r="IU386" s="12"/>
      <c r="IV386" s="12"/>
      <c r="IW386" s="12"/>
      <c r="IX386" s="12"/>
      <c r="IY386" s="12"/>
      <c r="IZ386" s="12"/>
      <c r="JA386" s="12"/>
      <c r="JB386" s="12"/>
      <c r="JC386" s="12"/>
      <c r="JD386" s="12"/>
      <c r="JE386" s="12"/>
      <c r="JF386" s="12"/>
      <c r="JG386" s="12"/>
      <c r="JH386" s="12"/>
      <c r="JI386" s="12"/>
      <c r="JJ386" s="12"/>
      <c r="JK386" s="12"/>
      <c r="JL386" s="12"/>
      <c r="JM386" s="12"/>
      <c r="JN386" s="12"/>
      <c r="JO386" s="12"/>
      <c r="JP386" s="12"/>
      <c r="JQ386" s="12"/>
      <c r="JR386" s="12"/>
      <c r="JS386" s="12"/>
      <c r="JT386" s="12"/>
      <c r="JU386" s="12"/>
      <c r="JV386" s="12"/>
    </row>
    <row r="387" spans="1:282" x14ac:dyDescent="0.25">
      <c r="A387" s="11"/>
      <c r="B387" s="11"/>
      <c r="C387" s="16"/>
      <c r="D387" s="11"/>
      <c r="E387" s="53"/>
      <c r="F387" s="53"/>
      <c r="G387" s="53"/>
      <c r="H387" s="53"/>
      <c r="I387" s="53"/>
      <c r="J387" s="53"/>
      <c r="K387" s="53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12"/>
      <c r="FY387" s="12"/>
      <c r="FZ387" s="12"/>
      <c r="GA387" s="12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  <c r="HP387" s="12"/>
      <c r="HQ387" s="12"/>
      <c r="HR387" s="12"/>
      <c r="HS387" s="12"/>
      <c r="HT387" s="12"/>
      <c r="HU387" s="12"/>
      <c r="HV387" s="12"/>
      <c r="HW387" s="12"/>
      <c r="HX387" s="12"/>
      <c r="HY387" s="12"/>
      <c r="HZ387" s="12"/>
      <c r="IA387" s="12"/>
      <c r="IB387" s="12"/>
      <c r="IC387" s="12"/>
      <c r="ID387" s="12"/>
      <c r="IE387" s="12"/>
      <c r="IF387" s="12"/>
      <c r="IG387" s="12"/>
      <c r="IH387" s="12"/>
      <c r="II387" s="12"/>
      <c r="IJ387" s="12"/>
      <c r="IK387" s="12"/>
      <c r="IL387" s="12"/>
      <c r="IM387" s="12"/>
      <c r="IN387" s="12"/>
      <c r="IO387" s="12"/>
      <c r="IP387" s="12"/>
      <c r="IQ387" s="12"/>
      <c r="IR387" s="12"/>
      <c r="IS387" s="12"/>
      <c r="IT387" s="12"/>
      <c r="IU387" s="12"/>
      <c r="IV387" s="12"/>
      <c r="IW387" s="12"/>
      <c r="IX387" s="12"/>
      <c r="IY387" s="12"/>
      <c r="IZ387" s="12"/>
      <c r="JA387" s="12"/>
      <c r="JB387" s="12"/>
      <c r="JC387" s="12"/>
      <c r="JD387" s="12"/>
      <c r="JE387" s="12"/>
      <c r="JF387" s="12"/>
      <c r="JG387" s="12"/>
      <c r="JH387" s="12"/>
      <c r="JI387" s="12"/>
      <c r="JJ387" s="12"/>
      <c r="JK387" s="12"/>
      <c r="JL387" s="12"/>
      <c r="JM387" s="12"/>
      <c r="JN387" s="12"/>
      <c r="JO387" s="12"/>
      <c r="JP387" s="12"/>
      <c r="JQ387" s="12"/>
      <c r="JR387" s="12"/>
      <c r="JS387" s="12"/>
      <c r="JT387" s="12"/>
      <c r="JU387" s="12"/>
      <c r="JV387" s="12"/>
    </row>
    <row r="388" spans="1:282" x14ac:dyDescent="0.25">
      <c r="A388" s="5" t="s">
        <v>309</v>
      </c>
      <c r="B388" s="11"/>
      <c r="C388" s="16"/>
      <c r="D388" s="11"/>
      <c r="E388" s="53"/>
      <c r="F388" s="53"/>
      <c r="G388" s="53"/>
      <c r="H388" s="53"/>
      <c r="J388" s="53"/>
      <c r="K388" s="53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12"/>
      <c r="FY388" s="12"/>
      <c r="FZ388" s="12"/>
      <c r="GA388" s="12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  <c r="HP388" s="12"/>
      <c r="HQ388" s="12"/>
      <c r="HR388" s="12"/>
      <c r="HS388" s="12"/>
      <c r="HT388" s="12"/>
      <c r="HU388" s="12"/>
      <c r="HV388" s="12"/>
      <c r="HW388" s="12"/>
      <c r="HX388" s="12"/>
      <c r="HY388" s="12"/>
      <c r="HZ388" s="12"/>
      <c r="IA388" s="12"/>
      <c r="IB388" s="12"/>
      <c r="IC388" s="12"/>
      <c r="ID388" s="12"/>
      <c r="IE388" s="12"/>
      <c r="IF388" s="12"/>
      <c r="IG388" s="12"/>
      <c r="IH388" s="12"/>
      <c r="II388" s="12"/>
      <c r="IJ388" s="12"/>
      <c r="IK388" s="12"/>
      <c r="IL388" s="12"/>
      <c r="IM388" s="12"/>
      <c r="IN388" s="12"/>
      <c r="IO388" s="12"/>
      <c r="IP388" s="12"/>
      <c r="IQ388" s="12"/>
      <c r="IR388" s="12"/>
      <c r="IS388" s="12"/>
      <c r="IT388" s="12"/>
      <c r="IU388" s="12"/>
      <c r="IV388" s="12"/>
      <c r="IW388" s="12"/>
      <c r="IX388" s="12"/>
      <c r="IY388" s="12"/>
      <c r="IZ388" s="12"/>
      <c r="JA388" s="12"/>
      <c r="JB388" s="12"/>
      <c r="JC388" s="12"/>
      <c r="JD388" s="12"/>
      <c r="JE388" s="12"/>
      <c r="JF388" s="12"/>
      <c r="JG388" s="12"/>
      <c r="JH388" s="12"/>
      <c r="JI388" s="12"/>
      <c r="JJ388" s="12"/>
      <c r="JK388" s="12"/>
      <c r="JL388" s="12"/>
      <c r="JM388" s="12"/>
      <c r="JN388" s="12"/>
      <c r="JO388" s="12"/>
      <c r="JP388" s="12"/>
      <c r="JQ388" s="12"/>
      <c r="JR388" s="12"/>
      <c r="JS388" s="12"/>
      <c r="JT388" s="12"/>
      <c r="JU388" s="12"/>
      <c r="JV388" s="12"/>
    </row>
    <row r="389" spans="1:282" x14ac:dyDescent="0.25">
      <c r="A389" t="s">
        <v>116</v>
      </c>
      <c r="B389" t="s">
        <v>14</v>
      </c>
      <c r="C389" s="14" t="s">
        <v>310</v>
      </c>
      <c r="D389" t="s">
        <v>204</v>
      </c>
      <c r="E389" s="42">
        <v>35000</v>
      </c>
      <c r="F389" s="42">
        <f>E389*0.0287</f>
        <v>1004.5</v>
      </c>
      <c r="G389" s="42">
        <v>0</v>
      </c>
      <c r="H389" s="42">
        <f>E389*0.0304</f>
        <v>1064</v>
      </c>
      <c r="I389" s="42">
        <v>125</v>
      </c>
      <c r="J389" s="42">
        <v>2193.5</v>
      </c>
      <c r="K389" s="63">
        <f>E389-J389</f>
        <v>32806.5</v>
      </c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12"/>
      <c r="CC389" s="12"/>
      <c r="CD389" s="12"/>
      <c r="CE389" s="12"/>
      <c r="CF389" s="12"/>
      <c r="CG389" s="12"/>
      <c r="CH389" s="12"/>
      <c r="CI389" s="12"/>
      <c r="CJ389" s="12"/>
      <c r="CK389" s="12"/>
      <c r="CL389" s="12"/>
      <c r="CM389" s="12"/>
      <c r="CN389" s="12"/>
      <c r="CO389" s="12"/>
      <c r="CP389" s="12"/>
      <c r="CQ389" s="12"/>
      <c r="CR389" s="12"/>
      <c r="CS389" s="12"/>
      <c r="CT389" s="12"/>
      <c r="CU389" s="12"/>
      <c r="CV389" s="12"/>
      <c r="CW389" s="12"/>
      <c r="CX389" s="12"/>
      <c r="CY389" s="12"/>
      <c r="CZ389" s="12"/>
      <c r="DA389" s="12"/>
      <c r="DB389" s="12"/>
      <c r="DC389" s="12"/>
      <c r="DD389" s="12"/>
      <c r="DE389" s="12"/>
      <c r="DF389" s="12"/>
      <c r="DG389" s="12"/>
      <c r="DH389" s="12"/>
      <c r="DI389" s="12"/>
      <c r="DJ389" s="12"/>
      <c r="DK389" s="12"/>
      <c r="DL389" s="12"/>
      <c r="DM389" s="12"/>
      <c r="DN389" s="12"/>
      <c r="DO389" s="12"/>
      <c r="DP389" s="12"/>
      <c r="DQ389" s="12"/>
      <c r="DR389" s="12"/>
      <c r="DS389" s="12"/>
      <c r="DT389" s="12"/>
      <c r="DU389" s="12"/>
      <c r="DV389" s="12"/>
      <c r="DW389" s="12"/>
      <c r="DX389" s="12"/>
      <c r="DY389" s="12"/>
      <c r="DZ389" s="12"/>
      <c r="EA389" s="12"/>
      <c r="EB389" s="12"/>
      <c r="EC389" s="12"/>
      <c r="ED389" s="12"/>
      <c r="EE389" s="12"/>
      <c r="EF389" s="12"/>
      <c r="EG389" s="12"/>
      <c r="EH389" s="12"/>
      <c r="EI389" s="12"/>
      <c r="EJ389" s="12"/>
      <c r="EK389" s="12"/>
      <c r="EL389" s="12"/>
      <c r="EM389" s="12"/>
      <c r="EN389" s="12"/>
      <c r="EO389" s="12"/>
      <c r="EP389" s="12"/>
      <c r="EQ389" s="12"/>
      <c r="ER389" s="12"/>
      <c r="ES389" s="12"/>
      <c r="ET389" s="12"/>
      <c r="EU389" s="12"/>
      <c r="EV389" s="12"/>
      <c r="EW389" s="12"/>
      <c r="EX389" s="12"/>
      <c r="EY389" s="12"/>
      <c r="EZ389" s="12"/>
      <c r="FA389" s="12"/>
      <c r="FB389" s="12"/>
      <c r="FC389" s="12"/>
      <c r="FD389" s="12"/>
      <c r="FE389" s="12"/>
      <c r="FF389" s="12"/>
      <c r="FG389" s="12"/>
      <c r="FH389" s="12"/>
      <c r="FI389" s="12"/>
      <c r="FJ389" s="12"/>
      <c r="FK389" s="12"/>
      <c r="FL389" s="12"/>
      <c r="FM389" s="12"/>
      <c r="FN389" s="12"/>
      <c r="FO389" s="12"/>
      <c r="FP389" s="12"/>
      <c r="FQ389" s="12"/>
      <c r="FR389" s="12"/>
      <c r="FS389" s="12"/>
      <c r="FT389" s="12"/>
      <c r="FU389" s="12"/>
      <c r="FV389" s="12"/>
      <c r="FW389" s="12"/>
      <c r="FX389" s="12"/>
      <c r="FY389" s="12"/>
      <c r="FZ389" s="12"/>
      <c r="GA389" s="12"/>
      <c r="GB389" s="12"/>
      <c r="GC389" s="12"/>
      <c r="GD389" s="12"/>
      <c r="GE389" s="12"/>
      <c r="GF389" s="12"/>
      <c r="GG389" s="12"/>
      <c r="GH389" s="12"/>
      <c r="GI389" s="12"/>
      <c r="GJ389" s="12"/>
      <c r="GK389" s="12"/>
      <c r="GL389" s="12"/>
      <c r="GM389" s="12"/>
      <c r="GN389" s="12"/>
      <c r="GO389" s="12"/>
      <c r="GP389" s="12"/>
      <c r="GQ389" s="12"/>
      <c r="GR389" s="12"/>
      <c r="GS389" s="12"/>
      <c r="GT389" s="12"/>
      <c r="GU389" s="12"/>
      <c r="GV389" s="12"/>
      <c r="GW389" s="12"/>
      <c r="GX389" s="12"/>
      <c r="GY389" s="12"/>
      <c r="GZ389" s="12"/>
      <c r="HA389" s="12"/>
      <c r="HB389" s="12"/>
      <c r="HC389" s="12"/>
      <c r="HD389" s="12"/>
      <c r="HE389" s="12"/>
      <c r="HF389" s="12"/>
      <c r="HG389" s="12"/>
      <c r="HH389" s="12"/>
      <c r="HI389" s="12"/>
      <c r="HJ389" s="12"/>
      <c r="HK389" s="12"/>
      <c r="HL389" s="12"/>
      <c r="HM389" s="12"/>
      <c r="HN389" s="12"/>
      <c r="HO389" s="12"/>
      <c r="HP389" s="12"/>
      <c r="HQ389" s="12"/>
      <c r="HR389" s="12"/>
      <c r="HS389" s="12"/>
      <c r="HT389" s="12"/>
      <c r="HU389" s="12"/>
      <c r="HV389" s="12"/>
      <c r="HW389" s="12"/>
      <c r="HX389" s="12"/>
      <c r="HY389" s="12"/>
      <c r="HZ389" s="12"/>
      <c r="IA389" s="12"/>
      <c r="IB389" s="12"/>
      <c r="IC389" s="12"/>
      <c r="ID389" s="12"/>
      <c r="IE389" s="12"/>
      <c r="IF389" s="12"/>
      <c r="IG389" s="12"/>
      <c r="IH389" s="12"/>
      <c r="II389" s="12"/>
      <c r="IJ389" s="12"/>
      <c r="IK389" s="12"/>
      <c r="IL389" s="12"/>
      <c r="IM389" s="12"/>
      <c r="IN389" s="12"/>
      <c r="IO389" s="12"/>
      <c r="IP389" s="12"/>
      <c r="IQ389" s="12"/>
      <c r="IR389" s="12"/>
      <c r="IS389" s="12"/>
      <c r="IT389" s="12"/>
      <c r="IU389" s="12"/>
      <c r="IV389" s="12"/>
      <c r="IW389" s="12"/>
      <c r="IX389" s="12"/>
      <c r="IY389" s="12"/>
      <c r="IZ389" s="12"/>
      <c r="JA389" s="12"/>
      <c r="JB389" s="12"/>
      <c r="JC389" s="12"/>
      <c r="JD389" s="12"/>
      <c r="JE389" s="12"/>
      <c r="JF389" s="12"/>
      <c r="JG389" s="12"/>
      <c r="JH389" s="12"/>
      <c r="JI389" s="12"/>
      <c r="JJ389" s="12"/>
      <c r="JK389" s="12"/>
      <c r="JL389" s="12"/>
      <c r="JM389" s="12"/>
      <c r="JN389" s="12"/>
      <c r="JO389" s="12"/>
      <c r="JP389" s="12"/>
      <c r="JQ389" s="12"/>
      <c r="JR389" s="12"/>
      <c r="JS389" s="12"/>
      <c r="JT389" s="12"/>
      <c r="JU389" s="12"/>
      <c r="JV389" s="12"/>
    </row>
    <row r="390" spans="1:282" x14ac:dyDescent="0.25">
      <c r="A390" s="12" t="s">
        <v>117</v>
      </c>
      <c r="B390" t="s">
        <v>115</v>
      </c>
      <c r="C390" s="14" t="s">
        <v>310</v>
      </c>
      <c r="D390" t="s">
        <v>205</v>
      </c>
      <c r="E390" s="42">
        <v>35000</v>
      </c>
      <c r="F390" s="42">
        <f>E390*0.0287</f>
        <v>1004.5</v>
      </c>
      <c r="G390" s="42">
        <v>0</v>
      </c>
      <c r="H390" s="42">
        <f>E390*0.0304</f>
        <v>1064</v>
      </c>
      <c r="I390" s="42">
        <v>125</v>
      </c>
      <c r="J390" s="42">
        <v>2193.5</v>
      </c>
      <c r="K390" s="63">
        <f>E390-J390</f>
        <v>32806.5</v>
      </c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12"/>
      <c r="FY390" s="12"/>
      <c r="FZ390" s="12"/>
      <c r="GA390" s="12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  <c r="HP390" s="12"/>
      <c r="HQ390" s="12"/>
      <c r="HR390" s="12"/>
      <c r="HS390" s="12"/>
      <c r="HT390" s="12"/>
      <c r="HU390" s="12"/>
      <c r="HV390" s="12"/>
      <c r="HW390" s="12"/>
      <c r="HX390" s="12"/>
      <c r="HY390" s="12"/>
      <c r="HZ390" s="12"/>
      <c r="IA390" s="12"/>
      <c r="IB390" s="12"/>
      <c r="IC390" s="12"/>
      <c r="ID390" s="12"/>
      <c r="IE390" s="12"/>
      <c r="IF390" s="12"/>
      <c r="IG390" s="12"/>
      <c r="IH390" s="12"/>
      <c r="II390" s="12"/>
      <c r="IJ390" s="12"/>
      <c r="IK390" s="12"/>
      <c r="IL390" s="12"/>
      <c r="IM390" s="12"/>
      <c r="IN390" s="12"/>
      <c r="IO390" s="12"/>
      <c r="IP390" s="12"/>
      <c r="IQ390" s="12"/>
      <c r="IR390" s="12"/>
      <c r="IS390" s="12"/>
      <c r="IT390" s="12"/>
      <c r="IU390" s="12"/>
      <c r="IV390" s="12"/>
      <c r="IW390" s="12"/>
      <c r="IX390" s="12"/>
      <c r="IY390" s="12"/>
      <c r="IZ390" s="12"/>
      <c r="JA390" s="12"/>
      <c r="JB390" s="12"/>
      <c r="JC390" s="12"/>
      <c r="JD390" s="12"/>
      <c r="JE390" s="12"/>
      <c r="JF390" s="12"/>
      <c r="JG390" s="12"/>
      <c r="JH390" s="12"/>
      <c r="JI390" s="12"/>
      <c r="JJ390" s="12"/>
      <c r="JK390" s="12"/>
      <c r="JL390" s="12"/>
      <c r="JM390" s="12"/>
      <c r="JN390" s="12"/>
      <c r="JO390" s="12"/>
      <c r="JP390" s="12"/>
      <c r="JQ390" s="12"/>
      <c r="JR390" s="12"/>
      <c r="JS390" s="12"/>
      <c r="JT390" s="12"/>
      <c r="JU390" s="12"/>
      <c r="JV390" s="12"/>
    </row>
    <row r="391" spans="1:282" x14ac:dyDescent="0.25">
      <c r="A391" t="s">
        <v>315</v>
      </c>
      <c r="B391" t="s">
        <v>91</v>
      </c>
      <c r="C391" s="14" t="s">
        <v>311</v>
      </c>
      <c r="D391" t="s">
        <v>205</v>
      </c>
      <c r="E391" s="42">
        <v>82000</v>
      </c>
      <c r="F391" s="42">
        <f>E391*0.0287</f>
        <v>2353.4</v>
      </c>
      <c r="G391" s="42">
        <v>7871.32</v>
      </c>
      <c r="H391" s="42">
        <f>E391*0.0304</f>
        <v>2492.8000000000002</v>
      </c>
      <c r="I391" s="42">
        <v>25</v>
      </c>
      <c r="J391" s="42">
        <v>12742.52</v>
      </c>
      <c r="K391" s="63">
        <f>E391-J391</f>
        <v>69257.48</v>
      </c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12"/>
      <c r="FY391" s="12"/>
      <c r="FZ391" s="12"/>
      <c r="GA391" s="12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  <c r="HP391" s="12"/>
      <c r="HQ391" s="12"/>
      <c r="HR391" s="12"/>
      <c r="HS391" s="12"/>
      <c r="HT391" s="12"/>
      <c r="HU391" s="12"/>
      <c r="HV391" s="12"/>
      <c r="HW391" s="12"/>
      <c r="HX391" s="12"/>
      <c r="HY391" s="12"/>
      <c r="HZ391" s="12"/>
      <c r="IA391" s="12"/>
      <c r="IB391" s="12"/>
      <c r="IC391" s="12"/>
      <c r="ID391" s="12"/>
      <c r="IE391" s="12"/>
      <c r="IF391" s="12"/>
      <c r="IG391" s="12"/>
      <c r="IH391" s="12"/>
      <c r="II391" s="12"/>
      <c r="IJ391" s="12"/>
      <c r="IK391" s="12"/>
      <c r="IL391" s="12"/>
      <c r="IM391" s="12"/>
      <c r="IN391" s="12"/>
      <c r="IO391" s="12"/>
      <c r="IP391" s="12"/>
      <c r="IQ391" s="12"/>
      <c r="IR391" s="12"/>
      <c r="IS391" s="12"/>
      <c r="IT391" s="12"/>
      <c r="IU391" s="12"/>
      <c r="IV391" s="12"/>
      <c r="IW391" s="12"/>
      <c r="IX391" s="12"/>
      <c r="IY391" s="12"/>
      <c r="IZ391" s="12"/>
      <c r="JA391" s="12"/>
      <c r="JB391" s="12"/>
      <c r="JC391" s="12"/>
      <c r="JD391" s="12"/>
      <c r="JE391" s="12"/>
      <c r="JF391" s="12"/>
      <c r="JG391" s="12"/>
      <c r="JH391" s="12"/>
      <c r="JI391" s="12"/>
      <c r="JJ391" s="12"/>
      <c r="JK391" s="12"/>
      <c r="JL391" s="12"/>
      <c r="JM391" s="12"/>
      <c r="JN391" s="12"/>
      <c r="JO391" s="12"/>
      <c r="JP391" s="12"/>
      <c r="JQ391" s="12"/>
      <c r="JR391" s="12"/>
      <c r="JS391" s="12"/>
      <c r="JT391" s="12"/>
      <c r="JU391" s="12"/>
      <c r="JV391" s="12"/>
    </row>
    <row r="392" spans="1:282" ht="17.25" customHeight="1" x14ac:dyDescent="0.25">
      <c r="A392" s="12" t="s">
        <v>370</v>
      </c>
      <c r="B392" t="s">
        <v>16</v>
      </c>
      <c r="C392" s="14" t="s">
        <v>311</v>
      </c>
      <c r="D392" t="s">
        <v>205</v>
      </c>
      <c r="E392" s="42">
        <v>48000</v>
      </c>
      <c r="F392" s="42">
        <f>E392*0.0287</f>
        <v>1377.6</v>
      </c>
      <c r="G392" s="42">
        <v>1571.73</v>
      </c>
      <c r="H392" s="42">
        <f>E392*0.0304</f>
        <v>1459.2</v>
      </c>
      <c r="I392" s="42">
        <v>275</v>
      </c>
      <c r="J392" s="42">
        <v>4683.53</v>
      </c>
      <c r="K392" s="63">
        <f>E392-J392</f>
        <v>43316.47</v>
      </c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12"/>
      <c r="FY392" s="12"/>
      <c r="FZ392" s="12"/>
      <c r="GA392" s="12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  <c r="HP392" s="12"/>
      <c r="HQ392" s="12"/>
      <c r="HR392" s="12"/>
      <c r="HS392" s="12"/>
      <c r="HT392" s="12"/>
      <c r="HU392" s="12"/>
      <c r="HV392" s="12"/>
      <c r="HW392" s="12"/>
      <c r="HX392" s="12"/>
      <c r="HY392" s="12"/>
      <c r="HZ392" s="12"/>
      <c r="IA392" s="12"/>
      <c r="IB392" s="12"/>
      <c r="IC392" s="12"/>
      <c r="ID392" s="12"/>
      <c r="IE392" s="12"/>
      <c r="IF392" s="12"/>
      <c r="IG392" s="12"/>
      <c r="IH392" s="12"/>
      <c r="II392" s="12"/>
      <c r="IJ392" s="12"/>
      <c r="IK392" s="12"/>
      <c r="IL392" s="12"/>
      <c r="IM392" s="12"/>
      <c r="IN392" s="12"/>
      <c r="IO392" s="12"/>
      <c r="IP392" s="12"/>
      <c r="IQ392" s="12"/>
      <c r="IR392" s="12"/>
      <c r="IS392" s="12"/>
      <c r="IT392" s="12"/>
      <c r="IU392" s="12"/>
      <c r="IV392" s="12"/>
      <c r="IW392" s="12"/>
      <c r="IX392" s="12"/>
      <c r="IY392" s="12"/>
      <c r="IZ392" s="12"/>
      <c r="JA392" s="12"/>
      <c r="JB392" s="12"/>
      <c r="JC392" s="12"/>
      <c r="JD392" s="12"/>
      <c r="JE392" s="12"/>
      <c r="JF392" s="12"/>
      <c r="JG392" s="12"/>
      <c r="JH392" s="12"/>
      <c r="JI392" s="12"/>
      <c r="JJ392" s="12"/>
      <c r="JK392" s="12"/>
      <c r="JL392" s="12"/>
      <c r="JM392" s="12"/>
      <c r="JN392" s="12"/>
      <c r="JO392" s="12"/>
      <c r="JP392" s="12"/>
      <c r="JQ392" s="12"/>
      <c r="JR392" s="12"/>
      <c r="JS392" s="12"/>
      <c r="JT392" s="12"/>
      <c r="JU392" s="12"/>
      <c r="JV392" s="12"/>
    </row>
    <row r="393" spans="1:282" s="32" customFormat="1" x14ac:dyDescent="0.25">
      <c r="A393" t="s">
        <v>259</v>
      </c>
      <c r="B393" t="s">
        <v>371</v>
      </c>
      <c r="C393" s="14" t="s">
        <v>311</v>
      </c>
      <c r="D393" t="s">
        <v>205</v>
      </c>
      <c r="E393" s="42">
        <v>60000</v>
      </c>
      <c r="F393" s="42">
        <f>E393*0.0287</f>
        <v>1722</v>
      </c>
      <c r="G393" s="42">
        <v>3486.68</v>
      </c>
      <c r="H393" s="42">
        <f>E393*0.0304</f>
        <v>1824</v>
      </c>
      <c r="I393" s="42">
        <v>175</v>
      </c>
      <c r="J393" s="42">
        <v>7207.68</v>
      </c>
      <c r="K393" s="63">
        <f>E393-J393</f>
        <v>52792.32</v>
      </c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12"/>
      <c r="FY393" s="12"/>
      <c r="FZ393" s="12"/>
      <c r="GA393" s="12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  <c r="HP393" s="12"/>
      <c r="HQ393" s="12"/>
      <c r="HR393" s="12"/>
      <c r="HS393" s="12"/>
      <c r="HT393" s="12"/>
      <c r="HU393" s="12"/>
      <c r="HV393" s="12"/>
      <c r="HW393" s="12"/>
      <c r="HX393" s="12"/>
      <c r="HY393" s="12"/>
      <c r="HZ393" s="12"/>
      <c r="IA393" s="12"/>
      <c r="IB393" s="12"/>
      <c r="IC393" s="12"/>
      <c r="ID393" s="12"/>
      <c r="IE393" s="12"/>
      <c r="IF393" s="12"/>
      <c r="IG393" s="12"/>
      <c r="IH393" s="12"/>
      <c r="II393" s="12"/>
      <c r="IJ393" s="12"/>
      <c r="IK393" s="12"/>
      <c r="IL393" s="12"/>
      <c r="IM393" s="12"/>
      <c r="IN393" s="12"/>
      <c r="IO393" s="12"/>
      <c r="IP393" s="12"/>
      <c r="IQ393" s="12"/>
      <c r="IR393" s="12"/>
      <c r="IS393" s="12"/>
      <c r="IT393" s="12"/>
      <c r="IU393" s="12"/>
      <c r="IV393" s="12"/>
      <c r="IW393" s="12"/>
      <c r="IX393" s="12"/>
      <c r="IY393" s="12"/>
      <c r="IZ393" s="12"/>
      <c r="JA393" s="12"/>
      <c r="JB393" s="12"/>
      <c r="JC393" s="12"/>
      <c r="JD393" s="12"/>
      <c r="JE393" s="12"/>
      <c r="JF393" s="12"/>
      <c r="JG393" s="12"/>
      <c r="JH393" s="12"/>
      <c r="JI393" s="12"/>
      <c r="JJ393" s="12"/>
      <c r="JK393" s="12"/>
      <c r="JL393" s="12"/>
      <c r="JM393" s="12"/>
      <c r="JN393" s="12"/>
      <c r="JO393" s="12"/>
      <c r="JP393" s="12"/>
      <c r="JQ393" s="12"/>
      <c r="JR393" s="12"/>
      <c r="JS393" s="12"/>
      <c r="JT393" s="12"/>
      <c r="JU393" s="12"/>
      <c r="JV393" s="12"/>
    </row>
    <row r="394" spans="1:282" s="32" customFormat="1" ht="16.5" customHeight="1" x14ac:dyDescent="0.25">
      <c r="A394" s="2" t="s">
        <v>12</v>
      </c>
      <c r="B394" s="2">
        <v>5</v>
      </c>
      <c r="C394" s="15"/>
      <c r="D394" s="2"/>
      <c r="E394" s="50">
        <f>SUM(E389:E393)</f>
        <v>260000</v>
      </c>
      <c r="F394" s="50">
        <f>SUM(F389:F393)</f>
        <v>7462</v>
      </c>
      <c r="G394" s="50">
        <f>SUM(G389:G393)</f>
        <v>12929.73</v>
      </c>
      <c r="H394" s="50">
        <f>SUM(H389:H393)</f>
        <v>7904</v>
      </c>
      <c r="I394" s="50">
        <f>SUM(I389:I393)</f>
        <v>725</v>
      </c>
      <c r="J394" s="50">
        <f>SUM(J389:J390)+J391+J392+J393</f>
        <v>29020.73</v>
      </c>
      <c r="K394" s="50">
        <f>SUM(K389:K390)+K391+K392+K393</f>
        <v>230979.27</v>
      </c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12"/>
      <c r="FY394" s="12"/>
      <c r="FZ394" s="12"/>
      <c r="GA394" s="12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  <c r="HP394" s="12"/>
      <c r="HQ394" s="12"/>
      <c r="HR394" s="12"/>
      <c r="HS394" s="12"/>
      <c r="HT394" s="12"/>
      <c r="HU394" s="12"/>
      <c r="HV394" s="12"/>
      <c r="HW394" s="12"/>
      <c r="HX394" s="12"/>
      <c r="HY394" s="12"/>
      <c r="HZ394" s="12"/>
      <c r="IA394" s="12"/>
      <c r="IB394" s="12"/>
      <c r="IC394" s="12"/>
      <c r="ID394" s="12"/>
      <c r="IE394" s="12"/>
      <c r="IF394" s="12"/>
      <c r="IG394" s="12"/>
      <c r="IH394" s="12"/>
      <c r="II394" s="12"/>
      <c r="IJ394" s="12"/>
      <c r="IK394" s="12"/>
      <c r="IL394" s="12"/>
      <c r="IM394" s="12"/>
      <c r="IN394" s="12"/>
      <c r="IO394" s="12"/>
      <c r="IP394" s="12"/>
      <c r="IQ394" s="12"/>
      <c r="IR394" s="12"/>
      <c r="IS394" s="12"/>
      <c r="IT394" s="12"/>
      <c r="IU394" s="12"/>
      <c r="IV394" s="12"/>
      <c r="IW394" s="12"/>
      <c r="IX394" s="12"/>
      <c r="IY394" s="12"/>
      <c r="IZ394" s="12"/>
      <c r="JA394" s="12"/>
      <c r="JB394" s="12"/>
      <c r="JC394" s="12"/>
      <c r="JD394" s="12"/>
      <c r="JE394" s="12"/>
      <c r="JF394" s="12"/>
      <c r="JG394" s="12"/>
      <c r="JH394" s="12"/>
      <c r="JI394" s="12"/>
      <c r="JJ394" s="12"/>
      <c r="JK394" s="12"/>
      <c r="JL394" s="12"/>
      <c r="JM394" s="12"/>
      <c r="JN394" s="12"/>
      <c r="JO394" s="12"/>
      <c r="JP394" s="12"/>
      <c r="JQ394" s="12"/>
      <c r="JR394" s="12"/>
      <c r="JS394" s="12"/>
      <c r="JT394" s="12"/>
      <c r="JU394" s="12"/>
      <c r="JV394" s="12"/>
    </row>
    <row r="395" spans="1:282" s="32" customFormat="1" x14ac:dyDescent="0.25">
      <c r="A395"/>
      <c r="B395"/>
      <c r="C395" s="14"/>
      <c r="D395"/>
      <c r="E395" s="42"/>
      <c r="F395" s="42"/>
      <c r="G395" s="42"/>
      <c r="H395" s="42"/>
      <c r="I395" s="42"/>
      <c r="J395" s="42"/>
      <c r="K395" s="4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  <c r="BC395" s="12"/>
      <c r="BD395" s="12"/>
      <c r="BE395" s="12"/>
      <c r="BF395" s="12"/>
      <c r="BG395" s="12"/>
      <c r="BH395" s="12"/>
      <c r="BI395" s="12"/>
      <c r="BJ395" s="12"/>
      <c r="BK395" s="12"/>
      <c r="BL395" s="12"/>
      <c r="BM395" s="12"/>
      <c r="BN395" s="12"/>
      <c r="BO395" s="12"/>
      <c r="BP395" s="12"/>
      <c r="BQ395" s="12"/>
      <c r="BR395" s="12"/>
      <c r="BS395" s="12"/>
      <c r="BT395" s="12"/>
      <c r="BU395" s="12"/>
      <c r="BV395" s="12"/>
      <c r="BW395" s="12"/>
      <c r="BX395" s="12"/>
      <c r="BY395" s="12"/>
      <c r="BZ395" s="12"/>
      <c r="CA395" s="12"/>
      <c r="CB395" s="12"/>
      <c r="CC395" s="12"/>
      <c r="CD395" s="12"/>
      <c r="CE395" s="12"/>
      <c r="CF395" s="12"/>
      <c r="CG395" s="12"/>
      <c r="CH395" s="12"/>
      <c r="CI395" s="12"/>
      <c r="CJ395" s="12"/>
      <c r="CK395" s="12"/>
      <c r="CL395" s="12"/>
      <c r="CM395" s="12"/>
      <c r="CN395" s="12"/>
      <c r="CO395" s="12"/>
      <c r="CP395" s="12"/>
      <c r="CQ395" s="12"/>
      <c r="CR395" s="12"/>
      <c r="CS395" s="12"/>
      <c r="CT395" s="12"/>
      <c r="CU395" s="12"/>
      <c r="CV395" s="12"/>
      <c r="CW395" s="12"/>
      <c r="CX395" s="12"/>
      <c r="CY395" s="12"/>
      <c r="CZ395" s="12"/>
      <c r="DA395" s="12"/>
      <c r="DB395" s="12"/>
      <c r="DC395" s="12"/>
      <c r="DD395" s="12"/>
      <c r="DE395" s="12"/>
      <c r="DF395" s="12"/>
      <c r="DG395" s="12"/>
      <c r="DH395" s="12"/>
      <c r="DI395" s="12"/>
      <c r="DJ395" s="12"/>
      <c r="DK395" s="12"/>
      <c r="DL395" s="12"/>
      <c r="DM395" s="12"/>
      <c r="DN395" s="12"/>
      <c r="DO395" s="12"/>
      <c r="DP395" s="12"/>
      <c r="DQ395" s="12"/>
      <c r="DR395" s="12"/>
      <c r="DS395" s="12"/>
      <c r="DT395" s="12"/>
      <c r="DU395" s="12"/>
      <c r="DV395" s="12"/>
      <c r="DW395" s="12"/>
      <c r="DX395" s="12"/>
      <c r="DY395" s="12"/>
      <c r="DZ395" s="12"/>
      <c r="EA395" s="12"/>
      <c r="EB395" s="12"/>
      <c r="EC395" s="12"/>
      <c r="ED395" s="12"/>
      <c r="EE395" s="12"/>
      <c r="EF395" s="12"/>
      <c r="EG395" s="12"/>
      <c r="EH395" s="12"/>
      <c r="EI395" s="12"/>
      <c r="EJ395" s="12"/>
      <c r="EK395" s="12"/>
      <c r="EL395" s="12"/>
      <c r="EM395" s="12"/>
      <c r="EN395" s="12"/>
      <c r="EO395" s="12"/>
      <c r="EP395" s="12"/>
      <c r="EQ395" s="12"/>
      <c r="ER395" s="12"/>
      <c r="ES395" s="12"/>
      <c r="ET395" s="12"/>
      <c r="EU395" s="12"/>
      <c r="EV395" s="12"/>
      <c r="EW395" s="12"/>
      <c r="EX395" s="12"/>
      <c r="EY395" s="12"/>
      <c r="EZ395" s="12"/>
      <c r="FA395" s="12"/>
      <c r="FB395" s="12"/>
      <c r="FC395" s="12"/>
      <c r="FD395" s="12"/>
      <c r="FE395" s="12"/>
      <c r="FF395" s="12"/>
      <c r="FG395" s="12"/>
      <c r="FH395" s="12"/>
      <c r="FI395" s="12"/>
      <c r="FJ395" s="12"/>
      <c r="FK395" s="12"/>
      <c r="FL395" s="12"/>
      <c r="FM395" s="12"/>
      <c r="FN395" s="12"/>
      <c r="FO395" s="12"/>
      <c r="FP395" s="12"/>
      <c r="FQ395" s="12"/>
      <c r="FR395" s="12"/>
      <c r="FS395" s="12"/>
      <c r="FT395" s="12"/>
      <c r="FU395" s="12"/>
      <c r="FV395" s="12"/>
      <c r="FW395" s="12"/>
      <c r="FX395" s="12"/>
      <c r="FY395" s="12"/>
      <c r="FZ395" s="12"/>
      <c r="GA395" s="12"/>
      <c r="GB395" s="12"/>
      <c r="GC395" s="12"/>
      <c r="GD395" s="12"/>
      <c r="GE395" s="12"/>
      <c r="GF395" s="12"/>
      <c r="GG395" s="12"/>
      <c r="GH395" s="12"/>
      <c r="GI395" s="12"/>
      <c r="GJ395" s="12"/>
      <c r="GK395" s="12"/>
      <c r="GL395" s="12"/>
      <c r="GM395" s="12"/>
      <c r="GN395" s="12"/>
      <c r="GO395" s="12"/>
      <c r="GP395" s="12"/>
      <c r="GQ395" s="12"/>
      <c r="GR395" s="12"/>
      <c r="GS395" s="12"/>
      <c r="GT395" s="12"/>
      <c r="GU395" s="12"/>
      <c r="GV395" s="12"/>
      <c r="GW395" s="12"/>
      <c r="GX395" s="12"/>
      <c r="GY395" s="12"/>
      <c r="GZ395" s="12"/>
      <c r="HA395" s="12"/>
      <c r="HB395" s="12"/>
      <c r="HC395" s="12"/>
      <c r="HD395" s="12"/>
      <c r="HE395" s="12"/>
      <c r="HF395" s="12"/>
      <c r="HG395" s="12"/>
      <c r="HH395" s="12"/>
      <c r="HI395" s="12"/>
      <c r="HJ395" s="12"/>
      <c r="HK395" s="12"/>
      <c r="HL395" s="12"/>
      <c r="HM395" s="12"/>
      <c r="HN395" s="12"/>
      <c r="HO395" s="12"/>
      <c r="HP395" s="12"/>
      <c r="HQ395" s="12"/>
      <c r="HR395" s="12"/>
      <c r="HS395" s="12"/>
      <c r="HT395" s="12"/>
      <c r="HU395" s="12"/>
      <c r="HV395" s="12"/>
      <c r="HW395" s="12"/>
      <c r="HX395" s="12"/>
      <c r="HY395" s="12"/>
      <c r="HZ395" s="12"/>
      <c r="IA395" s="12"/>
      <c r="IB395" s="12"/>
      <c r="IC395" s="12"/>
      <c r="ID395" s="12"/>
      <c r="IE395" s="12"/>
      <c r="IF395" s="12"/>
      <c r="IG395" s="12"/>
      <c r="IH395" s="12"/>
      <c r="II395" s="12"/>
      <c r="IJ395" s="12"/>
      <c r="IK395" s="12"/>
      <c r="IL395" s="12"/>
      <c r="IM395" s="12"/>
      <c r="IN395" s="12"/>
      <c r="IO395" s="12"/>
      <c r="IP395" s="12"/>
      <c r="IQ395" s="12"/>
      <c r="IR395" s="12"/>
      <c r="IS395" s="12"/>
      <c r="IT395" s="12"/>
      <c r="IU395" s="12"/>
      <c r="IV395" s="12"/>
      <c r="IW395" s="12"/>
      <c r="IX395" s="12"/>
      <c r="IY395" s="12"/>
      <c r="IZ395" s="12"/>
      <c r="JA395" s="12"/>
      <c r="JB395" s="12"/>
      <c r="JC395" s="12"/>
      <c r="JD395" s="12"/>
      <c r="JE395" s="12"/>
      <c r="JF395" s="12"/>
      <c r="JG395" s="12"/>
      <c r="JH395" s="12"/>
      <c r="JI395" s="12"/>
      <c r="JJ395" s="12"/>
      <c r="JK395" s="12"/>
      <c r="JL395" s="12"/>
      <c r="JM395" s="12"/>
      <c r="JN395" s="12"/>
      <c r="JO395" s="12"/>
      <c r="JP395" s="12"/>
      <c r="JQ395" s="12"/>
      <c r="JR395" s="12"/>
      <c r="JS395" s="12"/>
      <c r="JT395" s="12"/>
      <c r="JU395" s="12"/>
      <c r="JV395" s="12"/>
    </row>
    <row r="396" spans="1:282" s="31" customFormat="1" x14ac:dyDescent="0.25">
      <c r="A396" s="1" t="s">
        <v>302</v>
      </c>
      <c r="B396"/>
      <c r="C396" s="14"/>
      <c r="D396"/>
      <c r="E396" s="42"/>
      <c r="F396" s="42"/>
      <c r="G396" s="42"/>
      <c r="H396" s="42"/>
      <c r="I396" s="42"/>
      <c r="J396" s="42"/>
      <c r="K396" s="4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  <c r="BD396" s="11"/>
      <c r="BE396" s="11"/>
      <c r="BF396" s="11"/>
      <c r="BG396" s="11"/>
      <c r="BH396" s="11"/>
      <c r="BI396" s="11"/>
      <c r="BJ396" s="11"/>
      <c r="BK396" s="11"/>
      <c r="BL396" s="11"/>
      <c r="BM396" s="11"/>
      <c r="BN396" s="11"/>
      <c r="BO396" s="11"/>
      <c r="BP396" s="11"/>
      <c r="BQ396" s="11"/>
      <c r="BR396" s="11"/>
      <c r="BS396" s="11"/>
      <c r="BT396" s="11"/>
      <c r="BU396" s="11"/>
      <c r="BV396" s="11"/>
      <c r="BW396" s="11"/>
      <c r="BX396" s="11"/>
      <c r="BY396" s="11"/>
      <c r="BZ396" s="11"/>
      <c r="CA396" s="11"/>
      <c r="CB396" s="11"/>
      <c r="CC396" s="11"/>
      <c r="CD396" s="11"/>
      <c r="CE396" s="11"/>
      <c r="CF396" s="11"/>
      <c r="CG396" s="11"/>
      <c r="CH396" s="11"/>
      <c r="CI396" s="11"/>
      <c r="CJ396" s="11"/>
      <c r="CK396" s="11"/>
      <c r="CL396" s="11"/>
      <c r="CM396" s="11"/>
      <c r="CN396" s="11"/>
      <c r="CO396" s="11"/>
      <c r="CP396" s="11"/>
      <c r="CQ396" s="11"/>
      <c r="CR396" s="11"/>
      <c r="CS396" s="11"/>
      <c r="CT396" s="11"/>
      <c r="CU396" s="11"/>
      <c r="CV396" s="11"/>
      <c r="CW396" s="11"/>
      <c r="CX396" s="11"/>
      <c r="CY396" s="11"/>
      <c r="CZ396" s="11"/>
      <c r="DA396" s="11"/>
      <c r="DB396" s="11"/>
      <c r="DC396" s="11"/>
      <c r="DD396" s="11"/>
      <c r="DE396" s="11"/>
      <c r="DF396" s="11"/>
      <c r="DG396" s="11"/>
      <c r="DH396" s="11"/>
      <c r="DI396" s="11"/>
      <c r="DJ396" s="11"/>
      <c r="DK396" s="11"/>
      <c r="DL396" s="11"/>
      <c r="DM396" s="11"/>
      <c r="DN396" s="11"/>
      <c r="DO396" s="11"/>
      <c r="DP396" s="11"/>
      <c r="DQ396" s="11"/>
      <c r="DR396" s="11"/>
      <c r="DS396" s="11"/>
      <c r="DT396" s="11"/>
      <c r="DU396" s="11"/>
      <c r="DV396" s="11"/>
      <c r="DW396" s="11"/>
      <c r="DX396" s="11"/>
      <c r="DY396" s="11"/>
      <c r="DZ396" s="11"/>
      <c r="EA396" s="11"/>
      <c r="EB396" s="11"/>
      <c r="EC396" s="11"/>
      <c r="ED396" s="11"/>
      <c r="EE396" s="11"/>
      <c r="EF396" s="11"/>
      <c r="EG396" s="11"/>
      <c r="EH396" s="11"/>
      <c r="EI396" s="11"/>
      <c r="EJ396" s="11"/>
      <c r="EK396" s="11"/>
      <c r="EL396" s="11"/>
      <c r="EM396" s="11"/>
      <c r="EN396" s="11"/>
      <c r="EO396" s="11"/>
      <c r="EP396" s="11"/>
      <c r="EQ396" s="11"/>
      <c r="ER396" s="11"/>
      <c r="ES396" s="11"/>
      <c r="ET396" s="11"/>
      <c r="EU396" s="11"/>
      <c r="EV396" s="11"/>
      <c r="EW396" s="11"/>
      <c r="EX396" s="11"/>
      <c r="EY396" s="11"/>
      <c r="EZ396" s="11"/>
      <c r="FA396" s="11"/>
      <c r="FB396" s="11"/>
      <c r="FC396" s="11"/>
      <c r="FD396" s="11"/>
      <c r="FE396" s="11"/>
      <c r="FF396" s="11"/>
      <c r="FG396" s="11"/>
      <c r="FH396" s="11"/>
      <c r="FI396" s="11"/>
      <c r="FJ396" s="11"/>
      <c r="FK396" s="11"/>
      <c r="FL396" s="11"/>
      <c r="FM396" s="11"/>
      <c r="FN396" s="11"/>
      <c r="FO396" s="11"/>
      <c r="FP396" s="11"/>
      <c r="FQ396" s="11"/>
      <c r="FR396" s="11"/>
      <c r="FS396" s="11"/>
      <c r="FT396" s="11"/>
      <c r="FU396" s="11"/>
      <c r="FV396" s="11"/>
      <c r="FW396" s="11"/>
      <c r="FX396" s="11"/>
      <c r="FY396" s="11"/>
      <c r="FZ396" s="11"/>
      <c r="GA396" s="11"/>
      <c r="GB396" s="11"/>
      <c r="GC396" s="11"/>
      <c r="GD396" s="11"/>
      <c r="GE396" s="11"/>
      <c r="GF396" s="11"/>
      <c r="GG396" s="11"/>
      <c r="GH396" s="11"/>
      <c r="GI396" s="11"/>
      <c r="GJ396" s="11"/>
      <c r="GK396" s="11"/>
      <c r="GL396" s="11"/>
      <c r="GM396" s="11"/>
      <c r="GN396" s="11"/>
      <c r="GO396" s="11"/>
      <c r="GP396" s="11"/>
      <c r="GQ396" s="11"/>
      <c r="GR396" s="11"/>
      <c r="GS396" s="11"/>
      <c r="GT396" s="11"/>
      <c r="GU396" s="11"/>
      <c r="GV396" s="11"/>
      <c r="GW396" s="11"/>
      <c r="GX396" s="11"/>
      <c r="GY396" s="11"/>
      <c r="GZ396" s="11"/>
      <c r="HA396" s="11"/>
      <c r="HB396" s="11"/>
      <c r="HC396" s="11"/>
      <c r="HD396" s="11"/>
      <c r="HE396" s="11"/>
      <c r="HF396" s="11"/>
      <c r="HG396" s="11"/>
      <c r="HH396" s="11"/>
      <c r="HI396" s="11"/>
      <c r="HJ396" s="11"/>
      <c r="HK396" s="11"/>
      <c r="HL396" s="11"/>
      <c r="HM396" s="11"/>
      <c r="HN396" s="11"/>
      <c r="HO396" s="11"/>
      <c r="HP396" s="11"/>
      <c r="HQ396" s="11"/>
      <c r="HR396" s="11"/>
      <c r="HS396" s="11"/>
      <c r="HT396" s="11"/>
      <c r="HU396" s="11"/>
      <c r="HV396" s="11"/>
      <c r="HW396" s="11"/>
      <c r="HX396" s="11"/>
      <c r="HY396" s="11"/>
      <c r="HZ396" s="11"/>
      <c r="IA396" s="11"/>
      <c r="IB396" s="11"/>
      <c r="IC396" s="11"/>
      <c r="ID396" s="11"/>
      <c r="IE396" s="11"/>
      <c r="IF396" s="11"/>
      <c r="IG396" s="11"/>
      <c r="IH396" s="11"/>
      <c r="II396" s="11"/>
      <c r="IJ396" s="11"/>
      <c r="IK396" s="11"/>
      <c r="IL396" s="11"/>
      <c r="IM396" s="11"/>
      <c r="IN396" s="11"/>
      <c r="IO396" s="11"/>
      <c r="IP396" s="11"/>
      <c r="IQ396" s="11"/>
      <c r="IR396" s="11"/>
      <c r="IS396" s="11"/>
      <c r="IT396" s="11"/>
      <c r="IU396" s="11"/>
      <c r="IV396" s="11"/>
      <c r="IW396" s="11"/>
      <c r="IX396" s="11"/>
      <c r="IY396" s="11"/>
      <c r="IZ396" s="11"/>
      <c r="JA396" s="11"/>
      <c r="JB396" s="11"/>
      <c r="JC396" s="11"/>
      <c r="JD396" s="11"/>
      <c r="JE396" s="11"/>
      <c r="JF396" s="11"/>
      <c r="JG396" s="11"/>
      <c r="JH396" s="11"/>
      <c r="JI396" s="11"/>
      <c r="JJ396" s="11"/>
      <c r="JK396" s="11"/>
      <c r="JL396" s="11"/>
      <c r="JM396" s="11"/>
      <c r="JN396" s="11"/>
      <c r="JO396" s="11"/>
      <c r="JP396" s="11"/>
      <c r="JQ396" s="11"/>
      <c r="JR396" s="11"/>
      <c r="JS396" s="11"/>
      <c r="JT396" s="11"/>
      <c r="JU396" s="11"/>
      <c r="JV396" s="11"/>
    </row>
    <row r="397" spans="1:282" s="11" customFormat="1" x14ac:dyDescent="0.25">
      <c r="A397" t="s">
        <v>450</v>
      </c>
      <c r="B397" t="s">
        <v>11</v>
      </c>
      <c r="C397" s="14" t="s">
        <v>310</v>
      </c>
      <c r="D397" t="s">
        <v>204</v>
      </c>
      <c r="E397" s="42">
        <v>165000</v>
      </c>
      <c r="F397" s="42">
        <v>4735.5</v>
      </c>
      <c r="G397" s="42">
        <v>27394.99</v>
      </c>
      <c r="H397" s="42">
        <v>5016</v>
      </c>
      <c r="I397" s="42">
        <v>4815</v>
      </c>
      <c r="J397" s="42">
        <f>+F397+G397+H397+I397</f>
        <v>41961.49</v>
      </c>
      <c r="K397" s="42">
        <f>+E397-J397</f>
        <v>123038.51</v>
      </c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</row>
    <row r="398" spans="1:282" x14ac:dyDescent="0.25">
      <c r="A398" t="s">
        <v>138</v>
      </c>
      <c r="B398" t="s">
        <v>20</v>
      </c>
      <c r="C398" s="14" t="s">
        <v>310</v>
      </c>
      <c r="D398" t="s">
        <v>204</v>
      </c>
      <c r="E398" s="42">
        <v>32000</v>
      </c>
      <c r="F398" s="42">
        <v>918.4</v>
      </c>
      <c r="G398" s="42">
        <v>0</v>
      </c>
      <c r="H398" s="42">
        <f>E398*0.0304</f>
        <v>972.8</v>
      </c>
      <c r="I398" s="42">
        <v>275</v>
      </c>
      <c r="J398" s="42">
        <f>+F398+G398+H398+I398</f>
        <v>2166.1999999999998</v>
      </c>
      <c r="K398" s="42">
        <f>+E398-J398</f>
        <v>29833.8</v>
      </c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  <c r="BC398" s="12"/>
      <c r="BD398" s="12"/>
      <c r="BE398" s="12"/>
      <c r="BF398" s="12"/>
      <c r="BG398" s="12"/>
      <c r="BH398" s="12"/>
      <c r="BI398" s="12"/>
      <c r="BJ398" s="12"/>
      <c r="BK398" s="12"/>
      <c r="BL398" s="12"/>
      <c r="BM398" s="12"/>
      <c r="BN398" s="12"/>
      <c r="BO398" s="12"/>
      <c r="BP398" s="12"/>
      <c r="BQ398" s="12"/>
      <c r="BR398" s="12"/>
      <c r="BS398" s="12"/>
      <c r="BT398" s="12"/>
      <c r="BU398" s="12"/>
      <c r="BV398" s="12"/>
      <c r="BW398" s="12"/>
      <c r="BX398" s="12"/>
      <c r="BY398" s="12"/>
      <c r="BZ398" s="12"/>
      <c r="CA398" s="12"/>
      <c r="CB398" s="12"/>
      <c r="CC398" s="12"/>
      <c r="CD398" s="12"/>
      <c r="CE398" s="12"/>
      <c r="CF398" s="12"/>
      <c r="CG398" s="12"/>
      <c r="CH398" s="12"/>
      <c r="CI398" s="12"/>
      <c r="CJ398" s="12"/>
      <c r="CK398" s="12"/>
      <c r="CL398" s="12"/>
      <c r="CM398" s="12"/>
      <c r="CN398" s="12"/>
      <c r="CO398" s="12"/>
      <c r="CP398" s="12"/>
      <c r="CQ398" s="12"/>
      <c r="CR398" s="12"/>
      <c r="CS398" s="12"/>
      <c r="CT398" s="12"/>
      <c r="CU398" s="12"/>
      <c r="CV398" s="12"/>
      <c r="CW398" s="12"/>
      <c r="CX398" s="12"/>
      <c r="CY398" s="12"/>
      <c r="CZ398" s="12"/>
      <c r="DA398" s="12"/>
      <c r="DB398" s="12"/>
      <c r="DC398" s="12"/>
      <c r="DD398" s="12"/>
      <c r="DE398" s="12"/>
      <c r="DF398" s="12"/>
      <c r="DG398" s="12"/>
      <c r="DH398" s="12"/>
      <c r="DI398" s="12"/>
      <c r="DJ398" s="12"/>
      <c r="DK398" s="12"/>
      <c r="DL398" s="12"/>
      <c r="DM398" s="12"/>
      <c r="DN398" s="12"/>
      <c r="DO398" s="12"/>
      <c r="DP398" s="12"/>
      <c r="DQ398" s="12"/>
      <c r="DR398" s="12"/>
      <c r="DS398" s="12"/>
      <c r="DT398" s="12"/>
      <c r="DU398" s="12"/>
      <c r="DV398" s="12"/>
      <c r="DW398" s="12"/>
      <c r="DX398" s="12"/>
      <c r="DY398" s="12"/>
      <c r="DZ398" s="12"/>
      <c r="EA398" s="12"/>
      <c r="EB398" s="12"/>
      <c r="EC398" s="12"/>
      <c r="ED398" s="12"/>
      <c r="EE398" s="12"/>
      <c r="EF398" s="12"/>
      <c r="EG398" s="12"/>
      <c r="EH398" s="12"/>
      <c r="EI398" s="12"/>
      <c r="EJ398" s="12"/>
      <c r="EK398" s="12"/>
      <c r="EL398" s="12"/>
      <c r="EM398" s="12"/>
      <c r="EN398" s="12"/>
      <c r="EO398" s="12"/>
      <c r="EP398" s="12"/>
      <c r="EQ398" s="12"/>
      <c r="ER398" s="12"/>
      <c r="ES398" s="12"/>
      <c r="ET398" s="12"/>
      <c r="EU398" s="12"/>
      <c r="EV398" s="12"/>
      <c r="EW398" s="12"/>
      <c r="EX398" s="12"/>
      <c r="EY398" s="12"/>
      <c r="EZ398" s="12"/>
      <c r="FA398" s="12"/>
      <c r="FB398" s="12"/>
      <c r="FC398" s="12"/>
      <c r="FD398" s="12"/>
      <c r="FE398" s="12"/>
      <c r="FF398" s="12"/>
      <c r="FG398" s="12"/>
      <c r="FH398" s="12"/>
      <c r="FI398" s="12"/>
      <c r="FJ398" s="12"/>
      <c r="FK398" s="12"/>
      <c r="FL398" s="12"/>
      <c r="FM398" s="12"/>
      <c r="FN398" s="12"/>
      <c r="FO398" s="12"/>
      <c r="FP398" s="12"/>
      <c r="FQ398" s="12"/>
      <c r="FR398" s="12"/>
      <c r="FS398" s="12"/>
      <c r="FT398" s="12"/>
      <c r="FU398" s="12"/>
      <c r="FV398" s="12"/>
      <c r="FW398" s="12"/>
      <c r="FX398" s="12"/>
      <c r="FY398" s="12"/>
      <c r="FZ398" s="12"/>
      <c r="GA398" s="12"/>
      <c r="GB398" s="12"/>
      <c r="GC398" s="12"/>
      <c r="GD398" s="12"/>
      <c r="GE398" s="12"/>
      <c r="GF398" s="12"/>
      <c r="GG398" s="12"/>
      <c r="GH398" s="12"/>
      <c r="GI398" s="12"/>
      <c r="GJ398" s="12"/>
      <c r="GK398" s="12"/>
      <c r="GL398" s="12"/>
      <c r="GM398" s="12"/>
      <c r="GN398" s="12"/>
      <c r="GO398" s="12"/>
      <c r="GP398" s="12"/>
      <c r="GQ398" s="12"/>
      <c r="GR398" s="12"/>
      <c r="GS398" s="12"/>
      <c r="GT398" s="12"/>
      <c r="GU398" s="12"/>
      <c r="GV398" s="12"/>
      <c r="GW398" s="12"/>
      <c r="GX398" s="12"/>
      <c r="GY398" s="12"/>
      <c r="GZ398" s="12"/>
      <c r="HA398" s="12"/>
      <c r="HB398" s="12"/>
      <c r="HC398" s="12"/>
      <c r="HD398" s="12"/>
      <c r="HE398" s="12"/>
      <c r="HF398" s="12"/>
      <c r="HG398" s="12"/>
      <c r="HH398" s="12"/>
      <c r="HI398" s="12"/>
      <c r="HJ398" s="12"/>
      <c r="HK398" s="12"/>
      <c r="HL398" s="12"/>
      <c r="HM398" s="12"/>
      <c r="HN398" s="12"/>
      <c r="HO398" s="12"/>
      <c r="HP398" s="12"/>
      <c r="HQ398" s="12"/>
      <c r="HR398" s="12"/>
      <c r="HS398" s="12"/>
      <c r="HT398" s="12"/>
      <c r="HU398" s="12"/>
      <c r="HV398" s="12"/>
      <c r="HW398" s="12"/>
      <c r="HX398" s="12"/>
      <c r="HY398" s="12"/>
      <c r="HZ398" s="12"/>
      <c r="IA398" s="12"/>
      <c r="IB398" s="12"/>
      <c r="IC398" s="12"/>
      <c r="ID398" s="12"/>
      <c r="IE398" s="12"/>
      <c r="IF398" s="12"/>
      <c r="IG398" s="12"/>
      <c r="IH398" s="12"/>
      <c r="II398" s="12"/>
      <c r="IJ398" s="12"/>
      <c r="IK398" s="12"/>
      <c r="IL398" s="12"/>
      <c r="IM398" s="12"/>
      <c r="IN398" s="12"/>
      <c r="IO398" s="12"/>
      <c r="IP398" s="12"/>
      <c r="IQ398" s="12"/>
      <c r="IR398" s="12"/>
      <c r="IS398" s="12"/>
      <c r="IT398" s="12"/>
      <c r="IU398" s="12"/>
      <c r="IV398" s="12"/>
      <c r="IW398" s="12"/>
      <c r="IX398" s="12"/>
      <c r="IY398" s="12"/>
      <c r="IZ398" s="12"/>
      <c r="JA398" s="12"/>
      <c r="JB398" s="12"/>
      <c r="JC398" s="12"/>
      <c r="JD398" s="12"/>
      <c r="JE398" s="12"/>
      <c r="JF398" s="12"/>
      <c r="JG398" s="12"/>
      <c r="JH398" s="12"/>
      <c r="JI398" s="12"/>
      <c r="JJ398" s="12"/>
      <c r="JK398" s="12"/>
      <c r="JL398" s="12"/>
      <c r="JM398" s="12"/>
      <c r="JN398" s="12"/>
      <c r="JO398" s="12"/>
      <c r="JP398" s="12"/>
      <c r="JQ398" s="12"/>
      <c r="JR398" s="12"/>
      <c r="JS398" s="12"/>
      <c r="JT398" s="12"/>
      <c r="JU398" s="12"/>
      <c r="JV398" s="12"/>
    </row>
    <row r="399" spans="1:282" s="11" customFormat="1" x14ac:dyDescent="0.25">
      <c r="A399" t="s">
        <v>448</v>
      </c>
      <c r="B399" t="s">
        <v>280</v>
      </c>
      <c r="C399" s="14" t="s">
        <v>311</v>
      </c>
      <c r="D399" t="s">
        <v>204</v>
      </c>
      <c r="E399" s="42">
        <v>44000</v>
      </c>
      <c r="F399" s="42">
        <v>1262.8</v>
      </c>
      <c r="G399" s="42">
        <v>1007.19</v>
      </c>
      <c r="H399" s="42">
        <f>E399*0.0304</f>
        <v>1337.6</v>
      </c>
      <c r="I399" s="42">
        <v>275</v>
      </c>
      <c r="J399" s="42">
        <f>+F399+G399+H399+I399</f>
        <v>3882.59</v>
      </c>
      <c r="K399" s="42">
        <f>+E399-J399</f>
        <v>40117.410000000003</v>
      </c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</row>
    <row r="400" spans="1:282" s="28" customFormat="1" x14ac:dyDescent="0.25">
      <c r="A400" t="s">
        <v>86</v>
      </c>
      <c r="B400" t="s">
        <v>417</v>
      </c>
      <c r="C400" s="14" t="s">
        <v>310</v>
      </c>
      <c r="D400" t="s">
        <v>204</v>
      </c>
      <c r="E400" s="42">
        <v>61000</v>
      </c>
      <c r="F400" s="42">
        <v>1750.7</v>
      </c>
      <c r="G400" s="42">
        <v>3674.86</v>
      </c>
      <c r="H400" s="42">
        <v>1854.4</v>
      </c>
      <c r="I400" s="42">
        <v>275</v>
      </c>
      <c r="J400" s="42">
        <f>+F400+G400+H400+I400</f>
        <v>7554.96</v>
      </c>
      <c r="K400" s="42">
        <f>+E400-J400</f>
        <v>53445.04</v>
      </c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12"/>
      <c r="FY400" s="12"/>
      <c r="FZ400" s="12"/>
      <c r="GA400" s="12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  <c r="HP400" s="12"/>
      <c r="HQ400" s="12"/>
      <c r="HR400" s="12"/>
      <c r="HS400" s="12"/>
      <c r="HT400" s="12"/>
      <c r="HU400" s="12"/>
      <c r="HV400" s="12"/>
      <c r="HW400" s="12"/>
      <c r="HX400" s="12"/>
      <c r="HY400" s="12"/>
      <c r="HZ400" s="12"/>
      <c r="IA400" s="12"/>
      <c r="IB400" s="12"/>
      <c r="IC400" s="12"/>
      <c r="ID400" s="12"/>
      <c r="IE400" s="12"/>
      <c r="IF400" s="12"/>
      <c r="IG400" s="12"/>
      <c r="IH400" s="12"/>
      <c r="II400" s="12"/>
      <c r="IJ400" s="12"/>
      <c r="IK400" s="12"/>
      <c r="IL400" s="12"/>
      <c r="IM400" s="12"/>
      <c r="IN400" s="12"/>
      <c r="IO400" s="12"/>
      <c r="IP400" s="12"/>
      <c r="IQ400" s="12"/>
      <c r="IR400" s="12"/>
      <c r="IS400" s="12"/>
      <c r="IT400" s="12"/>
      <c r="IU400" s="12"/>
      <c r="IV400" s="12"/>
      <c r="IW400" s="12"/>
      <c r="IX400" s="12"/>
      <c r="IY400" s="12"/>
      <c r="IZ400" s="12"/>
      <c r="JA400" s="12"/>
      <c r="JB400" s="12"/>
      <c r="JC400" s="12"/>
      <c r="JD400" s="12"/>
      <c r="JE400" s="12"/>
      <c r="JF400" s="12"/>
      <c r="JG400" s="12"/>
      <c r="JH400" s="12"/>
      <c r="JI400" s="12"/>
      <c r="JJ400" s="12"/>
      <c r="JK400" s="12"/>
      <c r="JL400" s="12"/>
      <c r="JM400" s="12"/>
      <c r="JN400" s="12"/>
      <c r="JO400" s="12"/>
      <c r="JP400" s="12"/>
      <c r="JQ400" s="12"/>
      <c r="JR400" s="12"/>
      <c r="JS400" s="12"/>
      <c r="JT400" s="12"/>
      <c r="JU400" s="12"/>
      <c r="JV400" s="12"/>
    </row>
    <row r="401" spans="1:282" s="32" customFormat="1" x14ac:dyDescent="0.25">
      <c r="A401" s="26" t="s">
        <v>12</v>
      </c>
      <c r="B401" s="26">
        <v>4</v>
      </c>
      <c r="C401" s="27"/>
      <c r="D401" s="26"/>
      <c r="E401" s="49">
        <f t="shared" ref="E401:K401" si="81">SUM(E397:E400)</f>
        <v>302000</v>
      </c>
      <c r="F401" s="49">
        <f t="shared" si="81"/>
        <v>8667.4</v>
      </c>
      <c r="G401" s="49">
        <f>SUM(G397:G400)</f>
        <v>32077.040000000001</v>
      </c>
      <c r="H401" s="49">
        <f t="shared" si="81"/>
        <v>9180.7999999999993</v>
      </c>
      <c r="I401" s="49">
        <f t="shared" si="81"/>
        <v>5640</v>
      </c>
      <c r="J401" s="49">
        <f t="shared" si="81"/>
        <v>55565.24</v>
      </c>
      <c r="K401" s="49">
        <f t="shared" si="81"/>
        <v>246434.76</v>
      </c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  <c r="BC401" s="12"/>
      <c r="BD401" s="12"/>
      <c r="BE401" s="12"/>
      <c r="BF401" s="12"/>
      <c r="BG401" s="12"/>
      <c r="BH401" s="12"/>
      <c r="BI401" s="12"/>
      <c r="BJ401" s="12"/>
      <c r="BK401" s="12"/>
      <c r="BL401" s="12"/>
      <c r="BM401" s="12"/>
      <c r="BN401" s="12"/>
      <c r="BO401" s="12"/>
      <c r="BP401" s="12"/>
      <c r="BQ401" s="12"/>
      <c r="BR401" s="12"/>
      <c r="BS401" s="12"/>
      <c r="BT401" s="12"/>
      <c r="BU401" s="12"/>
      <c r="BV401" s="12"/>
      <c r="BW401" s="12"/>
      <c r="BX401" s="12"/>
      <c r="BY401" s="12"/>
      <c r="BZ401" s="12"/>
      <c r="CA401" s="12"/>
      <c r="CB401" s="12"/>
      <c r="CC401" s="12"/>
      <c r="CD401" s="12"/>
      <c r="CE401" s="12"/>
      <c r="CF401" s="12"/>
      <c r="CG401" s="12"/>
      <c r="CH401" s="12"/>
      <c r="CI401" s="12"/>
      <c r="CJ401" s="12"/>
      <c r="CK401" s="12"/>
      <c r="CL401" s="12"/>
      <c r="CM401" s="12"/>
      <c r="CN401" s="12"/>
      <c r="CO401" s="12"/>
      <c r="CP401" s="12"/>
      <c r="CQ401" s="12"/>
      <c r="CR401" s="12"/>
      <c r="CS401" s="12"/>
      <c r="CT401" s="12"/>
      <c r="CU401" s="12"/>
      <c r="CV401" s="12"/>
      <c r="CW401" s="12"/>
      <c r="CX401" s="12"/>
      <c r="CY401" s="12"/>
      <c r="CZ401" s="12"/>
      <c r="DA401" s="12"/>
      <c r="DB401" s="12"/>
      <c r="DC401" s="12"/>
      <c r="DD401" s="12"/>
      <c r="DE401" s="12"/>
      <c r="DF401" s="12"/>
      <c r="DG401" s="12"/>
      <c r="DH401" s="12"/>
      <c r="DI401" s="12"/>
      <c r="DJ401" s="12"/>
      <c r="DK401" s="12"/>
      <c r="DL401" s="12"/>
      <c r="DM401" s="12"/>
      <c r="DN401" s="12"/>
      <c r="DO401" s="12"/>
      <c r="DP401" s="12"/>
      <c r="DQ401" s="12"/>
      <c r="DR401" s="12"/>
      <c r="DS401" s="12"/>
      <c r="DT401" s="12"/>
      <c r="DU401" s="12"/>
      <c r="DV401" s="12"/>
      <c r="DW401" s="12"/>
      <c r="DX401" s="12"/>
      <c r="DY401" s="12"/>
      <c r="DZ401" s="12"/>
      <c r="EA401" s="12"/>
      <c r="EB401" s="12"/>
      <c r="EC401" s="12"/>
      <c r="ED401" s="12"/>
      <c r="EE401" s="12"/>
      <c r="EF401" s="12"/>
      <c r="EG401" s="12"/>
      <c r="EH401" s="12"/>
      <c r="EI401" s="12"/>
      <c r="EJ401" s="12"/>
      <c r="EK401" s="12"/>
      <c r="EL401" s="12"/>
      <c r="EM401" s="12"/>
      <c r="EN401" s="12"/>
      <c r="EO401" s="12"/>
      <c r="EP401" s="12"/>
      <c r="EQ401" s="12"/>
      <c r="ER401" s="12"/>
      <c r="ES401" s="12"/>
      <c r="ET401" s="12"/>
      <c r="EU401" s="12"/>
      <c r="EV401" s="12"/>
      <c r="EW401" s="12"/>
      <c r="EX401" s="12"/>
      <c r="EY401" s="12"/>
      <c r="EZ401" s="12"/>
      <c r="FA401" s="12"/>
      <c r="FB401" s="12"/>
      <c r="FC401" s="12"/>
      <c r="FD401" s="12"/>
      <c r="FE401" s="12"/>
      <c r="FF401" s="12"/>
      <c r="FG401" s="12"/>
      <c r="FH401" s="12"/>
      <c r="FI401" s="12"/>
      <c r="FJ401" s="12"/>
      <c r="FK401" s="12"/>
      <c r="FL401" s="12"/>
      <c r="FM401" s="12"/>
      <c r="FN401" s="12"/>
      <c r="FO401" s="12"/>
      <c r="FP401" s="12"/>
      <c r="FQ401" s="12"/>
      <c r="FR401" s="12"/>
      <c r="FS401" s="12"/>
      <c r="FT401" s="12"/>
      <c r="FU401" s="12"/>
      <c r="FV401" s="12"/>
      <c r="FW401" s="12"/>
      <c r="FX401" s="12"/>
      <c r="FY401" s="12"/>
      <c r="FZ401" s="12"/>
      <c r="GA401" s="12"/>
      <c r="GB401" s="12"/>
      <c r="GC401" s="12"/>
      <c r="GD401" s="12"/>
      <c r="GE401" s="12"/>
      <c r="GF401" s="12"/>
      <c r="GG401" s="12"/>
      <c r="GH401" s="12"/>
      <c r="GI401" s="12"/>
      <c r="GJ401" s="12"/>
      <c r="GK401" s="12"/>
      <c r="GL401" s="12"/>
      <c r="GM401" s="12"/>
      <c r="GN401" s="12"/>
      <c r="GO401" s="12"/>
      <c r="GP401" s="12"/>
      <c r="GQ401" s="12"/>
      <c r="GR401" s="12"/>
      <c r="GS401" s="12"/>
      <c r="GT401" s="12"/>
      <c r="GU401" s="12"/>
      <c r="GV401" s="12"/>
      <c r="GW401" s="12"/>
      <c r="GX401" s="12"/>
      <c r="GY401" s="12"/>
      <c r="GZ401" s="12"/>
      <c r="HA401" s="12"/>
      <c r="HB401" s="12"/>
      <c r="HC401" s="12"/>
      <c r="HD401" s="12"/>
      <c r="HE401" s="12"/>
      <c r="HF401" s="12"/>
      <c r="HG401" s="12"/>
      <c r="HH401" s="12"/>
      <c r="HI401" s="12"/>
      <c r="HJ401" s="12"/>
      <c r="HK401" s="12"/>
      <c r="HL401" s="12"/>
      <c r="HM401" s="12"/>
      <c r="HN401" s="12"/>
      <c r="HO401" s="12"/>
      <c r="HP401" s="12"/>
      <c r="HQ401" s="12"/>
      <c r="HR401" s="12"/>
      <c r="HS401" s="12"/>
      <c r="HT401" s="12"/>
      <c r="HU401" s="12"/>
      <c r="HV401" s="12"/>
      <c r="HW401" s="12"/>
      <c r="HX401" s="12"/>
      <c r="HY401" s="12"/>
      <c r="HZ401" s="12"/>
      <c r="IA401" s="12"/>
      <c r="IB401" s="12"/>
      <c r="IC401" s="12"/>
      <c r="ID401" s="12"/>
      <c r="IE401" s="12"/>
      <c r="IF401" s="12"/>
      <c r="IG401" s="12"/>
      <c r="IH401" s="12"/>
      <c r="II401" s="12"/>
      <c r="IJ401" s="12"/>
      <c r="IK401" s="12"/>
      <c r="IL401" s="12"/>
      <c r="IM401" s="12"/>
      <c r="IN401" s="12"/>
      <c r="IO401" s="12"/>
      <c r="IP401" s="12"/>
      <c r="IQ401" s="12"/>
      <c r="IR401" s="12"/>
      <c r="IS401" s="12"/>
      <c r="IT401" s="12"/>
      <c r="IU401" s="12"/>
      <c r="IV401" s="12"/>
      <c r="IW401" s="12"/>
      <c r="IX401" s="12"/>
      <c r="IY401" s="12"/>
      <c r="IZ401" s="12"/>
      <c r="JA401" s="12"/>
      <c r="JB401" s="12"/>
      <c r="JC401" s="12"/>
      <c r="JD401" s="12"/>
      <c r="JE401" s="12"/>
      <c r="JF401" s="12"/>
      <c r="JG401" s="12"/>
      <c r="JH401" s="12"/>
      <c r="JI401" s="12"/>
      <c r="JJ401" s="12"/>
      <c r="JK401" s="12"/>
      <c r="JL401" s="12"/>
      <c r="JM401" s="12"/>
      <c r="JN401" s="12"/>
      <c r="JO401" s="12"/>
      <c r="JP401" s="12"/>
      <c r="JQ401" s="12"/>
      <c r="JR401" s="12"/>
      <c r="JS401" s="12"/>
      <c r="JT401" s="12"/>
      <c r="JU401" s="12"/>
      <c r="JV401" s="12"/>
    </row>
    <row r="402" spans="1:282" s="20" customFormat="1" x14ac:dyDescent="0.25">
      <c r="A402" s="46"/>
      <c r="B402" s="46"/>
      <c r="C402" s="47"/>
      <c r="D402" s="46"/>
      <c r="E402" s="59"/>
      <c r="F402" s="59"/>
      <c r="G402" s="59"/>
      <c r="H402" s="59"/>
      <c r="I402" s="59"/>
      <c r="J402" s="59"/>
      <c r="K402" s="59"/>
    </row>
    <row r="403" spans="1:282" s="32" customFormat="1" x14ac:dyDescent="0.25">
      <c r="A403" s="1" t="s">
        <v>303</v>
      </c>
      <c r="B403"/>
      <c r="C403" s="14"/>
      <c r="D403"/>
      <c r="E403" s="42"/>
      <c r="F403" s="42"/>
      <c r="G403" s="42"/>
      <c r="H403" s="42"/>
      <c r="I403" s="42"/>
      <c r="J403" s="42"/>
      <c r="K403" s="42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  <c r="CB403" s="12"/>
      <c r="CC403" s="12"/>
      <c r="CD403" s="12"/>
      <c r="CE403" s="12"/>
      <c r="CF403" s="12"/>
      <c r="CG403" s="12"/>
      <c r="CH403" s="12"/>
      <c r="CI403" s="12"/>
      <c r="CJ403" s="12"/>
      <c r="CK403" s="12"/>
      <c r="CL403" s="12"/>
      <c r="CM403" s="12"/>
      <c r="CN403" s="12"/>
      <c r="CO403" s="12"/>
      <c r="CP403" s="12"/>
      <c r="CQ403" s="12"/>
      <c r="CR403" s="12"/>
      <c r="CS403" s="12"/>
      <c r="CT403" s="12"/>
      <c r="CU403" s="12"/>
      <c r="CV403" s="12"/>
      <c r="CW403" s="12"/>
      <c r="CX403" s="12"/>
      <c r="CY403" s="12"/>
      <c r="CZ403" s="12"/>
      <c r="DA403" s="12"/>
      <c r="DB403" s="12"/>
      <c r="DC403" s="12"/>
      <c r="DD403" s="12"/>
      <c r="DE403" s="12"/>
      <c r="DF403" s="12"/>
      <c r="DG403" s="12"/>
      <c r="DH403" s="12"/>
      <c r="DI403" s="12"/>
      <c r="DJ403" s="12"/>
      <c r="DK403" s="12"/>
      <c r="DL403" s="12"/>
      <c r="DM403" s="12"/>
      <c r="DN403" s="12"/>
      <c r="DO403" s="12"/>
      <c r="DP403" s="12"/>
      <c r="DQ403" s="12"/>
      <c r="DR403" s="12"/>
      <c r="DS403" s="12"/>
      <c r="DT403" s="12"/>
      <c r="DU403" s="12"/>
      <c r="DV403" s="12"/>
      <c r="DW403" s="12"/>
      <c r="DX403" s="12"/>
      <c r="DY403" s="12"/>
      <c r="DZ403" s="12"/>
      <c r="EA403" s="12"/>
      <c r="EB403" s="12"/>
      <c r="EC403" s="12"/>
      <c r="ED403" s="12"/>
      <c r="EE403" s="12"/>
      <c r="EF403" s="12"/>
      <c r="EG403" s="12"/>
      <c r="EH403" s="12"/>
      <c r="EI403" s="12"/>
      <c r="EJ403" s="12"/>
      <c r="EK403" s="12"/>
      <c r="EL403" s="12"/>
      <c r="EM403" s="12"/>
      <c r="EN403" s="12"/>
      <c r="EO403" s="12"/>
      <c r="EP403" s="12"/>
      <c r="EQ403" s="12"/>
      <c r="ER403" s="12"/>
      <c r="ES403" s="12"/>
      <c r="ET403" s="12"/>
      <c r="EU403" s="12"/>
      <c r="EV403" s="12"/>
      <c r="EW403" s="12"/>
      <c r="EX403" s="12"/>
      <c r="EY403" s="12"/>
      <c r="EZ403" s="12"/>
      <c r="FA403" s="12"/>
      <c r="FB403" s="12"/>
      <c r="FC403" s="12"/>
      <c r="FD403" s="12"/>
      <c r="FE403" s="12"/>
      <c r="FF403" s="12"/>
      <c r="FG403" s="12"/>
      <c r="FH403" s="12"/>
      <c r="FI403" s="12"/>
      <c r="FJ403" s="12"/>
      <c r="FK403" s="12"/>
      <c r="FL403" s="12"/>
      <c r="FM403" s="12"/>
      <c r="FN403" s="12"/>
      <c r="FO403" s="12"/>
      <c r="FP403" s="12"/>
      <c r="FQ403" s="12"/>
      <c r="FR403" s="12"/>
      <c r="FS403" s="12"/>
      <c r="FT403" s="12"/>
      <c r="FU403" s="12"/>
      <c r="FV403" s="12"/>
      <c r="FW403" s="12"/>
      <c r="FX403" s="12"/>
      <c r="FY403" s="12"/>
      <c r="FZ403" s="12"/>
      <c r="GA403" s="12"/>
      <c r="GB403" s="12"/>
      <c r="GC403" s="12"/>
      <c r="GD403" s="12"/>
      <c r="GE403" s="12"/>
      <c r="GF403" s="12"/>
      <c r="GG403" s="12"/>
      <c r="GH403" s="12"/>
      <c r="GI403" s="12"/>
      <c r="GJ403" s="12"/>
      <c r="GK403" s="12"/>
      <c r="GL403" s="12"/>
      <c r="GM403" s="12"/>
      <c r="GN403" s="12"/>
      <c r="GO403" s="12"/>
      <c r="GP403" s="12"/>
      <c r="GQ403" s="12"/>
      <c r="GR403" s="12"/>
      <c r="GS403" s="12"/>
      <c r="GT403" s="12"/>
      <c r="GU403" s="12"/>
      <c r="GV403" s="12"/>
      <c r="GW403" s="12"/>
      <c r="GX403" s="12"/>
      <c r="GY403" s="12"/>
      <c r="GZ403" s="12"/>
      <c r="HA403" s="12"/>
      <c r="HB403" s="12"/>
      <c r="HC403" s="12"/>
      <c r="HD403" s="12"/>
      <c r="HE403" s="12"/>
      <c r="HF403" s="12"/>
      <c r="HG403" s="12"/>
      <c r="HH403" s="12"/>
      <c r="HI403" s="12"/>
      <c r="HJ403" s="12"/>
      <c r="HK403" s="12"/>
      <c r="HL403" s="12"/>
      <c r="HM403" s="12"/>
      <c r="HN403" s="12"/>
      <c r="HO403" s="12"/>
      <c r="HP403" s="12"/>
      <c r="HQ403" s="12"/>
      <c r="HR403" s="12"/>
      <c r="HS403" s="12"/>
      <c r="HT403" s="12"/>
      <c r="HU403" s="12"/>
      <c r="HV403" s="12"/>
      <c r="HW403" s="12"/>
      <c r="HX403" s="12"/>
      <c r="HY403" s="12"/>
      <c r="HZ403" s="12"/>
      <c r="IA403" s="12"/>
      <c r="IB403" s="12"/>
      <c r="IC403" s="12"/>
      <c r="ID403" s="12"/>
      <c r="IE403" s="12"/>
      <c r="IF403" s="12"/>
      <c r="IG403" s="12"/>
      <c r="IH403" s="12"/>
      <c r="II403" s="12"/>
      <c r="IJ403" s="12"/>
      <c r="IK403" s="12"/>
      <c r="IL403" s="12"/>
      <c r="IM403" s="12"/>
      <c r="IN403" s="12"/>
      <c r="IO403" s="12"/>
      <c r="IP403" s="12"/>
      <c r="IQ403" s="12"/>
      <c r="IR403" s="12"/>
      <c r="IS403" s="12"/>
      <c r="IT403" s="12"/>
      <c r="IU403" s="12"/>
      <c r="IV403" s="12"/>
      <c r="IW403" s="12"/>
      <c r="IX403" s="12"/>
      <c r="IY403" s="12"/>
      <c r="IZ403" s="12"/>
      <c r="JA403" s="12"/>
      <c r="JB403" s="12"/>
      <c r="JC403" s="12"/>
      <c r="JD403" s="12"/>
      <c r="JE403" s="12"/>
      <c r="JF403" s="12"/>
      <c r="JG403" s="12"/>
      <c r="JH403" s="12"/>
      <c r="JI403" s="12"/>
      <c r="JJ403" s="12"/>
      <c r="JK403" s="12"/>
      <c r="JL403" s="12"/>
      <c r="JM403" s="12"/>
      <c r="JN403" s="12"/>
      <c r="JO403" s="12"/>
      <c r="JP403" s="12"/>
      <c r="JQ403" s="12"/>
      <c r="JR403" s="12"/>
      <c r="JS403" s="12"/>
      <c r="JT403" s="12"/>
      <c r="JU403" s="12"/>
      <c r="JV403" s="12"/>
    </row>
    <row r="404" spans="1:282" s="31" customFormat="1" x14ac:dyDescent="0.25">
      <c r="A404" t="s">
        <v>126</v>
      </c>
      <c r="B404" t="s">
        <v>16</v>
      </c>
      <c r="C404" s="14" t="s">
        <v>311</v>
      </c>
      <c r="D404" t="s">
        <v>204</v>
      </c>
      <c r="E404" s="42">
        <v>120000</v>
      </c>
      <c r="F404" s="42">
        <f>E404*0.0287</f>
        <v>3444</v>
      </c>
      <c r="G404" s="42">
        <v>16809.87</v>
      </c>
      <c r="H404" s="42">
        <f>E404*0.0304</f>
        <v>3648</v>
      </c>
      <c r="I404" s="42">
        <v>25</v>
      </c>
      <c r="J404" s="42">
        <f>+F404+G404+H404+I404</f>
        <v>23926.87</v>
      </c>
      <c r="K404" s="42">
        <f>E404-J404</f>
        <v>96073.13</v>
      </c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  <c r="BD404" s="11"/>
      <c r="BE404" s="11"/>
      <c r="BF404" s="11"/>
      <c r="BG404" s="11"/>
      <c r="BH404" s="11"/>
      <c r="BI404" s="11"/>
      <c r="BJ404" s="11"/>
      <c r="BK404" s="11"/>
      <c r="BL404" s="11"/>
      <c r="BM404" s="11"/>
      <c r="BN404" s="11"/>
      <c r="BO404" s="11"/>
      <c r="BP404" s="11"/>
      <c r="BQ404" s="11"/>
      <c r="BR404" s="11"/>
      <c r="BS404" s="11"/>
      <c r="BT404" s="11"/>
      <c r="BU404" s="11"/>
      <c r="BV404" s="11"/>
      <c r="BW404" s="11"/>
      <c r="BX404" s="11"/>
      <c r="BY404" s="11"/>
      <c r="BZ404" s="11"/>
      <c r="CA404" s="11"/>
      <c r="CB404" s="11"/>
      <c r="CC404" s="11"/>
      <c r="CD404" s="11"/>
      <c r="CE404" s="11"/>
      <c r="CF404" s="11"/>
      <c r="CG404" s="11"/>
      <c r="CH404" s="11"/>
      <c r="CI404" s="11"/>
      <c r="CJ404" s="11"/>
      <c r="CK404" s="11"/>
      <c r="CL404" s="11"/>
      <c r="CM404" s="11"/>
      <c r="CN404" s="11"/>
      <c r="CO404" s="11"/>
      <c r="CP404" s="11"/>
      <c r="CQ404" s="11"/>
      <c r="CR404" s="11"/>
      <c r="CS404" s="11"/>
      <c r="CT404" s="11"/>
      <c r="CU404" s="11"/>
      <c r="CV404" s="11"/>
      <c r="CW404" s="11"/>
      <c r="CX404" s="11"/>
      <c r="CY404" s="11"/>
      <c r="CZ404" s="11"/>
      <c r="DA404" s="11"/>
      <c r="DB404" s="11"/>
      <c r="DC404" s="11"/>
      <c r="DD404" s="11"/>
      <c r="DE404" s="11"/>
      <c r="DF404" s="11"/>
      <c r="DG404" s="11"/>
      <c r="DH404" s="11"/>
      <c r="DI404" s="11"/>
      <c r="DJ404" s="11"/>
      <c r="DK404" s="11"/>
      <c r="DL404" s="11"/>
      <c r="DM404" s="11"/>
      <c r="DN404" s="11"/>
      <c r="DO404" s="11"/>
      <c r="DP404" s="11"/>
      <c r="DQ404" s="11"/>
      <c r="DR404" s="11"/>
      <c r="DS404" s="11"/>
      <c r="DT404" s="11"/>
      <c r="DU404" s="11"/>
      <c r="DV404" s="11"/>
      <c r="DW404" s="11"/>
      <c r="DX404" s="11"/>
      <c r="DY404" s="11"/>
      <c r="DZ404" s="11"/>
      <c r="EA404" s="11"/>
      <c r="EB404" s="11"/>
      <c r="EC404" s="11"/>
      <c r="ED404" s="11"/>
      <c r="EE404" s="11"/>
      <c r="EF404" s="11"/>
      <c r="EG404" s="11"/>
      <c r="EH404" s="11"/>
      <c r="EI404" s="11"/>
      <c r="EJ404" s="11"/>
      <c r="EK404" s="11"/>
      <c r="EL404" s="11"/>
      <c r="EM404" s="11"/>
      <c r="EN404" s="11"/>
      <c r="EO404" s="11"/>
      <c r="EP404" s="11"/>
      <c r="EQ404" s="11"/>
      <c r="ER404" s="11"/>
      <c r="ES404" s="11"/>
      <c r="ET404" s="11"/>
      <c r="EU404" s="11"/>
      <c r="EV404" s="11"/>
      <c r="EW404" s="11"/>
      <c r="EX404" s="11"/>
      <c r="EY404" s="11"/>
      <c r="EZ404" s="11"/>
      <c r="FA404" s="11"/>
      <c r="FB404" s="11"/>
      <c r="FC404" s="11"/>
      <c r="FD404" s="11"/>
      <c r="FE404" s="11"/>
      <c r="FF404" s="11"/>
      <c r="FG404" s="11"/>
      <c r="FH404" s="11"/>
      <c r="FI404" s="11"/>
      <c r="FJ404" s="11"/>
      <c r="FK404" s="11"/>
      <c r="FL404" s="11"/>
      <c r="FM404" s="11"/>
      <c r="FN404" s="11"/>
      <c r="FO404" s="11"/>
      <c r="FP404" s="11"/>
      <c r="FQ404" s="11"/>
      <c r="FR404" s="11"/>
      <c r="FS404" s="11"/>
      <c r="FT404" s="11"/>
      <c r="FU404" s="11"/>
      <c r="FV404" s="11"/>
      <c r="FW404" s="11"/>
      <c r="FX404" s="11"/>
      <c r="FY404" s="11"/>
      <c r="FZ404" s="11"/>
      <c r="GA404" s="11"/>
      <c r="GB404" s="11"/>
      <c r="GC404" s="11"/>
      <c r="GD404" s="11"/>
      <c r="GE404" s="11"/>
      <c r="GF404" s="11"/>
      <c r="GG404" s="11"/>
      <c r="GH404" s="11"/>
      <c r="GI404" s="11"/>
      <c r="GJ404" s="11"/>
      <c r="GK404" s="11"/>
      <c r="GL404" s="11"/>
      <c r="GM404" s="11"/>
      <c r="GN404" s="11"/>
      <c r="GO404" s="11"/>
      <c r="GP404" s="11"/>
      <c r="GQ404" s="11"/>
      <c r="GR404" s="11"/>
      <c r="GS404" s="11"/>
      <c r="GT404" s="11"/>
      <c r="GU404" s="11"/>
      <c r="GV404" s="11"/>
      <c r="GW404" s="11"/>
      <c r="GX404" s="11"/>
      <c r="GY404" s="11"/>
      <c r="GZ404" s="11"/>
      <c r="HA404" s="11"/>
      <c r="HB404" s="11"/>
      <c r="HC404" s="11"/>
      <c r="HD404" s="11"/>
      <c r="HE404" s="11"/>
      <c r="HF404" s="11"/>
      <c r="HG404" s="11"/>
      <c r="HH404" s="11"/>
      <c r="HI404" s="11"/>
      <c r="HJ404" s="11"/>
      <c r="HK404" s="11"/>
      <c r="HL404" s="11"/>
      <c r="HM404" s="11"/>
      <c r="HN404" s="11"/>
      <c r="HO404" s="11"/>
      <c r="HP404" s="11"/>
      <c r="HQ404" s="11"/>
      <c r="HR404" s="11"/>
      <c r="HS404" s="11"/>
      <c r="HT404" s="11"/>
      <c r="HU404" s="11"/>
      <c r="HV404" s="11"/>
      <c r="HW404" s="11"/>
      <c r="HX404" s="11"/>
      <c r="HY404" s="11"/>
      <c r="HZ404" s="11"/>
      <c r="IA404" s="11"/>
      <c r="IB404" s="11"/>
      <c r="IC404" s="11"/>
      <c r="ID404" s="11"/>
      <c r="IE404" s="11"/>
      <c r="IF404" s="11"/>
      <c r="IG404" s="11"/>
      <c r="IH404" s="11"/>
      <c r="II404" s="11"/>
      <c r="IJ404" s="11"/>
      <c r="IK404" s="11"/>
      <c r="IL404" s="11"/>
      <c r="IM404" s="11"/>
      <c r="IN404" s="11"/>
      <c r="IO404" s="11"/>
      <c r="IP404" s="11"/>
      <c r="IQ404" s="11"/>
      <c r="IR404" s="11"/>
      <c r="IS404" s="11"/>
      <c r="IT404" s="11"/>
      <c r="IU404" s="11"/>
      <c r="IV404" s="11"/>
      <c r="IW404" s="11"/>
      <c r="IX404" s="11"/>
      <c r="IY404" s="11"/>
      <c r="IZ404" s="11"/>
      <c r="JA404" s="11"/>
      <c r="JB404" s="11"/>
      <c r="JC404" s="11"/>
      <c r="JD404" s="11"/>
      <c r="JE404" s="11"/>
      <c r="JF404" s="11"/>
      <c r="JG404" s="11"/>
      <c r="JH404" s="11"/>
      <c r="JI404" s="11"/>
      <c r="JJ404" s="11"/>
      <c r="JK404" s="11"/>
      <c r="JL404" s="11"/>
      <c r="JM404" s="11"/>
      <c r="JN404" s="11"/>
      <c r="JO404" s="11"/>
      <c r="JP404" s="11"/>
      <c r="JQ404" s="11"/>
      <c r="JR404" s="11"/>
      <c r="JS404" s="11"/>
      <c r="JT404" s="11"/>
      <c r="JU404" s="11"/>
      <c r="JV404" s="11"/>
    </row>
    <row r="405" spans="1:282" s="32" customFormat="1" x14ac:dyDescent="0.25">
      <c r="A405" t="s">
        <v>449</v>
      </c>
      <c r="B405" t="s">
        <v>372</v>
      </c>
      <c r="C405" s="14" t="s">
        <v>310</v>
      </c>
      <c r="D405" t="s">
        <v>204</v>
      </c>
      <c r="E405" s="42">
        <v>31682.5</v>
      </c>
      <c r="F405" s="42">
        <v>909.29</v>
      </c>
      <c r="G405" s="42">
        <v>0</v>
      </c>
      <c r="H405" s="42">
        <v>963.15</v>
      </c>
      <c r="I405" s="42">
        <v>3469.9</v>
      </c>
      <c r="J405" s="42">
        <f>+F405+G405+H405+I405</f>
        <v>5342.34</v>
      </c>
      <c r="K405" s="42">
        <f>E405-J405</f>
        <v>26340.16</v>
      </c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  <c r="BD405" s="12"/>
      <c r="BE405" s="12"/>
      <c r="BF405" s="12"/>
      <c r="BG405" s="12"/>
      <c r="BH405" s="12"/>
      <c r="BI405" s="12"/>
      <c r="BJ405" s="12"/>
      <c r="BK405" s="12"/>
      <c r="BL405" s="12"/>
      <c r="BM405" s="12"/>
      <c r="BN405" s="12"/>
      <c r="BO405" s="12"/>
      <c r="BP405" s="12"/>
      <c r="BQ405" s="12"/>
      <c r="BR405" s="12"/>
      <c r="BS405" s="12"/>
      <c r="BT405" s="12"/>
      <c r="BU405" s="12"/>
      <c r="BV405" s="12"/>
      <c r="BW405" s="12"/>
      <c r="BX405" s="12"/>
      <c r="BY405" s="12"/>
      <c r="BZ405" s="12"/>
      <c r="CA405" s="12"/>
      <c r="CB405" s="12"/>
      <c r="CC405" s="12"/>
      <c r="CD405" s="12"/>
      <c r="CE405" s="12"/>
      <c r="CF405" s="12"/>
      <c r="CG405" s="12"/>
      <c r="CH405" s="12"/>
      <c r="CI405" s="12"/>
      <c r="CJ405" s="12"/>
      <c r="CK405" s="12"/>
      <c r="CL405" s="12"/>
      <c r="CM405" s="12"/>
      <c r="CN405" s="12"/>
      <c r="CO405" s="12"/>
      <c r="CP405" s="12"/>
      <c r="CQ405" s="12"/>
      <c r="CR405" s="12"/>
      <c r="CS405" s="12"/>
      <c r="CT405" s="12"/>
      <c r="CU405" s="12"/>
      <c r="CV405" s="12"/>
      <c r="CW405" s="12"/>
      <c r="CX405" s="12"/>
      <c r="CY405" s="12"/>
      <c r="CZ405" s="12"/>
      <c r="DA405" s="12"/>
      <c r="DB405" s="12"/>
      <c r="DC405" s="12"/>
      <c r="DD405" s="12"/>
      <c r="DE405" s="12"/>
      <c r="DF405" s="12"/>
      <c r="DG405" s="12"/>
      <c r="DH405" s="12"/>
      <c r="DI405" s="12"/>
      <c r="DJ405" s="12"/>
      <c r="DK405" s="12"/>
      <c r="DL405" s="12"/>
      <c r="DM405" s="12"/>
      <c r="DN405" s="12"/>
      <c r="DO405" s="12"/>
      <c r="DP405" s="12"/>
      <c r="DQ405" s="12"/>
      <c r="DR405" s="12"/>
      <c r="DS405" s="12"/>
      <c r="DT405" s="12"/>
      <c r="DU405" s="12"/>
      <c r="DV405" s="12"/>
      <c r="DW405" s="12"/>
      <c r="DX405" s="12"/>
      <c r="DY405" s="12"/>
      <c r="DZ405" s="12"/>
      <c r="EA405" s="12"/>
      <c r="EB405" s="12"/>
      <c r="EC405" s="12"/>
      <c r="ED405" s="12"/>
      <c r="EE405" s="12"/>
      <c r="EF405" s="12"/>
      <c r="EG405" s="12"/>
      <c r="EH405" s="12"/>
      <c r="EI405" s="12"/>
      <c r="EJ405" s="12"/>
      <c r="EK405" s="12"/>
      <c r="EL405" s="12"/>
      <c r="EM405" s="12"/>
      <c r="EN405" s="12"/>
      <c r="EO405" s="12"/>
      <c r="EP405" s="12"/>
      <c r="EQ405" s="12"/>
      <c r="ER405" s="12"/>
      <c r="ES405" s="12"/>
      <c r="ET405" s="12"/>
      <c r="EU405" s="12"/>
      <c r="EV405" s="12"/>
      <c r="EW405" s="12"/>
      <c r="EX405" s="12"/>
      <c r="EY405" s="12"/>
      <c r="EZ405" s="12"/>
      <c r="FA405" s="12"/>
      <c r="FB405" s="12"/>
      <c r="FC405" s="12"/>
      <c r="FD405" s="12"/>
      <c r="FE405" s="12"/>
      <c r="FF405" s="12"/>
      <c r="FG405" s="12"/>
      <c r="FH405" s="12"/>
      <c r="FI405" s="12"/>
      <c r="FJ405" s="12"/>
      <c r="FK405" s="12"/>
      <c r="FL405" s="12"/>
      <c r="FM405" s="12"/>
      <c r="FN405" s="12"/>
      <c r="FO405" s="12"/>
      <c r="FP405" s="12"/>
      <c r="FQ405" s="12"/>
      <c r="FR405" s="12"/>
      <c r="FS405" s="12"/>
      <c r="FT405" s="12"/>
      <c r="FU405" s="12"/>
      <c r="FV405" s="12"/>
      <c r="FW405" s="12"/>
      <c r="FX405" s="12"/>
      <c r="FY405" s="12"/>
      <c r="FZ405" s="12"/>
      <c r="GA405" s="12"/>
      <c r="GB405" s="12"/>
      <c r="GC405" s="12"/>
      <c r="GD405" s="12"/>
      <c r="GE405" s="12"/>
      <c r="GF405" s="12"/>
      <c r="GG405" s="12"/>
      <c r="GH405" s="12"/>
      <c r="GI405" s="12"/>
      <c r="GJ405" s="12"/>
      <c r="GK405" s="12"/>
      <c r="GL405" s="12"/>
      <c r="GM405" s="12"/>
      <c r="GN405" s="12"/>
      <c r="GO405" s="12"/>
      <c r="GP405" s="12"/>
      <c r="GQ405" s="12"/>
      <c r="GR405" s="12"/>
      <c r="GS405" s="12"/>
      <c r="GT405" s="12"/>
      <c r="GU405" s="12"/>
      <c r="GV405" s="12"/>
      <c r="GW405" s="12"/>
      <c r="GX405" s="12"/>
      <c r="GY405" s="12"/>
      <c r="GZ405" s="12"/>
      <c r="HA405" s="12"/>
      <c r="HB405" s="12"/>
      <c r="HC405" s="12"/>
      <c r="HD405" s="12"/>
      <c r="HE405" s="12"/>
      <c r="HF405" s="12"/>
      <c r="HG405" s="12"/>
      <c r="HH405" s="12"/>
      <c r="HI405" s="12"/>
      <c r="HJ405" s="12"/>
      <c r="HK405" s="12"/>
      <c r="HL405" s="12"/>
      <c r="HM405" s="12"/>
      <c r="HN405" s="12"/>
      <c r="HO405" s="12"/>
      <c r="HP405" s="12"/>
      <c r="HQ405" s="12"/>
      <c r="HR405" s="12"/>
      <c r="HS405" s="12"/>
      <c r="HT405" s="12"/>
      <c r="HU405" s="12"/>
      <c r="HV405" s="12"/>
      <c r="HW405" s="12"/>
      <c r="HX405" s="12"/>
      <c r="HY405" s="12"/>
      <c r="HZ405" s="12"/>
      <c r="IA405" s="12"/>
      <c r="IB405" s="12"/>
      <c r="IC405" s="12"/>
      <c r="ID405" s="12"/>
      <c r="IE405" s="12"/>
      <c r="IF405" s="12"/>
      <c r="IG405" s="12"/>
      <c r="IH405" s="12"/>
      <c r="II405" s="12"/>
      <c r="IJ405" s="12"/>
      <c r="IK405" s="12"/>
      <c r="IL405" s="12"/>
      <c r="IM405" s="12"/>
      <c r="IN405" s="12"/>
      <c r="IO405" s="12"/>
      <c r="IP405" s="12"/>
      <c r="IQ405" s="12"/>
      <c r="IR405" s="12"/>
      <c r="IS405" s="12"/>
      <c r="IT405" s="12"/>
      <c r="IU405" s="12"/>
      <c r="IV405" s="12"/>
      <c r="IW405" s="12"/>
      <c r="IX405" s="12"/>
      <c r="IY405" s="12"/>
      <c r="IZ405" s="12"/>
      <c r="JA405" s="12"/>
      <c r="JB405" s="12"/>
      <c r="JC405" s="12"/>
      <c r="JD405" s="12"/>
      <c r="JE405" s="12"/>
      <c r="JF405" s="12"/>
      <c r="JG405" s="12"/>
      <c r="JH405" s="12"/>
      <c r="JI405" s="12"/>
      <c r="JJ405" s="12"/>
      <c r="JK405" s="12"/>
      <c r="JL405" s="12"/>
      <c r="JM405" s="12"/>
      <c r="JN405" s="12"/>
      <c r="JO405" s="12"/>
      <c r="JP405" s="12"/>
      <c r="JQ405" s="12"/>
      <c r="JR405" s="12"/>
      <c r="JS405" s="12"/>
      <c r="JT405" s="12"/>
      <c r="JU405" s="12"/>
      <c r="JV405" s="12"/>
    </row>
    <row r="406" spans="1:282" s="31" customFormat="1" x14ac:dyDescent="0.25">
      <c r="A406" s="26" t="s">
        <v>12</v>
      </c>
      <c r="B406" s="26">
        <v>2</v>
      </c>
      <c r="C406" s="27"/>
      <c r="D406" s="26"/>
      <c r="E406" s="49">
        <f t="shared" ref="E406:K406" si="82">SUM(E404:E405)</f>
        <v>151682.5</v>
      </c>
      <c r="F406" s="49">
        <f t="shared" si="82"/>
        <v>4353.29</v>
      </c>
      <c r="G406" s="49">
        <f>SUM(G404:G405)</f>
        <v>16809.87</v>
      </c>
      <c r="H406" s="49">
        <f t="shared" si="82"/>
        <v>4611.1499999999996</v>
      </c>
      <c r="I406" s="49">
        <f t="shared" si="82"/>
        <v>3494.9</v>
      </c>
      <c r="J406" s="49">
        <f t="shared" si="82"/>
        <v>29269.21</v>
      </c>
      <c r="K406" s="49">
        <f t="shared" si="82"/>
        <v>122413.29</v>
      </c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  <c r="BG406" s="11"/>
      <c r="BH406" s="11"/>
      <c r="BI406" s="11"/>
      <c r="BJ406" s="11"/>
      <c r="BK406" s="11"/>
      <c r="BL406" s="11"/>
      <c r="BM406" s="11"/>
      <c r="BN406" s="11"/>
      <c r="BO406" s="11"/>
      <c r="BP406" s="11"/>
      <c r="BQ406" s="11"/>
      <c r="BR406" s="11"/>
      <c r="BS406" s="11"/>
      <c r="BT406" s="11"/>
      <c r="BU406" s="11"/>
      <c r="BV406" s="11"/>
      <c r="BW406" s="11"/>
      <c r="BX406" s="11"/>
      <c r="BY406" s="11"/>
      <c r="BZ406" s="11"/>
      <c r="CA406" s="11"/>
      <c r="CB406" s="11"/>
      <c r="CC406" s="11"/>
      <c r="CD406" s="11"/>
      <c r="CE406" s="11"/>
      <c r="CF406" s="11"/>
      <c r="CG406" s="11"/>
      <c r="CH406" s="11"/>
      <c r="CI406" s="11"/>
      <c r="CJ406" s="11"/>
      <c r="CK406" s="11"/>
      <c r="CL406" s="11"/>
      <c r="CM406" s="11"/>
      <c r="CN406" s="11"/>
      <c r="CO406" s="11"/>
      <c r="CP406" s="11"/>
      <c r="CQ406" s="11"/>
      <c r="CR406" s="11"/>
      <c r="CS406" s="11"/>
      <c r="CT406" s="11"/>
      <c r="CU406" s="11"/>
      <c r="CV406" s="11"/>
      <c r="CW406" s="11"/>
      <c r="CX406" s="11"/>
      <c r="CY406" s="11"/>
      <c r="CZ406" s="11"/>
      <c r="DA406" s="11"/>
      <c r="DB406" s="11"/>
      <c r="DC406" s="11"/>
      <c r="DD406" s="11"/>
      <c r="DE406" s="11"/>
      <c r="DF406" s="11"/>
      <c r="DG406" s="11"/>
      <c r="DH406" s="11"/>
      <c r="DI406" s="11"/>
      <c r="DJ406" s="11"/>
      <c r="DK406" s="11"/>
      <c r="DL406" s="11"/>
      <c r="DM406" s="11"/>
      <c r="DN406" s="11"/>
      <c r="DO406" s="11"/>
      <c r="DP406" s="11"/>
      <c r="DQ406" s="11"/>
      <c r="DR406" s="11"/>
      <c r="DS406" s="11"/>
      <c r="DT406" s="11"/>
      <c r="DU406" s="11"/>
      <c r="DV406" s="11"/>
      <c r="DW406" s="11"/>
      <c r="DX406" s="11"/>
      <c r="DY406" s="11"/>
      <c r="DZ406" s="11"/>
      <c r="EA406" s="11"/>
      <c r="EB406" s="11"/>
      <c r="EC406" s="11"/>
      <c r="ED406" s="11"/>
      <c r="EE406" s="11"/>
      <c r="EF406" s="11"/>
      <c r="EG406" s="11"/>
      <c r="EH406" s="11"/>
      <c r="EI406" s="11"/>
      <c r="EJ406" s="11"/>
      <c r="EK406" s="11"/>
      <c r="EL406" s="11"/>
      <c r="EM406" s="11"/>
      <c r="EN406" s="11"/>
      <c r="EO406" s="11"/>
      <c r="EP406" s="11"/>
      <c r="EQ406" s="11"/>
      <c r="ER406" s="11"/>
      <c r="ES406" s="11"/>
      <c r="ET406" s="11"/>
      <c r="EU406" s="11"/>
      <c r="EV406" s="11"/>
      <c r="EW406" s="11"/>
      <c r="EX406" s="11"/>
      <c r="EY406" s="11"/>
      <c r="EZ406" s="11"/>
      <c r="FA406" s="11"/>
      <c r="FB406" s="11"/>
      <c r="FC406" s="11"/>
      <c r="FD406" s="11"/>
      <c r="FE406" s="11"/>
      <c r="FF406" s="11"/>
      <c r="FG406" s="11"/>
      <c r="FH406" s="11"/>
      <c r="FI406" s="11"/>
      <c r="FJ406" s="11"/>
      <c r="FK406" s="11"/>
      <c r="FL406" s="11"/>
      <c r="FM406" s="11"/>
      <c r="FN406" s="11"/>
      <c r="FO406" s="11"/>
      <c r="FP406" s="11"/>
      <c r="FQ406" s="11"/>
      <c r="FR406" s="11"/>
      <c r="FS406" s="11"/>
      <c r="FT406" s="11"/>
      <c r="FU406" s="11"/>
      <c r="FV406" s="11"/>
      <c r="FW406" s="11"/>
      <c r="FX406" s="11"/>
      <c r="FY406" s="11"/>
      <c r="FZ406" s="11"/>
      <c r="GA406" s="11"/>
      <c r="GB406" s="11"/>
      <c r="GC406" s="11"/>
      <c r="GD406" s="11"/>
      <c r="GE406" s="11"/>
      <c r="GF406" s="11"/>
      <c r="GG406" s="11"/>
      <c r="GH406" s="11"/>
      <c r="GI406" s="11"/>
      <c r="GJ406" s="11"/>
      <c r="GK406" s="11"/>
      <c r="GL406" s="11"/>
      <c r="GM406" s="11"/>
      <c r="GN406" s="11"/>
      <c r="GO406" s="11"/>
      <c r="GP406" s="11"/>
      <c r="GQ406" s="11"/>
      <c r="GR406" s="11"/>
      <c r="GS406" s="11"/>
      <c r="GT406" s="11"/>
      <c r="GU406" s="11"/>
      <c r="GV406" s="11"/>
      <c r="GW406" s="11"/>
      <c r="GX406" s="11"/>
      <c r="GY406" s="11"/>
      <c r="GZ406" s="11"/>
      <c r="HA406" s="11"/>
      <c r="HB406" s="11"/>
      <c r="HC406" s="11"/>
      <c r="HD406" s="11"/>
      <c r="HE406" s="11"/>
      <c r="HF406" s="11"/>
      <c r="HG406" s="11"/>
      <c r="HH406" s="11"/>
      <c r="HI406" s="11"/>
      <c r="HJ406" s="11"/>
      <c r="HK406" s="11"/>
      <c r="HL406" s="11"/>
      <c r="HM406" s="11"/>
      <c r="HN406" s="11"/>
      <c r="HO406" s="11"/>
      <c r="HP406" s="11"/>
      <c r="HQ406" s="11"/>
      <c r="HR406" s="11"/>
      <c r="HS406" s="11"/>
      <c r="HT406" s="11"/>
      <c r="HU406" s="11"/>
      <c r="HV406" s="11"/>
      <c r="HW406" s="11"/>
      <c r="HX406" s="11"/>
      <c r="HY406" s="11"/>
      <c r="HZ406" s="11"/>
      <c r="IA406" s="11"/>
      <c r="IB406" s="11"/>
      <c r="IC406" s="11"/>
      <c r="ID406" s="11"/>
      <c r="IE406" s="11"/>
      <c r="IF406" s="11"/>
      <c r="IG406" s="11"/>
      <c r="IH406" s="11"/>
      <c r="II406" s="11"/>
      <c r="IJ406" s="11"/>
      <c r="IK406" s="11"/>
      <c r="IL406" s="11"/>
      <c r="IM406" s="11"/>
      <c r="IN406" s="11"/>
      <c r="IO406" s="11"/>
      <c r="IP406" s="11"/>
      <c r="IQ406" s="11"/>
      <c r="IR406" s="11"/>
      <c r="IS406" s="11"/>
      <c r="IT406" s="11"/>
      <c r="IU406" s="11"/>
      <c r="IV406" s="11"/>
      <c r="IW406" s="11"/>
      <c r="IX406" s="11"/>
      <c r="IY406" s="11"/>
      <c r="IZ406" s="11"/>
      <c r="JA406" s="11"/>
      <c r="JB406" s="11"/>
      <c r="JC406" s="11"/>
      <c r="JD406" s="11"/>
      <c r="JE406" s="11"/>
      <c r="JF406" s="11"/>
      <c r="JG406" s="11"/>
      <c r="JH406" s="11"/>
      <c r="JI406" s="11"/>
      <c r="JJ406" s="11"/>
      <c r="JK406" s="11"/>
      <c r="JL406" s="11"/>
      <c r="JM406" s="11"/>
      <c r="JN406" s="11"/>
      <c r="JO406" s="11"/>
      <c r="JP406" s="11"/>
      <c r="JQ406" s="11"/>
      <c r="JR406" s="11"/>
      <c r="JS406" s="11"/>
      <c r="JT406" s="11"/>
      <c r="JU406" s="11"/>
      <c r="JV406" s="11"/>
    </row>
    <row r="407" spans="1:282" s="12" customFormat="1" x14ac:dyDescent="0.25">
      <c r="A407" s="11"/>
      <c r="B407" s="11"/>
      <c r="C407" s="16"/>
      <c r="D407" s="11"/>
      <c r="E407" s="53"/>
      <c r="F407" s="53"/>
      <c r="G407" s="53"/>
      <c r="H407" s="53"/>
      <c r="I407" s="53"/>
      <c r="J407" s="53"/>
      <c r="K407" s="53"/>
    </row>
    <row r="408" spans="1:282" s="32" customFormat="1" x14ac:dyDescent="0.25">
      <c r="A408" s="5" t="s">
        <v>304</v>
      </c>
      <c r="B408" s="5"/>
      <c r="C408" s="17"/>
      <c r="D408" s="5"/>
      <c r="E408" s="54"/>
      <c r="F408" s="54"/>
      <c r="G408" s="54"/>
      <c r="H408" s="54"/>
      <c r="I408" s="54"/>
      <c r="J408" s="54"/>
      <c r="K408" s="54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  <c r="BA408" s="12"/>
      <c r="BB408" s="12"/>
      <c r="BC408" s="12"/>
      <c r="BD408" s="12"/>
      <c r="BE408" s="12"/>
      <c r="BF408" s="12"/>
      <c r="BG408" s="12"/>
      <c r="BH408" s="12"/>
      <c r="BI408" s="12"/>
      <c r="BJ408" s="12"/>
      <c r="BK408" s="12"/>
      <c r="BL408" s="12"/>
      <c r="BM408" s="12"/>
      <c r="BN408" s="12"/>
      <c r="BO408" s="12"/>
      <c r="BP408" s="12"/>
      <c r="BQ408" s="12"/>
      <c r="BR408" s="12"/>
      <c r="BS408" s="12"/>
      <c r="BT408" s="12"/>
      <c r="BU408" s="12"/>
      <c r="BV408" s="12"/>
      <c r="BW408" s="12"/>
      <c r="BX408" s="12"/>
      <c r="BY408" s="12"/>
      <c r="BZ408" s="12"/>
      <c r="CA408" s="12"/>
      <c r="CB408" s="12"/>
      <c r="CC408" s="12"/>
      <c r="CD408" s="12"/>
      <c r="CE408" s="12"/>
      <c r="CF408" s="12"/>
      <c r="CG408" s="12"/>
      <c r="CH408" s="12"/>
      <c r="CI408" s="12"/>
      <c r="CJ408" s="12"/>
      <c r="CK408" s="12"/>
      <c r="CL408" s="12"/>
      <c r="CM408" s="12"/>
      <c r="CN408" s="12"/>
      <c r="CO408" s="12"/>
      <c r="CP408" s="12"/>
      <c r="CQ408" s="12"/>
      <c r="CR408" s="12"/>
      <c r="CS408" s="12"/>
      <c r="CT408" s="12"/>
      <c r="CU408" s="12"/>
      <c r="CV408" s="12"/>
      <c r="CW408" s="12"/>
      <c r="CX408" s="12"/>
      <c r="CY408" s="12"/>
      <c r="CZ408" s="12"/>
      <c r="DA408" s="12"/>
      <c r="DB408" s="12"/>
      <c r="DC408" s="12"/>
      <c r="DD408" s="12"/>
      <c r="DE408" s="12"/>
      <c r="DF408" s="12"/>
      <c r="DG408" s="12"/>
      <c r="DH408" s="12"/>
      <c r="DI408" s="12"/>
      <c r="DJ408" s="12"/>
      <c r="DK408" s="12"/>
      <c r="DL408" s="12"/>
      <c r="DM408" s="12"/>
      <c r="DN408" s="12"/>
      <c r="DO408" s="12"/>
      <c r="DP408" s="12"/>
      <c r="DQ408" s="12"/>
      <c r="DR408" s="12"/>
      <c r="DS408" s="12"/>
      <c r="DT408" s="12"/>
      <c r="DU408" s="12"/>
      <c r="DV408" s="12"/>
      <c r="DW408" s="12"/>
      <c r="DX408" s="12"/>
      <c r="DY408" s="12"/>
      <c r="DZ408" s="12"/>
      <c r="EA408" s="12"/>
      <c r="EB408" s="12"/>
      <c r="EC408" s="12"/>
      <c r="ED408" s="12"/>
      <c r="EE408" s="12"/>
      <c r="EF408" s="12"/>
      <c r="EG408" s="12"/>
      <c r="EH408" s="12"/>
      <c r="EI408" s="12"/>
      <c r="EJ408" s="12"/>
      <c r="EK408" s="12"/>
      <c r="EL408" s="12"/>
      <c r="EM408" s="12"/>
      <c r="EN408" s="12"/>
      <c r="EO408" s="12"/>
      <c r="EP408" s="12"/>
      <c r="EQ408" s="12"/>
      <c r="ER408" s="12"/>
      <c r="ES408" s="12"/>
      <c r="ET408" s="12"/>
      <c r="EU408" s="12"/>
      <c r="EV408" s="12"/>
      <c r="EW408" s="12"/>
      <c r="EX408" s="12"/>
      <c r="EY408" s="12"/>
      <c r="EZ408" s="12"/>
      <c r="FA408" s="12"/>
      <c r="FB408" s="12"/>
      <c r="FC408" s="12"/>
      <c r="FD408" s="12"/>
      <c r="FE408" s="12"/>
      <c r="FF408" s="12"/>
      <c r="FG408" s="12"/>
      <c r="FH408" s="12"/>
      <c r="FI408" s="12"/>
      <c r="FJ408" s="12"/>
      <c r="FK408" s="12"/>
      <c r="FL408" s="12"/>
      <c r="FM408" s="12"/>
      <c r="FN408" s="12"/>
      <c r="FO408" s="12"/>
      <c r="FP408" s="12"/>
      <c r="FQ408" s="12"/>
      <c r="FR408" s="12"/>
      <c r="FS408" s="12"/>
      <c r="FT408" s="12"/>
      <c r="FU408" s="12"/>
      <c r="FV408" s="12"/>
      <c r="FW408" s="12"/>
      <c r="FX408" s="12"/>
      <c r="FY408" s="12"/>
      <c r="FZ408" s="12"/>
      <c r="GA408" s="12"/>
      <c r="GB408" s="12"/>
      <c r="GC408" s="12"/>
      <c r="GD408" s="12"/>
      <c r="GE408" s="12"/>
      <c r="GF408" s="12"/>
      <c r="GG408" s="12"/>
      <c r="GH408" s="12"/>
      <c r="GI408" s="12"/>
      <c r="GJ408" s="12"/>
      <c r="GK408" s="12"/>
      <c r="GL408" s="12"/>
      <c r="GM408" s="12"/>
      <c r="GN408" s="12"/>
      <c r="GO408" s="12"/>
      <c r="GP408" s="12"/>
      <c r="GQ408" s="12"/>
      <c r="GR408" s="12"/>
      <c r="GS408" s="12"/>
      <c r="GT408" s="12"/>
      <c r="GU408" s="12"/>
      <c r="GV408" s="12"/>
      <c r="GW408" s="12"/>
      <c r="GX408" s="12"/>
      <c r="GY408" s="12"/>
      <c r="GZ408" s="12"/>
      <c r="HA408" s="12"/>
      <c r="HB408" s="12"/>
      <c r="HC408" s="12"/>
      <c r="HD408" s="12"/>
      <c r="HE408" s="12"/>
      <c r="HF408" s="12"/>
      <c r="HG408" s="12"/>
      <c r="HH408" s="12"/>
      <c r="HI408" s="12"/>
      <c r="HJ408" s="12"/>
      <c r="HK408" s="12"/>
      <c r="HL408" s="12"/>
      <c r="HM408" s="12"/>
      <c r="HN408" s="12"/>
      <c r="HO408" s="12"/>
      <c r="HP408" s="12"/>
      <c r="HQ408" s="12"/>
      <c r="HR408" s="12"/>
      <c r="HS408" s="12"/>
      <c r="HT408" s="12"/>
      <c r="HU408" s="12"/>
      <c r="HV408" s="12"/>
      <c r="HW408" s="12"/>
      <c r="HX408" s="12"/>
      <c r="HY408" s="12"/>
      <c r="HZ408" s="12"/>
      <c r="IA408" s="12"/>
      <c r="IB408" s="12"/>
      <c r="IC408" s="12"/>
      <c r="ID408" s="12"/>
      <c r="IE408" s="12"/>
      <c r="IF408" s="12"/>
      <c r="IG408" s="12"/>
      <c r="IH408" s="12"/>
      <c r="II408" s="12"/>
      <c r="IJ408" s="12"/>
      <c r="IK408" s="12"/>
      <c r="IL408" s="12"/>
      <c r="IM408" s="12"/>
      <c r="IN408" s="12"/>
      <c r="IO408" s="12"/>
      <c r="IP408" s="12"/>
      <c r="IQ408" s="12"/>
      <c r="IR408" s="12"/>
      <c r="IS408" s="12"/>
      <c r="IT408" s="12"/>
      <c r="IU408" s="12"/>
      <c r="IV408" s="12"/>
      <c r="IW408" s="12"/>
      <c r="IX408" s="12"/>
      <c r="IY408" s="12"/>
      <c r="IZ408" s="12"/>
      <c r="JA408" s="12"/>
      <c r="JB408" s="12"/>
      <c r="JC408" s="12"/>
      <c r="JD408" s="12"/>
      <c r="JE408" s="12"/>
      <c r="JF408" s="12"/>
      <c r="JG408" s="12"/>
      <c r="JH408" s="12"/>
      <c r="JI408" s="12"/>
      <c r="JJ408" s="12"/>
      <c r="JK408" s="12"/>
      <c r="JL408" s="12"/>
      <c r="JM408" s="12"/>
      <c r="JN408" s="12"/>
      <c r="JO408" s="12"/>
      <c r="JP408" s="12"/>
      <c r="JQ408" s="12"/>
      <c r="JR408" s="12"/>
      <c r="JS408" s="12"/>
      <c r="JT408" s="12"/>
      <c r="JU408" s="12"/>
      <c r="JV408" s="12"/>
    </row>
    <row r="409" spans="1:282" s="31" customFormat="1" x14ac:dyDescent="0.25">
      <c r="A409" t="s">
        <v>177</v>
      </c>
      <c r="B409" t="s">
        <v>337</v>
      </c>
      <c r="C409" s="14" t="s">
        <v>310</v>
      </c>
      <c r="D409" t="s">
        <v>204</v>
      </c>
      <c r="E409" s="42">
        <v>75000</v>
      </c>
      <c r="F409" s="42">
        <f t="shared" ref="F409:F415" si="83">E409*0.0287</f>
        <v>2152.5</v>
      </c>
      <c r="G409" s="63">
        <v>5678.4</v>
      </c>
      <c r="H409" s="42">
        <f>E409*0.0304</f>
        <v>2280</v>
      </c>
      <c r="I409" s="42">
        <v>4779.8999999999996</v>
      </c>
      <c r="J409" s="42">
        <v>14890.8</v>
      </c>
      <c r="K409" s="42">
        <f>E409-J409</f>
        <v>60109.2</v>
      </c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11"/>
      <c r="BP409" s="11"/>
      <c r="BQ409" s="11"/>
      <c r="BR409" s="11"/>
      <c r="BS409" s="11"/>
      <c r="BT409" s="11"/>
      <c r="BU409" s="11"/>
      <c r="BV409" s="11"/>
      <c r="BW409" s="11"/>
      <c r="BX409" s="11"/>
      <c r="BY409" s="11"/>
      <c r="BZ409" s="11"/>
      <c r="CA409" s="11"/>
      <c r="CB409" s="11"/>
      <c r="CC409" s="11"/>
      <c r="CD409" s="11"/>
      <c r="CE409" s="11"/>
      <c r="CF409" s="11"/>
      <c r="CG409" s="11"/>
      <c r="CH409" s="11"/>
      <c r="CI409" s="11"/>
      <c r="CJ409" s="11"/>
      <c r="CK409" s="11"/>
      <c r="CL409" s="11"/>
      <c r="CM409" s="11"/>
      <c r="CN409" s="11"/>
      <c r="CO409" s="11"/>
      <c r="CP409" s="11"/>
      <c r="CQ409" s="11"/>
      <c r="CR409" s="11"/>
      <c r="CS409" s="11"/>
      <c r="CT409" s="11"/>
      <c r="CU409" s="11"/>
      <c r="CV409" s="11"/>
      <c r="CW409" s="11"/>
      <c r="CX409" s="11"/>
      <c r="CY409" s="11"/>
      <c r="CZ409" s="11"/>
      <c r="DA409" s="11"/>
      <c r="DB409" s="11"/>
      <c r="DC409" s="11"/>
      <c r="DD409" s="11"/>
      <c r="DE409" s="11"/>
      <c r="DF409" s="11"/>
      <c r="DG409" s="11"/>
      <c r="DH409" s="11"/>
      <c r="DI409" s="11"/>
      <c r="DJ409" s="11"/>
      <c r="DK409" s="11"/>
      <c r="DL409" s="11"/>
      <c r="DM409" s="11"/>
      <c r="DN409" s="11"/>
      <c r="DO409" s="11"/>
      <c r="DP409" s="11"/>
      <c r="DQ409" s="11"/>
      <c r="DR409" s="11"/>
      <c r="DS409" s="11"/>
      <c r="DT409" s="11"/>
      <c r="DU409" s="11"/>
      <c r="DV409" s="11"/>
      <c r="DW409" s="11"/>
      <c r="DX409" s="11"/>
      <c r="DY409" s="11"/>
      <c r="DZ409" s="11"/>
      <c r="EA409" s="11"/>
      <c r="EB409" s="11"/>
      <c r="EC409" s="11"/>
      <c r="ED409" s="11"/>
      <c r="EE409" s="11"/>
      <c r="EF409" s="11"/>
      <c r="EG409" s="11"/>
      <c r="EH409" s="11"/>
      <c r="EI409" s="11"/>
      <c r="EJ409" s="11"/>
      <c r="EK409" s="11"/>
      <c r="EL409" s="11"/>
      <c r="EM409" s="11"/>
      <c r="EN409" s="11"/>
      <c r="EO409" s="11"/>
      <c r="EP409" s="11"/>
      <c r="EQ409" s="11"/>
      <c r="ER409" s="11"/>
      <c r="ES409" s="11"/>
      <c r="ET409" s="11"/>
      <c r="EU409" s="11"/>
      <c r="EV409" s="11"/>
      <c r="EW409" s="11"/>
      <c r="EX409" s="11"/>
      <c r="EY409" s="11"/>
      <c r="EZ409" s="11"/>
      <c r="FA409" s="11"/>
      <c r="FB409" s="11"/>
      <c r="FC409" s="11"/>
      <c r="FD409" s="11"/>
      <c r="FE409" s="11"/>
      <c r="FF409" s="11"/>
      <c r="FG409" s="11"/>
      <c r="FH409" s="11"/>
      <c r="FI409" s="11"/>
      <c r="FJ409" s="11"/>
      <c r="FK409" s="11"/>
      <c r="FL409" s="11"/>
      <c r="FM409" s="11"/>
      <c r="FN409" s="11"/>
      <c r="FO409" s="11"/>
      <c r="FP409" s="11"/>
      <c r="FQ409" s="11"/>
      <c r="FR409" s="11"/>
      <c r="FS409" s="11"/>
      <c r="FT409" s="11"/>
      <c r="FU409" s="11"/>
      <c r="FV409" s="11"/>
      <c r="FW409" s="11"/>
      <c r="FX409" s="11"/>
      <c r="FY409" s="11"/>
      <c r="FZ409" s="11"/>
      <c r="GA409" s="11"/>
      <c r="GB409" s="11"/>
      <c r="GC409" s="11"/>
      <c r="GD409" s="11"/>
      <c r="GE409" s="11"/>
      <c r="GF409" s="11"/>
      <c r="GG409" s="11"/>
      <c r="GH409" s="11"/>
      <c r="GI409" s="11"/>
      <c r="GJ409" s="11"/>
      <c r="GK409" s="11"/>
      <c r="GL409" s="11"/>
      <c r="GM409" s="11"/>
      <c r="GN409" s="11"/>
      <c r="GO409" s="11"/>
      <c r="GP409" s="11"/>
      <c r="GQ409" s="11"/>
      <c r="GR409" s="11"/>
      <c r="GS409" s="11"/>
      <c r="GT409" s="11"/>
      <c r="GU409" s="11"/>
      <c r="GV409" s="11"/>
      <c r="GW409" s="11"/>
      <c r="GX409" s="11"/>
      <c r="GY409" s="11"/>
      <c r="GZ409" s="11"/>
      <c r="HA409" s="11"/>
      <c r="HB409" s="11"/>
      <c r="HC409" s="11"/>
      <c r="HD409" s="11"/>
      <c r="HE409" s="11"/>
      <c r="HF409" s="11"/>
      <c r="HG409" s="11"/>
      <c r="HH409" s="11"/>
      <c r="HI409" s="11"/>
      <c r="HJ409" s="11"/>
      <c r="HK409" s="11"/>
      <c r="HL409" s="11"/>
      <c r="HM409" s="11"/>
      <c r="HN409" s="11"/>
      <c r="HO409" s="11"/>
      <c r="HP409" s="11"/>
      <c r="HQ409" s="11"/>
      <c r="HR409" s="11"/>
      <c r="HS409" s="11"/>
      <c r="HT409" s="11"/>
      <c r="HU409" s="11"/>
      <c r="HV409" s="11"/>
      <c r="HW409" s="11"/>
      <c r="HX409" s="11"/>
      <c r="HY409" s="11"/>
      <c r="HZ409" s="11"/>
      <c r="IA409" s="11"/>
      <c r="IB409" s="11"/>
      <c r="IC409" s="11"/>
      <c r="ID409" s="11"/>
      <c r="IE409" s="11"/>
      <c r="IF409" s="11"/>
      <c r="IG409" s="11"/>
      <c r="IH409" s="11"/>
      <c r="II409" s="11"/>
      <c r="IJ409" s="11"/>
      <c r="IK409" s="11"/>
      <c r="IL409" s="11"/>
      <c r="IM409" s="11"/>
      <c r="IN409" s="11"/>
      <c r="IO409" s="11"/>
      <c r="IP409" s="11"/>
      <c r="IQ409" s="11"/>
      <c r="IR409" s="11"/>
      <c r="IS409" s="11"/>
      <c r="IT409" s="11"/>
      <c r="IU409" s="11"/>
      <c r="IV409" s="11"/>
      <c r="IW409" s="11"/>
      <c r="IX409" s="11"/>
      <c r="IY409" s="11"/>
      <c r="IZ409" s="11"/>
      <c r="JA409" s="11"/>
      <c r="JB409" s="11"/>
      <c r="JC409" s="11"/>
      <c r="JD409" s="11"/>
      <c r="JE409" s="11"/>
      <c r="JF409" s="11"/>
      <c r="JG409" s="11"/>
      <c r="JH409" s="11"/>
      <c r="JI409" s="11"/>
      <c r="JJ409" s="11"/>
      <c r="JK409" s="11"/>
      <c r="JL409" s="11"/>
      <c r="JM409" s="11"/>
      <c r="JN409" s="11"/>
      <c r="JO409" s="11"/>
      <c r="JP409" s="11"/>
      <c r="JQ409" s="11"/>
      <c r="JR409" s="11"/>
      <c r="JS409" s="11"/>
      <c r="JT409" s="11"/>
      <c r="JU409" s="11"/>
      <c r="JV409" s="11"/>
    </row>
    <row r="410" spans="1:282" s="31" customFormat="1" x14ac:dyDescent="0.25">
      <c r="A410" t="s">
        <v>128</v>
      </c>
      <c r="B410" t="s">
        <v>129</v>
      </c>
      <c r="C410" s="14" t="s">
        <v>311</v>
      </c>
      <c r="D410" t="s">
        <v>204</v>
      </c>
      <c r="E410" s="42">
        <v>32000</v>
      </c>
      <c r="F410" s="42">
        <f t="shared" si="83"/>
        <v>918.4</v>
      </c>
      <c r="G410" s="42">
        <v>0</v>
      </c>
      <c r="H410" s="42">
        <f>E410*0.0304</f>
        <v>972.8</v>
      </c>
      <c r="I410" s="42">
        <v>125</v>
      </c>
      <c r="J410" s="42">
        <v>2016.2</v>
      </c>
      <c r="K410" s="42">
        <f t="shared" ref="K410:K414" si="84">E410-J410</f>
        <v>29983.8</v>
      </c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  <c r="CJ410" s="11"/>
      <c r="CK410" s="11"/>
      <c r="CL410" s="11"/>
      <c r="CM410" s="11"/>
      <c r="CN410" s="11"/>
      <c r="CO410" s="11"/>
      <c r="CP410" s="11"/>
      <c r="CQ410" s="11"/>
      <c r="CR410" s="11"/>
      <c r="CS410" s="11"/>
      <c r="CT410" s="11"/>
      <c r="CU410" s="11"/>
      <c r="CV410" s="11"/>
      <c r="CW410" s="11"/>
      <c r="CX410" s="11"/>
      <c r="CY410" s="11"/>
      <c r="CZ410" s="11"/>
      <c r="DA410" s="11"/>
      <c r="DB410" s="11"/>
      <c r="DC410" s="11"/>
      <c r="DD410" s="11"/>
      <c r="DE410" s="11"/>
      <c r="DF410" s="11"/>
      <c r="DG410" s="11"/>
      <c r="DH410" s="11"/>
      <c r="DI410" s="11"/>
      <c r="DJ410" s="11"/>
      <c r="DK410" s="11"/>
      <c r="DL410" s="11"/>
      <c r="DM410" s="11"/>
      <c r="DN410" s="11"/>
      <c r="DO410" s="11"/>
      <c r="DP410" s="11"/>
      <c r="DQ410" s="11"/>
      <c r="DR410" s="11"/>
      <c r="DS410" s="11"/>
      <c r="DT410" s="11"/>
      <c r="DU410" s="11"/>
      <c r="DV410" s="11"/>
      <c r="DW410" s="11"/>
      <c r="DX410" s="11"/>
      <c r="DY410" s="11"/>
      <c r="DZ410" s="11"/>
      <c r="EA410" s="11"/>
      <c r="EB410" s="11"/>
      <c r="EC410" s="11"/>
      <c r="ED410" s="11"/>
      <c r="EE410" s="11"/>
      <c r="EF410" s="11"/>
      <c r="EG410" s="11"/>
      <c r="EH410" s="11"/>
      <c r="EI410" s="11"/>
      <c r="EJ410" s="11"/>
      <c r="EK410" s="11"/>
      <c r="EL410" s="11"/>
      <c r="EM410" s="11"/>
      <c r="EN410" s="11"/>
      <c r="EO410" s="11"/>
      <c r="EP410" s="11"/>
      <c r="EQ410" s="11"/>
      <c r="ER410" s="11"/>
      <c r="ES410" s="11"/>
      <c r="ET410" s="11"/>
      <c r="EU410" s="11"/>
      <c r="EV410" s="11"/>
      <c r="EW410" s="11"/>
      <c r="EX410" s="11"/>
      <c r="EY410" s="11"/>
      <c r="EZ410" s="11"/>
      <c r="FA410" s="11"/>
      <c r="FB410" s="11"/>
      <c r="FC410" s="11"/>
      <c r="FD410" s="11"/>
      <c r="FE410" s="11"/>
      <c r="FF410" s="11"/>
      <c r="FG410" s="11"/>
      <c r="FH410" s="11"/>
      <c r="FI410" s="11"/>
      <c r="FJ410" s="11"/>
      <c r="FK410" s="11"/>
      <c r="FL410" s="11"/>
      <c r="FM410" s="11"/>
      <c r="FN410" s="11"/>
      <c r="FO410" s="11"/>
      <c r="FP410" s="11"/>
      <c r="FQ410" s="11"/>
      <c r="FR410" s="11"/>
      <c r="FS410" s="11"/>
      <c r="FT410" s="11"/>
      <c r="FU410" s="11"/>
      <c r="FV410" s="11"/>
      <c r="FW410" s="11"/>
      <c r="FX410" s="11"/>
      <c r="FY410" s="11"/>
      <c r="FZ410" s="11"/>
      <c r="GA410" s="11"/>
      <c r="GB410" s="11"/>
      <c r="GC410" s="11"/>
      <c r="GD410" s="11"/>
      <c r="GE410" s="11"/>
      <c r="GF410" s="11"/>
      <c r="GG410" s="11"/>
      <c r="GH410" s="11"/>
      <c r="GI410" s="11"/>
      <c r="GJ410" s="11"/>
      <c r="GK410" s="11"/>
      <c r="GL410" s="11"/>
      <c r="GM410" s="11"/>
      <c r="GN410" s="11"/>
      <c r="GO410" s="11"/>
      <c r="GP410" s="11"/>
      <c r="GQ410" s="11"/>
      <c r="GR410" s="11"/>
      <c r="GS410" s="11"/>
      <c r="GT410" s="11"/>
      <c r="GU410" s="11"/>
      <c r="GV410" s="11"/>
      <c r="GW410" s="11"/>
      <c r="GX410" s="11"/>
      <c r="GY410" s="11"/>
      <c r="GZ410" s="11"/>
      <c r="HA410" s="11"/>
      <c r="HB410" s="11"/>
      <c r="HC410" s="11"/>
      <c r="HD410" s="11"/>
      <c r="HE410" s="11"/>
      <c r="HF410" s="11"/>
      <c r="HG410" s="11"/>
      <c r="HH410" s="11"/>
      <c r="HI410" s="11"/>
      <c r="HJ410" s="11"/>
      <c r="HK410" s="11"/>
      <c r="HL410" s="11"/>
      <c r="HM410" s="11"/>
      <c r="HN410" s="11"/>
      <c r="HO410" s="11"/>
      <c r="HP410" s="11"/>
      <c r="HQ410" s="11"/>
      <c r="HR410" s="11"/>
      <c r="HS410" s="11"/>
      <c r="HT410" s="11"/>
      <c r="HU410" s="11"/>
      <c r="HV410" s="11"/>
      <c r="HW410" s="11"/>
      <c r="HX410" s="11"/>
      <c r="HY410" s="11"/>
      <c r="HZ410" s="11"/>
      <c r="IA410" s="11"/>
      <c r="IB410" s="11"/>
      <c r="IC410" s="11"/>
      <c r="ID410" s="11"/>
      <c r="IE410" s="11"/>
      <c r="IF410" s="11"/>
      <c r="IG410" s="11"/>
      <c r="IH410" s="11"/>
      <c r="II410" s="11"/>
      <c r="IJ410" s="11"/>
      <c r="IK410" s="11"/>
      <c r="IL410" s="11"/>
      <c r="IM410" s="11"/>
      <c r="IN410" s="11"/>
      <c r="IO410" s="11"/>
      <c r="IP410" s="11"/>
      <c r="IQ410" s="11"/>
      <c r="IR410" s="11"/>
      <c r="IS410" s="11"/>
      <c r="IT410" s="11"/>
      <c r="IU410" s="11"/>
      <c r="IV410" s="11"/>
      <c r="IW410" s="11"/>
      <c r="IX410" s="11"/>
      <c r="IY410" s="11"/>
      <c r="IZ410" s="11"/>
      <c r="JA410" s="11"/>
      <c r="JB410" s="11"/>
      <c r="JC410" s="11"/>
      <c r="JD410" s="11"/>
      <c r="JE410" s="11"/>
      <c r="JF410" s="11"/>
      <c r="JG410" s="11"/>
      <c r="JH410" s="11"/>
      <c r="JI410" s="11"/>
      <c r="JJ410" s="11"/>
      <c r="JK410" s="11"/>
      <c r="JL410" s="11"/>
      <c r="JM410" s="11"/>
      <c r="JN410" s="11"/>
      <c r="JO410" s="11"/>
      <c r="JP410" s="11"/>
      <c r="JQ410" s="11"/>
      <c r="JR410" s="11"/>
      <c r="JS410" s="11"/>
      <c r="JT410" s="11"/>
      <c r="JU410" s="11"/>
      <c r="JV410" s="11"/>
    </row>
    <row r="411" spans="1:282" s="31" customFormat="1" x14ac:dyDescent="0.25">
      <c r="A411" t="s">
        <v>131</v>
      </c>
      <c r="B411" t="s">
        <v>125</v>
      </c>
      <c r="C411" s="14" t="s">
        <v>310</v>
      </c>
      <c r="D411" t="s">
        <v>205</v>
      </c>
      <c r="E411" s="42">
        <v>32000</v>
      </c>
      <c r="F411" s="42">
        <f t="shared" si="83"/>
        <v>918.4</v>
      </c>
      <c r="G411" s="42">
        <v>0</v>
      </c>
      <c r="H411" s="42">
        <v>972.8</v>
      </c>
      <c r="I411" s="42">
        <v>3165</v>
      </c>
      <c r="J411" s="42">
        <v>5056.2</v>
      </c>
      <c r="K411" s="42">
        <f t="shared" si="84"/>
        <v>26943.8</v>
      </c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11"/>
      <c r="BP411" s="11"/>
      <c r="BQ411" s="11"/>
      <c r="BR411" s="11"/>
      <c r="BS411" s="11"/>
      <c r="BT411" s="11"/>
      <c r="BU411" s="11"/>
      <c r="BV411" s="11"/>
      <c r="BW411" s="11"/>
      <c r="BX411" s="11"/>
      <c r="BY411" s="11"/>
      <c r="BZ411" s="11"/>
      <c r="CA411" s="11"/>
      <c r="CB411" s="11"/>
      <c r="CC411" s="11"/>
      <c r="CD411" s="11"/>
      <c r="CE411" s="11"/>
      <c r="CF411" s="11"/>
      <c r="CG411" s="11"/>
      <c r="CH411" s="11"/>
      <c r="CI411" s="11"/>
      <c r="CJ411" s="11"/>
      <c r="CK411" s="11"/>
      <c r="CL411" s="11"/>
      <c r="CM411" s="11"/>
      <c r="CN411" s="11"/>
      <c r="CO411" s="11"/>
      <c r="CP411" s="11"/>
      <c r="CQ411" s="11"/>
      <c r="CR411" s="11"/>
      <c r="CS411" s="11"/>
      <c r="CT411" s="11"/>
      <c r="CU411" s="11"/>
      <c r="CV411" s="11"/>
      <c r="CW411" s="11"/>
      <c r="CX411" s="11"/>
      <c r="CY411" s="11"/>
      <c r="CZ411" s="11"/>
      <c r="DA411" s="11"/>
      <c r="DB411" s="11"/>
      <c r="DC411" s="11"/>
      <c r="DD411" s="11"/>
      <c r="DE411" s="11"/>
      <c r="DF411" s="11"/>
      <c r="DG411" s="11"/>
      <c r="DH411" s="11"/>
      <c r="DI411" s="11"/>
      <c r="DJ411" s="11"/>
      <c r="DK411" s="11"/>
      <c r="DL411" s="11"/>
      <c r="DM411" s="11"/>
      <c r="DN411" s="11"/>
      <c r="DO411" s="11"/>
      <c r="DP411" s="11"/>
      <c r="DQ411" s="11"/>
      <c r="DR411" s="11"/>
      <c r="DS411" s="11"/>
      <c r="DT411" s="11"/>
      <c r="DU411" s="11"/>
      <c r="DV411" s="11"/>
      <c r="DW411" s="11"/>
      <c r="DX411" s="11"/>
      <c r="DY411" s="11"/>
      <c r="DZ411" s="11"/>
      <c r="EA411" s="11"/>
      <c r="EB411" s="11"/>
      <c r="EC411" s="11"/>
      <c r="ED411" s="11"/>
      <c r="EE411" s="11"/>
      <c r="EF411" s="11"/>
      <c r="EG411" s="11"/>
      <c r="EH411" s="11"/>
      <c r="EI411" s="11"/>
      <c r="EJ411" s="11"/>
      <c r="EK411" s="11"/>
      <c r="EL411" s="11"/>
      <c r="EM411" s="11"/>
      <c r="EN411" s="11"/>
      <c r="EO411" s="11"/>
      <c r="EP411" s="11"/>
      <c r="EQ411" s="11"/>
      <c r="ER411" s="11"/>
      <c r="ES411" s="11"/>
      <c r="ET411" s="11"/>
      <c r="EU411" s="11"/>
      <c r="EV411" s="11"/>
      <c r="EW411" s="11"/>
      <c r="EX411" s="11"/>
      <c r="EY411" s="11"/>
      <c r="EZ411" s="11"/>
      <c r="FA411" s="11"/>
      <c r="FB411" s="11"/>
      <c r="FC411" s="11"/>
      <c r="FD411" s="11"/>
      <c r="FE411" s="11"/>
      <c r="FF411" s="11"/>
      <c r="FG411" s="11"/>
      <c r="FH411" s="11"/>
      <c r="FI411" s="11"/>
      <c r="FJ411" s="11"/>
      <c r="FK411" s="11"/>
      <c r="FL411" s="11"/>
      <c r="FM411" s="11"/>
      <c r="FN411" s="11"/>
      <c r="FO411" s="11"/>
      <c r="FP411" s="11"/>
      <c r="FQ411" s="11"/>
      <c r="FR411" s="11"/>
      <c r="FS411" s="11"/>
      <c r="FT411" s="11"/>
      <c r="FU411" s="11"/>
      <c r="FV411" s="11"/>
      <c r="FW411" s="11"/>
      <c r="FX411" s="11"/>
      <c r="FY411" s="11"/>
      <c r="FZ411" s="11"/>
      <c r="GA411" s="11"/>
      <c r="GB411" s="11"/>
      <c r="GC411" s="11"/>
      <c r="GD411" s="11"/>
      <c r="GE411" s="11"/>
      <c r="GF411" s="11"/>
      <c r="GG411" s="11"/>
      <c r="GH411" s="11"/>
      <c r="GI411" s="11"/>
      <c r="GJ411" s="11"/>
      <c r="GK411" s="11"/>
      <c r="GL411" s="11"/>
      <c r="GM411" s="11"/>
      <c r="GN411" s="11"/>
      <c r="GO411" s="11"/>
      <c r="GP411" s="11"/>
      <c r="GQ411" s="11"/>
      <c r="GR411" s="11"/>
      <c r="GS411" s="11"/>
      <c r="GT411" s="11"/>
      <c r="GU411" s="11"/>
      <c r="GV411" s="11"/>
      <c r="GW411" s="11"/>
      <c r="GX411" s="11"/>
      <c r="GY411" s="11"/>
      <c r="GZ411" s="11"/>
      <c r="HA411" s="11"/>
      <c r="HB411" s="11"/>
      <c r="HC411" s="11"/>
      <c r="HD411" s="11"/>
      <c r="HE411" s="11"/>
      <c r="HF411" s="11"/>
      <c r="HG411" s="11"/>
      <c r="HH411" s="11"/>
      <c r="HI411" s="11"/>
      <c r="HJ411" s="11"/>
      <c r="HK411" s="11"/>
      <c r="HL411" s="11"/>
      <c r="HM411" s="11"/>
      <c r="HN411" s="11"/>
      <c r="HO411" s="11"/>
      <c r="HP411" s="11"/>
      <c r="HQ411" s="11"/>
      <c r="HR411" s="11"/>
      <c r="HS411" s="11"/>
      <c r="HT411" s="11"/>
      <c r="HU411" s="11"/>
      <c r="HV411" s="11"/>
      <c r="HW411" s="11"/>
      <c r="HX411" s="11"/>
      <c r="HY411" s="11"/>
      <c r="HZ411" s="11"/>
      <c r="IA411" s="11"/>
      <c r="IB411" s="11"/>
      <c r="IC411" s="11"/>
      <c r="ID411" s="11"/>
      <c r="IE411" s="11"/>
      <c r="IF411" s="11"/>
      <c r="IG411" s="11"/>
      <c r="IH411" s="11"/>
      <c r="II411" s="11"/>
      <c r="IJ411" s="11"/>
      <c r="IK411" s="11"/>
      <c r="IL411" s="11"/>
      <c r="IM411" s="11"/>
      <c r="IN411" s="11"/>
      <c r="IO411" s="11"/>
      <c r="IP411" s="11"/>
      <c r="IQ411" s="11"/>
      <c r="IR411" s="11"/>
      <c r="IS411" s="11"/>
      <c r="IT411" s="11"/>
      <c r="IU411" s="11"/>
      <c r="IV411" s="11"/>
      <c r="IW411" s="11"/>
      <c r="IX411" s="11"/>
      <c r="IY411" s="11"/>
      <c r="IZ411" s="11"/>
      <c r="JA411" s="11"/>
      <c r="JB411" s="11"/>
      <c r="JC411" s="11"/>
      <c r="JD411" s="11"/>
      <c r="JE411" s="11"/>
      <c r="JF411" s="11"/>
      <c r="JG411" s="11"/>
      <c r="JH411" s="11"/>
      <c r="JI411" s="11"/>
      <c r="JJ411" s="11"/>
      <c r="JK411" s="11"/>
      <c r="JL411" s="11"/>
      <c r="JM411" s="11"/>
      <c r="JN411" s="11"/>
      <c r="JO411" s="11"/>
      <c r="JP411" s="11"/>
      <c r="JQ411" s="11"/>
      <c r="JR411" s="11"/>
      <c r="JS411" s="11"/>
      <c r="JT411" s="11"/>
      <c r="JU411" s="11"/>
      <c r="JV411" s="11"/>
    </row>
    <row r="412" spans="1:282" s="31" customFormat="1" x14ac:dyDescent="0.25">
      <c r="A412" t="s">
        <v>130</v>
      </c>
      <c r="B412" t="s">
        <v>129</v>
      </c>
      <c r="C412" s="14" t="s">
        <v>310</v>
      </c>
      <c r="D412" t="s">
        <v>205</v>
      </c>
      <c r="E412" s="42">
        <v>32000</v>
      </c>
      <c r="F412" s="42">
        <f t="shared" si="83"/>
        <v>918.4</v>
      </c>
      <c r="G412" s="42">
        <v>0</v>
      </c>
      <c r="H412" s="42">
        <f>E412*0.0304</f>
        <v>972.8</v>
      </c>
      <c r="I412" s="42">
        <v>315</v>
      </c>
      <c r="J412" s="42">
        <v>2206.1999999999998</v>
      </c>
      <c r="K412" s="42">
        <f t="shared" si="84"/>
        <v>29793.8</v>
      </c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11"/>
      <c r="BP412" s="11"/>
      <c r="BQ412" s="11"/>
      <c r="BR412" s="11"/>
      <c r="BS412" s="11"/>
      <c r="BT412" s="11"/>
      <c r="BU412" s="11"/>
      <c r="BV412" s="11"/>
      <c r="BW412" s="11"/>
      <c r="BX412" s="11"/>
      <c r="BY412" s="11"/>
      <c r="BZ412" s="11"/>
      <c r="CA412" s="11"/>
      <c r="CB412" s="11"/>
      <c r="CC412" s="11"/>
      <c r="CD412" s="11"/>
      <c r="CE412" s="11"/>
      <c r="CF412" s="11"/>
      <c r="CG412" s="11"/>
      <c r="CH412" s="11"/>
      <c r="CI412" s="11"/>
      <c r="CJ412" s="11"/>
      <c r="CK412" s="11"/>
      <c r="CL412" s="11"/>
      <c r="CM412" s="11"/>
      <c r="CN412" s="11"/>
      <c r="CO412" s="11"/>
      <c r="CP412" s="11"/>
      <c r="CQ412" s="11"/>
      <c r="CR412" s="11"/>
      <c r="CS412" s="11"/>
      <c r="CT412" s="11"/>
      <c r="CU412" s="11"/>
      <c r="CV412" s="11"/>
      <c r="CW412" s="11"/>
      <c r="CX412" s="11"/>
      <c r="CY412" s="11"/>
      <c r="CZ412" s="11"/>
      <c r="DA412" s="11"/>
      <c r="DB412" s="11"/>
      <c r="DC412" s="11"/>
      <c r="DD412" s="11"/>
      <c r="DE412" s="11"/>
      <c r="DF412" s="11"/>
      <c r="DG412" s="11"/>
      <c r="DH412" s="11"/>
      <c r="DI412" s="11"/>
      <c r="DJ412" s="11"/>
      <c r="DK412" s="11"/>
      <c r="DL412" s="11"/>
      <c r="DM412" s="11"/>
      <c r="DN412" s="11"/>
      <c r="DO412" s="11"/>
      <c r="DP412" s="11"/>
      <c r="DQ412" s="11"/>
      <c r="DR412" s="11"/>
      <c r="DS412" s="11"/>
      <c r="DT412" s="11"/>
      <c r="DU412" s="11"/>
      <c r="DV412" s="11"/>
      <c r="DW412" s="11"/>
      <c r="DX412" s="11"/>
      <c r="DY412" s="11"/>
      <c r="DZ412" s="11"/>
      <c r="EA412" s="11"/>
      <c r="EB412" s="11"/>
      <c r="EC412" s="11"/>
      <c r="ED412" s="11"/>
      <c r="EE412" s="11"/>
      <c r="EF412" s="11"/>
      <c r="EG412" s="11"/>
      <c r="EH412" s="11"/>
      <c r="EI412" s="11"/>
      <c r="EJ412" s="11"/>
      <c r="EK412" s="11"/>
      <c r="EL412" s="11"/>
      <c r="EM412" s="11"/>
      <c r="EN412" s="11"/>
      <c r="EO412" s="11"/>
      <c r="EP412" s="11"/>
      <c r="EQ412" s="11"/>
      <c r="ER412" s="11"/>
      <c r="ES412" s="11"/>
      <c r="ET412" s="11"/>
      <c r="EU412" s="11"/>
      <c r="EV412" s="11"/>
      <c r="EW412" s="11"/>
      <c r="EX412" s="11"/>
      <c r="EY412" s="11"/>
      <c r="EZ412" s="11"/>
      <c r="FA412" s="11"/>
      <c r="FB412" s="11"/>
      <c r="FC412" s="11"/>
      <c r="FD412" s="11"/>
      <c r="FE412" s="11"/>
      <c r="FF412" s="11"/>
      <c r="FG412" s="11"/>
      <c r="FH412" s="11"/>
      <c r="FI412" s="11"/>
      <c r="FJ412" s="11"/>
      <c r="FK412" s="11"/>
      <c r="FL412" s="11"/>
      <c r="FM412" s="11"/>
      <c r="FN412" s="11"/>
      <c r="FO412" s="11"/>
      <c r="FP412" s="11"/>
      <c r="FQ412" s="11"/>
      <c r="FR412" s="11"/>
      <c r="FS412" s="11"/>
      <c r="FT412" s="11"/>
      <c r="FU412" s="11"/>
      <c r="FV412" s="11"/>
      <c r="FW412" s="11"/>
      <c r="FX412" s="11"/>
      <c r="FY412" s="11"/>
      <c r="FZ412" s="11"/>
      <c r="GA412" s="11"/>
      <c r="GB412" s="11"/>
      <c r="GC412" s="11"/>
      <c r="GD412" s="11"/>
      <c r="GE412" s="11"/>
      <c r="GF412" s="11"/>
      <c r="GG412" s="11"/>
      <c r="GH412" s="11"/>
      <c r="GI412" s="11"/>
      <c r="GJ412" s="11"/>
      <c r="GK412" s="11"/>
      <c r="GL412" s="11"/>
      <c r="GM412" s="11"/>
      <c r="GN412" s="11"/>
      <c r="GO412" s="11"/>
      <c r="GP412" s="11"/>
      <c r="GQ412" s="11"/>
      <c r="GR412" s="11"/>
      <c r="GS412" s="11"/>
      <c r="GT412" s="11"/>
      <c r="GU412" s="11"/>
      <c r="GV412" s="11"/>
      <c r="GW412" s="11"/>
      <c r="GX412" s="11"/>
      <c r="GY412" s="11"/>
      <c r="GZ412" s="11"/>
      <c r="HA412" s="11"/>
      <c r="HB412" s="11"/>
      <c r="HC412" s="11"/>
      <c r="HD412" s="11"/>
      <c r="HE412" s="11"/>
      <c r="HF412" s="11"/>
      <c r="HG412" s="11"/>
      <c r="HH412" s="11"/>
      <c r="HI412" s="11"/>
      <c r="HJ412" s="11"/>
      <c r="HK412" s="11"/>
      <c r="HL412" s="11"/>
      <c r="HM412" s="11"/>
      <c r="HN412" s="11"/>
      <c r="HO412" s="11"/>
      <c r="HP412" s="11"/>
      <c r="HQ412" s="11"/>
      <c r="HR412" s="11"/>
      <c r="HS412" s="11"/>
      <c r="HT412" s="11"/>
      <c r="HU412" s="11"/>
      <c r="HV412" s="11"/>
      <c r="HW412" s="11"/>
      <c r="HX412" s="11"/>
      <c r="HY412" s="11"/>
      <c r="HZ412" s="11"/>
      <c r="IA412" s="11"/>
      <c r="IB412" s="11"/>
      <c r="IC412" s="11"/>
      <c r="ID412" s="11"/>
      <c r="IE412" s="11"/>
      <c r="IF412" s="11"/>
      <c r="IG412" s="11"/>
      <c r="IH412" s="11"/>
      <c r="II412" s="11"/>
      <c r="IJ412" s="11"/>
      <c r="IK412" s="11"/>
      <c r="IL412" s="11"/>
      <c r="IM412" s="11"/>
      <c r="IN412" s="11"/>
      <c r="IO412" s="11"/>
      <c r="IP412" s="11"/>
      <c r="IQ412" s="11"/>
      <c r="IR412" s="11"/>
      <c r="IS412" s="11"/>
      <c r="IT412" s="11"/>
      <c r="IU412" s="11"/>
      <c r="IV412" s="11"/>
      <c r="IW412" s="11"/>
      <c r="IX412" s="11"/>
      <c r="IY412" s="11"/>
      <c r="IZ412" s="11"/>
      <c r="JA412" s="11"/>
      <c r="JB412" s="11"/>
      <c r="JC412" s="11"/>
      <c r="JD412" s="11"/>
      <c r="JE412" s="11"/>
      <c r="JF412" s="11"/>
      <c r="JG412" s="11"/>
      <c r="JH412" s="11"/>
      <c r="JI412" s="11"/>
      <c r="JJ412" s="11"/>
      <c r="JK412" s="11"/>
      <c r="JL412" s="11"/>
      <c r="JM412" s="11"/>
      <c r="JN412" s="11"/>
      <c r="JO412" s="11"/>
      <c r="JP412" s="11"/>
      <c r="JQ412" s="11"/>
      <c r="JR412" s="11"/>
      <c r="JS412" s="11"/>
      <c r="JT412" s="11"/>
      <c r="JU412" s="11"/>
      <c r="JV412" s="11"/>
    </row>
    <row r="413" spans="1:282" s="31" customFormat="1" x14ac:dyDescent="0.25">
      <c r="A413" t="s">
        <v>124</v>
      </c>
      <c r="B413" t="s">
        <v>125</v>
      </c>
      <c r="C413" s="14" t="s">
        <v>310</v>
      </c>
      <c r="D413" t="s">
        <v>205</v>
      </c>
      <c r="E413" s="42">
        <v>11000</v>
      </c>
      <c r="F413" s="42">
        <f t="shared" si="83"/>
        <v>315.7</v>
      </c>
      <c r="G413" s="42">
        <v>0</v>
      </c>
      <c r="H413" s="42">
        <v>334.4</v>
      </c>
      <c r="I413" s="42">
        <v>75</v>
      </c>
      <c r="J413" s="42">
        <v>725.1</v>
      </c>
      <c r="K413" s="42">
        <f>E413-J413</f>
        <v>10274.9</v>
      </c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  <c r="BD413" s="11"/>
      <c r="BE413" s="11"/>
      <c r="BF413" s="11"/>
      <c r="BG413" s="11"/>
      <c r="BH413" s="11"/>
      <c r="BI413" s="11"/>
      <c r="BJ413" s="11"/>
      <c r="BK413" s="11"/>
      <c r="BL413" s="11"/>
      <c r="BM413" s="11"/>
      <c r="BN413" s="11"/>
      <c r="BO413" s="11"/>
      <c r="BP413" s="11"/>
      <c r="BQ413" s="11"/>
      <c r="BR413" s="11"/>
      <c r="BS413" s="11"/>
      <c r="BT413" s="11"/>
      <c r="BU413" s="11"/>
      <c r="BV413" s="11"/>
      <c r="BW413" s="11"/>
      <c r="BX413" s="11"/>
      <c r="BY413" s="11"/>
      <c r="BZ413" s="11"/>
      <c r="CA413" s="11"/>
      <c r="CB413" s="11"/>
      <c r="CC413" s="11"/>
      <c r="CD413" s="11"/>
      <c r="CE413" s="11"/>
      <c r="CF413" s="11"/>
      <c r="CG413" s="11"/>
      <c r="CH413" s="11"/>
      <c r="CI413" s="11"/>
      <c r="CJ413" s="11"/>
      <c r="CK413" s="11"/>
      <c r="CL413" s="11"/>
      <c r="CM413" s="11"/>
      <c r="CN413" s="11"/>
      <c r="CO413" s="11"/>
      <c r="CP413" s="11"/>
      <c r="CQ413" s="11"/>
      <c r="CR413" s="11"/>
      <c r="CS413" s="11"/>
      <c r="CT413" s="11"/>
      <c r="CU413" s="11"/>
      <c r="CV413" s="11"/>
      <c r="CW413" s="11"/>
      <c r="CX413" s="11"/>
      <c r="CY413" s="11"/>
      <c r="CZ413" s="11"/>
      <c r="DA413" s="11"/>
      <c r="DB413" s="11"/>
      <c r="DC413" s="11"/>
      <c r="DD413" s="11"/>
      <c r="DE413" s="11"/>
      <c r="DF413" s="11"/>
      <c r="DG413" s="11"/>
      <c r="DH413" s="11"/>
      <c r="DI413" s="11"/>
      <c r="DJ413" s="11"/>
      <c r="DK413" s="11"/>
      <c r="DL413" s="11"/>
      <c r="DM413" s="11"/>
      <c r="DN413" s="11"/>
      <c r="DO413" s="11"/>
      <c r="DP413" s="11"/>
      <c r="DQ413" s="11"/>
      <c r="DR413" s="11"/>
      <c r="DS413" s="11"/>
      <c r="DT413" s="11"/>
      <c r="DU413" s="11"/>
      <c r="DV413" s="11"/>
      <c r="DW413" s="11"/>
      <c r="DX413" s="11"/>
      <c r="DY413" s="11"/>
      <c r="DZ413" s="11"/>
      <c r="EA413" s="11"/>
      <c r="EB413" s="11"/>
      <c r="EC413" s="11"/>
      <c r="ED413" s="11"/>
      <c r="EE413" s="11"/>
      <c r="EF413" s="11"/>
      <c r="EG413" s="11"/>
      <c r="EH413" s="11"/>
      <c r="EI413" s="11"/>
      <c r="EJ413" s="11"/>
      <c r="EK413" s="11"/>
      <c r="EL413" s="11"/>
      <c r="EM413" s="11"/>
      <c r="EN413" s="11"/>
      <c r="EO413" s="11"/>
      <c r="EP413" s="11"/>
      <c r="EQ413" s="11"/>
      <c r="ER413" s="11"/>
      <c r="ES413" s="11"/>
      <c r="ET413" s="11"/>
      <c r="EU413" s="11"/>
      <c r="EV413" s="11"/>
      <c r="EW413" s="11"/>
      <c r="EX413" s="11"/>
      <c r="EY413" s="11"/>
      <c r="EZ413" s="11"/>
      <c r="FA413" s="11"/>
      <c r="FB413" s="11"/>
      <c r="FC413" s="11"/>
      <c r="FD413" s="11"/>
      <c r="FE413" s="11"/>
      <c r="FF413" s="11"/>
      <c r="FG413" s="11"/>
      <c r="FH413" s="11"/>
      <c r="FI413" s="11"/>
      <c r="FJ413" s="11"/>
      <c r="FK413" s="11"/>
      <c r="FL413" s="11"/>
      <c r="FM413" s="11"/>
      <c r="FN413" s="11"/>
      <c r="FO413" s="11"/>
      <c r="FP413" s="11"/>
      <c r="FQ413" s="11"/>
      <c r="FR413" s="11"/>
      <c r="FS413" s="11"/>
      <c r="FT413" s="11"/>
      <c r="FU413" s="11"/>
      <c r="FV413" s="11"/>
      <c r="FW413" s="11"/>
      <c r="FX413" s="11"/>
      <c r="FY413" s="11"/>
      <c r="FZ413" s="11"/>
      <c r="GA413" s="11"/>
      <c r="GB413" s="11"/>
      <c r="GC413" s="11"/>
      <c r="GD413" s="11"/>
      <c r="GE413" s="11"/>
      <c r="GF413" s="11"/>
      <c r="GG413" s="11"/>
      <c r="GH413" s="11"/>
      <c r="GI413" s="11"/>
      <c r="GJ413" s="11"/>
      <c r="GK413" s="11"/>
      <c r="GL413" s="11"/>
      <c r="GM413" s="11"/>
      <c r="GN413" s="11"/>
      <c r="GO413" s="11"/>
      <c r="GP413" s="11"/>
      <c r="GQ413" s="11"/>
      <c r="GR413" s="11"/>
      <c r="GS413" s="11"/>
      <c r="GT413" s="11"/>
      <c r="GU413" s="11"/>
      <c r="GV413" s="11"/>
      <c r="GW413" s="11"/>
      <c r="GX413" s="11"/>
      <c r="GY413" s="11"/>
      <c r="GZ413" s="11"/>
      <c r="HA413" s="11"/>
      <c r="HB413" s="11"/>
      <c r="HC413" s="11"/>
      <c r="HD413" s="11"/>
      <c r="HE413" s="11"/>
      <c r="HF413" s="11"/>
      <c r="HG413" s="11"/>
      <c r="HH413" s="11"/>
      <c r="HI413" s="11"/>
      <c r="HJ413" s="11"/>
      <c r="HK413" s="11"/>
      <c r="HL413" s="11"/>
      <c r="HM413" s="11"/>
      <c r="HN413" s="11"/>
      <c r="HO413" s="11"/>
      <c r="HP413" s="11"/>
      <c r="HQ413" s="11"/>
      <c r="HR413" s="11"/>
      <c r="HS413" s="11"/>
      <c r="HT413" s="11"/>
      <c r="HU413" s="11"/>
      <c r="HV413" s="11"/>
      <c r="HW413" s="11"/>
      <c r="HX413" s="11"/>
      <c r="HY413" s="11"/>
      <c r="HZ413" s="11"/>
      <c r="IA413" s="11"/>
      <c r="IB413" s="11"/>
      <c r="IC413" s="11"/>
      <c r="ID413" s="11"/>
      <c r="IE413" s="11"/>
      <c r="IF413" s="11"/>
      <c r="IG413" s="11"/>
      <c r="IH413" s="11"/>
      <c r="II413" s="11"/>
      <c r="IJ413" s="11"/>
      <c r="IK413" s="11"/>
      <c r="IL413" s="11"/>
      <c r="IM413" s="11"/>
      <c r="IN413" s="11"/>
      <c r="IO413" s="11"/>
      <c r="IP413" s="11"/>
      <c r="IQ413" s="11"/>
      <c r="IR413" s="11"/>
      <c r="IS413" s="11"/>
      <c r="IT413" s="11"/>
      <c r="IU413" s="11"/>
      <c r="IV413" s="11"/>
      <c r="IW413" s="11"/>
      <c r="IX413" s="11"/>
      <c r="IY413" s="11"/>
      <c r="IZ413" s="11"/>
      <c r="JA413" s="11"/>
      <c r="JB413" s="11"/>
      <c r="JC413" s="11"/>
      <c r="JD413" s="11"/>
      <c r="JE413" s="11"/>
      <c r="JF413" s="11"/>
      <c r="JG413" s="11"/>
      <c r="JH413" s="11"/>
      <c r="JI413" s="11"/>
      <c r="JJ413" s="11"/>
      <c r="JK413" s="11"/>
      <c r="JL413" s="11"/>
      <c r="JM413" s="11"/>
      <c r="JN413" s="11"/>
      <c r="JO413" s="11"/>
      <c r="JP413" s="11"/>
      <c r="JQ413" s="11"/>
      <c r="JR413" s="11"/>
      <c r="JS413" s="11"/>
      <c r="JT413" s="11"/>
      <c r="JU413" s="11"/>
      <c r="JV413" s="11"/>
    </row>
    <row r="414" spans="1:282" s="32" customFormat="1" x14ac:dyDescent="0.25">
      <c r="A414" t="s">
        <v>132</v>
      </c>
      <c r="B414" t="s">
        <v>125</v>
      </c>
      <c r="C414" s="14" t="s">
        <v>310</v>
      </c>
      <c r="D414" t="s">
        <v>205</v>
      </c>
      <c r="E414" s="42">
        <v>13420</v>
      </c>
      <c r="F414" s="42">
        <f t="shared" si="83"/>
        <v>385.15</v>
      </c>
      <c r="G414" s="42">
        <v>0</v>
      </c>
      <c r="H414" s="42">
        <f>E414*0.0304</f>
        <v>407.97</v>
      </c>
      <c r="I414" s="42">
        <v>125</v>
      </c>
      <c r="J414" s="42">
        <v>918.12</v>
      </c>
      <c r="K414" s="42">
        <f t="shared" si="84"/>
        <v>12501.88</v>
      </c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  <c r="BC414" s="12"/>
      <c r="BD414" s="12"/>
      <c r="BE414" s="12"/>
      <c r="BF414" s="12"/>
      <c r="BG414" s="12"/>
      <c r="BH414" s="12"/>
      <c r="BI414" s="12"/>
      <c r="BJ414" s="12"/>
      <c r="BK414" s="12"/>
      <c r="BL414" s="12"/>
      <c r="BM414" s="12"/>
      <c r="BN414" s="12"/>
      <c r="BO414" s="12"/>
      <c r="BP414" s="12"/>
      <c r="BQ414" s="12"/>
      <c r="BR414" s="12"/>
      <c r="BS414" s="12"/>
      <c r="BT414" s="12"/>
      <c r="BU414" s="12"/>
      <c r="BV414" s="12"/>
      <c r="BW414" s="12"/>
      <c r="BX414" s="12"/>
      <c r="BY414" s="12"/>
      <c r="BZ414" s="12"/>
      <c r="CA414" s="12"/>
      <c r="CB414" s="12"/>
      <c r="CC414" s="12"/>
      <c r="CD414" s="12"/>
      <c r="CE414" s="12"/>
      <c r="CF414" s="12"/>
      <c r="CG414" s="12"/>
      <c r="CH414" s="12"/>
      <c r="CI414" s="12"/>
      <c r="CJ414" s="12"/>
      <c r="CK414" s="12"/>
      <c r="CL414" s="12"/>
      <c r="CM414" s="12"/>
      <c r="CN414" s="12"/>
      <c r="CO414" s="12"/>
      <c r="CP414" s="12"/>
      <c r="CQ414" s="12"/>
      <c r="CR414" s="12"/>
      <c r="CS414" s="12"/>
      <c r="CT414" s="12"/>
      <c r="CU414" s="12"/>
      <c r="CV414" s="12"/>
      <c r="CW414" s="12"/>
      <c r="CX414" s="12"/>
      <c r="CY414" s="12"/>
      <c r="CZ414" s="12"/>
      <c r="DA414" s="12"/>
      <c r="DB414" s="12"/>
      <c r="DC414" s="12"/>
      <c r="DD414" s="12"/>
      <c r="DE414" s="12"/>
      <c r="DF414" s="12"/>
      <c r="DG414" s="12"/>
      <c r="DH414" s="12"/>
      <c r="DI414" s="12"/>
      <c r="DJ414" s="12"/>
      <c r="DK414" s="12"/>
      <c r="DL414" s="12"/>
      <c r="DM414" s="12"/>
      <c r="DN414" s="12"/>
      <c r="DO414" s="12"/>
      <c r="DP414" s="12"/>
      <c r="DQ414" s="12"/>
      <c r="DR414" s="12"/>
      <c r="DS414" s="12"/>
      <c r="DT414" s="12"/>
      <c r="DU414" s="12"/>
      <c r="DV414" s="12"/>
      <c r="DW414" s="12"/>
      <c r="DX414" s="12"/>
      <c r="DY414" s="12"/>
      <c r="DZ414" s="12"/>
      <c r="EA414" s="12"/>
      <c r="EB414" s="12"/>
      <c r="EC414" s="12"/>
      <c r="ED414" s="12"/>
      <c r="EE414" s="12"/>
      <c r="EF414" s="12"/>
      <c r="EG414" s="12"/>
      <c r="EH414" s="12"/>
      <c r="EI414" s="12"/>
      <c r="EJ414" s="12"/>
      <c r="EK414" s="12"/>
      <c r="EL414" s="12"/>
      <c r="EM414" s="12"/>
      <c r="EN414" s="12"/>
      <c r="EO414" s="12"/>
      <c r="EP414" s="12"/>
      <c r="EQ414" s="12"/>
      <c r="ER414" s="12"/>
      <c r="ES414" s="12"/>
      <c r="ET414" s="12"/>
      <c r="EU414" s="12"/>
      <c r="EV414" s="12"/>
      <c r="EW414" s="12"/>
      <c r="EX414" s="12"/>
      <c r="EY414" s="12"/>
      <c r="EZ414" s="12"/>
      <c r="FA414" s="12"/>
      <c r="FB414" s="12"/>
      <c r="FC414" s="12"/>
      <c r="FD414" s="12"/>
      <c r="FE414" s="12"/>
      <c r="FF414" s="12"/>
      <c r="FG414" s="12"/>
      <c r="FH414" s="12"/>
      <c r="FI414" s="12"/>
      <c r="FJ414" s="12"/>
      <c r="FK414" s="12"/>
      <c r="FL414" s="12"/>
      <c r="FM414" s="12"/>
      <c r="FN414" s="12"/>
      <c r="FO414" s="12"/>
      <c r="FP414" s="12"/>
      <c r="FQ414" s="12"/>
      <c r="FR414" s="12"/>
      <c r="FS414" s="12"/>
      <c r="FT414" s="12"/>
      <c r="FU414" s="12"/>
      <c r="FV414" s="12"/>
      <c r="FW414" s="12"/>
      <c r="FX414" s="12"/>
      <c r="FY414" s="12"/>
      <c r="FZ414" s="12"/>
      <c r="GA414" s="12"/>
      <c r="GB414" s="12"/>
      <c r="GC414" s="12"/>
      <c r="GD414" s="12"/>
      <c r="GE414" s="12"/>
      <c r="GF414" s="12"/>
      <c r="GG414" s="12"/>
      <c r="GH414" s="12"/>
      <c r="GI414" s="12"/>
      <c r="GJ414" s="12"/>
      <c r="GK414" s="12"/>
      <c r="GL414" s="12"/>
      <c r="GM414" s="12"/>
      <c r="GN414" s="12"/>
      <c r="GO414" s="12"/>
      <c r="GP414" s="12"/>
      <c r="GQ414" s="12"/>
      <c r="GR414" s="12"/>
      <c r="GS414" s="12"/>
      <c r="GT414" s="12"/>
      <c r="GU414" s="12"/>
      <c r="GV414" s="12"/>
      <c r="GW414" s="12"/>
      <c r="GX414" s="12"/>
      <c r="GY414" s="12"/>
      <c r="GZ414" s="12"/>
      <c r="HA414" s="12"/>
      <c r="HB414" s="12"/>
      <c r="HC414" s="12"/>
      <c r="HD414" s="12"/>
      <c r="HE414" s="12"/>
      <c r="HF414" s="12"/>
      <c r="HG414" s="12"/>
      <c r="HH414" s="12"/>
      <c r="HI414" s="12"/>
      <c r="HJ414" s="12"/>
      <c r="HK414" s="12"/>
      <c r="HL414" s="12"/>
      <c r="HM414" s="12"/>
      <c r="HN414" s="12"/>
      <c r="HO414" s="12"/>
      <c r="HP414" s="12"/>
      <c r="HQ414" s="12"/>
      <c r="HR414" s="12"/>
      <c r="HS414" s="12"/>
      <c r="HT414" s="12"/>
      <c r="HU414" s="12"/>
      <c r="HV414" s="12"/>
      <c r="HW414" s="12"/>
      <c r="HX414" s="12"/>
      <c r="HY414" s="12"/>
      <c r="HZ414" s="12"/>
      <c r="IA414" s="12"/>
      <c r="IB414" s="12"/>
      <c r="IC414" s="12"/>
      <c r="ID414" s="12"/>
      <c r="IE414" s="12"/>
      <c r="IF414" s="12"/>
      <c r="IG414" s="12"/>
      <c r="IH414" s="12"/>
      <c r="II414" s="12"/>
      <c r="IJ414" s="12"/>
      <c r="IK414" s="12"/>
      <c r="IL414" s="12"/>
      <c r="IM414" s="12"/>
      <c r="IN414" s="12"/>
      <c r="IO414" s="12"/>
      <c r="IP414" s="12"/>
      <c r="IQ414" s="12"/>
      <c r="IR414" s="12"/>
      <c r="IS414" s="12"/>
      <c r="IT414" s="12"/>
      <c r="IU414" s="12"/>
      <c r="IV414" s="12"/>
      <c r="IW414" s="12"/>
      <c r="IX414" s="12"/>
      <c r="IY414" s="12"/>
      <c r="IZ414" s="12"/>
      <c r="JA414" s="12"/>
      <c r="JB414" s="12"/>
      <c r="JC414" s="12"/>
      <c r="JD414" s="12"/>
      <c r="JE414" s="12"/>
      <c r="JF414" s="12"/>
      <c r="JG414" s="12"/>
      <c r="JH414" s="12"/>
      <c r="JI414" s="12"/>
      <c r="JJ414" s="12"/>
      <c r="JK414" s="12"/>
      <c r="JL414" s="12"/>
      <c r="JM414" s="12"/>
      <c r="JN414" s="12"/>
      <c r="JO414" s="12"/>
      <c r="JP414" s="12"/>
      <c r="JQ414" s="12"/>
      <c r="JR414" s="12"/>
      <c r="JS414" s="12"/>
      <c r="JT414" s="12"/>
      <c r="JU414" s="12"/>
      <c r="JV414" s="12"/>
    </row>
    <row r="415" spans="1:282" s="31" customFormat="1" x14ac:dyDescent="0.25">
      <c r="A415" t="s">
        <v>127</v>
      </c>
      <c r="B415" t="s">
        <v>447</v>
      </c>
      <c r="C415" s="14" t="s">
        <v>310</v>
      </c>
      <c r="D415" t="s">
        <v>204</v>
      </c>
      <c r="E415" s="42">
        <v>47000</v>
      </c>
      <c r="F415" s="42">
        <f t="shared" si="83"/>
        <v>1348.9</v>
      </c>
      <c r="G415" s="42">
        <v>1430.6</v>
      </c>
      <c r="H415" s="42">
        <f>E415*0.0304</f>
        <v>1428.8</v>
      </c>
      <c r="I415" s="42">
        <v>275</v>
      </c>
      <c r="J415" s="42">
        <v>4483.3</v>
      </c>
      <c r="K415" s="42">
        <f>E415-J415</f>
        <v>42516.7</v>
      </c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11"/>
      <c r="BP415" s="11"/>
      <c r="BQ415" s="11"/>
      <c r="BR415" s="11"/>
      <c r="BS415" s="11"/>
      <c r="BT415" s="11"/>
      <c r="BU415" s="11"/>
      <c r="BV415" s="11"/>
      <c r="BW415" s="11"/>
      <c r="BX415" s="11"/>
      <c r="BY415" s="11"/>
      <c r="BZ415" s="11"/>
      <c r="CA415" s="11"/>
      <c r="CB415" s="11"/>
      <c r="CC415" s="11"/>
      <c r="CD415" s="11"/>
      <c r="CE415" s="11"/>
      <c r="CF415" s="11"/>
      <c r="CG415" s="11"/>
      <c r="CH415" s="11"/>
      <c r="CI415" s="11"/>
      <c r="CJ415" s="11"/>
      <c r="CK415" s="11"/>
      <c r="CL415" s="11"/>
      <c r="CM415" s="11"/>
      <c r="CN415" s="11"/>
      <c r="CO415" s="11"/>
      <c r="CP415" s="11"/>
      <c r="CQ415" s="11"/>
      <c r="CR415" s="11"/>
      <c r="CS415" s="11"/>
      <c r="CT415" s="11"/>
      <c r="CU415" s="11"/>
      <c r="CV415" s="11"/>
      <c r="CW415" s="11"/>
      <c r="CX415" s="11"/>
      <c r="CY415" s="11"/>
      <c r="CZ415" s="11"/>
      <c r="DA415" s="11"/>
      <c r="DB415" s="11"/>
      <c r="DC415" s="11"/>
      <c r="DD415" s="11"/>
      <c r="DE415" s="11"/>
      <c r="DF415" s="11"/>
      <c r="DG415" s="11"/>
      <c r="DH415" s="11"/>
      <c r="DI415" s="11"/>
      <c r="DJ415" s="11"/>
      <c r="DK415" s="11"/>
      <c r="DL415" s="11"/>
      <c r="DM415" s="11"/>
      <c r="DN415" s="11"/>
      <c r="DO415" s="11"/>
      <c r="DP415" s="11"/>
      <c r="DQ415" s="11"/>
      <c r="DR415" s="11"/>
      <c r="DS415" s="11"/>
      <c r="DT415" s="11"/>
      <c r="DU415" s="11"/>
      <c r="DV415" s="11"/>
      <c r="DW415" s="11"/>
      <c r="DX415" s="11"/>
      <c r="DY415" s="11"/>
      <c r="DZ415" s="11"/>
      <c r="EA415" s="11"/>
      <c r="EB415" s="11"/>
      <c r="EC415" s="11"/>
      <c r="ED415" s="11"/>
      <c r="EE415" s="11"/>
      <c r="EF415" s="11"/>
      <c r="EG415" s="11"/>
      <c r="EH415" s="11"/>
      <c r="EI415" s="11"/>
      <c r="EJ415" s="11"/>
      <c r="EK415" s="11"/>
      <c r="EL415" s="11"/>
      <c r="EM415" s="11"/>
      <c r="EN415" s="11"/>
      <c r="EO415" s="11"/>
      <c r="EP415" s="11"/>
      <c r="EQ415" s="11"/>
      <c r="ER415" s="11"/>
      <c r="ES415" s="11"/>
      <c r="ET415" s="11"/>
      <c r="EU415" s="11"/>
      <c r="EV415" s="11"/>
      <c r="EW415" s="11"/>
      <c r="EX415" s="11"/>
      <c r="EY415" s="11"/>
      <c r="EZ415" s="11"/>
      <c r="FA415" s="11"/>
      <c r="FB415" s="11"/>
      <c r="FC415" s="11"/>
      <c r="FD415" s="11"/>
      <c r="FE415" s="11"/>
      <c r="FF415" s="11"/>
      <c r="FG415" s="11"/>
      <c r="FH415" s="11"/>
      <c r="FI415" s="11"/>
      <c r="FJ415" s="11"/>
      <c r="FK415" s="11"/>
      <c r="FL415" s="11"/>
      <c r="FM415" s="11"/>
      <c r="FN415" s="11"/>
      <c r="FO415" s="11"/>
      <c r="FP415" s="11"/>
      <c r="FQ415" s="11"/>
      <c r="FR415" s="11"/>
      <c r="FS415" s="11"/>
      <c r="FT415" s="11"/>
      <c r="FU415" s="11"/>
      <c r="FV415" s="11"/>
      <c r="FW415" s="11"/>
      <c r="FX415" s="11"/>
      <c r="FY415" s="11"/>
      <c r="FZ415" s="11"/>
      <c r="GA415" s="11"/>
      <c r="GB415" s="11"/>
      <c r="GC415" s="11"/>
      <c r="GD415" s="11"/>
      <c r="GE415" s="11"/>
      <c r="GF415" s="11"/>
      <c r="GG415" s="11"/>
      <c r="GH415" s="11"/>
      <c r="GI415" s="11"/>
      <c r="GJ415" s="11"/>
      <c r="GK415" s="11"/>
      <c r="GL415" s="11"/>
      <c r="GM415" s="11"/>
      <c r="GN415" s="11"/>
      <c r="GO415" s="11"/>
      <c r="GP415" s="11"/>
      <c r="GQ415" s="11"/>
      <c r="GR415" s="11"/>
      <c r="GS415" s="11"/>
      <c r="GT415" s="11"/>
      <c r="GU415" s="11"/>
      <c r="GV415" s="11"/>
      <c r="GW415" s="11"/>
      <c r="GX415" s="11"/>
      <c r="GY415" s="11"/>
      <c r="GZ415" s="11"/>
      <c r="HA415" s="11"/>
      <c r="HB415" s="11"/>
      <c r="HC415" s="11"/>
      <c r="HD415" s="11"/>
      <c r="HE415" s="11"/>
      <c r="HF415" s="11"/>
      <c r="HG415" s="11"/>
      <c r="HH415" s="11"/>
      <c r="HI415" s="11"/>
      <c r="HJ415" s="11"/>
      <c r="HK415" s="11"/>
      <c r="HL415" s="11"/>
      <c r="HM415" s="11"/>
      <c r="HN415" s="11"/>
      <c r="HO415" s="11"/>
      <c r="HP415" s="11"/>
      <c r="HQ415" s="11"/>
      <c r="HR415" s="11"/>
      <c r="HS415" s="11"/>
      <c r="HT415" s="11"/>
      <c r="HU415" s="11"/>
      <c r="HV415" s="11"/>
      <c r="HW415" s="11"/>
      <c r="HX415" s="11"/>
      <c r="HY415" s="11"/>
      <c r="HZ415" s="11"/>
      <c r="IA415" s="11"/>
      <c r="IB415" s="11"/>
      <c r="IC415" s="11"/>
      <c r="ID415" s="11"/>
      <c r="IE415" s="11"/>
      <c r="IF415" s="11"/>
      <c r="IG415" s="11"/>
      <c r="IH415" s="11"/>
      <c r="II415" s="11"/>
      <c r="IJ415" s="11"/>
      <c r="IK415" s="11"/>
      <c r="IL415" s="11"/>
      <c r="IM415" s="11"/>
      <c r="IN415" s="11"/>
      <c r="IO415" s="11"/>
      <c r="IP415" s="11"/>
      <c r="IQ415" s="11"/>
      <c r="IR415" s="11"/>
      <c r="IS415" s="11"/>
      <c r="IT415" s="11"/>
      <c r="IU415" s="11"/>
      <c r="IV415" s="11"/>
      <c r="IW415" s="11"/>
      <c r="IX415" s="11"/>
      <c r="IY415" s="11"/>
      <c r="IZ415" s="11"/>
      <c r="JA415" s="11"/>
      <c r="JB415" s="11"/>
      <c r="JC415" s="11"/>
      <c r="JD415" s="11"/>
      <c r="JE415" s="11"/>
      <c r="JF415" s="11"/>
      <c r="JG415" s="11"/>
      <c r="JH415" s="11"/>
      <c r="JI415" s="11"/>
      <c r="JJ415" s="11"/>
      <c r="JK415" s="11"/>
      <c r="JL415" s="11"/>
      <c r="JM415" s="11"/>
      <c r="JN415" s="11"/>
      <c r="JO415" s="11"/>
      <c r="JP415" s="11"/>
      <c r="JQ415" s="11"/>
      <c r="JR415" s="11"/>
      <c r="JS415" s="11"/>
      <c r="JT415" s="11"/>
      <c r="JU415" s="11"/>
      <c r="JV415" s="11"/>
    </row>
    <row r="416" spans="1:282" s="31" customFormat="1" x14ac:dyDescent="0.25">
      <c r="A416" s="26" t="s">
        <v>12</v>
      </c>
      <c r="B416" s="26">
        <v>7</v>
      </c>
      <c r="C416" s="27"/>
      <c r="D416" s="26"/>
      <c r="E416" s="49">
        <f t="shared" ref="E416:K416" si="85">SUM(E409:E415)</f>
        <v>242420</v>
      </c>
      <c r="F416" s="49">
        <f t="shared" si="85"/>
        <v>6957.45</v>
      </c>
      <c r="G416" s="49">
        <f>SUM(G409:G415)</f>
        <v>7109</v>
      </c>
      <c r="H416" s="49">
        <f t="shared" si="85"/>
        <v>7369.57</v>
      </c>
      <c r="I416" s="49">
        <f t="shared" si="85"/>
        <v>8859.9</v>
      </c>
      <c r="J416" s="49">
        <f t="shared" si="85"/>
        <v>30295.919999999998</v>
      </c>
      <c r="K416" s="49">
        <f t="shared" si="85"/>
        <v>212124.08</v>
      </c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  <c r="AX416" s="11"/>
      <c r="AY416" s="11"/>
      <c r="AZ416" s="11"/>
      <c r="BA416" s="11"/>
      <c r="BB416" s="11"/>
      <c r="BC416" s="11"/>
      <c r="BD416" s="11"/>
      <c r="BE416" s="11"/>
      <c r="BF416" s="11"/>
      <c r="BG416" s="11"/>
      <c r="BH416" s="11"/>
      <c r="BI416" s="11"/>
      <c r="BJ416" s="11"/>
      <c r="BK416" s="11"/>
      <c r="BL416" s="11"/>
      <c r="BM416" s="11"/>
      <c r="BN416" s="11"/>
      <c r="BO416" s="11"/>
      <c r="BP416" s="11"/>
      <c r="BQ416" s="11"/>
      <c r="BR416" s="11"/>
      <c r="BS416" s="11"/>
      <c r="BT416" s="11"/>
      <c r="BU416" s="11"/>
      <c r="BV416" s="11"/>
      <c r="BW416" s="11"/>
      <c r="BX416" s="11"/>
      <c r="BY416" s="11"/>
      <c r="BZ416" s="11"/>
      <c r="CA416" s="11"/>
      <c r="CB416" s="11"/>
      <c r="CC416" s="11"/>
      <c r="CD416" s="11"/>
      <c r="CE416" s="11"/>
      <c r="CF416" s="11"/>
      <c r="CG416" s="11"/>
      <c r="CH416" s="11"/>
      <c r="CI416" s="11"/>
      <c r="CJ416" s="11"/>
      <c r="CK416" s="11"/>
      <c r="CL416" s="11"/>
      <c r="CM416" s="11"/>
      <c r="CN416" s="11"/>
      <c r="CO416" s="11"/>
      <c r="CP416" s="11"/>
      <c r="CQ416" s="11"/>
      <c r="CR416" s="11"/>
      <c r="CS416" s="11"/>
      <c r="CT416" s="11"/>
      <c r="CU416" s="11"/>
      <c r="CV416" s="11"/>
      <c r="CW416" s="11"/>
      <c r="CX416" s="11"/>
      <c r="CY416" s="11"/>
      <c r="CZ416" s="11"/>
      <c r="DA416" s="11"/>
      <c r="DB416" s="11"/>
      <c r="DC416" s="11"/>
      <c r="DD416" s="11"/>
      <c r="DE416" s="11"/>
      <c r="DF416" s="11"/>
      <c r="DG416" s="11"/>
      <c r="DH416" s="11"/>
      <c r="DI416" s="11"/>
      <c r="DJ416" s="11"/>
      <c r="DK416" s="11"/>
      <c r="DL416" s="11"/>
      <c r="DM416" s="11"/>
      <c r="DN416" s="11"/>
      <c r="DO416" s="11"/>
      <c r="DP416" s="11"/>
      <c r="DQ416" s="11"/>
      <c r="DR416" s="11"/>
      <c r="DS416" s="11"/>
      <c r="DT416" s="11"/>
      <c r="DU416" s="11"/>
      <c r="DV416" s="11"/>
      <c r="DW416" s="11"/>
      <c r="DX416" s="11"/>
      <c r="DY416" s="11"/>
      <c r="DZ416" s="11"/>
      <c r="EA416" s="11"/>
      <c r="EB416" s="11"/>
      <c r="EC416" s="11"/>
      <c r="ED416" s="11"/>
      <c r="EE416" s="11"/>
      <c r="EF416" s="11"/>
      <c r="EG416" s="11"/>
      <c r="EH416" s="11"/>
      <c r="EI416" s="11"/>
      <c r="EJ416" s="11"/>
      <c r="EK416" s="11"/>
      <c r="EL416" s="11"/>
      <c r="EM416" s="11"/>
      <c r="EN416" s="11"/>
      <c r="EO416" s="11"/>
      <c r="EP416" s="11"/>
      <c r="EQ416" s="11"/>
      <c r="ER416" s="11"/>
      <c r="ES416" s="11"/>
      <c r="ET416" s="11"/>
      <c r="EU416" s="11"/>
      <c r="EV416" s="11"/>
      <c r="EW416" s="11"/>
      <c r="EX416" s="11"/>
      <c r="EY416" s="11"/>
      <c r="EZ416" s="11"/>
      <c r="FA416" s="11"/>
      <c r="FB416" s="11"/>
      <c r="FC416" s="11"/>
      <c r="FD416" s="11"/>
      <c r="FE416" s="11"/>
      <c r="FF416" s="11"/>
      <c r="FG416" s="11"/>
      <c r="FH416" s="11"/>
      <c r="FI416" s="11"/>
      <c r="FJ416" s="11"/>
      <c r="FK416" s="11"/>
      <c r="FL416" s="11"/>
      <c r="FM416" s="11"/>
      <c r="FN416" s="11"/>
      <c r="FO416" s="11"/>
      <c r="FP416" s="11"/>
      <c r="FQ416" s="11"/>
      <c r="FR416" s="11"/>
      <c r="FS416" s="11"/>
      <c r="FT416" s="11"/>
      <c r="FU416" s="11"/>
      <c r="FV416" s="11"/>
      <c r="FW416" s="11"/>
      <c r="FX416" s="11"/>
      <c r="FY416" s="11"/>
      <c r="FZ416" s="11"/>
      <c r="GA416" s="11"/>
      <c r="GB416" s="11"/>
      <c r="GC416" s="11"/>
      <c r="GD416" s="11"/>
      <c r="GE416" s="11"/>
      <c r="GF416" s="11"/>
      <c r="GG416" s="11"/>
      <c r="GH416" s="11"/>
      <c r="GI416" s="11"/>
      <c r="GJ416" s="11"/>
      <c r="GK416" s="11"/>
      <c r="GL416" s="11"/>
      <c r="GM416" s="11"/>
      <c r="GN416" s="11"/>
      <c r="GO416" s="11"/>
      <c r="GP416" s="11"/>
      <c r="GQ416" s="11"/>
      <c r="GR416" s="11"/>
      <c r="GS416" s="11"/>
      <c r="GT416" s="11"/>
      <c r="GU416" s="11"/>
      <c r="GV416" s="11"/>
      <c r="GW416" s="11"/>
      <c r="GX416" s="11"/>
      <c r="GY416" s="11"/>
      <c r="GZ416" s="11"/>
      <c r="HA416" s="11"/>
      <c r="HB416" s="11"/>
      <c r="HC416" s="11"/>
      <c r="HD416" s="11"/>
      <c r="HE416" s="11"/>
      <c r="HF416" s="11"/>
      <c r="HG416" s="11"/>
      <c r="HH416" s="11"/>
      <c r="HI416" s="11"/>
      <c r="HJ416" s="11"/>
      <c r="HK416" s="11"/>
      <c r="HL416" s="11"/>
      <c r="HM416" s="11"/>
      <c r="HN416" s="11"/>
      <c r="HO416" s="11"/>
      <c r="HP416" s="11"/>
      <c r="HQ416" s="11"/>
      <c r="HR416" s="11"/>
      <c r="HS416" s="11"/>
      <c r="HT416" s="11"/>
      <c r="HU416" s="11"/>
      <c r="HV416" s="11"/>
      <c r="HW416" s="11"/>
      <c r="HX416" s="11"/>
      <c r="HY416" s="11"/>
      <c r="HZ416" s="11"/>
      <c r="IA416" s="11"/>
      <c r="IB416" s="11"/>
      <c r="IC416" s="11"/>
      <c r="ID416" s="11"/>
      <c r="IE416" s="11"/>
      <c r="IF416" s="11"/>
      <c r="IG416" s="11"/>
      <c r="IH416" s="11"/>
      <c r="II416" s="11"/>
      <c r="IJ416" s="11"/>
      <c r="IK416" s="11"/>
      <c r="IL416" s="11"/>
      <c r="IM416" s="11"/>
      <c r="IN416" s="11"/>
      <c r="IO416" s="11"/>
      <c r="IP416" s="11"/>
      <c r="IQ416" s="11"/>
      <c r="IR416" s="11"/>
      <c r="IS416" s="11"/>
      <c r="IT416" s="11"/>
      <c r="IU416" s="11"/>
      <c r="IV416" s="11"/>
      <c r="IW416" s="11"/>
      <c r="IX416" s="11"/>
      <c r="IY416" s="11"/>
      <c r="IZ416" s="11"/>
      <c r="JA416" s="11"/>
      <c r="JB416" s="11"/>
      <c r="JC416" s="11"/>
      <c r="JD416" s="11"/>
      <c r="JE416" s="11"/>
      <c r="JF416" s="11"/>
      <c r="JG416" s="11"/>
      <c r="JH416" s="11"/>
      <c r="JI416" s="11"/>
      <c r="JJ416" s="11"/>
      <c r="JK416" s="11"/>
      <c r="JL416" s="11"/>
      <c r="JM416" s="11"/>
      <c r="JN416" s="11"/>
      <c r="JO416" s="11"/>
      <c r="JP416" s="11"/>
      <c r="JQ416" s="11"/>
      <c r="JR416" s="11"/>
      <c r="JS416" s="11"/>
      <c r="JT416" s="11"/>
      <c r="JU416" s="11"/>
      <c r="JV416" s="11"/>
    </row>
    <row r="417" spans="1:282" s="12" customFormat="1" x14ac:dyDescent="0.25">
      <c r="A417" s="11"/>
      <c r="B417" s="11"/>
      <c r="C417" s="16"/>
      <c r="D417" s="11"/>
      <c r="E417" s="53"/>
      <c r="F417" s="53"/>
      <c r="G417" s="53"/>
      <c r="H417" s="53"/>
      <c r="I417" s="53"/>
      <c r="J417" s="53"/>
      <c r="K417" s="53"/>
    </row>
    <row r="418" spans="1:282" s="2" customFormat="1" x14ac:dyDescent="0.25">
      <c r="A418" s="5" t="s">
        <v>390</v>
      </c>
      <c r="B418" s="5"/>
      <c r="C418" s="17"/>
      <c r="D418" s="5"/>
      <c r="E418" s="54"/>
      <c r="F418" s="54"/>
      <c r="G418" s="54"/>
      <c r="H418" s="54"/>
      <c r="I418" s="54"/>
      <c r="J418" s="54"/>
      <c r="K418" s="54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11"/>
      <c r="BP418" s="11"/>
      <c r="BQ418" s="11"/>
      <c r="BR418" s="11"/>
      <c r="BS418" s="11"/>
      <c r="BT418" s="11"/>
      <c r="BU418" s="11"/>
      <c r="BV418" s="11"/>
      <c r="BW418" s="11"/>
      <c r="BX418" s="11"/>
      <c r="BY418" s="11"/>
      <c r="BZ418" s="11"/>
      <c r="CA418" s="11"/>
      <c r="CB418" s="11"/>
      <c r="CC418" s="11"/>
      <c r="CD418" s="11"/>
      <c r="CE418" s="11"/>
      <c r="CF418" s="11"/>
      <c r="CG418" s="11"/>
      <c r="CH418" s="11"/>
      <c r="CI418" s="11"/>
      <c r="CJ418" s="11"/>
      <c r="CK418" s="11"/>
      <c r="CL418" s="11"/>
      <c r="CM418" s="11"/>
      <c r="CN418" s="11"/>
      <c r="CO418" s="11"/>
      <c r="CP418" s="11"/>
      <c r="CQ418" s="11"/>
      <c r="CR418" s="11"/>
      <c r="CS418" s="11"/>
      <c r="CT418" s="11"/>
      <c r="CU418" s="11"/>
      <c r="CV418" s="11"/>
      <c r="CW418" s="11"/>
      <c r="CX418" s="11"/>
      <c r="CY418" s="11"/>
      <c r="CZ418" s="11"/>
      <c r="DA418" s="11"/>
      <c r="DB418" s="11"/>
      <c r="DC418" s="11"/>
      <c r="DD418" s="11"/>
      <c r="DE418" s="11"/>
      <c r="DF418" s="11"/>
      <c r="DG418" s="11"/>
      <c r="DH418" s="11"/>
      <c r="DI418" s="11"/>
      <c r="DJ418" s="11"/>
      <c r="DK418" s="11"/>
      <c r="DL418" s="11"/>
      <c r="DM418" s="11"/>
      <c r="DN418" s="11"/>
      <c r="DO418" s="11"/>
      <c r="DP418" s="11"/>
      <c r="DQ418" s="11"/>
      <c r="DR418" s="11"/>
      <c r="DS418" s="11"/>
      <c r="DT418" s="11"/>
      <c r="DU418" s="11"/>
      <c r="DV418" s="11"/>
      <c r="DW418" s="11"/>
      <c r="DX418" s="11"/>
      <c r="DY418" s="11"/>
      <c r="DZ418" s="11"/>
      <c r="EA418" s="11"/>
      <c r="EB418" s="11"/>
      <c r="EC418" s="11"/>
      <c r="ED418" s="11"/>
      <c r="EE418" s="11"/>
      <c r="EF418" s="11"/>
      <c r="EG418" s="11"/>
      <c r="EH418" s="11"/>
      <c r="EI418" s="11"/>
      <c r="EJ418" s="11"/>
      <c r="EK418" s="11"/>
      <c r="EL418" s="11"/>
      <c r="EM418" s="11"/>
      <c r="EN418" s="11"/>
      <c r="EO418" s="11"/>
      <c r="EP418" s="11"/>
      <c r="EQ418" s="11"/>
      <c r="ER418" s="11"/>
      <c r="ES418" s="11"/>
      <c r="ET418" s="11"/>
      <c r="EU418" s="11"/>
      <c r="EV418" s="11"/>
      <c r="EW418" s="11"/>
      <c r="EX418" s="11"/>
      <c r="EY418" s="11"/>
      <c r="EZ418" s="11"/>
      <c r="FA418" s="11"/>
      <c r="FB418" s="11"/>
      <c r="FC418" s="11"/>
      <c r="FD418" s="11"/>
      <c r="FE418" s="11"/>
      <c r="FF418" s="11"/>
      <c r="FG418" s="11"/>
      <c r="FH418" s="11"/>
      <c r="FI418" s="11"/>
      <c r="FJ418" s="11"/>
      <c r="FK418" s="11"/>
      <c r="FL418" s="11"/>
      <c r="FM418" s="11"/>
      <c r="FN418" s="11"/>
      <c r="FO418" s="11"/>
      <c r="FP418" s="11"/>
      <c r="FQ418" s="11"/>
      <c r="FR418" s="11"/>
      <c r="FS418" s="11"/>
      <c r="FT418" s="11"/>
      <c r="FU418" s="11"/>
      <c r="FV418" s="11"/>
      <c r="FW418" s="11"/>
      <c r="FX418" s="11"/>
      <c r="FY418" s="11"/>
      <c r="FZ418" s="11"/>
      <c r="GA418" s="11"/>
      <c r="GB418" s="11"/>
      <c r="GC418" s="11"/>
      <c r="GD418" s="11"/>
      <c r="GE418" s="11"/>
      <c r="GF418" s="11"/>
      <c r="GG418" s="11"/>
      <c r="GH418" s="11"/>
      <c r="GI418" s="11"/>
      <c r="GJ418" s="11"/>
      <c r="GK418" s="11"/>
      <c r="GL418" s="11"/>
      <c r="GM418" s="11"/>
      <c r="GN418" s="11"/>
      <c r="GO418" s="11"/>
      <c r="GP418" s="11"/>
      <c r="GQ418" s="11"/>
      <c r="GR418" s="11"/>
      <c r="GS418" s="11"/>
      <c r="GT418" s="11"/>
      <c r="GU418" s="11"/>
      <c r="GV418" s="11"/>
      <c r="GW418" s="11"/>
      <c r="GX418" s="11"/>
      <c r="GY418" s="11"/>
      <c r="GZ418" s="11"/>
      <c r="HA418" s="11"/>
      <c r="HB418" s="11"/>
      <c r="HC418" s="11"/>
      <c r="HD418" s="11"/>
      <c r="HE418" s="11"/>
      <c r="HF418" s="11"/>
      <c r="HG418" s="11"/>
      <c r="HH418" s="11"/>
      <c r="HI418" s="11"/>
      <c r="HJ418" s="11"/>
      <c r="HK418" s="11"/>
      <c r="HL418" s="11"/>
      <c r="HM418" s="11"/>
      <c r="HN418" s="11"/>
      <c r="HO418" s="11"/>
      <c r="HP418" s="11"/>
      <c r="HQ418" s="11"/>
      <c r="HR418" s="11"/>
      <c r="HS418" s="11"/>
      <c r="HT418" s="11"/>
      <c r="HU418" s="11"/>
      <c r="HV418" s="11"/>
      <c r="HW418" s="11"/>
      <c r="HX418" s="11"/>
      <c r="HY418" s="11"/>
      <c r="HZ418" s="11"/>
      <c r="IA418" s="11"/>
      <c r="IB418" s="11"/>
      <c r="IC418" s="11"/>
      <c r="ID418" s="11"/>
      <c r="IE418" s="11"/>
      <c r="IF418" s="11"/>
      <c r="IG418" s="11"/>
      <c r="IH418" s="11"/>
      <c r="II418" s="11"/>
      <c r="IJ418" s="11"/>
      <c r="IK418" s="11"/>
      <c r="IL418" s="11"/>
      <c r="IM418" s="11"/>
      <c r="IN418" s="11"/>
      <c r="IO418" s="11"/>
      <c r="IP418" s="11"/>
      <c r="IQ418" s="11"/>
      <c r="IR418" s="11"/>
      <c r="IS418" s="11"/>
      <c r="IT418" s="11"/>
      <c r="IU418" s="11"/>
      <c r="IV418" s="11"/>
      <c r="IW418" s="11"/>
      <c r="IX418" s="11"/>
      <c r="IY418" s="11"/>
      <c r="IZ418" s="11"/>
      <c r="JA418" s="11"/>
      <c r="JB418" s="11"/>
      <c r="JC418" s="11"/>
      <c r="JD418" s="11"/>
      <c r="JE418" s="11"/>
      <c r="JF418" s="11"/>
      <c r="JG418" s="11"/>
      <c r="JH418" s="11"/>
      <c r="JI418" s="11"/>
      <c r="JJ418" s="11"/>
      <c r="JK418" s="11"/>
      <c r="JL418" s="11"/>
      <c r="JM418" s="11"/>
      <c r="JN418" s="11"/>
      <c r="JO418" s="11"/>
      <c r="JP418" s="11"/>
      <c r="JQ418" s="11"/>
      <c r="JR418" s="11"/>
      <c r="JS418" s="11"/>
      <c r="JT418" s="11"/>
      <c r="JU418" s="11"/>
      <c r="JV418" s="11"/>
    </row>
    <row r="419" spans="1:282" s="26" customFormat="1" x14ac:dyDescent="0.25">
      <c r="A419" t="s">
        <v>134</v>
      </c>
      <c r="B419" t="s">
        <v>16</v>
      </c>
      <c r="C419" s="14" t="s">
        <v>311</v>
      </c>
      <c r="D419" t="s">
        <v>204</v>
      </c>
      <c r="E419" s="42">
        <v>89500</v>
      </c>
      <c r="F419" s="42">
        <f>E419*0.0287</f>
        <v>2568.65</v>
      </c>
      <c r="G419" s="63">
        <v>9241.14</v>
      </c>
      <c r="H419" s="42">
        <f>E419*0.0304</f>
        <v>2720.8</v>
      </c>
      <c r="I419" s="42">
        <v>1702.45</v>
      </c>
      <c r="J419" s="65">
        <v>16233.04</v>
      </c>
      <c r="K419" s="42">
        <f>E419-J419</f>
        <v>73266.960000000006</v>
      </c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  <c r="CJ419" s="11"/>
      <c r="CK419" s="11"/>
      <c r="CL419" s="11"/>
      <c r="CM419" s="11"/>
      <c r="CN419" s="11"/>
      <c r="CO419" s="11"/>
      <c r="CP419" s="11"/>
      <c r="CQ419" s="11"/>
      <c r="CR419" s="11"/>
      <c r="CS419" s="11"/>
      <c r="CT419" s="11"/>
      <c r="CU419" s="11"/>
      <c r="CV419" s="11"/>
      <c r="CW419" s="11"/>
      <c r="CX419" s="11"/>
      <c r="CY419" s="11"/>
      <c r="CZ419" s="11"/>
      <c r="DA419" s="11"/>
      <c r="DB419" s="11"/>
      <c r="DC419" s="11"/>
      <c r="DD419" s="11"/>
      <c r="DE419" s="11"/>
      <c r="DF419" s="11"/>
      <c r="DG419" s="11"/>
      <c r="DH419" s="11"/>
      <c r="DI419" s="11"/>
      <c r="DJ419" s="11"/>
      <c r="DK419" s="11"/>
      <c r="DL419" s="11"/>
      <c r="DM419" s="11"/>
      <c r="DN419" s="11"/>
      <c r="DO419" s="11"/>
      <c r="DP419" s="11"/>
      <c r="DQ419" s="11"/>
      <c r="DR419" s="11"/>
      <c r="DS419" s="11"/>
      <c r="DT419" s="11"/>
      <c r="DU419" s="11"/>
      <c r="DV419" s="11"/>
      <c r="DW419" s="11"/>
      <c r="DX419" s="11"/>
      <c r="DY419" s="11"/>
      <c r="DZ419" s="11"/>
      <c r="EA419" s="11"/>
      <c r="EB419" s="11"/>
      <c r="EC419" s="11"/>
      <c r="ED419" s="11"/>
      <c r="EE419" s="11"/>
      <c r="EF419" s="11"/>
      <c r="EG419" s="11"/>
      <c r="EH419" s="11"/>
      <c r="EI419" s="11"/>
      <c r="EJ419" s="11"/>
      <c r="EK419" s="11"/>
      <c r="EL419" s="11"/>
      <c r="EM419" s="11"/>
      <c r="EN419" s="11"/>
      <c r="EO419" s="11"/>
      <c r="EP419" s="11"/>
      <c r="EQ419" s="11"/>
      <c r="ER419" s="11"/>
      <c r="ES419" s="11"/>
      <c r="ET419" s="11"/>
      <c r="EU419" s="11"/>
      <c r="EV419" s="11"/>
      <c r="EW419" s="11"/>
      <c r="EX419" s="11"/>
      <c r="EY419" s="11"/>
      <c r="EZ419" s="11"/>
      <c r="FA419" s="11"/>
      <c r="FB419" s="11"/>
      <c r="FC419" s="11"/>
      <c r="FD419" s="11"/>
      <c r="FE419" s="11"/>
      <c r="FF419" s="11"/>
      <c r="FG419" s="11"/>
      <c r="FH419" s="11"/>
      <c r="FI419" s="11"/>
      <c r="FJ419" s="11"/>
      <c r="FK419" s="11"/>
      <c r="FL419" s="11"/>
      <c r="FM419" s="11"/>
      <c r="FN419" s="11"/>
      <c r="FO419" s="11"/>
      <c r="FP419" s="11"/>
      <c r="FQ419" s="11"/>
      <c r="FR419" s="11"/>
      <c r="FS419" s="11"/>
      <c r="FT419" s="11"/>
      <c r="FU419" s="11"/>
      <c r="FV419" s="11"/>
      <c r="FW419" s="11"/>
      <c r="FX419" s="11"/>
      <c r="FY419" s="11"/>
      <c r="FZ419" s="11"/>
      <c r="GA419" s="11"/>
      <c r="GB419" s="11"/>
      <c r="GC419" s="11"/>
      <c r="GD419" s="11"/>
      <c r="GE419" s="11"/>
      <c r="GF419" s="11"/>
      <c r="GG419" s="11"/>
      <c r="GH419" s="11"/>
      <c r="GI419" s="11"/>
      <c r="GJ419" s="11"/>
      <c r="GK419" s="11"/>
      <c r="GL419" s="11"/>
      <c r="GM419" s="11"/>
      <c r="GN419" s="11"/>
      <c r="GO419" s="11"/>
      <c r="GP419" s="11"/>
      <c r="GQ419" s="11"/>
      <c r="GR419" s="11"/>
      <c r="GS419" s="11"/>
      <c r="GT419" s="11"/>
      <c r="GU419" s="11"/>
      <c r="GV419" s="11"/>
      <c r="GW419" s="11"/>
      <c r="GX419" s="11"/>
      <c r="GY419" s="11"/>
      <c r="GZ419" s="11"/>
      <c r="HA419" s="11"/>
      <c r="HB419" s="11"/>
      <c r="HC419" s="11"/>
      <c r="HD419" s="11"/>
      <c r="HE419" s="11"/>
      <c r="HF419" s="11"/>
      <c r="HG419" s="11"/>
      <c r="HH419" s="11"/>
      <c r="HI419" s="11"/>
      <c r="HJ419" s="11"/>
      <c r="HK419" s="11"/>
      <c r="HL419" s="11"/>
      <c r="HM419" s="11"/>
      <c r="HN419" s="11"/>
      <c r="HO419" s="11"/>
      <c r="HP419" s="11"/>
      <c r="HQ419" s="11"/>
      <c r="HR419" s="11"/>
      <c r="HS419" s="11"/>
      <c r="HT419" s="11"/>
      <c r="HU419" s="11"/>
      <c r="HV419" s="11"/>
      <c r="HW419" s="11"/>
      <c r="HX419" s="11"/>
      <c r="HY419" s="11"/>
      <c r="HZ419" s="11"/>
      <c r="IA419" s="11"/>
      <c r="IB419" s="11"/>
      <c r="IC419" s="11"/>
      <c r="ID419" s="11"/>
      <c r="IE419" s="11"/>
      <c r="IF419" s="11"/>
      <c r="IG419" s="11"/>
      <c r="IH419" s="11"/>
      <c r="II419" s="11"/>
      <c r="IJ419" s="11"/>
      <c r="IK419" s="11"/>
      <c r="IL419" s="11"/>
      <c r="IM419" s="11"/>
      <c r="IN419" s="11"/>
      <c r="IO419" s="11"/>
      <c r="IP419" s="11"/>
      <c r="IQ419" s="11"/>
      <c r="IR419" s="11"/>
      <c r="IS419" s="11"/>
      <c r="IT419" s="11"/>
      <c r="IU419" s="11"/>
      <c r="IV419" s="11"/>
      <c r="IW419" s="11"/>
      <c r="IX419" s="11"/>
      <c r="IY419" s="11"/>
      <c r="IZ419" s="11"/>
      <c r="JA419" s="11"/>
      <c r="JB419" s="11"/>
      <c r="JC419" s="11"/>
      <c r="JD419" s="11"/>
      <c r="JE419" s="11"/>
      <c r="JF419" s="11"/>
      <c r="JG419" s="11"/>
      <c r="JH419" s="11"/>
      <c r="JI419" s="11"/>
      <c r="JJ419" s="11"/>
      <c r="JK419" s="11"/>
      <c r="JL419" s="11"/>
      <c r="JM419" s="11"/>
      <c r="JN419" s="11"/>
      <c r="JO419" s="11"/>
      <c r="JP419" s="11"/>
      <c r="JQ419" s="11"/>
      <c r="JR419" s="11"/>
      <c r="JS419" s="11"/>
      <c r="JT419" s="11"/>
      <c r="JU419" s="11"/>
      <c r="JV419" s="11"/>
    </row>
    <row r="420" spans="1:282" s="1" customFormat="1" x14ac:dyDescent="0.25">
      <c r="A420" t="s">
        <v>133</v>
      </c>
      <c r="B420" t="s">
        <v>454</v>
      </c>
      <c r="C420" s="14" t="s">
        <v>310</v>
      </c>
      <c r="D420" t="s">
        <v>204</v>
      </c>
      <c r="E420" s="42">
        <v>44000</v>
      </c>
      <c r="F420" s="42">
        <f>E420*0.0287</f>
        <v>1262.8</v>
      </c>
      <c r="G420" s="63">
        <v>1007.19</v>
      </c>
      <c r="H420" s="42">
        <f>E420*0.0304</f>
        <v>1337.6</v>
      </c>
      <c r="I420" s="42">
        <v>315</v>
      </c>
      <c r="J420" s="42">
        <f>F420+G420+H420+I420</f>
        <v>3922.59</v>
      </c>
      <c r="K420" s="42">
        <f>E420-J420</f>
        <v>40077.410000000003</v>
      </c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  <c r="CJ420" s="11"/>
      <c r="CK420" s="11"/>
      <c r="CL420" s="11"/>
      <c r="CM420" s="11"/>
      <c r="CN420" s="11"/>
      <c r="CO420" s="11"/>
      <c r="CP420" s="11"/>
      <c r="CQ420" s="11"/>
      <c r="CR420" s="11"/>
      <c r="CS420" s="11"/>
      <c r="CT420" s="11"/>
      <c r="CU420" s="11"/>
      <c r="CV420" s="11"/>
      <c r="CW420" s="11"/>
      <c r="CX420" s="11"/>
      <c r="CY420" s="11"/>
      <c r="CZ420" s="11"/>
      <c r="DA420" s="11"/>
      <c r="DB420" s="11"/>
      <c r="DC420" s="11"/>
      <c r="DD420" s="11"/>
      <c r="DE420" s="11"/>
      <c r="DF420" s="11"/>
      <c r="DG420" s="11"/>
      <c r="DH420" s="11"/>
      <c r="DI420" s="11"/>
      <c r="DJ420" s="11"/>
      <c r="DK420" s="11"/>
      <c r="DL420" s="11"/>
      <c r="DM420" s="11"/>
      <c r="DN420" s="11"/>
      <c r="DO420" s="11"/>
      <c r="DP420" s="11"/>
      <c r="DQ420" s="11"/>
      <c r="DR420" s="11"/>
      <c r="DS420" s="11"/>
      <c r="DT420" s="11"/>
      <c r="DU420" s="11"/>
      <c r="DV420" s="11"/>
      <c r="DW420" s="11"/>
      <c r="DX420" s="11"/>
      <c r="DY420" s="11"/>
      <c r="DZ420" s="11"/>
      <c r="EA420" s="11"/>
      <c r="EB420" s="11"/>
      <c r="EC420" s="11"/>
      <c r="ED420" s="11"/>
      <c r="EE420" s="11"/>
      <c r="EF420" s="11"/>
      <c r="EG420" s="11"/>
      <c r="EH420" s="11"/>
      <c r="EI420" s="11"/>
      <c r="EJ420" s="11"/>
      <c r="EK420" s="11"/>
      <c r="EL420" s="11"/>
      <c r="EM420" s="11"/>
      <c r="EN420" s="11"/>
      <c r="EO420" s="11"/>
      <c r="EP420" s="11"/>
      <c r="EQ420" s="11"/>
      <c r="ER420" s="11"/>
      <c r="ES420" s="11"/>
      <c r="ET420" s="11"/>
      <c r="EU420" s="11"/>
      <c r="EV420" s="11"/>
      <c r="EW420" s="11"/>
      <c r="EX420" s="11"/>
      <c r="EY420" s="11"/>
      <c r="EZ420" s="11"/>
      <c r="FA420" s="11"/>
      <c r="FB420" s="11"/>
      <c r="FC420" s="11"/>
      <c r="FD420" s="11"/>
      <c r="FE420" s="11"/>
      <c r="FF420" s="11"/>
      <c r="FG420" s="11"/>
      <c r="FH420" s="11"/>
      <c r="FI420" s="11"/>
      <c r="FJ420" s="11"/>
      <c r="FK420" s="11"/>
      <c r="FL420" s="11"/>
      <c r="FM420" s="11"/>
      <c r="FN420" s="11"/>
      <c r="FO420" s="11"/>
      <c r="FP420" s="11"/>
      <c r="FQ420" s="11"/>
      <c r="FR420" s="11"/>
      <c r="FS420" s="11"/>
      <c r="FT420" s="11"/>
      <c r="FU420" s="11"/>
      <c r="FV420" s="11"/>
      <c r="FW420" s="11"/>
      <c r="FX420" s="11"/>
      <c r="FY420" s="11"/>
      <c r="FZ420" s="11"/>
      <c r="GA420" s="11"/>
      <c r="GB420" s="11"/>
      <c r="GC420" s="11"/>
      <c r="GD420" s="11"/>
      <c r="GE420" s="11"/>
      <c r="GF420" s="11"/>
      <c r="GG420" s="11"/>
      <c r="GH420" s="11"/>
      <c r="GI420" s="11"/>
      <c r="GJ420" s="11"/>
      <c r="GK420" s="11"/>
      <c r="GL420" s="11"/>
      <c r="GM420" s="11"/>
      <c r="GN420" s="11"/>
      <c r="GO420" s="11"/>
      <c r="GP420" s="11"/>
      <c r="GQ420" s="11"/>
      <c r="GR420" s="11"/>
      <c r="GS420" s="11"/>
      <c r="GT420" s="11"/>
      <c r="GU420" s="11"/>
      <c r="GV420" s="11"/>
      <c r="GW420" s="11"/>
      <c r="GX420" s="11"/>
      <c r="GY420" s="11"/>
      <c r="GZ420" s="11"/>
      <c r="HA420" s="11"/>
      <c r="HB420" s="11"/>
      <c r="HC420" s="11"/>
      <c r="HD420" s="11"/>
      <c r="HE420" s="11"/>
      <c r="HF420" s="11"/>
      <c r="HG420" s="11"/>
      <c r="HH420" s="11"/>
      <c r="HI420" s="11"/>
      <c r="HJ420" s="11"/>
      <c r="HK420" s="11"/>
      <c r="HL420" s="11"/>
      <c r="HM420" s="11"/>
      <c r="HN420" s="11"/>
      <c r="HO420" s="11"/>
      <c r="HP420" s="11"/>
      <c r="HQ420" s="11"/>
      <c r="HR420" s="11"/>
      <c r="HS420" s="11"/>
      <c r="HT420" s="11"/>
      <c r="HU420" s="11"/>
      <c r="HV420" s="11"/>
      <c r="HW420" s="11"/>
      <c r="HX420" s="11"/>
      <c r="HY420" s="11"/>
      <c r="HZ420" s="11"/>
      <c r="IA420" s="11"/>
      <c r="IB420" s="11"/>
      <c r="IC420" s="11"/>
      <c r="ID420" s="11"/>
      <c r="IE420" s="11"/>
      <c r="IF420" s="11"/>
      <c r="IG420" s="11"/>
      <c r="IH420" s="11"/>
      <c r="II420" s="11"/>
      <c r="IJ420" s="11"/>
      <c r="IK420" s="11"/>
      <c r="IL420" s="11"/>
      <c r="IM420" s="11"/>
      <c r="IN420" s="11"/>
      <c r="IO420" s="11"/>
      <c r="IP420" s="11"/>
      <c r="IQ420" s="11"/>
      <c r="IR420" s="11"/>
      <c r="IS420" s="11"/>
      <c r="IT420" s="11"/>
      <c r="IU420" s="11"/>
      <c r="IV420" s="11"/>
      <c r="IW420" s="11"/>
      <c r="IX420" s="11"/>
      <c r="IY420" s="11"/>
      <c r="IZ420" s="11"/>
      <c r="JA420" s="11"/>
      <c r="JB420" s="11"/>
      <c r="JC420" s="11"/>
      <c r="JD420" s="11"/>
      <c r="JE420" s="11"/>
      <c r="JF420" s="11"/>
      <c r="JG420" s="11"/>
      <c r="JH420" s="11"/>
      <c r="JI420" s="11"/>
      <c r="JJ420" s="11"/>
      <c r="JK420" s="11"/>
      <c r="JL420" s="11"/>
      <c r="JM420" s="11"/>
      <c r="JN420" s="11"/>
      <c r="JO420" s="11"/>
      <c r="JP420" s="11"/>
      <c r="JQ420" s="11"/>
      <c r="JR420" s="11"/>
      <c r="JS420" s="11"/>
      <c r="JT420" s="11"/>
      <c r="JU420" s="11"/>
      <c r="JV420" s="11"/>
    </row>
    <row r="421" spans="1:282" s="1" customFormat="1" x14ac:dyDescent="0.25">
      <c r="A421" s="2" t="s">
        <v>12</v>
      </c>
      <c r="B421" s="2">
        <v>2</v>
      </c>
      <c r="C421" s="15"/>
      <c r="D421" s="2"/>
      <c r="E421" s="50">
        <f t="shared" ref="E421:K421" si="86">SUM(E419:E420)</f>
        <v>133500</v>
      </c>
      <c r="F421" s="50">
        <f t="shared" si="86"/>
        <v>3831.45</v>
      </c>
      <c r="G421" s="50">
        <f>SUM(G419:G420)</f>
        <v>10248.33</v>
      </c>
      <c r="H421" s="50">
        <f t="shared" si="86"/>
        <v>4058.4</v>
      </c>
      <c r="I421" s="50">
        <f t="shared" si="86"/>
        <v>2017.45</v>
      </c>
      <c r="J421" s="50">
        <f t="shared" si="86"/>
        <v>20155.63</v>
      </c>
      <c r="K421" s="50">
        <f t="shared" si="86"/>
        <v>113344.37</v>
      </c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  <c r="BG421" s="11"/>
      <c r="BH421" s="11"/>
      <c r="BI421" s="11"/>
      <c r="BJ421" s="11"/>
      <c r="BK421" s="11"/>
      <c r="BL421" s="11"/>
      <c r="BM421" s="11"/>
      <c r="BN421" s="11"/>
      <c r="BO421" s="11"/>
      <c r="BP421" s="11"/>
      <c r="BQ421" s="11"/>
      <c r="BR421" s="11"/>
      <c r="BS421" s="11"/>
      <c r="BT421" s="11"/>
      <c r="BU421" s="11"/>
      <c r="BV421" s="11"/>
      <c r="BW421" s="11"/>
      <c r="BX421" s="11"/>
      <c r="BY421" s="11"/>
      <c r="BZ421" s="11"/>
      <c r="CA421" s="11"/>
      <c r="CB421" s="11"/>
      <c r="CC421" s="11"/>
      <c r="CD421" s="11"/>
      <c r="CE421" s="11"/>
      <c r="CF421" s="11"/>
      <c r="CG421" s="11"/>
      <c r="CH421" s="11"/>
      <c r="CI421" s="11"/>
      <c r="CJ421" s="11"/>
      <c r="CK421" s="11"/>
      <c r="CL421" s="11"/>
      <c r="CM421" s="11"/>
      <c r="CN421" s="11"/>
      <c r="CO421" s="11"/>
      <c r="CP421" s="11"/>
      <c r="CQ421" s="11"/>
      <c r="CR421" s="11"/>
      <c r="CS421" s="11"/>
      <c r="CT421" s="11"/>
      <c r="CU421" s="11"/>
      <c r="CV421" s="11"/>
      <c r="CW421" s="11"/>
      <c r="CX421" s="11"/>
      <c r="CY421" s="11"/>
      <c r="CZ421" s="11"/>
      <c r="DA421" s="11"/>
      <c r="DB421" s="11"/>
      <c r="DC421" s="11"/>
      <c r="DD421" s="11"/>
      <c r="DE421" s="11"/>
      <c r="DF421" s="11"/>
      <c r="DG421" s="11"/>
      <c r="DH421" s="11"/>
      <c r="DI421" s="11"/>
      <c r="DJ421" s="11"/>
      <c r="DK421" s="11"/>
      <c r="DL421" s="11"/>
      <c r="DM421" s="11"/>
      <c r="DN421" s="11"/>
      <c r="DO421" s="11"/>
      <c r="DP421" s="11"/>
      <c r="DQ421" s="11"/>
      <c r="DR421" s="11"/>
      <c r="DS421" s="11"/>
      <c r="DT421" s="11"/>
      <c r="DU421" s="11"/>
      <c r="DV421" s="11"/>
      <c r="DW421" s="11"/>
      <c r="DX421" s="11"/>
      <c r="DY421" s="11"/>
      <c r="DZ421" s="11"/>
      <c r="EA421" s="11"/>
      <c r="EB421" s="11"/>
      <c r="EC421" s="11"/>
      <c r="ED421" s="11"/>
      <c r="EE421" s="11"/>
      <c r="EF421" s="11"/>
      <c r="EG421" s="11"/>
      <c r="EH421" s="11"/>
      <c r="EI421" s="11"/>
      <c r="EJ421" s="11"/>
      <c r="EK421" s="11"/>
      <c r="EL421" s="11"/>
      <c r="EM421" s="11"/>
      <c r="EN421" s="11"/>
      <c r="EO421" s="11"/>
      <c r="EP421" s="11"/>
      <c r="EQ421" s="11"/>
      <c r="ER421" s="11"/>
      <c r="ES421" s="11"/>
      <c r="ET421" s="11"/>
      <c r="EU421" s="11"/>
      <c r="EV421" s="11"/>
      <c r="EW421" s="11"/>
      <c r="EX421" s="11"/>
      <c r="EY421" s="11"/>
      <c r="EZ421" s="11"/>
      <c r="FA421" s="11"/>
      <c r="FB421" s="11"/>
      <c r="FC421" s="11"/>
      <c r="FD421" s="11"/>
      <c r="FE421" s="11"/>
      <c r="FF421" s="11"/>
      <c r="FG421" s="11"/>
      <c r="FH421" s="11"/>
      <c r="FI421" s="11"/>
      <c r="FJ421" s="11"/>
      <c r="FK421" s="11"/>
      <c r="FL421" s="11"/>
      <c r="FM421" s="11"/>
      <c r="FN421" s="11"/>
      <c r="FO421" s="11"/>
      <c r="FP421" s="11"/>
      <c r="FQ421" s="11"/>
      <c r="FR421" s="11"/>
      <c r="FS421" s="11"/>
      <c r="FT421" s="11"/>
      <c r="FU421" s="11"/>
      <c r="FV421" s="11"/>
      <c r="FW421" s="11"/>
      <c r="FX421" s="11"/>
      <c r="FY421" s="11"/>
      <c r="FZ421" s="11"/>
      <c r="GA421" s="11"/>
      <c r="GB421" s="11"/>
      <c r="GC421" s="11"/>
      <c r="GD421" s="11"/>
      <c r="GE421" s="11"/>
      <c r="GF421" s="11"/>
      <c r="GG421" s="11"/>
      <c r="GH421" s="11"/>
      <c r="GI421" s="11"/>
      <c r="GJ421" s="11"/>
      <c r="GK421" s="11"/>
      <c r="GL421" s="11"/>
      <c r="GM421" s="11"/>
      <c r="GN421" s="11"/>
      <c r="GO421" s="11"/>
      <c r="GP421" s="11"/>
      <c r="GQ421" s="11"/>
      <c r="GR421" s="11"/>
      <c r="GS421" s="11"/>
      <c r="GT421" s="11"/>
      <c r="GU421" s="11"/>
      <c r="GV421" s="11"/>
      <c r="GW421" s="11"/>
      <c r="GX421" s="11"/>
      <c r="GY421" s="11"/>
      <c r="GZ421" s="11"/>
      <c r="HA421" s="11"/>
      <c r="HB421" s="11"/>
      <c r="HC421" s="11"/>
      <c r="HD421" s="11"/>
      <c r="HE421" s="11"/>
      <c r="HF421" s="11"/>
      <c r="HG421" s="11"/>
      <c r="HH421" s="11"/>
      <c r="HI421" s="11"/>
      <c r="HJ421" s="11"/>
      <c r="HK421" s="11"/>
      <c r="HL421" s="11"/>
      <c r="HM421" s="11"/>
      <c r="HN421" s="11"/>
      <c r="HO421" s="11"/>
      <c r="HP421" s="11"/>
      <c r="HQ421" s="11"/>
      <c r="HR421" s="11"/>
      <c r="HS421" s="11"/>
      <c r="HT421" s="11"/>
      <c r="HU421" s="11"/>
      <c r="HV421" s="11"/>
      <c r="HW421" s="11"/>
      <c r="HX421" s="11"/>
      <c r="HY421" s="11"/>
      <c r="HZ421" s="11"/>
      <c r="IA421" s="11"/>
      <c r="IB421" s="11"/>
      <c r="IC421" s="11"/>
      <c r="ID421" s="11"/>
      <c r="IE421" s="11"/>
      <c r="IF421" s="11"/>
      <c r="IG421" s="11"/>
      <c r="IH421" s="11"/>
      <c r="II421" s="11"/>
      <c r="IJ421" s="11"/>
      <c r="IK421" s="11"/>
      <c r="IL421" s="11"/>
      <c r="IM421" s="11"/>
      <c r="IN421" s="11"/>
      <c r="IO421" s="11"/>
      <c r="IP421" s="11"/>
      <c r="IQ421" s="11"/>
      <c r="IR421" s="11"/>
      <c r="IS421" s="11"/>
      <c r="IT421" s="11"/>
      <c r="IU421" s="11"/>
      <c r="IV421" s="11"/>
      <c r="IW421" s="11"/>
      <c r="IX421" s="11"/>
      <c r="IY421" s="11"/>
      <c r="IZ421" s="11"/>
      <c r="JA421" s="11"/>
      <c r="JB421" s="11"/>
      <c r="JC421" s="11"/>
      <c r="JD421" s="11"/>
      <c r="JE421" s="11"/>
      <c r="JF421" s="11"/>
      <c r="JG421" s="11"/>
      <c r="JH421" s="11"/>
      <c r="JI421" s="11"/>
      <c r="JJ421" s="11"/>
      <c r="JK421" s="11"/>
      <c r="JL421" s="11"/>
      <c r="JM421" s="11"/>
      <c r="JN421" s="11"/>
      <c r="JO421" s="11"/>
      <c r="JP421" s="11"/>
      <c r="JQ421" s="11"/>
      <c r="JR421" s="11"/>
      <c r="JS421" s="11"/>
      <c r="JT421" s="11"/>
      <c r="JU421" s="11"/>
      <c r="JV421" s="11"/>
    </row>
    <row r="422" spans="1:282" s="11" customFormat="1" x14ac:dyDescent="0.25">
      <c r="C422" s="16"/>
      <c r="E422" s="53"/>
      <c r="F422" s="53"/>
      <c r="G422" s="53"/>
      <c r="H422" s="53"/>
      <c r="I422" s="53"/>
      <c r="J422" s="53"/>
      <c r="K422" s="53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</row>
    <row r="423" spans="1:282" s="32" customFormat="1" x14ac:dyDescent="0.25">
      <c r="A423" s="36" t="s">
        <v>430</v>
      </c>
      <c r="B423"/>
      <c r="C423"/>
      <c r="D423"/>
      <c r="E423" s="42"/>
      <c r="F423" s="42"/>
      <c r="G423" s="42"/>
      <c r="H423" s="42"/>
      <c r="I423" s="42"/>
      <c r="J423" s="42"/>
      <c r="K423" s="4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12"/>
      <c r="FY423" s="12"/>
      <c r="FZ423" s="12"/>
      <c r="GA423" s="12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  <c r="HP423" s="12"/>
      <c r="HQ423" s="12"/>
      <c r="HR423" s="12"/>
      <c r="HS423" s="12"/>
      <c r="HT423" s="12"/>
      <c r="HU423" s="12"/>
      <c r="HV423" s="12"/>
      <c r="HW423" s="12"/>
      <c r="HX423" s="12"/>
      <c r="HY423" s="12"/>
      <c r="HZ423" s="12"/>
      <c r="IA423" s="12"/>
      <c r="IB423" s="12"/>
      <c r="IC423" s="12"/>
      <c r="ID423" s="12"/>
      <c r="IE423" s="12"/>
      <c r="IF423" s="12"/>
      <c r="IG423" s="12"/>
      <c r="IH423" s="12"/>
      <c r="II423" s="12"/>
      <c r="IJ423" s="12"/>
      <c r="IK423" s="12"/>
      <c r="IL423" s="12"/>
      <c r="IM423" s="12"/>
      <c r="IN423" s="12"/>
      <c r="IO423" s="12"/>
      <c r="IP423" s="12"/>
      <c r="IQ423" s="12"/>
      <c r="IR423" s="12"/>
      <c r="IS423" s="12"/>
      <c r="IT423" s="12"/>
      <c r="IU423" s="12"/>
      <c r="IV423" s="12"/>
      <c r="IW423" s="12"/>
      <c r="IX423" s="12"/>
      <c r="IY423" s="12"/>
      <c r="IZ423" s="12"/>
      <c r="JA423" s="12"/>
      <c r="JB423" s="12"/>
      <c r="JC423" s="12"/>
      <c r="JD423" s="12"/>
      <c r="JE423" s="12"/>
      <c r="JF423" s="12"/>
      <c r="JG423" s="12"/>
      <c r="JH423" s="12"/>
      <c r="JI423" s="12"/>
      <c r="JJ423" s="12"/>
      <c r="JK423" s="12"/>
      <c r="JL423" s="12"/>
      <c r="JM423" s="12"/>
      <c r="JN423" s="12"/>
      <c r="JO423" s="12"/>
      <c r="JP423" s="12"/>
      <c r="JQ423" s="12"/>
      <c r="JR423" s="12"/>
      <c r="JS423" s="12"/>
      <c r="JT423" s="12"/>
      <c r="JU423" s="12"/>
      <c r="JV423" s="12"/>
    </row>
    <row r="424" spans="1:282" s="32" customFormat="1" x14ac:dyDescent="0.25">
      <c r="A424" t="s">
        <v>431</v>
      </c>
      <c r="B424" t="s">
        <v>16</v>
      </c>
      <c r="C424" s="41" t="s">
        <v>310</v>
      </c>
      <c r="D424" t="s">
        <v>204</v>
      </c>
      <c r="E424" s="42">
        <v>113500</v>
      </c>
      <c r="F424" s="42">
        <v>3257.45</v>
      </c>
      <c r="G424" s="42">
        <v>15280.91</v>
      </c>
      <c r="H424" s="42">
        <v>3450.4</v>
      </c>
      <c r="I424" s="42">
        <v>25</v>
      </c>
      <c r="J424" s="42">
        <v>22013.759999999998</v>
      </c>
      <c r="K424" s="42">
        <f>E424-J424</f>
        <v>91486.24</v>
      </c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12"/>
      <c r="CC424" s="12"/>
      <c r="CD424" s="12"/>
      <c r="CE424" s="12"/>
      <c r="CF424" s="12"/>
      <c r="CG424" s="12"/>
      <c r="CH424" s="12"/>
      <c r="CI424" s="12"/>
      <c r="CJ424" s="12"/>
      <c r="CK424" s="12"/>
      <c r="CL424" s="12"/>
      <c r="CM424" s="12"/>
      <c r="CN424" s="12"/>
      <c r="CO424" s="12"/>
      <c r="CP424" s="12"/>
      <c r="CQ424" s="12"/>
      <c r="CR424" s="12"/>
      <c r="CS424" s="12"/>
      <c r="CT424" s="12"/>
      <c r="CU424" s="12"/>
      <c r="CV424" s="12"/>
      <c r="CW424" s="12"/>
      <c r="CX424" s="12"/>
      <c r="CY424" s="12"/>
      <c r="CZ424" s="12"/>
      <c r="DA424" s="12"/>
      <c r="DB424" s="12"/>
      <c r="DC424" s="12"/>
      <c r="DD424" s="12"/>
      <c r="DE424" s="12"/>
      <c r="DF424" s="12"/>
      <c r="DG424" s="12"/>
      <c r="DH424" s="12"/>
      <c r="DI424" s="12"/>
      <c r="DJ424" s="12"/>
      <c r="DK424" s="12"/>
      <c r="DL424" s="12"/>
      <c r="DM424" s="12"/>
      <c r="DN424" s="12"/>
      <c r="DO424" s="12"/>
      <c r="DP424" s="12"/>
      <c r="DQ424" s="12"/>
      <c r="DR424" s="12"/>
      <c r="DS424" s="12"/>
      <c r="DT424" s="12"/>
      <c r="DU424" s="12"/>
      <c r="DV424" s="12"/>
      <c r="DW424" s="12"/>
      <c r="DX424" s="12"/>
      <c r="DY424" s="12"/>
      <c r="DZ424" s="12"/>
      <c r="EA424" s="12"/>
      <c r="EB424" s="12"/>
      <c r="EC424" s="12"/>
      <c r="ED424" s="12"/>
      <c r="EE424" s="12"/>
      <c r="EF424" s="12"/>
      <c r="EG424" s="12"/>
      <c r="EH424" s="12"/>
      <c r="EI424" s="12"/>
      <c r="EJ424" s="12"/>
      <c r="EK424" s="12"/>
      <c r="EL424" s="12"/>
      <c r="EM424" s="12"/>
      <c r="EN424" s="12"/>
      <c r="EO424" s="12"/>
      <c r="EP424" s="12"/>
      <c r="EQ424" s="12"/>
      <c r="ER424" s="12"/>
      <c r="ES424" s="12"/>
      <c r="ET424" s="12"/>
      <c r="EU424" s="12"/>
      <c r="EV424" s="12"/>
      <c r="EW424" s="12"/>
      <c r="EX424" s="12"/>
      <c r="EY424" s="12"/>
      <c r="EZ424" s="12"/>
      <c r="FA424" s="12"/>
      <c r="FB424" s="12"/>
      <c r="FC424" s="12"/>
      <c r="FD424" s="12"/>
      <c r="FE424" s="12"/>
      <c r="FF424" s="12"/>
      <c r="FG424" s="12"/>
      <c r="FH424" s="12"/>
      <c r="FI424" s="12"/>
      <c r="FJ424" s="12"/>
      <c r="FK424" s="12"/>
      <c r="FL424" s="12"/>
      <c r="FM424" s="12"/>
      <c r="FN424" s="12"/>
      <c r="FO424" s="12"/>
      <c r="FP424" s="12"/>
      <c r="FQ424" s="12"/>
      <c r="FR424" s="12"/>
      <c r="FS424" s="12"/>
      <c r="FT424" s="12"/>
      <c r="FU424" s="12"/>
      <c r="FV424" s="12"/>
      <c r="FW424" s="12"/>
      <c r="FX424" s="12"/>
      <c r="FY424" s="12"/>
      <c r="FZ424" s="12"/>
      <c r="GA424" s="12"/>
      <c r="GB424" s="12"/>
      <c r="GC424" s="12"/>
      <c r="GD424" s="12"/>
      <c r="GE424" s="12"/>
      <c r="GF424" s="12"/>
      <c r="GG424" s="12"/>
      <c r="GH424" s="12"/>
      <c r="GI424" s="12"/>
      <c r="GJ424" s="12"/>
      <c r="GK424" s="12"/>
      <c r="GL424" s="12"/>
      <c r="GM424" s="12"/>
      <c r="GN424" s="12"/>
      <c r="GO424" s="12"/>
      <c r="GP424" s="12"/>
      <c r="GQ424" s="12"/>
      <c r="GR424" s="12"/>
      <c r="GS424" s="12"/>
      <c r="GT424" s="12"/>
      <c r="GU424" s="12"/>
      <c r="GV424" s="12"/>
      <c r="GW424" s="12"/>
      <c r="GX424" s="12"/>
      <c r="GY424" s="12"/>
      <c r="GZ424" s="12"/>
      <c r="HA424" s="12"/>
      <c r="HB424" s="12"/>
      <c r="HC424" s="12"/>
      <c r="HD424" s="12"/>
      <c r="HE424" s="12"/>
      <c r="HF424" s="12"/>
      <c r="HG424" s="12"/>
      <c r="HH424" s="12"/>
      <c r="HI424" s="12"/>
      <c r="HJ424" s="12"/>
      <c r="HK424" s="12"/>
      <c r="HL424" s="12"/>
      <c r="HM424" s="12"/>
      <c r="HN424" s="12"/>
      <c r="HO424" s="12"/>
      <c r="HP424" s="12"/>
      <c r="HQ424" s="12"/>
      <c r="HR424" s="12"/>
      <c r="HS424" s="12"/>
      <c r="HT424" s="12"/>
      <c r="HU424" s="12"/>
      <c r="HV424" s="12"/>
      <c r="HW424" s="12"/>
      <c r="HX424" s="12"/>
      <c r="HY424" s="12"/>
      <c r="HZ424" s="12"/>
      <c r="IA424" s="12"/>
      <c r="IB424" s="12"/>
      <c r="IC424" s="12"/>
      <c r="ID424" s="12"/>
      <c r="IE424" s="12"/>
      <c r="IF424" s="12"/>
      <c r="IG424" s="12"/>
      <c r="IH424" s="12"/>
      <c r="II424" s="12"/>
      <c r="IJ424" s="12"/>
      <c r="IK424" s="12"/>
      <c r="IL424" s="12"/>
      <c r="IM424" s="12"/>
      <c r="IN424" s="12"/>
      <c r="IO424" s="12"/>
      <c r="IP424" s="12"/>
      <c r="IQ424" s="12"/>
      <c r="IR424" s="12"/>
      <c r="IS424" s="12"/>
      <c r="IT424" s="12"/>
      <c r="IU424" s="12"/>
      <c r="IV424" s="12"/>
      <c r="IW424" s="12"/>
      <c r="IX424" s="12"/>
      <c r="IY424" s="12"/>
      <c r="IZ424" s="12"/>
      <c r="JA424" s="12"/>
      <c r="JB424" s="12"/>
      <c r="JC424" s="12"/>
      <c r="JD424" s="12"/>
      <c r="JE424" s="12"/>
      <c r="JF424" s="12"/>
      <c r="JG424" s="12"/>
      <c r="JH424" s="12"/>
      <c r="JI424" s="12"/>
      <c r="JJ424" s="12"/>
      <c r="JK424" s="12"/>
      <c r="JL424" s="12"/>
      <c r="JM424" s="12"/>
      <c r="JN424" s="12"/>
      <c r="JO424" s="12"/>
      <c r="JP424" s="12"/>
      <c r="JQ424" s="12"/>
      <c r="JR424" s="12"/>
      <c r="JS424" s="12"/>
      <c r="JT424" s="12"/>
      <c r="JU424" s="12"/>
      <c r="JV424" s="12"/>
    </row>
    <row r="425" spans="1:282" s="32" customFormat="1" x14ac:dyDescent="0.25">
      <c r="A425" s="26" t="s">
        <v>12</v>
      </c>
      <c r="B425" s="26">
        <v>1</v>
      </c>
      <c r="C425" s="30"/>
      <c r="D425" s="28"/>
      <c r="E425" s="49">
        <f t="shared" ref="E425:K425" si="87">SUM(E424)</f>
        <v>113500</v>
      </c>
      <c r="F425" s="49">
        <f t="shared" si="87"/>
        <v>3257.45</v>
      </c>
      <c r="G425" s="49">
        <f>SUM(G424)</f>
        <v>15280.91</v>
      </c>
      <c r="H425" s="49">
        <f t="shared" si="87"/>
        <v>3450.4</v>
      </c>
      <c r="I425" s="49">
        <f t="shared" si="87"/>
        <v>25</v>
      </c>
      <c r="J425" s="49">
        <f t="shared" si="87"/>
        <v>22013.759999999998</v>
      </c>
      <c r="K425" s="49">
        <f t="shared" si="87"/>
        <v>91486.24</v>
      </c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  <c r="BA425" s="12"/>
      <c r="BB425" s="12"/>
      <c r="BC425" s="12"/>
      <c r="BD425" s="12"/>
      <c r="BE425" s="12"/>
      <c r="BF425" s="12"/>
      <c r="BG425" s="12"/>
      <c r="BH425" s="12"/>
      <c r="BI425" s="12"/>
      <c r="BJ425" s="12"/>
      <c r="BK425" s="12"/>
      <c r="BL425" s="12"/>
      <c r="BM425" s="12"/>
      <c r="BN425" s="12"/>
      <c r="BO425" s="12"/>
      <c r="BP425" s="12"/>
      <c r="BQ425" s="12"/>
      <c r="BR425" s="12"/>
      <c r="BS425" s="12"/>
      <c r="BT425" s="12"/>
      <c r="BU425" s="12"/>
      <c r="BV425" s="12"/>
      <c r="BW425" s="12"/>
      <c r="BX425" s="12"/>
      <c r="BY425" s="12"/>
      <c r="BZ425" s="12"/>
      <c r="CA425" s="12"/>
      <c r="CB425" s="12"/>
      <c r="CC425" s="12"/>
      <c r="CD425" s="12"/>
      <c r="CE425" s="12"/>
      <c r="CF425" s="12"/>
      <c r="CG425" s="12"/>
      <c r="CH425" s="12"/>
      <c r="CI425" s="12"/>
      <c r="CJ425" s="12"/>
      <c r="CK425" s="12"/>
      <c r="CL425" s="12"/>
      <c r="CM425" s="12"/>
      <c r="CN425" s="12"/>
      <c r="CO425" s="12"/>
      <c r="CP425" s="12"/>
      <c r="CQ425" s="12"/>
      <c r="CR425" s="12"/>
      <c r="CS425" s="12"/>
      <c r="CT425" s="12"/>
      <c r="CU425" s="12"/>
      <c r="CV425" s="12"/>
      <c r="CW425" s="12"/>
      <c r="CX425" s="12"/>
      <c r="CY425" s="12"/>
      <c r="CZ425" s="12"/>
      <c r="DA425" s="12"/>
      <c r="DB425" s="12"/>
      <c r="DC425" s="12"/>
      <c r="DD425" s="12"/>
      <c r="DE425" s="12"/>
      <c r="DF425" s="12"/>
      <c r="DG425" s="12"/>
      <c r="DH425" s="12"/>
      <c r="DI425" s="12"/>
      <c r="DJ425" s="12"/>
      <c r="DK425" s="12"/>
      <c r="DL425" s="12"/>
      <c r="DM425" s="12"/>
      <c r="DN425" s="12"/>
      <c r="DO425" s="12"/>
      <c r="DP425" s="12"/>
      <c r="DQ425" s="12"/>
      <c r="DR425" s="12"/>
      <c r="DS425" s="12"/>
      <c r="DT425" s="12"/>
      <c r="DU425" s="12"/>
      <c r="DV425" s="12"/>
      <c r="DW425" s="12"/>
      <c r="DX425" s="12"/>
      <c r="DY425" s="12"/>
      <c r="DZ425" s="12"/>
      <c r="EA425" s="12"/>
      <c r="EB425" s="12"/>
      <c r="EC425" s="12"/>
      <c r="ED425" s="12"/>
      <c r="EE425" s="12"/>
      <c r="EF425" s="12"/>
      <c r="EG425" s="12"/>
      <c r="EH425" s="12"/>
      <c r="EI425" s="12"/>
      <c r="EJ425" s="12"/>
      <c r="EK425" s="12"/>
      <c r="EL425" s="12"/>
      <c r="EM425" s="12"/>
      <c r="EN425" s="12"/>
      <c r="EO425" s="12"/>
      <c r="EP425" s="12"/>
      <c r="EQ425" s="12"/>
      <c r="ER425" s="12"/>
      <c r="ES425" s="12"/>
      <c r="ET425" s="12"/>
      <c r="EU425" s="12"/>
      <c r="EV425" s="12"/>
      <c r="EW425" s="12"/>
      <c r="EX425" s="12"/>
      <c r="EY425" s="12"/>
      <c r="EZ425" s="12"/>
      <c r="FA425" s="12"/>
      <c r="FB425" s="12"/>
      <c r="FC425" s="12"/>
      <c r="FD425" s="12"/>
      <c r="FE425" s="12"/>
      <c r="FF425" s="12"/>
      <c r="FG425" s="12"/>
      <c r="FH425" s="12"/>
      <c r="FI425" s="12"/>
      <c r="FJ425" s="12"/>
      <c r="FK425" s="12"/>
      <c r="FL425" s="12"/>
      <c r="FM425" s="12"/>
      <c r="FN425" s="12"/>
      <c r="FO425" s="12"/>
      <c r="FP425" s="12"/>
      <c r="FQ425" s="12"/>
      <c r="FR425" s="12"/>
      <c r="FS425" s="12"/>
      <c r="FT425" s="12"/>
      <c r="FU425" s="12"/>
      <c r="FV425" s="12"/>
      <c r="FW425" s="12"/>
      <c r="FX425" s="12"/>
      <c r="FY425" s="12"/>
      <c r="FZ425" s="12"/>
      <c r="GA425" s="12"/>
      <c r="GB425" s="12"/>
      <c r="GC425" s="12"/>
      <c r="GD425" s="12"/>
      <c r="GE425" s="12"/>
      <c r="GF425" s="12"/>
      <c r="GG425" s="12"/>
      <c r="GH425" s="12"/>
      <c r="GI425" s="12"/>
      <c r="GJ425" s="12"/>
      <c r="GK425" s="12"/>
      <c r="GL425" s="12"/>
      <c r="GM425" s="12"/>
      <c r="GN425" s="12"/>
      <c r="GO425" s="12"/>
      <c r="GP425" s="12"/>
      <c r="GQ425" s="12"/>
      <c r="GR425" s="12"/>
      <c r="GS425" s="12"/>
      <c r="GT425" s="12"/>
      <c r="GU425" s="12"/>
      <c r="GV425" s="12"/>
      <c r="GW425" s="12"/>
      <c r="GX425" s="12"/>
      <c r="GY425" s="12"/>
      <c r="GZ425" s="12"/>
      <c r="HA425" s="12"/>
      <c r="HB425" s="12"/>
      <c r="HC425" s="12"/>
      <c r="HD425" s="12"/>
      <c r="HE425" s="12"/>
      <c r="HF425" s="12"/>
      <c r="HG425" s="12"/>
      <c r="HH425" s="12"/>
      <c r="HI425" s="12"/>
      <c r="HJ425" s="12"/>
      <c r="HK425" s="12"/>
      <c r="HL425" s="12"/>
      <c r="HM425" s="12"/>
      <c r="HN425" s="12"/>
      <c r="HO425" s="12"/>
      <c r="HP425" s="12"/>
      <c r="HQ425" s="12"/>
      <c r="HR425" s="12"/>
      <c r="HS425" s="12"/>
      <c r="HT425" s="12"/>
      <c r="HU425" s="12"/>
      <c r="HV425" s="12"/>
      <c r="HW425" s="12"/>
      <c r="HX425" s="12"/>
      <c r="HY425" s="12"/>
      <c r="HZ425" s="12"/>
      <c r="IA425" s="12"/>
      <c r="IB425" s="12"/>
      <c r="IC425" s="12"/>
      <c r="ID425" s="12"/>
      <c r="IE425" s="12"/>
      <c r="IF425" s="12"/>
      <c r="IG425" s="12"/>
      <c r="IH425" s="12"/>
      <c r="II425" s="12"/>
      <c r="IJ425" s="12"/>
      <c r="IK425" s="12"/>
      <c r="IL425" s="12"/>
      <c r="IM425" s="12"/>
      <c r="IN425" s="12"/>
      <c r="IO425" s="12"/>
      <c r="IP425" s="12"/>
      <c r="IQ425" s="12"/>
      <c r="IR425" s="12"/>
      <c r="IS425" s="12"/>
      <c r="IT425" s="12"/>
      <c r="IU425" s="12"/>
      <c r="IV425" s="12"/>
      <c r="IW425" s="12"/>
      <c r="IX425" s="12"/>
      <c r="IY425" s="12"/>
      <c r="IZ425" s="12"/>
      <c r="JA425" s="12"/>
      <c r="JB425" s="12"/>
      <c r="JC425" s="12"/>
      <c r="JD425" s="12"/>
      <c r="JE425" s="12"/>
      <c r="JF425" s="12"/>
      <c r="JG425" s="12"/>
      <c r="JH425" s="12"/>
      <c r="JI425" s="12"/>
      <c r="JJ425" s="12"/>
      <c r="JK425" s="12"/>
      <c r="JL425" s="12"/>
      <c r="JM425" s="12"/>
      <c r="JN425" s="12"/>
      <c r="JO425" s="12"/>
      <c r="JP425" s="12"/>
      <c r="JQ425" s="12"/>
      <c r="JR425" s="12"/>
      <c r="JS425" s="12"/>
      <c r="JT425" s="12"/>
      <c r="JU425" s="12"/>
      <c r="JV425" s="12"/>
    </row>
    <row r="426" spans="1:282" s="31" customFormat="1" x14ac:dyDescent="0.25">
      <c r="A426"/>
      <c r="B426"/>
      <c r="C426" s="14"/>
      <c r="D426"/>
      <c r="E426" s="42"/>
      <c r="F426" s="42"/>
      <c r="G426" s="42"/>
      <c r="H426" s="42"/>
      <c r="I426" s="42"/>
      <c r="J426" s="42"/>
      <c r="K426" s="42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  <c r="AX426" s="11"/>
      <c r="AY426" s="11"/>
      <c r="AZ426" s="11"/>
      <c r="BA426" s="11"/>
      <c r="BB426" s="11"/>
      <c r="BC426" s="11"/>
      <c r="BD426" s="11"/>
      <c r="BE426" s="11"/>
      <c r="BF426" s="11"/>
      <c r="BG426" s="11"/>
      <c r="BH426" s="11"/>
      <c r="BI426" s="11"/>
      <c r="BJ426" s="11"/>
      <c r="BK426" s="11"/>
      <c r="BL426" s="11"/>
      <c r="BM426" s="11"/>
      <c r="BN426" s="11"/>
      <c r="BO426" s="11"/>
      <c r="BP426" s="11"/>
      <c r="BQ426" s="11"/>
      <c r="BR426" s="11"/>
      <c r="BS426" s="11"/>
      <c r="BT426" s="11"/>
      <c r="BU426" s="11"/>
      <c r="BV426" s="11"/>
      <c r="BW426" s="11"/>
      <c r="BX426" s="11"/>
      <c r="BY426" s="11"/>
      <c r="BZ426" s="11"/>
      <c r="CA426" s="11"/>
      <c r="CB426" s="11"/>
      <c r="CC426" s="11"/>
      <c r="CD426" s="11"/>
      <c r="CE426" s="11"/>
      <c r="CF426" s="11"/>
      <c r="CG426" s="11"/>
      <c r="CH426" s="11"/>
      <c r="CI426" s="11"/>
      <c r="CJ426" s="11"/>
      <c r="CK426" s="11"/>
      <c r="CL426" s="11"/>
      <c r="CM426" s="11"/>
      <c r="CN426" s="11"/>
      <c r="CO426" s="11"/>
      <c r="CP426" s="11"/>
      <c r="CQ426" s="11"/>
      <c r="CR426" s="11"/>
      <c r="CS426" s="11"/>
      <c r="CT426" s="11"/>
      <c r="CU426" s="11"/>
      <c r="CV426" s="11"/>
      <c r="CW426" s="11"/>
      <c r="CX426" s="11"/>
      <c r="CY426" s="11"/>
      <c r="CZ426" s="11"/>
      <c r="DA426" s="11"/>
      <c r="DB426" s="11"/>
      <c r="DC426" s="11"/>
      <c r="DD426" s="11"/>
      <c r="DE426" s="11"/>
      <c r="DF426" s="11"/>
      <c r="DG426" s="11"/>
      <c r="DH426" s="11"/>
      <c r="DI426" s="11"/>
      <c r="DJ426" s="11"/>
      <c r="DK426" s="11"/>
      <c r="DL426" s="11"/>
      <c r="DM426" s="11"/>
      <c r="DN426" s="11"/>
      <c r="DO426" s="11"/>
      <c r="DP426" s="11"/>
      <c r="DQ426" s="11"/>
      <c r="DR426" s="11"/>
      <c r="DS426" s="11"/>
      <c r="DT426" s="11"/>
      <c r="DU426" s="11"/>
      <c r="DV426" s="11"/>
      <c r="DW426" s="11"/>
      <c r="DX426" s="11"/>
      <c r="DY426" s="11"/>
      <c r="DZ426" s="11"/>
      <c r="EA426" s="11"/>
      <c r="EB426" s="11"/>
      <c r="EC426" s="11"/>
      <c r="ED426" s="11"/>
      <c r="EE426" s="11"/>
      <c r="EF426" s="11"/>
      <c r="EG426" s="11"/>
      <c r="EH426" s="11"/>
      <c r="EI426" s="11"/>
      <c r="EJ426" s="11"/>
      <c r="EK426" s="11"/>
      <c r="EL426" s="11"/>
      <c r="EM426" s="11"/>
      <c r="EN426" s="11"/>
      <c r="EO426" s="11"/>
      <c r="EP426" s="11"/>
      <c r="EQ426" s="11"/>
      <c r="ER426" s="11"/>
      <c r="ES426" s="11"/>
      <c r="ET426" s="11"/>
      <c r="EU426" s="11"/>
      <c r="EV426" s="11"/>
      <c r="EW426" s="11"/>
      <c r="EX426" s="11"/>
      <c r="EY426" s="11"/>
      <c r="EZ426" s="11"/>
      <c r="FA426" s="11"/>
      <c r="FB426" s="11"/>
      <c r="FC426" s="11"/>
      <c r="FD426" s="11"/>
      <c r="FE426" s="11"/>
      <c r="FF426" s="11"/>
      <c r="FG426" s="11"/>
      <c r="FH426" s="11"/>
      <c r="FI426" s="11"/>
      <c r="FJ426" s="11"/>
      <c r="FK426" s="11"/>
      <c r="FL426" s="11"/>
      <c r="FM426" s="11"/>
      <c r="FN426" s="11"/>
      <c r="FO426" s="11"/>
      <c r="FP426" s="11"/>
      <c r="FQ426" s="11"/>
      <c r="FR426" s="11"/>
      <c r="FS426" s="11"/>
      <c r="FT426" s="11"/>
      <c r="FU426" s="11"/>
      <c r="FV426" s="11"/>
      <c r="FW426" s="11"/>
      <c r="FX426" s="11"/>
      <c r="FY426" s="11"/>
      <c r="FZ426" s="11"/>
      <c r="GA426" s="11"/>
      <c r="GB426" s="11"/>
      <c r="GC426" s="11"/>
      <c r="GD426" s="11"/>
      <c r="GE426" s="11"/>
      <c r="GF426" s="11"/>
      <c r="GG426" s="11"/>
      <c r="GH426" s="11"/>
      <c r="GI426" s="11"/>
      <c r="GJ426" s="11"/>
      <c r="GK426" s="11"/>
      <c r="GL426" s="11"/>
      <c r="GM426" s="11"/>
      <c r="GN426" s="11"/>
      <c r="GO426" s="11"/>
      <c r="GP426" s="11"/>
      <c r="GQ426" s="11"/>
      <c r="GR426" s="11"/>
      <c r="GS426" s="11"/>
      <c r="GT426" s="11"/>
      <c r="GU426" s="11"/>
      <c r="GV426" s="11"/>
      <c r="GW426" s="11"/>
      <c r="GX426" s="11"/>
      <c r="GY426" s="11"/>
      <c r="GZ426" s="11"/>
      <c r="HA426" s="11"/>
      <c r="HB426" s="11"/>
      <c r="HC426" s="11"/>
      <c r="HD426" s="11"/>
      <c r="HE426" s="11"/>
      <c r="HF426" s="11"/>
      <c r="HG426" s="11"/>
      <c r="HH426" s="11"/>
      <c r="HI426" s="11"/>
      <c r="HJ426" s="11"/>
      <c r="HK426" s="11"/>
      <c r="HL426" s="11"/>
      <c r="HM426" s="11"/>
      <c r="HN426" s="11"/>
      <c r="HO426" s="11"/>
      <c r="HP426" s="11"/>
      <c r="HQ426" s="11"/>
      <c r="HR426" s="11"/>
      <c r="HS426" s="11"/>
      <c r="HT426" s="11"/>
      <c r="HU426" s="11"/>
      <c r="HV426" s="11"/>
      <c r="HW426" s="11"/>
      <c r="HX426" s="11"/>
      <c r="HY426" s="11"/>
      <c r="HZ426" s="11"/>
      <c r="IA426" s="11"/>
      <c r="IB426" s="11"/>
      <c r="IC426" s="11"/>
      <c r="ID426" s="11"/>
      <c r="IE426" s="11"/>
      <c r="IF426" s="11"/>
      <c r="IG426" s="11"/>
      <c r="IH426" s="11"/>
      <c r="II426" s="11"/>
      <c r="IJ426" s="11"/>
      <c r="IK426" s="11"/>
      <c r="IL426" s="11"/>
      <c r="IM426" s="11"/>
      <c r="IN426" s="11"/>
      <c r="IO426" s="11"/>
      <c r="IP426" s="11"/>
      <c r="IQ426" s="11"/>
      <c r="IR426" s="11"/>
      <c r="IS426" s="11"/>
      <c r="IT426" s="11"/>
      <c r="IU426" s="11"/>
      <c r="IV426" s="11"/>
      <c r="IW426" s="11"/>
      <c r="IX426" s="11"/>
      <c r="IY426" s="11"/>
      <c r="IZ426" s="11"/>
      <c r="JA426" s="11"/>
      <c r="JB426" s="11"/>
      <c r="JC426" s="11"/>
      <c r="JD426" s="11"/>
      <c r="JE426" s="11"/>
      <c r="JF426" s="11"/>
      <c r="JG426" s="11"/>
      <c r="JH426" s="11"/>
      <c r="JI426" s="11"/>
      <c r="JJ426" s="11"/>
      <c r="JK426" s="11"/>
      <c r="JL426" s="11"/>
      <c r="JM426" s="11"/>
      <c r="JN426" s="11"/>
      <c r="JO426" s="11"/>
      <c r="JP426" s="11"/>
      <c r="JQ426" s="11"/>
      <c r="JR426" s="11"/>
      <c r="JS426" s="11"/>
      <c r="JT426" s="11"/>
      <c r="JU426" s="11"/>
      <c r="JV426" s="11"/>
    </row>
    <row r="427" spans="1:282" x14ac:dyDescent="0.25">
      <c r="A427" s="11" t="s">
        <v>389</v>
      </c>
      <c r="B427" s="11"/>
      <c r="C427" s="16"/>
      <c r="D427" s="11"/>
      <c r="E427" s="53"/>
      <c r="F427" s="53"/>
      <c r="G427" s="53"/>
      <c r="H427" s="53"/>
      <c r="I427" s="53"/>
      <c r="J427" s="53"/>
      <c r="K427" s="53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  <c r="BA427" s="12"/>
      <c r="BB427" s="12"/>
      <c r="BC427" s="12"/>
      <c r="BD427" s="12"/>
      <c r="BE427" s="12"/>
      <c r="BF427" s="12"/>
      <c r="BG427" s="12"/>
      <c r="BH427" s="12"/>
      <c r="BI427" s="12"/>
      <c r="BJ427" s="12"/>
      <c r="BK427" s="12"/>
      <c r="BL427" s="12"/>
      <c r="BM427" s="12"/>
      <c r="BN427" s="12"/>
      <c r="BO427" s="12"/>
      <c r="BP427" s="12"/>
      <c r="BQ427" s="12"/>
      <c r="BR427" s="12"/>
      <c r="BS427" s="12"/>
      <c r="BT427" s="12"/>
      <c r="BU427" s="12"/>
      <c r="BV427" s="12"/>
      <c r="BW427" s="12"/>
      <c r="BX427" s="12"/>
      <c r="BY427" s="12"/>
      <c r="BZ427" s="12"/>
      <c r="CA427" s="12"/>
      <c r="CB427" s="12"/>
      <c r="CC427" s="12"/>
      <c r="CD427" s="12"/>
      <c r="CE427" s="12"/>
      <c r="CF427" s="12"/>
      <c r="CG427" s="12"/>
      <c r="CH427" s="12"/>
      <c r="CI427" s="12"/>
      <c r="CJ427" s="12"/>
      <c r="CK427" s="12"/>
      <c r="CL427" s="12"/>
      <c r="CM427" s="12"/>
      <c r="CN427" s="12"/>
      <c r="CO427" s="12"/>
      <c r="CP427" s="12"/>
      <c r="CQ427" s="12"/>
      <c r="CR427" s="12"/>
      <c r="CS427" s="12"/>
      <c r="CT427" s="12"/>
      <c r="CU427" s="12"/>
      <c r="CV427" s="12"/>
      <c r="CW427" s="12"/>
      <c r="CX427" s="12"/>
      <c r="CY427" s="12"/>
      <c r="CZ427" s="12"/>
      <c r="DA427" s="12"/>
      <c r="DB427" s="12"/>
      <c r="DC427" s="12"/>
      <c r="DD427" s="12"/>
      <c r="DE427" s="12"/>
      <c r="DF427" s="12"/>
      <c r="DG427" s="12"/>
      <c r="DH427" s="12"/>
      <c r="DI427" s="12"/>
      <c r="DJ427" s="12"/>
      <c r="DK427" s="12"/>
      <c r="DL427" s="12"/>
      <c r="DM427" s="12"/>
      <c r="DN427" s="12"/>
      <c r="DO427" s="12"/>
      <c r="DP427" s="12"/>
      <c r="DQ427" s="12"/>
      <c r="DR427" s="12"/>
      <c r="DS427" s="12"/>
      <c r="DT427" s="12"/>
      <c r="DU427" s="12"/>
      <c r="DV427" s="12"/>
      <c r="DW427" s="12"/>
      <c r="DX427" s="12"/>
      <c r="DY427" s="12"/>
      <c r="DZ427" s="12"/>
      <c r="EA427" s="12"/>
      <c r="EB427" s="12"/>
      <c r="EC427" s="12"/>
      <c r="ED427" s="12"/>
      <c r="EE427" s="12"/>
      <c r="EF427" s="12"/>
      <c r="EG427" s="12"/>
      <c r="EH427" s="12"/>
      <c r="EI427" s="12"/>
      <c r="EJ427" s="12"/>
      <c r="EK427" s="12"/>
      <c r="EL427" s="12"/>
      <c r="EM427" s="12"/>
      <c r="EN427" s="12"/>
      <c r="EO427" s="12"/>
      <c r="EP427" s="12"/>
      <c r="EQ427" s="12"/>
      <c r="ER427" s="12"/>
      <c r="ES427" s="12"/>
      <c r="ET427" s="12"/>
      <c r="EU427" s="12"/>
      <c r="EV427" s="12"/>
      <c r="EW427" s="12"/>
      <c r="EX427" s="12"/>
      <c r="EY427" s="12"/>
      <c r="EZ427" s="12"/>
      <c r="FA427" s="12"/>
      <c r="FB427" s="12"/>
      <c r="FC427" s="12"/>
      <c r="FD427" s="12"/>
      <c r="FE427" s="12"/>
      <c r="FF427" s="12"/>
      <c r="FG427" s="12"/>
      <c r="FH427" s="12"/>
      <c r="FI427" s="12"/>
      <c r="FJ427" s="12"/>
      <c r="FK427" s="12"/>
      <c r="FL427" s="12"/>
      <c r="FM427" s="12"/>
      <c r="FN427" s="12"/>
      <c r="FO427" s="12"/>
      <c r="FP427" s="12"/>
      <c r="FQ427" s="12"/>
      <c r="FR427" s="12"/>
      <c r="FS427" s="12"/>
      <c r="FT427" s="12"/>
      <c r="FU427" s="12"/>
      <c r="FV427" s="12"/>
      <c r="FW427" s="12"/>
      <c r="FX427" s="12"/>
      <c r="FY427" s="12"/>
      <c r="FZ427" s="12"/>
      <c r="GA427" s="12"/>
      <c r="GB427" s="12"/>
      <c r="GC427" s="12"/>
      <c r="GD427" s="12"/>
      <c r="GE427" s="12"/>
      <c r="GF427" s="12"/>
      <c r="GG427" s="12"/>
      <c r="GH427" s="12"/>
      <c r="GI427" s="12"/>
      <c r="GJ427" s="12"/>
      <c r="GK427" s="12"/>
      <c r="GL427" s="12"/>
      <c r="GM427" s="12"/>
      <c r="GN427" s="12"/>
      <c r="GO427" s="12"/>
      <c r="GP427" s="12"/>
      <c r="GQ427" s="12"/>
      <c r="GR427" s="12"/>
      <c r="GS427" s="12"/>
      <c r="GT427" s="12"/>
      <c r="GU427" s="12"/>
      <c r="GV427" s="12"/>
      <c r="GW427" s="12"/>
      <c r="GX427" s="12"/>
      <c r="GY427" s="12"/>
      <c r="GZ427" s="12"/>
      <c r="HA427" s="12"/>
      <c r="HB427" s="12"/>
      <c r="HC427" s="12"/>
      <c r="HD427" s="12"/>
      <c r="HE427" s="12"/>
      <c r="HF427" s="12"/>
      <c r="HG427" s="12"/>
      <c r="HH427" s="12"/>
      <c r="HI427" s="12"/>
      <c r="HJ427" s="12"/>
      <c r="HK427" s="12"/>
      <c r="HL427" s="12"/>
      <c r="HM427" s="12"/>
      <c r="HN427" s="12"/>
      <c r="HO427" s="12"/>
      <c r="HP427" s="12"/>
      <c r="HQ427" s="12"/>
      <c r="HR427" s="12"/>
      <c r="HS427" s="12"/>
      <c r="HT427" s="12"/>
      <c r="HU427" s="12"/>
      <c r="HV427" s="12"/>
      <c r="HW427" s="12"/>
      <c r="HX427" s="12"/>
      <c r="HY427" s="12"/>
      <c r="HZ427" s="12"/>
      <c r="IA427" s="12"/>
      <c r="IB427" s="12"/>
      <c r="IC427" s="12"/>
      <c r="ID427" s="12"/>
      <c r="IE427" s="12"/>
      <c r="IF427" s="12"/>
      <c r="IG427" s="12"/>
      <c r="IH427" s="12"/>
      <c r="II427" s="12"/>
      <c r="IJ427" s="12"/>
      <c r="IK427" s="12"/>
      <c r="IL427" s="12"/>
      <c r="IM427" s="12"/>
      <c r="IN427" s="12"/>
      <c r="IO427" s="12"/>
      <c r="IP427" s="12"/>
      <c r="IQ427" s="12"/>
      <c r="IR427" s="12"/>
      <c r="IS427" s="12"/>
      <c r="IT427" s="12"/>
      <c r="IU427" s="12"/>
      <c r="IV427" s="12"/>
      <c r="IW427" s="12"/>
      <c r="IX427" s="12"/>
      <c r="IY427" s="12"/>
      <c r="IZ427" s="12"/>
      <c r="JA427" s="12"/>
      <c r="JB427" s="12"/>
      <c r="JC427" s="12"/>
      <c r="JD427" s="12"/>
      <c r="JE427" s="12"/>
      <c r="JF427" s="12"/>
      <c r="JG427" s="12"/>
      <c r="JH427" s="12"/>
      <c r="JI427" s="12"/>
      <c r="JJ427" s="12"/>
      <c r="JK427" s="12"/>
      <c r="JL427" s="12"/>
      <c r="JM427" s="12"/>
      <c r="JN427" s="12"/>
      <c r="JO427" s="12"/>
      <c r="JP427" s="12"/>
      <c r="JQ427" s="12"/>
      <c r="JR427" s="12"/>
      <c r="JS427" s="12"/>
      <c r="JT427" s="12"/>
      <c r="JU427" s="12"/>
      <c r="JV427" s="12"/>
    </row>
    <row r="428" spans="1:282" s="26" customFormat="1" x14ac:dyDescent="0.25">
      <c r="A428" t="s">
        <v>232</v>
      </c>
      <c r="B428" t="s">
        <v>207</v>
      </c>
      <c r="C428" s="14" t="s">
        <v>310</v>
      </c>
      <c r="D428" t="s">
        <v>205</v>
      </c>
      <c r="E428" s="42">
        <v>25200</v>
      </c>
      <c r="F428" s="42">
        <f>E428*0.0287</f>
        <v>723.24</v>
      </c>
      <c r="G428" s="42">
        <v>0</v>
      </c>
      <c r="H428" s="42">
        <f>E428*0.0304</f>
        <v>766.08</v>
      </c>
      <c r="I428" s="42">
        <v>175</v>
      </c>
      <c r="J428" s="42">
        <f>+F428+G428+H428+I428</f>
        <v>1664.32</v>
      </c>
      <c r="K428" s="42">
        <f>+E428-J428</f>
        <v>23535.68</v>
      </c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  <c r="BD428" s="11"/>
      <c r="BE428" s="11"/>
      <c r="BF428" s="11"/>
      <c r="BG428" s="11"/>
      <c r="BH428" s="11"/>
      <c r="BI428" s="11"/>
      <c r="BJ428" s="11"/>
      <c r="BK428" s="11"/>
      <c r="BL428" s="11"/>
      <c r="BM428" s="11"/>
      <c r="BN428" s="11"/>
      <c r="BO428" s="11"/>
      <c r="BP428" s="11"/>
      <c r="BQ428" s="11"/>
      <c r="BR428" s="11"/>
      <c r="BS428" s="11"/>
      <c r="BT428" s="11"/>
      <c r="BU428" s="11"/>
      <c r="BV428" s="11"/>
      <c r="BW428" s="11"/>
      <c r="BX428" s="11"/>
      <c r="BY428" s="11"/>
      <c r="BZ428" s="11"/>
      <c r="CA428" s="11"/>
      <c r="CB428" s="11"/>
      <c r="CC428" s="11"/>
      <c r="CD428" s="11"/>
      <c r="CE428" s="11"/>
      <c r="CF428" s="11"/>
      <c r="CG428" s="11"/>
      <c r="CH428" s="11"/>
      <c r="CI428" s="11"/>
      <c r="CJ428" s="11"/>
      <c r="CK428" s="11"/>
      <c r="CL428" s="11"/>
      <c r="CM428" s="11"/>
      <c r="CN428" s="11"/>
      <c r="CO428" s="11"/>
      <c r="CP428" s="11"/>
      <c r="CQ428" s="11"/>
      <c r="CR428" s="11"/>
      <c r="CS428" s="11"/>
      <c r="CT428" s="11"/>
      <c r="CU428" s="11"/>
      <c r="CV428" s="11"/>
      <c r="CW428" s="11"/>
      <c r="CX428" s="11"/>
      <c r="CY428" s="11"/>
      <c r="CZ428" s="11"/>
      <c r="DA428" s="11"/>
      <c r="DB428" s="11"/>
      <c r="DC428" s="11"/>
      <c r="DD428" s="11"/>
      <c r="DE428" s="11"/>
      <c r="DF428" s="11"/>
      <c r="DG428" s="11"/>
      <c r="DH428" s="11"/>
      <c r="DI428" s="11"/>
      <c r="DJ428" s="11"/>
      <c r="DK428" s="11"/>
      <c r="DL428" s="11"/>
      <c r="DM428" s="11"/>
      <c r="DN428" s="11"/>
      <c r="DO428" s="11"/>
      <c r="DP428" s="11"/>
      <c r="DQ428" s="11"/>
      <c r="DR428" s="11"/>
      <c r="DS428" s="11"/>
      <c r="DT428" s="11"/>
      <c r="DU428" s="11"/>
      <c r="DV428" s="11"/>
      <c r="DW428" s="11"/>
      <c r="DX428" s="11"/>
      <c r="DY428" s="11"/>
      <c r="DZ428" s="11"/>
      <c r="EA428" s="11"/>
      <c r="EB428" s="11"/>
      <c r="EC428" s="11"/>
      <c r="ED428" s="11"/>
      <c r="EE428" s="11"/>
      <c r="EF428" s="11"/>
      <c r="EG428" s="11"/>
      <c r="EH428" s="11"/>
      <c r="EI428" s="11"/>
      <c r="EJ428" s="11"/>
      <c r="EK428" s="11"/>
      <c r="EL428" s="11"/>
      <c r="EM428" s="11"/>
      <c r="EN428" s="11"/>
      <c r="EO428" s="11"/>
      <c r="EP428" s="11"/>
      <c r="EQ428" s="11"/>
      <c r="ER428" s="11"/>
      <c r="ES428" s="11"/>
      <c r="ET428" s="11"/>
      <c r="EU428" s="11"/>
      <c r="EV428" s="11"/>
      <c r="EW428" s="11"/>
      <c r="EX428" s="11"/>
      <c r="EY428" s="11"/>
      <c r="EZ428" s="11"/>
      <c r="FA428" s="11"/>
      <c r="FB428" s="11"/>
      <c r="FC428" s="11"/>
      <c r="FD428" s="11"/>
      <c r="FE428" s="11"/>
      <c r="FF428" s="11"/>
      <c r="FG428" s="11"/>
      <c r="FH428" s="11"/>
      <c r="FI428" s="11"/>
      <c r="FJ428" s="11"/>
      <c r="FK428" s="11"/>
      <c r="FL428" s="11"/>
      <c r="FM428" s="11"/>
      <c r="FN428" s="11"/>
      <c r="FO428" s="11"/>
      <c r="FP428" s="11"/>
      <c r="FQ428" s="11"/>
      <c r="FR428" s="11"/>
      <c r="FS428" s="11"/>
      <c r="FT428" s="11"/>
      <c r="FU428" s="11"/>
      <c r="FV428" s="11"/>
      <c r="FW428" s="11"/>
      <c r="FX428" s="11"/>
      <c r="FY428" s="11"/>
      <c r="FZ428" s="11"/>
      <c r="GA428" s="11"/>
      <c r="GB428" s="11"/>
      <c r="GC428" s="11"/>
      <c r="GD428" s="11"/>
      <c r="GE428" s="11"/>
      <c r="GF428" s="11"/>
      <c r="GG428" s="11"/>
      <c r="GH428" s="11"/>
      <c r="GI428" s="11"/>
      <c r="GJ428" s="11"/>
      <c r="GK428" s="11"/>
      <c r="GL428" s="11"/>
      <c r="GM428" s="11"/>
      <c r="GN428" s="11"/>
      <c r="GO428" s="11"/>
      <c r="GP428" s="11"/>
      <c r="GQ428" s="11"/>
      <c r="GR428" s="11"/>
      <c r="GS428" s="11"/>
      <c r="GT428" s="11"/>
      <c r="GU428" s="11"/>
      <c r="GV428" s="11"/>
      <c r="GW428" s="11"/>
      <c r="GX428" s="11"/>
      <c r="GY428" s="11"/>
      <c r="GZ428" s="11"/>
      <c r="HA428" s="11"/>
      <c r="HB428" s="11"/>
      <c r="HC428" s="11"/>
      <c r="HD428" s="11"/>
      <c r="HE428" s="11"/>
      <c r="HF428" s="11"/>
      <c r="HG428" s="11"/>
      <c r="HH428" s="11"/>
      <c r="HI428" s="11"/>
      <c r="HJ428" s="11"/>
      <c r="HK428" s="11"/>
      <c r="HL428" s="11"/>
      <c r="HM428" s="11"/>
      <c r="HN428" s="11"/>
      <c r="HO428" s="11"/>
      <c r="HP428" s="11"/>
      <c r="HQ428" s="11"/>
      <c r="HR428" s="11"/>
      <c r="HS428" s="11"/>
      <c r="HT428" s="11"/>
      <c r="HU428" s="11"/>
      <c r="HV428" s="11"/>
      <c r="HW428" s="11"/>
      <c r="HX428" s="11"/>
      <c r="HY428" s="11"/>
      <c r="HZ428" s="11"/>
      <c r="IA428" s="11"/>
      <c r="IB428" s="11"/>
      <c r="IC428" s="11"/>
      <c r="ID428" s="11"/>
      <c r="IE428" s="11"/>
      <c r="IF428" s="11"/>
      <c r="IG428" s="11"/>
      <c r="IH428" s="11"/>
      <c r="II428" s="11"/>
      <c r="IJ428" s="11"/>
      <c r="IK428" s="11"/>
      <c r="IL428" s="11"/>
      <c r="IM428" s="11"/>
      <c r="IN428" s="11"/>
      <c r="IO428" s="11"/>
      <c r="IP428" s="11"/>
      <c r="IQ428" s="11"/>
      <c r="IR428" s="11"/>
      <c r="IS428" s="11"/>
      <c r="IT428" s="11"/>
      <c r="IU428" s="11"/>
      <c r="IV428" s="11"/>
      <c r="IW428" s="11"/>
      <c r="IX428" s="11"/>
      <c r="IY428" s="11"/>
      <c r="IZ428" s="11"/>
      <c r="JA428" s="11"/>
      <c r="JB428" s="11"/>
      <c r="JC428" s="11"/>
      <c r="JD428" s="11"/>
      <c r="JE428" s="11"/>
      <c r="JF428" s="11"/>
      <c r="JG428" s="11"/>
      <c r="JH428" s="11"/>
      <c r="JI428" s="11"/>
      <c r="JJ428" s="11"/>
      <c r="JK428" s="11"/>
      <c r="JL428" s="11"/>
      <c r="JM428" s="11"/>
      <c r="JN428" s="11"/>
      <c r="JO428" s="11"/>
      <c r="JP428" s="11"/>
      <c r="JQ428" s="11"/>
      <c r="JR428" s="11"/>
      <c r="JS428" s="11"/>
      <c r="JT428" s="11"/>
      <c r="JU428" s="11"/>
      <c r="JV428" s="11"/>
    </row>
    <row r="429" spans="1:282" s="11" customFormat="1" x14ac:dyDescent="0.25">
      <c r="A429" s="26"/>
      <c r="B429" s="26">
        <v>1</v>
      </c>
      <c r="C429" s="27"/>
      <c r="D429" s="26"/>
      <c r="E429" s="49">
        <f t="shared" ref="E429:K429" si="88">SUM(E428)</f>
        <v>25200</v>
      </c>
      <c r="F429" s="49">
        <f t="shared" si="88"/>
        <v>723.24</v>
      </c>
      <c r="G429" s="49">
        <f>SUM(G428)</f>
        <v>0</v>
      </c>
      <c r="H429" s="49">
        <f t="shared" si="88"/>
        <v>766.08</v>
      </c>
      <c r="I429" s="49">
        <f t="shared" si="88"/>
        <v>175</v>
      </c>
      <c r="J429" s="49">
        <f t="shared" si="88"/>
        <v>1664.32</v>
      </c>
      <c r="K429" s="49">
        <f t="shared" si="88"/>
        <v>23535.68</v>
      </c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</row>
    <row r="430" spans="1:282" s="11" customFormat="1" x14ac:dyDescent="0.25">
      <c r="C430" s="16"/>
      <c r="E430" s="53"/>
      <c r="F430" s="53"/>
      <c r="G430" s="53"/>
      <c r="H430" s="53"/>
      <c r="I430" s="53"/>
      <c r="J430" s="53"/>
      <c r="K430" s="53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</row>
    <row r="431" spans="1:282" s="1" customFormat="1" x14ac:dyDescent="0.25">
      <c r="A431" s="36" t="s">
        <v>360</v>
      </c>
      <c r="B431" s="36"/>
      <c r="C431" s="37"/>
      <c r="D431" s="36"/>
      <c r="E431" s="60"/>
      <c r="F431" s="60"/>
      <c r="G431" s="60"/>
      <c r="H431" s="60"/>
      <c r="I431" s="60"/>
      <c r="J431" s="60"/>
      <c r="K431" s="60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11"/>
      <c r="BP431" s="11"/>
      <c r="BQ431" s="11"/>
      <c r="BR431" s="11"/>
      <c r="BS431" s="11"/>
      <c r="BT431" s="11"/>
      <c r="BU431" s="11"/>
      <c r="BV431" s="11"/>
      <c r="BW431" s="11"/>
      <c r="BX431" s="11"/>
      <c r="BY431" s="11"/>
      <c r="BZ431" s="11"/>
      <c r="CA431" s="11"/>
      <c r="CB431" s="11"/>
      <c r="CC431" s="11"/>
      <c r="CD431" s="11"/>
      <c r="CE431" s="11"/>
      <c r="CF431" s="11"/>
      <c r="CG431" s="11"/>
      <c r="CH431" s="11"/>
      <c r="CI431" s="11"/>
      <c r="CJ431" s="11"/>
      <c r="CK431" s="11"/>
      <c r="CL431" s="11"/>
      <c r="CM431" s="11"/>
      <c r="CN431" s="11"/>
      <c r="CO431" s="11"/>
      <c r="CP431" s="11"/>
      <c r="CQ431" s="11"/>
      <c r="CR431" s="11"/>
      <c r="CS431" s="11"/>
      <c r="CT431" s="11"/>
      <c r="CU431" s="11"/>
      <c r="CV431" s="11"/>
      <c r="CW431" s="11"/>
      <c r="CX431" s="11"/>
      <c r="CY431" s="11"/>
      <c r="CZ431" s="11"/>
      <c r="DA431" s="11"/>
      <c r="DB431" s="11"/>
      <c r="DC431" s="11"/>
      <c r="DD431" s="11"/>
      <c r="DE431" s="11"/>
      <c r="DF431" s="11"/>
      <c r="DG431" s="11"/>
      <c r="DH431" s="11"/>
      <c r="DI431" s="11"/>
      <c r="DJ431" s="11"/>
      <c r="DK431" s="11"/>
      <c r="DL431" s="11"/>
      <c r="DM431" s="11"/>
      <c r="DN431" s="11"/>
      <c r="DO431" s="11"/>
      <c r="DP431" s="11"/>
      <c r="DQ431" s="11"/>
      <c r="DR431" s="11"/>
      <c r="DS431" s="11"/>
      <c r="DT431" s="11"/>
      <c r="DU431" s="11"/>
      <c r="DV431" s="11"/>
      <c r="DW431" s="11"/>
      <c r="DX431" s="11"/>
      <c r="DY431" s="11"/>
      <c r="DZ431" s="11"/>
      <c r="EA431" s="11"/>
      <c r="EB431" s="11"/>
      <c r="EC431" s="11"/>
      <c r="ED431" s="11"/>
      <c r="EE431" s="11"/>
      <c r="EF431" s="11"/>
      <c r="EG431" s="11"/>
      <c r="EH431" s="11"/>
      <c r="EI431" s="11"/>
      <c r="EJ431" s="11"/>
      <c r="EK431" s="11"/>
      <c r="EL431" s="11"/>
      <c r="EM431" s="11"/>
      <c r="EN431" s="11"/>
      <c r="EO431" s="11"/>
      <c r="EP431" s="11"/>
      <c r="EQ431" s="11"/>
      <c r="ER431" s="11"/>
      <c r="ES431" s="11"/>
      <c r="ET431" s="11"/>
      <c r="EU431" s="11"/>
      <c r="EV431" s="11"/>
      <c r="EW431" s="11"/>
      <c r="EX431" s="11"/>
      <c r="EY431" s="11"/>
      <c r="EZ431" s="11"/>
      <c r="FA431" s="11"/>
      <c r="FB431" s="11"/>
      <c r="FC431" s="11"/>
      <c r="FD431" s="11"/>
      <c r="FE431" s="11"/>
      <c r="FF431" s="11"/>
      <c r="FG431" s="11"/>
      <c r="FH431" s="11"/>
      <c r="FI431" s="11"/>
      <c r="FJ431" s="11"/>
      <c r="FK431" s="11"/>
      <c r="FL431" s="11"/>
      <c r="FM431" s="11"/>
      <c r="FN431" s="11"/>
      <c r="FO431" s="11"/>
      <c r="FP431" s="11"/>
      <c r="FQ431" s="11"/>
      <c r="FR431" s="11"/>
      <c r="FS431" s="11"/>
      <c r="FT431" s="11"/>
      <c r="FU431" s="11"/>
      <c r="FV431" s="11"/>
      <c r="FW431" s="11"/>
      <c r="FX431" s="11"/>
      <c r="FY431" s="11"/>
      <c r="FZ431" s="11"/>
      <c r="GA431" s="11"/>
      <c r="GB431" s="11"/>
      <c r="GC431" s="11"/>
      <c r="GD431" s="11"/>
      <c r="GE431" s="11"/>
      <c r="GF431" s="11"/>
      <c r="GG431" s="11"/>
      <c r="GH431" s="11"/>
      <c r="GI431" s="11"/>
      <c r="GJ431" s="11"/>
      <c r="GK431" s="11"/>
      <c r="GL431" s="11"/>
      <c r="GM431" s="11"/>
      <c r="GN431" s="11"/>
      <c r="GO431" s="11"/>
      <c r="GP431" s="11"/>
      <c r="GQ431" s="11"/>
      <c r="GR431" s="11"/>
      <c r="GS431" s="11"/>
      <c r="GT431" s="11"/>
      <c r="GU431" s="11"/>
      <c r="GV431" s="11"/>
      <c r="GW431" s="11"/>
      <c r="GX431" s="11"/>
      <c r="GY431" s="11"/>
      <c r="GZ431" s="11"/>
      <c r="HA431" s="11"/>
      <c r="HB431" s="11"/>
      <c r="HC431" s="11"/>
      <c r="HD431" s="11"/>
      <c r="HE431" s="11"/>
      <c r="HF431" s="11"/>
      <c r="HG431" s="11"/>
      <c r="HH431" s="11"/>
      <c r="HI431" s="11"/>
      <c r="HJ431" s="11"/>
      <c r="HK431" s="11"/>
      <c r="HL431" s="11"/>
      <c r="HM431" s="11"/>
      <c r="HN431" s="11"/>
      <c r="HO431" s="11"/>
      <c r="HP431" s="11"/>
      <c r="HQ431" s="11"/>
      <c r="HR431" s="11"/>
      <c r="HS431" s="11"/>
      <c r="HT431" s="11"/>
      <c r="HU431" s="11"/>
      <c r="HV431" s="11"/>
      <c r="HW431" s="11"/>
      <c r="HX431" s="11"/>
      <c r="HY431" s="11"/>
      <c r="HZ431" s="11"/>
      <c r="IA431" s="11"/>
      <c r="IB431" s="11"/>
      <c r="IC431" s="11"/>
      <c r="ID431" s="11"/>
      <c r="IE431" s="11"/>
      <c r="IF431" s="11"/>
      <c r="IG431" s="11"/>
      <c r="IH431" s="11"/>
      <c r="II431" s="11"/>
      <c r="IJ431" s="11"/>
      <c r="IK431" s="11"/>
      <c r="IL431" s="11"/>
      <c r="IM431" s="11"/>
      <c r="IN431" s="11"/>
      <c r="IO431" s="11"/>
      <c r="IP431" s="11"/>
      <c r="IQ431" s="11"/>
      <c r="IR431" s="11"/>
      <c r="IS431" s="11"/>
      <c r="IT431" s="11"/>
      <c r="IU431" s="11"/>
      <c r="IV431" s="11"/>
      <c r="IW431" s="11"/>
      <c r="IX431" s="11"/>
      <c r="IY431" s="11"/>
      <c r="IZ431" s="11"/>
      <c r="JA431" s="11"/>
      <c r="JB431" s="11"/>
      <c r="JC431" s="11"/>
      <c r="JD431" s="11"/>
      <c r="JE431" s="11"/>
      <c r="JF431" s="11"/>
      <c r="JG431" s="11"/>
      <c r="JH431" s="11"/>
      <c r="JI431" s="11"/>
      <c r="JJ431" s="11"/>
      <c r="JK431" s="11"/>
      <c r="JL431" s="11"/>
      <c r="JM431" s="11"/>
      <c r="JN431" s="11"/>
      <c r="JO431" s="11"/>
      <c r="JP431" s="11"/>
      <c r="JQ431" s="11"/>
      <c r="JR431" s="11"/>
      <c r="JS431" s="11"/>
      <c r="JT431" s="11"/>
      <c r="JU431" s="11"/>
      <c r="JV431" s="11"/>
    </row>
    <row r="432" spans="1:282" s="1" customFormat="1" x14ac:dyDescent="0.25">
      <c r="A432" s="13" t="s">
        <v>361</v>
      </c>
      <c r="B432" s="13" t="s">
        <v>207</v>
      </c>
      <c r="C432" s="33" t="s">
        <v>310</v>
      </c>
      <c r="D432" s="13" t="s">
        <v>205</v>
      </c>
      <c r="E432" s="61">
        <v>32000</v>
      </c>
      <c r="F432" s="61">
        <v>918.4</v>
      </c>
      <c r="G432" s="61">
        <v>0</v>
      </c>
      <c r="H432" s="61">
        <v>972.8</v>
      </c>
      <c r="I432" s="42">
        <v>1908.33</v>
      </c>
      <c r="J432" s="61">
        <f>+F432+G432+H432+I432</f>
        <v>3799.53</v>
      </c>
      <c r="K432" s="61">
        <f>+E432-J432</f>
        <v>28200.47</v>
      </c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11"/>
      <c r="BP432" s="11"/>
      <c r="BQ432" s="11"/>
      <c r="BR432" s="11"/>
      <c r="BS432" s="11"/>
      <c r="BT432" s="11"/>
      <c r="BU432" s="11"/>
      <c r="BV432" s="11"/>
      <c r="BW432" s="11"/>
      <c r="BX432" s="11"/>
      <c r="BY432" s="11"/>
      <c r="BZ432" s="11"/>
      <c r="CA432" s="11"/>
      <c r="CB432" s="11"/>
      <c r="CC432" s="11"/>
      <c r="CD432" s="11"/>
      <c r="CE432" s="11"/>
      <c r="CF432" s="11"/>
      <c r="CG432" s="11"/>
      <c r="CH432" s="11"/>
      <c r="CI432" s="11"/>
      <c r="CJ432" s="11"/>
      <c r="CK432" s="11"/>
      <c r="CL432" s="11"/>
      <c r="CM432" s="11"/>
      <c r="CN432" s="11"/>
      <c r="CO432" s="11"/>
      <c r="CP432" s="11"/>
      <c r="CQ432" s="11"/>
      <c r="CR432" s="11"/>
      <c r="CS432" s="11"/>
      <c r="CT432" s="11"/>
      <c r="CU432" s="11"/>
      <c r="CV432" s="11"/>
      <c r="CW432" s="11"/>
      <c r="CX432" s="11"/>
      <c r="CY432" s="11"/>
      <c r="CZ432" s="11"/>
      <c r="DA432" s="11"/>
      <c r="DB432" s="11"/>
      <c r="DC432" s="11"/>
      <c r="DD432" s="11"/>
      <c r="DE432" s="11"/>
      <c r="DF432" s="11"/>
      <c r="DG432" s="11"/>
      <c r="DH432" s="11"/>
      <c r="DI432" s="11"/>
      <c r="DJ432" s="11"/>
      <c r="DK432" s="11"/>
      <c r="DL432" s="11"/>
      <c r="DM432" s="11"/>
      <c r="DN432" s="11"/>
      <c r="DO432" s="11"/>
      <c r="DP432" s="11"/>
      <c r="DQ432" s="11"/>
      <c r="DR432" s="11"/>
      <c r="DS432" s="11"/>
      <c r="DT432" s="11"/>
      <c r="DU432" s="11"/>
      <c r="DV432" s="11"/>
      <c r="DW432" s="11"/>
      <c r="DX432" s="11"/>
      <c r="DY432" s="11"/>
      <c r="DZ432" s="11"/>
      <c r="EA432" s="11"/>
      <c r="EB432" s="11"/>
      <c r="EC432" s="11"/>
      <c r="ED432" s="11"/>
      <c r="EE432" s="11"/>
      <c r="EF432" s="11"/>
      <c r="EG432" s="11"/>
      <c r="EH432" s="11"/>
      <c r="EI432" s="11"/>
      <c r="EJ432" s="11"/>
      <c r="EK432" s="11"/>
      <c r="EL432" s="11"/>
      <c r="EM432" s="11"/>
      <c r="EN432" s="11"/>
      <c r="EO432" s="11"/>
      <c r="EP432" s="11"/>
      <c r="EQ432" s="11"/>
      <c r="ER432" s="11"/>
      <c r="ES432" s="11"/>
      <c r="ET432" s="11"/>
      <c r="EU432" s="11"/>
      <c r="EV432" s="11"/>
      <c r="EW432" s="11"/>
      <c r="EX432" s="11"/>
      <c r="EY432" s="11"/>
      <c r="EZ432" s="11"/>
      <c r="FA432" s="11"/>
      <c r="FB432" s="11"/>
      <c r="FC432" s="11"/>
      <c r="FD432" s="11"/>
      <c r="FE432" s="11"/>
      <c r="FF432" s="11"/>
      <c r="FG432" s="11"/>
      <c r="FH432" s="11"/>
      <c r="FI432" s="11"/>
      <c r="FJ432" s="11"/>
      <c r="FK432" s="11"/>
      <c r="FL432" s="11"/>
      <c r="FM432" s="11"/>
      <c r="FN432" s="11"/>
      <c r="FO432" s="11"/>
      <c r="FP432" s="11"/>
      <c r="FQ432" s="11"/>
      <c r="FR432" s="11"/>
      <c r="FS432" s="11"/>
      <c r="FT432" s="11"/>
      <c r="FU432" s="11"/>
      <c r="FV432" s="11"/>
      <c r="FW432" s="11"/>
      <c r="FX432" s="11"/>
      <c r="FY432" s="11"/>
      <c r="FZ432" s="11"/>
      <c r="GA432" s="11"/>
      <c r="GB432" s="11"/>
      <c r="GC432" s="11"/>
      <c r="GD432" s="11"/>
      <c r="GE432" s="11"/>
      <c r="GF432" s="11"/>
      <c r="GG432" s="11"/>
      <c r="GH432" s="11"/>
      <c r="GI432" s="11"/>
      <c r="GJ432" s="11"/>
      <c r="GK432" s="11"/>
      <c r="GL432" s="11"/>
      <c r="GM432" s="11"/>
      <c r="GN432" s="11"/>
      <c r="GO432" s="11"/>
      <c r="GP432" s="11"/>
      <c r="GQ432" s="11"/>
      <c r="GR432" s="11"/>
      <c r="GS432" s="11"/>
      <c r="GT432" s="11"/>
      <c r="GU432" s="11"/>
      <c r="GV432" s="11"/>
      <c r="GW432" s="11"/>
      <c r="GX432" s="11"/>
      <c r="GY432" s="11"/>
      <c r="GZ432" s="11"/>
      <c r="HA432" s="11"/>
      <c r="HB432" s="11"/>
      <c r="HC432" s="11"/>
      <c r="HD432" s="11"/>
      <c r="HE432" s="11"/>
      <c r="HF432" s="11"/>
      <c r="HG432" s="11"/>
      <c r="HH432" s="11"/>
      <c r="HI432" s="11"/>
      <c r="HJ432" s="11"/>
      <c r="HK432" s="11"/>
      <c r="HL432" s="11"/>
      <c r="HM432" s="11"/>
      <c r="HN432" s="11"/>
      <c r="HO432" s="11"/>
      <c r="HP432" s="11"/>
      <c r="HQ432" s="11"/>
      <c r="HR432" s="11"/>
      <c r="HS432" s="11"/>
      <c r="HT432" s="11"/>
      <c r="HU432" s="11"/>
      <c r="HV432" s="11"/>
      <c r="HW432" s="11"/>
      <c r="HX432" s="11"/>
      <c r="HY432" s="11"/>
      <c r="HZ432" s="11"/>
      <c r="IA432" s="11"/>
      <c r="IB432" s="11"/>
      <c r="IC432" s="11"/>
      <c r="ID432" s="11"/>
      <c r="IE432" s="11"/>
      <c r="IF432" s="11"/>
      <c r="IG432" s="11"/>
      <c r="IH432" s="11"/>
      <c r="II432" s="11"/>
      <c r="IJ432" s="11"/>
      <c r="IK432" s="11"/>
      <c r="IL432" s="11"/>
      <c r="IM432" s="11"/>
      <c r="IN432" s="11"/>
      <c r="IO432" s="11"/>
      <c r="IP432" s="11"/>
      <c r="IQ432" s="11"/>
      <c r="IR432" s="11"/>
      <c r="IS432" s="11"/>
      <c r="IT432" s="11"/>
      <c r="IU432" s="11"/>
      <c r="IV432" s="11"/>
      <c r="IW432" s="11"/>
      <c r="IX432" s="11"/>
      <c r="IY432" s="11"/>
      <c r="IZ432" s="11"/>
      <c r="JA432" s="11"/>
      <c r="JB432" s="11"/>
      <c r="JC432" s="11"/>
      <c r="JD432" s="11"/>
      <c r="JE432" s="11"/>
      <c r="JF432" s="11"/>
      <c r="JG432" s="11"/>
      <c r="JH432" s="11"/>
      <c r="JI432" s="11"/>
      <c r="JJ432" s="11"/>
      <c r="JK432" s="11"/>
      <c r="JL432" s="11"/>
      <c r="JM432" s="11"/>
      <c r="JN432" s="11"/>
      <c r="JO432" s="11"/>
      <c r="JP432" s="11"/>
      <c r="JQ432" s="11"/>
      <c r="JR432" s="11"/>
      <c r="JS432" s="11"/>
      <c r="JT432" s="11"/>
      <c r="JU432" s="11"/>
      <c r="JV432" s="11"/>
    </row>
    <row r="433" spans="1:282" s="1" customFormat="1" x14ac:dyDescent="0.25">
      <c r="A433" s="13" t="s">
        <v>135</v>
      </c>
      <c r="B433" s="13" t="s">
        <v>362</v>
      </c>
      <c r="C433" s="33" t="s">
        <v>310</v>
      </c>
      <c r="D433" s="13" t="s">
        <v>204</v>
      </c>
      <c r="E433" s="61">
        <v>45000</v>
      </c>
      <c r="F433" s="61">
        <v>1291.5</v>
      </c>
      <c r="G433" s="61">
        <v>1148.33</v>
      </c>
      <c r="H433" s="61">
        <v>1368</v>
      </c>
      <c r="I433" s="42">
        <v>1650</v>
      </c>
      <c r="J433" s="61">
        <f>+F433+G433+H433+I433</f>
        <v>5457.83</v>
      </c>
      <c r="K433" s="61">
        <f>+E433-J433</f>
        <v>39542.17</v>
      </c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  <c r="BD433" s="11"/>
      <c r="BE433" s="11"/>
      <c r="BF433" s="11"/>
      <c r="BG433" s="11"/>
      <c r="BH433" s="11"/>
      <c r="BI433" s="11"/>
      <c r="BJ433" s="11"/>
      <c r="BK433" s="11"/>
      <c r="BL433" s="11"/>
      <c r="BM433" s="11"/>
      <c r="BN433" s="11"/>
      <c r="BO433" s="11"/>
      <c r="BP433" s="11"/>
      <c r="BQ433" s="11"/>
      <c r="BR433" s="11"/>
      <c r="BS433" s="11"/>
      <c r="BT433" s="11"/>
      <c r="BU433" s="11"/>
      <c r="BV433" s="11"/>
      <c r="BW433" s="11"/>
      <c r="BX433" s="11"/>
      <c r="BY433" s="11"/>
      <c r="BZ433" s="11"/>
      <c r="CA433" s="11"/>
      <c r="CB433" s="11"/>
      <c r="CC433" s="11"/>
      <c r="CD433" s="11"/>
      <c r="CE433" s="11"/>
      <c r="CF433" s="11"/>
      <c r="CG433" s="11"/>
      <c r="CH433" s="11"/>
      <c r="CI433" s="11"/>
      <c r="CJ433" s="11"/>
      <c r="CK433" s="11"/>
      <c r="CL433" s="11"/>
      <c r="CM433" s="11"/>
      <c r="CN433" s="11"/>
      <c r="CO433" s="11"/>
      <c r="CP433" s="11"/>
      <c r="CQ433" s="11"/>
      <c r="CR433" s="11"/>
      <c r="CS433" s="11"/>
      <c r="CT433" s="11"/>
      <c r="CU433" s="11"/>
      <c r="CV433" s="11"/>
      <c r="CW433" s="11"/>
      <c r="CX433" s="11"/>
      <c r="CY433" s="11"/>
      <c r="CZ433" s="11"/>
      <c r="DA433" s="11"/>
      <c r="DB433" s="11"/>
      <c r="DC433" s="11"/>
      <c r="DD433" s="11"/>
      <c r="DE433" s="11"/>
      <c r="DF433" s="11"/>
      <c r="DG433" s="11"/>
      <c r="DH433" s="11"/>
      <c r="DI433" s="11"/>
      <c r="DJ433" s="11"/>
      <c r="DK433" s="11"/>
      <c r="DL433" s="11"/>
      <c r="DM433" s="11"/>
      <c r="DN433" s="11"/>
      <c r="DO433" s="11"/>
      <c r="DP433" s="11"/>
      <c r="DQ433" s="11"/>
      <c r="DR433" s="11"/>
      <c r="DS433" s="11"/>
      <c r="DT433" s="11"/>
      <c r="DU433" s="11"/>
      <c r="DV433" s="11"/>
      <c r="DW433" s="11"/>
      <c r="DX433" s="11"/>
      <c r="DY433" s="11"/>
      <c r="DZ433" s="11"/>
      <c r="EA433" s="11"/>
      <c r="EB433" s="11"/>
      <c r="EC433" s="11"/>
      <c r="ED433" s="11"/>
      <c r="EE433" s="11"/>
      <c r="EF433" s="11"/>
      <c r="EG433" s="11"/>
      <c r="EH433" s="11"/>
      <c r="EI433" s="11"/>
      <c r="EJ433" s="11"/>
      <c r="EK433" s="11"/>
      <c r="EL433" s="11"/>
      <c r="EM433" s="11"/>
      <c r="EN433" s="11"/>
      <c r="EO433" s="11"/>
      <c r="EP433" s="11"/>
      <c r="EQ433" s="11"/>
      <c r="ER433" s="11"/>
      <c r="ES433" s="11"/>
      <c r="ET433" s="11"/>
      <c r="EU433" s="11"/>
      <c r="EV433" s="11"/>
      <c r="EW433" s="11"/>
      <c r="EX433" s="11"/>
      <c r="EY433" s="11"/>
      <c r="EZ433" s="11"/>
      <c r="FA433" s="11"/>
      <c r="FB433" s="11"/>
      <c r="FC433" s="11"/>
      <c r="FD433" s="11"/>
      <c r="FE433" s="11"/>
      <c r="FF433" s="11"/>
      <c r="FG433" s="11"/>
      <c r="FH433" s="11"/>
      <c r="FI433" s="11"/>
      <c r="FJ433" s="11"/>
      <c r="FK433" s="11"/>
      <c r="FL433" s="11"/>
      <c r="FM433" s="11"/>
      <c r="FN433" s="11"/>
      <c r="FO433" s="11"/>
      <c r="FP433" s="11"/>
      <c r="FQ433" s="11"/>
      <c r="FR433" s="11"/>
      <c r="FS433" s="11"/>
      <c r="FT433" s="11"/>
      <c r="FU433" s="11"/>
      <c r="FV433" s="11"/>
      <c r="FW433" s="11"/>
      <c r="FX433" s="11"/>
      <c r="FY433" s="11"/>
      <c r="FZ433" s="11"/>
      <c r="GA433" s="11"/>
      <c r="GB433" s="11"/>
      <c r="GC433" s="11"/>
      <c r="GD433" s="11"/>
      <c r="GE433" s="11"/>
      <c r="GF433" s="11"/>
      <c r="GG433" s="11"/>
      <c r="GH433" s="11"/>
      <c r="GI433" s="11"/>
      <c r="GJ433" s="11"/>
      <c r="GK433" s="11"/>
      <c r="GL433" s="11"/>
      <c r="GM433" s="11"/>
      <c r="GN433" s="11"/>
      <c r="GO433" s="11"/>
      <c r="GP433" s="11"/>
      <c r="GQ433" s="11"/>
      <c r="GR433" s="11"/>
      <c r="GS433" s="11"/>
      <c r="GT433" s="11"/>
      <c r="GU433" s="11"/>
      <c r="GV433" s="11"/>
      <c r="GW433" s="11"/>
      <c r="GX433" s="11"/>
      <c r="GY433" s="11"/>
      <c r="GZ433" s="11"/>
      <c r="HA433" s="11"/>
      <c r="HB433" s="11"/>
      <c r="HC433" s="11"/>
      <c r="HD433" s="11"/>
      <c r="HE433" s="11"/>
      <c r="HF433" s="11"/>
      <c r="HG433" s="11"/>
      <c r="HH433" s="11"/>
      <c r="HI433" s="11"/>
      <c r="HJ433" s="11"/>
      <c r="HK433" s="11"/>
      <c r="HL433" s="11"/>
      <c r="HM433" s="11"/>
      <c r="HN433" s="11"/>
      <c r="HO433" s="11"/>
      <c r="HP433" s="11"/>
      <c r="HQ433" s="11"/>
      <c r="HR433" s="11"/>
      <c r="HS433" s="11"/>
      <c r="HT433" s="11"/>
      <c r="HU433" s="11"/>
      <c r="HV433" s="11"/>
      <c r="HW433" s="11"/>
      <c r="HX433" s="11"/>
      <c r="HY433" s="11"/>
      <c r="HZ433" s="11"/>
      <c r="IA433" s="11"/>
      <c r="IB433" s="11"/>
      <c r="IC433" s="11"/>
      <c r="ID433" s="11"/>
      <c r="IE433" s="11"/>
      <c r="IF433" s="11"/>
      <c r="IG433" s="11"/>
      <c r="IH433" s="11"/>
      <c r="II433" s="11"/>
      <c r="IJ433" s="11"/>
      <c r="IK433" s="11"/>
      <c r="IL433" s="11"/>
      <c r="IM433" s="11"/>
      <c r="IN433" s="11"/>
      <c r="IO433" s="11"/>
      <c r="IP433" s="11"/>
      <c r="IQ433" s="11"/>
      <c r="IR433" s="11"/>
      <c r="IS433" s="11"/>
      <c r="IT433" s="11"/>
      <c r="IU433" s="11"/>
      <c r="IV433" s="11"/>
      <c r="IW433" s="11"/>
      <c r="IX433" s="11"/>
      <c r="IY433" s="11"/>
      <c r="IZ433" s="11"/>
      <c r="JA433" s="11"/>
      <c r="JB433" s="11"/>
      <c r="JC433" s="11"/>
      <c r="JD433" s="11"/>
      <c r="JE433" s="11"/>
      <c r="JF433" s="11"/>
      <c r="JG433" s="11"/>
      <c r="JH433" s="11"/>
      <c r="JI433" s="11"/>
      <c r="JJ433" s="11"/>
      <c r="JK433" s="11"/>
      <c r="JL433" s="11"/>
      <c r="JM433" s="11"/>
      <c r="JN433" s="11"/>
      <c r="JO433" s="11"/>
      <c r="JP433" s="11"/>
      <c r="JQ433" s="11"/>
      <c r="JR433" s="11"/>
      <c r="JS433" s="11"/>
      <c r="JT433" s="11"/>
      <c r="JU433" s="11"/>
      <c r="JV433" s="11"/>
    </row>
    <row r="434" spans="1:282" x14ac:dyDescent="0.25">
      <c r="A434" s="13" t="s">
        <v>377</v>
      </c>
      <c r="B434" s="13" t="s">
        <v>16</v>
      </c>
      <c r="C434" s="33" t="s">
        <v>310</v>
      </c>
      <c r="D434" s="13" t="s">
        <v>204</v>
      </c>
      <c r="E434" s="61">
        <v>123500</v>
      </c>
      <c r="F434" s="61">
        <v>3544.45</v>
      </c>
      <c r="G434" s="61">
        <v>17633.16</v>
      </c>
      <c r="H434" s="61">
        <v>3754.4</v>
      </c>
      <c r="I434" s="42">
        <v>25</v>
      </c>
      <c r="J434" s="61">
        <f>+F434+G434+H434+I434</f>
        <v>24957.01</v>
      </c>
      <c r="K434" s="61">
        <f>+E434-J434</f>
        <v>98542.99</v>
      </c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12"/>
      <c r="FY434" s="12"/>
      <c r="FZ434" s="12"/>
      <c r="GA434" s="12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  <c r="HP434" s="12"/>
      <c r="HQ434" s="12"/>
      <c r="HR434" s="12"/>
      <c r="HS434" s="12"/>
      <c r="HT434" s="12"/>
      <c r="HU434" s="12"/>
      <c r="HV434" s="12"/>
      <c r="HW434" s="12"/>
      <c r="HX434" s="12"/>
      <c r="HY434" s="12"/>
      <c r="HZ434" s="12"/>
      <c r="IA434" s="12"/>
      <c r="IB434" s="12"/>
      <c r="IC434" s="12"/>
      <c r="ID434" s="12"/>
      <c r="IE434" s="12"/>
      <c r="IF434" s="12"/>
      <c r="IG434" s="12"/>
      <c r="IH434" s="12"/>
      <c r="II434" s="12"/>
      <c r="IJ434" s="12"/>
      <c r="IK434" s="12"/>
      <c r="IL434" s="12"/>
      <c r="IM434" s="12"/>
      <c r="IN434" s="12"/>
      <c r="IO434" s="12"/>
      <c r="IP434" s="12"/>
      <c r="IQ434" s="12"/>
      <c r="IR434" s="12"/>
      <c r="IS434" s="12"/>
      <c r="IT434" s="12"/>
      <c r="IU434" s="12"/>
      <c r="IV434" s="12"/>
      <c r="IW434" s="12"/>
      <c r="IX434" s="12"/>
      <c r="IY434" s="12"/>
      <c r="IZ434" s="12"/>
      <c r="JA434" s="12"/>
      <c r="JB434" s="12"/>
      <c r="JC434" s="12"/>
      <c r="JD434" s="12"/>
      <c r="JE434" s="12"/>
      <c r="JF434" s="12"/>
      <c r="JG434" s="12"/>
      <c r="JH434" s="12"/>
      <c r="JI434" s="12"/>
      <c r="JJ434" s="12"/>
      <c r="JK434" s="12"/>
      <c r="JL434" s="12"/>
      <c r="JM434" s="12"/>
      <c r="JN434" s="12"/>
      <c r="JO434" s="12"/>
      <c r="JP434" s="12"/>
      <c r="JQ434" s="12"/>
      <c r="JR434" s="12"/>
      <c r="JS434" s="12"/>
      <c r="JT434" s="12"/>
      <c r="JU434" s="12"/>
      <c r="JV434" s="12"/>
    </row>
    <row r="435" spans="1:282" x14ac:dyDescent="0.25">
      <c r="A435" s="34" t="s">
        <v>12</v>
      </c>
      <c r="B435" s="34">
        <v>3</v>
      </c>
      <c r="C435" s="35"/>
      <c r="D435" s="34"/>
      <c r="E435" s="58">
        <f t="shared" ref="E435:K435" si="89">SUM(E432:E434)</f>
        <v>200500</v>
      </c>
      <c r="F435" s="58">
        <f t="shared" si="89"/>
        <v>5754.35</v>
      </c>
      <c r="G435" s="58">
        <f>SUM(G432:G434)</f>
        <v>18781.490000000002</v>
      </c>
      <c r="H435" s="58">
        <f t="shared" si="89"/>
        <v>6095.2</v>
      </c>
      <c r="I435" s="58">
        <f t="shared" si="89"/>
        <v>3583.33</v>
      </c>
      <c r="J435" s="58">
        <f t="shared" si="89"/>
        <v>34214.370000000003</v>
      </c>
      <c r="K435" s="58">
        <f t="shared" si="89"/>
        <v>166285.63</v>
      </c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12"/>
      <c r="CC435" s="12"/>
      <c r="CD435" s="12"/>
      <c r="CE435" s="12"/>
      <c r="CF435" s="12"/>
      <c r="CG435" s="12"/>
      <c r="CH435" s="12"/>
      <c r="CI435" s="12"/>
      <c r="CJ435" s="12"/>
      <c r="CK435" s="12"/>
      <c r="CL435" s="12"/>
      <c r="CM435" s="12"/>
      <c r="CN435" s="12"/>
      <c r="CO435" s="12"/>
      <c r="CP435" s="12"/>
      <c r="CQ435" s="12"/>
      <c r="CR435" s="12"/>
      <c r="CS435" s="12"/>
      <c r="CT435" s="12"/>
      <c r="CU435" s="12"/>
      <c r="CV435" s="12"/>
      <c r="CW435" s="12"/>
      <c r="CX435" s="12"/>
      <c r="CY435" s="12"/>
      <c r="CZ435" s="12"/>
      <c r="DA435" s="12"/>
      <c r="DB435" s="12"/>
      <c r="DC435" s="12"/>
      <c r="DD435" s="12"/>
      <c r="DE435" s="12"/>
      <c r="DF435" s="12"/>
      <c r="DG435" s="12"/>
      <c r="DH435" s="12"/>
      <c r="DI435" s="12"/>
      <c r="DJ435" s="12"/>
      <c r="DK435" s="12"/>
      <c r="DL435" s="12"/>
      <c r="DM435" s="12"/>
      <c r="DN435" s="12"/>
      <c r="DO435" s="12"/>
      <c r="DP435" s="12"/>
      <c r="DQ435" s="12"/>
      <c r="DR435" s="12"/>
      <c r="DS435" s="12"/>
      <c r="DT435" s="12"/>
      <c r="DU435" s="12"/>
      <c r="DV435" s="12"/>
      <c r="DW435" s="12"/>
      <c r="DX435" s="12"/>
      <c r="DY435" s="12"/>
      <c r="DZ435" s="12"/>
      <c r="EA435" s="12"/>
      <c r="EB435" s="12"/>
      <c r="EC435" s="12"/>
      <c r="ED435" s="12"/>
      <c r="EE435" s="12"/>
      <c r="EF435" s="12"/>
      <c r="EG435" s="12"/>
      <c r="EH435" s="12"/>
      <c r="EI435" s="12"/>
      <c r="EJ435" s="12"/>
      <c r="EK435" s="12"/>
      <c r="EL435" s="12"/>
      <c r="EM435" s="12"/>
      <c r="EN435" s="12"/>
      <c r="EO435" s="12"/>
      <c r="EP435" s="12"/>
      <c r="EQ435" s="12"/>
      <c r="ER435" s="12"/>
      <c r="ES435" s="12"/>
      <c r="ET435" s="12"/>
      <c r="EU435" s="12"/>
      <c r="EV435" s="12"/>
      <c r="EW435" s="12"/>
      <c r="EX435" s="12"/>
      <c r="EY435" s="12"/>
      <c r="EZ435" s="12"/>
      <c r="FA435" s="12"/>
      <c r="FB435" s="12"/>
      <c r="FC435" s="12"/>
      <c r="FD435" s="12"/>
      <c r="FE435" s="12"/>
      <c r="FF435" s="12"/>
      <c r="FG435" s="12"/>
      <c r="FH435" s="12"/>
      <c r="FI435" s="12"/>
      <c r="FJ435" s="12"/>
      <c r="FK435" s="12"/>
      <c r="FL435" s="12"/>
      <c r="FM435" s="12"/>
      <c r="FN435" s="12"/>
      <c r="FO435" s="12"/>
      <c r="FP435" s="12"/>
      <c r="FQ435" s="12"/>
      <c r="FR435" s="12"/>
      <c r="FS435" s="12"/>
      <c r="FT435" s="12"/>
      <c r="FU435" s="12"/>
      <c r="FV435" s="12"/>
      <c r="FW435" s="12"/>
      <c r="FX435" s="12"/>
      <c r="FY435" s="12"/>
      <c r="FZ435" s="12"/>
      <c r="GA435" s="12"/>
      <c r="GB435" s="12"/>
      <c r="GC435" s="12"/>
      <c r="GD435" s="12"/>
      <c r="GE435" s="12"/>
      <c r="GF435" s="12"/>
      <c r="GG435" s="12"/>
      <c r="GH435" s="12"/>
      <c r="GI435" s="12"/>
      <c r="GJ435" s="12"/>
      <c r="GK435" s="12"/>
      <c r="GL435" s="12"/>
      <c r="GM435" s="12"/>
      <c r="GN435" s="12"/>
      <c r="GO435" s="12"/>
      <c r="GP435" s="12"/>
      <c r="GQ435" s="12"/>
      <c r="GR435" s="12"/>
      <c r="GS435" s="12"/>
      <c r="GT435" s="12"/>
      <c r="GU435" s="12"/>
      <c r="GV435" s="12"/>
      <c r="GW435" s="12"/>
      <c r="GX435" s="12"/>
      <c r="GY435" s="12"/>
      <c r="GZ435" s="12"/>
      <c r="HA435" s="12"/>
      <c r="HB435" s="12"/>
      <c r="HC435" s="12"/>
      <c r="HD435" s="12"/>
      <c r="HE435" s="12"/>
      <c r="HF435" s="12"/>
      <c r="HG435" s="12"/>
      <c r="HH435" s="12"/>
      <c r="HI435" s="12"/>
      <c r="HJ435" s="12"/>
      <c r="HK435" s="12"/>
      <c r="HL435" s="12"/>
      <c r="HM435" s="12"/>
      <c r="HN435" s="12"/>
      <c r="HO435" s="12"/>
      <c r="HP435" s="12"/>
      <c r="HQ435" s="12"/>
      <c r="HR435" s="12"/>
      <c r="HS435" s="12"/>
      <c r="HT435" s="12"/>
      <c r="HU435" s="12"/>
      <c r="HV435" s="12"/>
      <c r="HW435" s="12"/>
      <c r="HX435" s="12"/>
      <c r="HY435" s="12"/>
      <c r="HZ435" s="12"/>
      <c r="IA435" s="12"/>
      <c r="IB435" s="12"/>
      <c r="IC435" s="12"/>
      <c r="ID435" s="12"/>
      <c r="IE435" s="12"/>
      <c r="IF435" s="12"/>
      <c r="IG435" s="12"/>
      <c r="IH435" s="12"/>
      <c r="II435" s="12"/>
      <c r="IJ435" s="12"/>
      <c r="IK435" s="12"/>
      <c r="IL435" s="12"/>
      <c r="IM435" s="12"/>
      <c r="IN435" s="12"/>
      <c r="IO435" s="12"/>
      <c r="IP435" s="12"/>
      <c r="IQ435" s="12"/>
      <c r="IR435" s="12"/>
      <c r="IS435" s="12"/>
      <c r="IT435" s="12"/>
      <c r="IU435" s="12"/>
      <c r="IV435" s="12"/>
      <c r="IW435" s="12"/>
      <c r="IX435" s="12"/>
      <c r="IY435" s="12"/>
      <c r="IZ435" s="12"/>
      <c r="JA435" s="12"/>
      <c r="JB435" s="12"/>
      <c r="JC435" s="12"/>
      <c r="JD435" s="12"/>
      <c r="JE435" s="12"/>
      <c r="JF435" s="12"/>
      <c r="JG435" s="12"/>
      <c r="JH435" s="12"/>
      <c r="JI435" s="12"/>
      <c r="JJ435" s="12"/>
      <c r="JK435" s="12"/>
      <c r="JL435" s="12"/>
      <c r="JM435" s="12"/>
      <c r="JN435" s="12"/>
      <c r="JO435" s="12"/>
      <c r="JP435" s="12"/>
      <c r="JQ435" s="12"/>
      <c r="JR435" s="12"/>
      <c r="JS435" s="12"/>
      <c r="JT435" s="12"/>
      <c r="JU435" s="12"/>
      <c r="JV435" s="12"/>
    </row>
    <row r="436" spans="1:282" x14ac:dyDescent="0.25"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12"/>
      <c r="FY436" s="12"/>
      <c r="FZ436" s="12"/>
      <c r="GA436" s="12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  <c r="HP436" s="12"/>
      <c r="HQ436" s="12"/>
      <c r="HR436" s="12"/>
      <c r="HS436" s="12"/>
      <c r="HT436" s="12"/>
      <c r="HU436" s="12"/>
      <c r="HV436" s="12"/>
      <c r="HW436" s="12"/>
      <c r="HX436" s="12"/>
      <c r="HY436" s="12"/>
      <c r="HZ436" s="12"/>
      <c r="IA436" s="12"/>
      <c r="IB436" s="12"/>
      <c r="IC436" s="12"/>
      <c r="ID436" s="12"/>
      <c r="IE436" s="12"/>
      <c r="IF436" s="12"/>
      <c r="IG436" s="12"/>
      <c r="IH436" s="12"/>
      <c r="II436" s="12"/>
      <c r="IJ436" s="12"/>
      <c r="IK436" s="12"/>
      <c r="IL436" s="12"/>
      <c r="IM436" s="12"/>
      <c r="IN436" s="12"/>
      <c r="IO436" s="12"/>
      <c r="IP436" s="12"/>
      <c r="IQ436" s="12"/>
      <c r="IR436" s="12"/>
      <c r="IS436" s="12"/>
      <c r="IT436" s="12"/>
      <c r="IU436" s="12"/>
      <c r="IV436" s="12"/>
      <c r="IW436" s="12"/>
      <c r="IX436" s="12"/>
      <c r="IY436" s="12"/>
      <c r="IZ436" s="12"/>
      <c r="JA436" s="12"/>
      <c r="JB436" s="12"/>
      <c r="JC436" s="12"/>
      <c r="JD436" s="12"/>
      <c r="JE436" s="12"/>
      <c r="JF436" s="12"/>
      <c r="JG436" s="12"/>
      <c r="JH436" s="12"/>
      <c r="JI436" s="12"/>
      <c r="JJ436" s="12"/>
      <c r="JK436" s="12"/>
      <c r="JL436" s="12"/>
      <c r="JM436" s="12"/>
      <c r="JN436" s="12"/>
      <c r="JO436" s="12"/>
      <c r="JP436" s="12"/>
      <c r="JQ436" s="12"/>
      <c r="JR436" s="12"/>
      <c r="JS436" s="12"/>
      <c r="JT436" s="12"/>
      <c r="JU436" s="12"/>
      <c r="JV436" s="12"/>
    </row>
    <row r="437" spans="1:282" x14ac:dyDescent="0.25">
      <c r="A437" s="1" t="s">
        <v>400</v>
      </c>
      <c r="B437" s="1"/>
      <c r="C437" s="17"/>
      <c r="D437" s="1"/>
      <c r="E437" s="51"/>
      <c r="F437" s="51"/>
      <c r="G437" s="51"/>
      <c r="H437" s="51"/>
      <c r="I437" s="51"/>
      <c r="J437" s="51"/>
      <c r="K437" s="5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  <c r="BA437" s="12"/>
      <c r="BB437" s="12"/>
      <c r="BC437" s="12"/>
      <c r="BD437" s="12"/>
      <c r="BE437" s="12"/>
      <c r="BF437" s="12"/>
      <c r="BG437" s="12"/>
      <c r="BH437" s="12"/>
      <c r="BI437" s="12"/>
      <c r="BJ437" s="12"/>
      <c r="BK437" s="12"/>
      <c r="BL437" s="12"/>
      <c r="BM437" s="12"/>
      <c r="BN437" s="12"/>
      <c r="BO437" s="12"/>
      <c r="BP437" s="12"/>
      <c r="BQ437" s="12"/>
      <c r="BR437" s="12"/>
      <c r="BS437" s="12"/>
      <c r="BT437" s="12"/>
      <c r="BU437" s="12"/>
      <c r="BV437" s="12"/>
      <c r="BW437" s="12"/>
      <c r="BX437" s="12"/>
      <c r="BY437" s="12"/>
      <c r="BZ437" s="12"/>
      <c r="CA437" s="12"/>
      <c r="CB437" s="12"/>
      <c r="CC437" s="12"/>
      <c r="CD437" s="12"/>
      <c r="CE437" s="12"/>
      <c r="CF437" s="12"/>
      <c r="CG437" s="12"/>
      <c r="CH437" s="12"/>
      <c r="CI437" s="12"/>
      <c r="CJ437" s="12"/>
      <c r="CK437" s="12"/>
      <c r="CL437" s="12"/>
      <c r="CM437" s="12"/>
      <c r="CN437" s="12"/>
      <c r="CO437" s="12"/>
      <c r="CP437" s="12"/>
      <c r="CQ437" s="12"/>
      <c r="CR437" s="12"/>
      <c r="CS437" s="12"/>
      <c r="CT437" s="12"/>
      <c r="CU437" s="12"/>
      <c r="CV437" s="12"/>
      <c r="CW437" s="12"/>
      <c r="CX437" s="12"/>
      <c r="CY437" s="12"/>
      <c r="CZ437" s="12"/>
      <c r="DA437" s="12"/>
      <c r="DB437" s="12"/>
      <c r="DC437" s="12"/>
      <c r="DD437" s="12"/>
      <c r="DE437" s="12"/>
      <c r="DF437" s="12"/>
      <c r="DG437" s="12"/>
      <c r="DH437" s="12"/>
      <c r="DI437" s="12"/>
      <c r="DJ437" s="12"/>
      <c r="DK437" s="12"/>
      <c r="DL437" s="12"/>
      <c r="DM437" s="12"/>
      <c r="DN437" s="12"/>
      <c r="DO437" s="12"/>
      <c r="DP437" s="12"/>
      <c r="DQ437" s="12"/>
      <c r="DR437" s="12"/>
      <c r="DS437" s="12"/>
      <c r="DT437" s="12"/>
      <c r="DU437" s="12"/>
      <c r="DV437" s="12"/>
      <c r="DW437" s="12"/>
      <c r="DX437" s="12"/>
      <c r="DY437" s="12"/>
      <c r="DZ437" s="12"/>
      <c r="EA437" s="12"/>
      <c r="EB437" s="12"/>
      <c r="EC437" s="12"/>
      <c r="ED437" s="12"/>
      <c r="EE437" s="12"/>
      <c r="EF437" s="12"/>
      <c r="EG437" s="12"/>
      <c r="EH437" s="12"/>
      <c r="EI437" s="12"/>
      <c r="EJ437" s="12"/>
      <c r="EK437" s="12"/>
      <c r="EL437" s="12"/>
      <c r="EM437" s="12"/>
      <c r="EN437" s="12"/>
      <c r="EO437" s="12"/>
      <c r="EP437" s="12"/>
      <c r="EQ437" s="12"/>
      <c r="ER437" s="12"/>
      <c r="ES437" s="12"/>
      <c r="ET437" s="12"/>
      <c r="EU437" s="12"/>
      <c r="EV437" s="12"/>
      <c r="EW437" s="12"/>
      <c r="EX437" s="12"/>
      <c r="EY437" s="12"/>
      <c r="EZ437" s="12"/>
      <c r="FA437" s="12"/>
      <c r="FB437" s="12"/>
      <c r="FC437" s="12"/>
      <c r="FD437" s="12"/>
      <c r="FE437" s="12"/>
      <c r="FF437" s="12"/>
      <c r="FG437" s="12"/>
      <c r="FH437" s="12"/>
      <c r="FI437" s="12"/>
      <c r="FJ437" s="12"/>
      <c r="FK437" s="12"/>
      <c r="FL437" s="12"/>
      <c r="FM437" s="12"/>
      <c r="FN437" s="12"/>
      <c r="FO437" s="12"/>
      <c r="FP437" s="12"/>
      <c r="FQ437" s="12"/>
      <c r="FR437" s="12"/>
      <c r="FS437" s="12"/>
      <c r="FT437" s="12"/>
      <c r="FU437" s="12"/>
      <c r="FV437" s="12"/>
      <c r="FW437" s="12"/>
      <c r="FX437" s="12"/>
      <c r="FY437" s="12"/>
      <c r="FZ437" s="12"/>
      <c r="GA437" s="12"/>
      <c r="GB437" s="12"/>
      <c r="GC437" s="12"/>
      <c r="GD437" s="12"/>
      <c r="GE437" s="12"/>
      <c r="GF437" s="12"/>
      <c r="GG437" s="12"/>
      <c r="GH437" s="12"/>
      <c r="GI437" s="12"/>
      <c r="GJ437" s="12"/>
      <c r="GK437" s="12"/>
      <c r="GL437" s="12"/>
      <c r="GM437" s="12"/>
      <c r="GN437" s="12"/>
      <c r="GO437" s="12"/>
      <c r="GP437" s="12"/>
      <c r="GQ437" s="12"/>
      <c r="GR437" s="12"/>
      <c r="GS437" s="12"/>
      <c r="GT437" s="12"/>
      <c r="GU437" s="12"/>
      <c r="GV437" s="12"/>
      <c r="GW437" s="12"/>
      <c r="GX437" s="12"/>
      <c r="GY437" s="12"/>
      <c r="GZ437" s="12"/>
      <c r="HA437" s="12"/>
      <c r="HB437" s="12"/>
      <c r="HC437" s="12"/>
      <c r="HD437" s="12"/>
      <c r="HE437" s="12"/>
      <c r="HF437" s="12"/>
      <c r="HG437" s="12"/>
      <c r="HH437" s="12"/>
      <c r="HI437" s="12"/>
      <c r="HJ437" s="12"/>
      <c r="HK437" s="12"/>
      <c r="HL437" s="12"/>
      <c r="HM437" s="12"/>
      <c r="HN437" s="12"/>
      <c r="HO437" s="12"/>
      <c r="HP437" s="12"/>
      <c r="HQ437" s="12"/>
      <c r="HR437" s="12"/>
      <c r="HS437" s="12"/>
      <c r="HT437" s="12"/>
      <c r="HU437" s="12"/>
      <c r="HV437" s="12"/>
      <c r="HW437" s="12"/>
      <c r="HX437" s="12"/>
      <c r="HY437" s="12"/>
      <c r="HZ437" s="12"/>
      <c r="IA437" s="12"/>
      <c r="IB437" s="12"/>
      <c r="IC437" s="12"/>
      <c r="ID437" s="12"/>
      <c r="IE437" s="12"/>
      <c r="IF437" s="12"/>
      <c r="IG437" s="12"/>
      <c r="IH437" s="12"/>
      <c r="II437" s="12"/>
      <c r="IJ437" s="12"/>
      <c r="IK437" s="12"/>
      <c r="IL437" s="12"/>
      <c r="IM437" s="12"/>
      <c r="IN437" s="12"/>
      <c r="IO437" s="12"/>
      <c r="IP437" s="12"/>
      <c r="IQ437" s="12"/>
      <c r="IR437" s="12"/>
      <c r="IS437" s="12"/>
      <c r="IT437" s="12"/>
      <c r="IU437" s="12"/>
      <c r="IV437" s="12"/>
      <c r="IW437" s="12"/>
      <c r="IX437" s="12"/>
      <c r="IY437" s="12"/>
      <c r="IZ437" s="12"/>
      <c r="JA437" s="12"/>
      <c r="JB437" s="12"/>
      <c r="JC437" s="12"/>
      <c r="JD437" s="12"/>
      <c r="JE437" s="12"/>
      <c r="JF437" s="12"/>
      <c r="JG437" s="12"/>
      <c r="JH437" s="12"/>
      <c r="JI437" s="12"/>
      <c r="JJ437" s="12"/>
      <c r="JK437" s="12"/>
      <c r="JL437" s="12"/>
      <c r="JM437" s="12"/>
      <c r="JN437" s="12"/>
      <c r="JO437" s="12"/>
      <c r="JP437" s="12"/>
      <c r="JQ437" s="12"/>
      <c r="JR437" s="12"/>
      <c r="JS437" s="12"/>
      <c r="JT437" s="12"/>
      <c r="JU437" s="12"/>
      <c r="JV437" s="12"/>
    </row>
    <row r="438" spans="1:282" s="2" customFormat="1" x14ac:dyDescent="0.25">
      <c r="A438" t="s">
        <v>401</v>
      </c>
      <c r="B438" t="s">
        <v>402</v>
      </c>
      <c r="C438" s="14" t="s">
        <v>310</v>
      </c>
      <c r="D438" t="s">
        <v>205</v>
      </c>
      <c r="E438" s="42">
        <v>76000</v>
      </c>
      <c r="F438" s="42">
        <v>2181.1999999999998</v>
      </c>
      <c r="G438" s="42">
        <v>6497.56</v>
      </c>
      <c r="H438" s="42">
        <v>2310.4</v>
      </c>
      <c r="I438" s="42">
        <v>175</v>
      </c>
      <c r="J438" s="42">
        <v>11164.16</v>
      </c>
      <c r="K438" s="42">
        <f>E438-J438</f>
        <v>64835.839999999997</v>
      </c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11"/>
      <c r="BP438" s="11"/>
      <c r="BQ438" s="11"/>
      <c r="BR438" s="11"/>
      <c r="BS438" s="11"/>
      <c r="BT438" s="11"/>
      <c r="BU438" s="11"/>
      <c r="BV438" s="11"/>
      <c r="BW438" s="11"/>
      <c r="BX438" s="11"/>
      <c r="BY438" s="11"/>
      <c r="BZ438" s="11"/>
      <c r="CA438" s="11"/>
      <c r="CB438" s="11"/>
      <c r="CC438" s="11"/>
      <c r="CD438" s="11"/>
      <c r="CE438" s="11"/>
      <c r="CF438" s="11"/>
      <c r="CG438" s="11"/>
      <c r="CH438" s="11"/>
      <c r="CI438" s="11"/>
      <c r="CJ438" s="11"/>
      <c r="CK438" s="11"/>
      <c r="CL438" s="11"/>
      <c r="CM438" s="11"/>
      <c r="CN438" s="11"/>
      <c r="CO438" s="11"/>
      <c r="CP438" s="11"/>
      <c r="CQ438" s="11"/>
      <c r="CR438" s="11"/>
      <c r="CS438" s="11"/>
      <c r="CT438" s="11"/>
      <c r="CU438" s="11"/>
      <c r="CV438" s="11"/>
      <c r="CW438" s="11"/>
      <c r="CX438" s="11"/>
      <c r="CY438" s="11"/>
      <c r="CZ438" s="11"/>
      <c r="DA438" s="11"/>
      <c r="DB438" s="11"/>
      <c r="DC438" s="11"/>
      <c r="DD438" s="11"/>
      <c r="DE438" s="11"/>
      <c r="DF438" s="11"/>
      <c r="DG438" s="11"/>
      <c r="DH438" s="11"/>
      <c r="DI438" s="11"/>
      <c r="DJ438" s="11"/>
      <c r="DK438" s="11"/>
      <c r="DL438" s="11"/>
      <c r="DM438" s="11"/>
      <c r="DN438" s="11"/>
      <c r="DO438" s="11"/>
      <c r="DP438" s="11"/>
      <c r="DQ438" s="11"/>
      <c r="DR438" s="11"/>
      <c r="DS438" s="11"/>
      <c r="DT438" s="11"/>
      <c r="DU438" s="11"/>
      <c r="DV438" s="11"/>
      <c r="DW438" s="11"/>
      <c r="DX438" s="11"/>
      <c r="DY438" s="11"/>
      <c r="DZ438" s="11"/>
      <c r="EA438" s="11"/>
      <c r="EB438" s="11"/>
      <c r="EC438" s="11"/>
      <c r="ED438" s="11"/>
      <c r="EE438" s="11"/>
      <c r="EF438" s="11"/>
      <c r="EG438" s="11"/>
      <c r="EH438" s="11"/>
      <c r="EI438" s="11"/>
      <c r="EJ438" s="11"/>
      <c r="EK438" s="11"/>
      <c r="EL438" s="11"/>
      <c r="EM438" s="11"/>
      <c r="EN438" s="11"/>
      <c r="EO438" s="11"/>
      <c r="EP438" s="11"/>
      <c r="EQ438" s="11"/>
      <c r="ER438" s="11"/>
      <c r="ES438" s="11"/>
      <c r="ET438" s="11"/>
      <c r="EU438" s="11"/>
      <c r="EV438" s="11"/>
      <c r="EW438" s="11"/>
      <c r="EX438" s="11"/>
      <c r="EY438" s="11"/>
      <c r="EZ438" s="11"/>
      <c r="FA438" s="11"/>
      <c r="FB438" s="11"/>
      <c r="FC438" s="11"/>
      <c r="FD438" s="11"/>
      <c r="FE438" s="11"/>
      <c r="FF438" s="11"/>
      <c r="FG438" s="11"/>
      <c r="FH438" s="11"/>
      <c r="FI438" s="11"/>
      <c r="FJ438" s="11"/>
      <c r="FK438" s="11"/>
      <c r="FL438" s="11"/>
      <c r="FM438" s="11"/>
      <c r="FN438" s="11"/>
      <c r="FO438" s="11"/>
      <c r="FP438" s="11"/>
      <c r="FQ438" s="11"/>
      <c r="FR438" s="11"/>
      <c r="FS438" s="11"/>
      <c r="FT438" s="11"/>
      <c r="FU438" s="11"/>
      <c r="FV438" s="11"/>
      <c r="FW438" s="11"/>
      <c r="FX438" s="11"/>
      <c r="FY438" s="11"/>
      <c r="FZ438" s="11"/>
      <c r="GA438" s="11"/>
      <c r="GB438" s="11"/>
      <c r="GC438" s="11"/>
      <c r="GD438" s="11"/>
      <c r="GE438" s="11"/>
      <c r="GF438" s="11"/>
      <c r="GG438" s="11"/>
      <c r="GH438" s="11"/>
      <c r="GI438" s="11"/>
      <c r="GJ438" s="11"/>
      <c r="GK438" s="11"/>
      <c r="GL438" s="11"/>
      <c r="GM438" s="11"/>
      <c r="GN438" s="11"/>
      <c r="GO438" s="11"/>
      <c r="GP438" s="11"/>
      <c r="GQ438" s="11"/>
      <c r="GR438" s="11"/>
      <c r="GS438" s="11"/>
      <c r="GT438" s="11"/>
      <c r="GU438" s="11"/>
      <c r="GV438" s="11"/>
      <c r="GW438" s="11"/>
      <c r="GX438" s="11"/>
      <c r="GY438" s="11"/>
      <c r="GZ438" s="11"/>
      <c r="HA438" s="11"/>
      <c r="HB438" s="11"/>
      <c r="HC438" s="11"/>
      <c r="HD438" s="11"/>
      <c r="HE438" s="11"/>
      <c r="HF438" s="11"/>
      <c r="HG438" s="11"/>
      <c r="HH438" s="11"/>
      <c r="HI438" s="11"/>
      <c r="HJ438" s="11"/>
      <c r="HK438" s="11"/>
      <c r="HL438" s="11"/>
      <c r="HM438" s="11"/>
      <c r="HN438" s="11"/>
      <c r="HO438" s="11"/>
      <c r="HP438" s="11"/>
      <c r="HQ438" s="11"/>
      <c r="HR438" s="11"/>
      <c r="HS438" s="11"/>
      <c r="HT438" s="11"/>
      <c r="HU438" s="11"/>
      <c r="HV438" s="11"/>
      <c r="HW438" s="11"/>
      <c r="HX438" s="11"/>
      <c r="HY438" s="11"/>
      <c r="HZ438" s="11"/>
      <c r="IA438" s="11"/>
      <c r="IB438" s="11"/>
      <c r="IC438" s="11"/>
      <c r="ID438" s="11"/>
      <c r="IE438" s="11"/>
      <c r="IF438" s="11"/>
      <c r="IG438" s="11"/>
      <c r="IH438" s="11"/>
      <c r="II438" s="11"/>
      <c r="IJ438" s="11"/>
      <c r="IK438" s="11"/>
      <c r="IL438" s="11"/>
      <c r="IM438" s="11"/>
      <c r="IN438" s="11"/>
      <c r="IO438" s="11"/>
      <c r="IP438" s="11"/>
      <c r="IQ438" s="11"/>
      <c r="IR438" s="11"/>
      <c r="IS438" s="11"/>
      <c r="IT438" s="11"/>
      <c r="IU438" s="11"/>
      <c r="IV438" s="11"/>
      <c r="IW438" s="11"/>
      <c r="IX438" s="11"/>
      <c r="IY438" s="11"/>
      <c r="IZ438" s="11"/>
      <c r="JA438" s="11"/>
      <c r="JB438" s="11"/>
      <c r="JC438" s="11"/>
      <c r="JD438" s="11"/>
      <c r="JE438" s="11"/>
      <c r="JF438" s="11"/>
      <c r="JG438" s="11"/>
      <c r="JH438" s="11"/>
      <c r="JI438" s="11"/>
      <c r="JJ438" s="11"/>
      <c r="JK438" s="11"/>
      <c r="JL438" s="11"/>
      <c r="JM438" s="11"/>
      <c r="JN438" s="11"/>
      <c r="JO438" s="11"/>
      <c r="JP438" s="11"/>
      <c r="JQ438" s="11"/>
      <c r="JR438" s="11"/>
      <c r="JS438" s="11"/>
      <c r="JT438" s="11"/>
      <c r="JU438" s="11"/>
      <c r="JV438" s="11"/>
    </row>
    <row r="439" spans="1:282" s="2" customFormat="1" x14ac:dyDescent="0.25">
      <c r="A439" s="26" t="s">
        <v>12</v>
      </c>
      <c r="B439" s="26">
        <v>1</v>
      </c>
      <c r="C439" s="27"/>
      <c r="D439" s="26"/>
      <c r="E439" s="49">
        <f t="shared" ref="E439:K439" si="90">E438</f>
        <v>76000</v>
      </c>
      <c r="F439" s="49">
        <f t="shared" si="90"/>
        <v>2181.1999999999998</v>
      </c>
      <c r="G439" s="49">
        <f>G438</f>
        <v>6497.56</v>
      </c>
      <c r="H439" s="49">
        <f t="shared" si="90"/>
        <v>2310.4</v>
      </c>
      <c r="I439" s="49">
        <f t="shared" si="90"/>
        <v>175</v>
      </c>
      <c r="J439" s="49">
        <f t="shared" si="90"/>
        <v>11164.16</v>
      </c>
      <c r="K439" s="49">
        <f t="shared" si="90"/>
        <v>64835.839999999997</v>
      </c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11"/>
      <c r="BP439" s="11"/>
      <c r="BQ439" s="11"/>
      <c r="BR439" s="11"/>
      <c r="BS439" s="11"/>
      <c r="BT439" s="11"/>
      <c r="BU439" s="11"/>
      <c r="BV439" s="11"/>
      <c r="BW439" s="11"/>
      <c r="BX439" s="11"/>
      <c r="BY439" s="11"/>
      <c r="BZ439" s="11"/>
      <c r="CA439" s="11"/>
      <c r="CB439" s="11"/>
      <c r="CC439" s="11"/>
      <c r="CD439" s="11"/>
      <c r="CE439" s="11"/>
      <c r="CF439" s="11"/>
      <c r="CG439" s="11"/>
      <c r="CH439" s="11"/>
      <c r="CI439" s="11"/>
      <c r="CJ439" s="11"/>
      <c r="CK439" s="11"/>
      <c r="CL439" s="11"/>
      <c r="CM439" s="11"/>
      <c r="CN439" s="11"/>
      <c r="CO439" s="11"/>
      <c r="CP439" s="11"/>
      <c r="CQ439" s="11"/>
      <c r="CR439" s="11"/>
      <c r="CS439" s="11"/>
      <c r="CT439" s="11"/>
      <c r="CU439" s="11"/>
      <c r="CV439" s="11"/>
      <c r="CW439" s="11"/>
      <c r="CX439" s="11"/>
      <c r="CY439" s="11"/>
      <c r="CZ439" s="11"/>
      <c r="DA439" s="11"/>
      <c r="DB439" s="11"/>
      <c r="DC439" s="11"/>
      <c r="DD439" s="11"/>
      <c r="DE439" s="11"/>
      <c r="DF439" s="11"/>
      <c r="DG439" s="11"/>
      <c r="DH439" s="11"/>
      <c r="DI439" s="11"/>
      <c r="DJ439" s="11"/>
      <c r="DK439" s="11"/>
      <c r="DL439" s="11"/>
      <c r="DM439" s="11"/>
      <c r="DN439" s="11"/>
      <c r="DO439" s="11"/>
      <c r="DP439" s="11"/>
      <c r="DQ439" s="11"/>
      <c r="DR439" s="11"/>
      <c r="DS439" s="11"/>
      <c r="DT439" s="11"/>
      <c r="DU439" s="11"/>
      <c r="DV439" s="11"/>
      <c r="DW439" s="11"/>
      <c r="DX439" s="11"/>
      <c r="DY439" s="11"/>
      <c r="DZ439" s="11"/>
      <c r="EA439" s="11"/>
      <c r="EB439" s="11"/>
      <c r="EC439" s="11"/>
      <c r="ED439" s="11"/>
      <c r="EE439" s="11"/>
      <c r="EF439" s="11"/>
      <c r="EG439" s="11"/>
      <c r="EH439" s="11"/>
      <c r="EI439" s="11"/>
      <c r="EJ439" s="11"/>
      <c r="EK439" s="11"/>
      <c r="EL439" s="11"/>
      <c r="EM439" s="11"/>
      <c r="EN439" s="11"/>
      <c r="EO439" s="11"/>
      <c r="EP439" s="11"/>
      <c r="EQ439" s="11"/>
      <c r="ER439" s="11"/>
      <c r="ES439" s="11"/>
      <c r="ET439" s="11"/>
      <c r="EU439" s="11"/>
      <c r="EV439" s="11"/>
      <c r="EW439" s="11"/>
      <c r="EX439" s="11"/>
      <c r="EY439" s="11"/>
      <c r="EZ439" s="11"/>
      <c r="FA439" s="11"/>
      <c r="FB439" s="11"/>
      <c r="FC439" s="11"/>
      <c r="FD439" s="11"/>
      <c r="FE439" s="11"/>
      <c r="FF439" s="11"/>
      <c r="FG439" s="11"/>
      <c r="FH439" s="11"/>
      <c r="FI439" s="11"/>
      <c r="FJ439" s="11"/>
      <c r="FK439" s="11"/>
      <c r="FL439" s="11"/>
      <c r="FM439" s="11"/>
      <c r="FN439" s="11"/>
      <c r="FO439" s="11"/>
      <c r="FP439" s="11"/>
      <c r="FQ439" s="11"/>
      <c r="FR439" s="11"/>
      <c r="FS439" s="11"/>
      <c r="FT439" s="11"/>
      <c r="FU439" s="11"/>
      <c r="FV439" s="11"/>
      <c r="FW439" s="11"/>
      <c r="FX439" s="11"/>
      <c r="FY439" s="11"/>
      <c r="FZ439" s="11"/>
      <c r="GA439" s="11"/>
      <c r="GB439" s="11"/>
      <c r="GC439" s="11"/>
      <c r="GD439" s="11"/>
      <c r="GE439" s="11"/>
      <c r="GF439" s="11"/>
      <c r="GG439" s="11"/>
      <c r="GH439" s="11"/>
      <c r="GI439" s="11"/>
      <c r="GJ439" s="11"/>
      <c r="GK439" s="11"/>
      <c r="GL439" s="11"/>
      <c r="GM439" s="11"/>
      <c r="GN439" s="11"/>
      <c r="GO439" s="11"/>
      <c r="GP439" s="11"/>
      <c r="GQ439" s="11"/>
      <c r="GR439" s="11"/>
      <c r="GS439" s="11"/>
      <c r="GT439" s="11"/>
      <c r="GU439" s="11"/>
      <c r="GV439" s="11"/>
      <c r="GW439" s="11"/>
      <c r="GX439" s="11"/>
      <c r="GY439" s="11"/>
      <c r="GZ439" s="11"/>
      <c r="HA439" s="11"/>
      <c r="HB439" s="11"/>
      <c r="HC439" s="11"/>
      <c r="HD439" s="11"/>
      <c r="HE439" s="11"/>
      <c r="HF439" s="11"/>
      <c r="HG439" s="11"/>
      <c r="HH439" s="11"/>
      <c r="HI439" s="11"/>
      <c r="HJ439" s="11"/>
      <c r="HK439" s="11"/>
      <c r="HL439" s="11"/>
      <c r="HM439" s="11"/>
      <c r="HN439" s="11"/>
      <c r="HO439" s="11"/>
      <c r="HP439" s="11"/>
      <c r="HQ439" s="11"/>
      <c r="HR439" s="11"/>
      <c r="HS439" s="11"/>
      <c r="HT439" s="11"/>
      <c r="HU439" s="11"/>
      <c r="HV439" s="11"/>
      <c r="HW439" s="11"/>
      <c r="HX439" s="11"/>
      <c r="HY439" s="11"/>
      <c r="HZ439" s="11"/>
      <c r="IA439" s="11"/>
      <c r="IB439" s="11"/>
      <c r="IC439" s="11"/>
      <c r="ID439" s="11"/>
      <c r="IE439" s="11"/>
      <c r="IF439" s="11"/>
      <c r="IG439" s="11"/>
      <c r="IH439" s="11"/>
      <c r="II439" s="11"/>
      <c r="IJ439" s="11"/>
      <c r="IK439" s="11"/>
      <c r="IL439" s="11"/>
      <c r="IM439" s="11"/>
      <c r="IN439" s="11"/>
      <c r="IO439" s="11"/>
      <c r="IP439" s="11"/>
      <c r="IQ439" s="11"/>
      <c r="IR439" s="11"/>
      <c r="IS439" s="11"/>
      <c r="IT439" s="11"/>
      <c r="IU439" s="11"/>
      <c r="IV439" s="11"/>
      <c r="IW439" s="11"/>
      <c r="IX439" s="11"/>
      <c r="IY439" s="11"/>
      <c r="IZ439" s="11"/>
      <c r="JA439" s="11"/>
      <c r="JB439" s="11"/>
      <c r="JC439" s="11"/>
      <c r="JD439" s="11"/>
      <c r="JE439" s="11"/>
      <c r="JF439" s="11"/>
      <c r="JG439" s="11"/>
      <c r="JH439" s="11"/>
      <c r="JI439" s="11"/>
      <c r="JJ439" s="11"/>
      <c r="JK439" s="11"/>
      <c r="JL439" s="11"/>
      <c r="JM439" s="11"/>
      <c r="JN439" s="11"/>
      <c r="JO439" s="11"/>
      <c r="JP439" s="11"/>
      <c r="JQ439" s="11"/>
      <c r="JR439" s="11"/>
      <c r="JS439" s="11"/>
      <c r="JT439" s="11"/>
      <c r="JU439" s="11"/>
      <c r="JV439" s="11"/>
    </row>
    <row r="440" spans="1:282" s="2" customFormat="1" x14ac:dyDescent="0.25">
      <c r="A440" s="11"/>
      <c r="B440" s="11"/>
      <c r="C440" s="16"/>
      <c r="D440" s="11"/>
      <c r="E440" s="53"/>
      <c r="F440" s="53"/>
      <c r="G440" s="53"/>
      <c r="H440" s="53"/>
      <c r="I440" s="53"/>
      <c r="J440" s="53"/>
      <c r="K440" s="53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11"/>
      <c r="BP440" s="11"/>
      <c r="BQ440" s="11"/>
      <c r="BR440" s="11"/>
      <c r="BS440" s="11"/>
      <c r="BT440" s="11"/>
      <c r="BU440" s="11"/>
      <c r="BV440" s="11"/>
      <c r="BW440" s="11"/>
      <c r="BX440" s="11"/>
      <c r="BY440" s="11"/>
      <c r="BZ440" s="11"/>
      <c r="CA440" s="11"/>
      <c r="CB440" s="11"/>
      <c r="CC440" s="11"/>
      <c r="CD440" s="11"/>
      <c r="CE440" s="11"/>
      <c r="CF440" s="11"/>
      <c r="CG440" s="11"/>
      <c r="CH440" s="11"/>
      <c r="CI440" s="11"/>
      <c r="CJ440" s="11"/>
      <c r="CK440" s="11"/>
      <c r="CL440" s="11"/>
      <c r="CM440" s="11"/>
      <c r="CN440" s="11"/>
      <c r="CO440" s="11"/>
      <c r="CP440" s="11"/>
      <c r="CQ440" s="11"/>
      <c r="CR440" s="11"/>
      <c r="CS440" s="11"/>
      <c r="CT440" s="11"/>
      <c r="CU440" s="11"/>
      <c r="CV440" s="11"/>
      <c r="CW440" s="11"/>
      <c r="CX440" s="11"/>
      <c r="CY440" s="11"/>
      <c r="CZ440" s="11"/>
      <c r="DA440" s="11"/>
      <c r="DB440" s="11"/>
      <c r="DC440" s="11"/>
      <c r="DD440" s="11"/>
      <c r="DE440" s="11"/>
      <c r="DF440" s="11"/>
      <c r="DG440" s="11"/>
      <c r="DH440" s="11"/>
      <c r="DI440" s="11"/>
      <c r="DJ440" s="11"/>
      <c r="DK440" s="11"/>
      <c r="DL440" s="11"/>
      <c r="DM440" s="11"/>
      <c r="DN440" s="11"/>
      <c r="DO440" s="11"/>
      <c r="DP440" s="11"/>
      <c r="DQ440" s="11"/>
      <c r="DR440" s="11"/>
      <c r="DS440" s="11"/>
      <c r="DT440" s="11"/>
      <c r="DU440" s="11"/>
      <c r="DV440" s="11"/>
      <c r="DW440" s="11"/>
      <c r="DX440" s="11"/>
      <c r="DY440" s="11"/>
      <c r="DZ440" s="11"/>
      <c r="EA440" s="11"/>
      <c r="EB440" s="11"/>
      <c r="EC440" s="11"/>
      <c r="ED440" s="11"/>
      <c r="EE440" s="11"/>
      <c r="EF440" s="11"/>
      <c r="EG440" s="11"/>
      <c r="EH440" s="11"/>
      <c r="EI440" s="11"/>
      <c r="EJ440" s="11"/>
      <c r="EK440" s="11"/>
      <c r="EL440" s="11"/>
      <c r="EM440" s="11"/>
      <c r="EN440" s="11"/>
      <c r="EO440" s="11"/>
      <c r="EP440" s="11"/>
      <c r="EQ440" s="11"/>
      <c r="ER440" s="11"/>
      <c r="ES440" s="11"/>
      <c r="ET440" s="11"/>
      <c r="EU440" s="11"/>
      <c r="EV440" s="11"/>
      <c r="EW440" s="11"/>
      <c r="EX440" s="11"/>
      <c r="EY440" s="11"/>
      <c r="EZ440" s="11"/>
      <c r="FA440" s="11"/>
      <c r="FB440" s="11"/>
      <c r="FC440" s="11"/>
      <c r="FD440" s="11"/>
      <c r="FE440" s="11"/>
      <c r="FF440" s="11"/>
      <c r="FG440" s="11"/>
      <c r="FH440" s="11"/>
      <c r="FI440" s="11"/>
      <c r="FJ440" s="11"/>
      <c r="FK440" s="11"/>
      <c r="FL440" s="11"/>
      <c r="FM440" s="11"/>
      <c r="FN440" s="11"/>
      <c r="FO440" s="11"/>
      <c r="FP440" s="11"/>
      <c r="FQ440" s="11"/>
      <c r="FR440" s="11"/>
      <c r="FS440" s="11"/>
      <c r="FT440" s="11"/>
      <c r="FU440" s="11"/>
      <c r="FV440" s="11"/>
      <c r="FW440" s="11"/>
      <c r="FX440" s="11"/>
      <c r="FY440" s="11"/>
      <c r="FZ440" s="11"/>
      <c r="GA440" s="11"/>
      <c r="GB440" s="11"/>
      <c r="GC440" s="11"/>
      <c r="GD440" s="11"/>
      <c r="GE440" s="11"/>
      <c r="GF440" s="11"/>
      <c r="GG440" s="11"/>
      <c r="GH440" s="11"/>
      <c r="GI440" s="11"/>
      <c r="GJ440" s="11"/>
      <c r="GK440" s="11"/>
      <c r="GL440" s="11"/>
      <c r="GM440" s="11"/>
      <c r="GN440" s="11"/>
      <c r="GO440" s="11"/>
      <c r="GP440" s="11"/>
      <c r="GQ440" s="11"/>
      <c r="GR440" s="11"/>
      <c r="GS440" s="11"/>
      <c r="GT440" s="11"/>
      <c r="GU440" s="11"/>
      <c r="GV440" s="11"/>
      <c r="GW440" s="11"/>
      <c r="GX440" s="11"/>
      <c r="GY440" s="11"/>
      <c r="GZ440" s="11"/>
      <c r="HA440" s="11"/>
      <c r="HB440" s="11"/>
      <c r="HC440" s="11"/>
      <c r="HD440" s="11"/>
      <c r="HE440" s="11"/>
      <c r="HF440" s="11"/>
      <c r="HG440" s="11"/>
      <c r="HH440" s="11"/>
      <c r="HI440" s="11"/>
      <c r="HJ440" s="11"/>
      <c r="HK440" s="11"/>
      <c r="HL440" s="11"/>
      <c r="HM440" s="11"/>
      <c r="HN440" s="11"/>
      <c r="HO440" s="11"/>
      <c r="HP440" s="11"/>
      <c r="HQ440" s="11"/>
      <c r="HR440" s="11"/>
      <c r="HS440" s="11"/>
      <c r="HT440" s="11"/>
      <c r="HU440" s="11"/>
      <c r="HV440" s="11"/>
      <c r="HW440" s="11"/>
      <c r="HX440" s="11"/>
      <c r="HY440" s="11"/>
      <c r="HZ440" s="11"/>
      <c r="IA440" s="11"/>
      <c r="IB440" s="11"/>
      <c r="IC440" s="11"/>
      <c r="ID440" s="11"/>
      <c r="IE440" s="11"/>
      <c r="IF440" s="11"/>
      <c r="IG440" s="11"/>
      <c r="IH440" s="11"/>
      <c r="II440" s="11"/>
      <c r="IJ440" s="11"/>
      <c r="IK440" s="11"/>
      <c r="IL440" s="11"/>
      <c r="IM440" s="11"/>
      <c r="IN440" s="11"/>
      <c r="IO440" s="11"/>
      <c r="IP440" s="11"/>
      <c r="IQ440" s="11"/>
      <c r="IR440" s="11"/>
      <c r="IS440" s="11"/>
      <c r="IT440" s="11"/>
      <c r="IU440" s="11"/>
      <c r="IV440" s="11"/>
      <c r="IW440" s="11"/>
      <c r="IX440" s="11"/>
      <c r="IY440" s="11"/>
      <c r="IZ440" s="11"/>
      <c r="JA440" s="11"/>
      <c r="JB440" s="11"/>
      <c r="JC440" s="11"/>
      <c r="JD440" s="11"/>
      <c r="JE440" s="11"/>
      <c r="JF440" s="11"/>
      <c r="JG440" s="11"/>
      <c r="JH440" s="11"/>
      <c r="JI440" s="11"/>
      <c r="JJ440" s="11"/>
      <c r="JK440" s="11"/>
      <c r="JL440" s="11"/>
      <c r="JM440" s="11"/>
      <c r="JN440" s="11"/>
      <c r="JO440" s="11"/>
      <c r="JP440" s="11"/>
      <c r="JQ440" s="11"/>
      <c r="JR440" s="11"/>
      <c r="JS440" s="11"/>
      <c r="JT440" s="11"/>
      <c r="JU440" s="11"/>
      <c r="JV440" s="11"/>
    </row>
    <row r="441" spans="1:282" s="2" customFormat="1" x14ac:dyDescent="0.25">
      <c r="A441" s="5" t="s">
        <v>327</v>
      </c>
      <c r="B441" s="5"/>
      <c r="C441" s="17"/>
      <c r="D441" s="5"/>
      <c r="E441" s="54"/>
      <c r="F441" s="54"/>
      <c r="G441" s="54"/>
      <c r="H441" s="54"/>
      <c r="I441" s="54"/>
      <c r="J441" s="54"/>
      <c r="K441" s="54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  <c r="BD441" s="11"/>
      <c r="BE441" s="11"/>
      <c r="BF441" s="11"/>
      <c r="BG441" s="11"/>
      <c r="BH441" s="11"/>
      <c r="BI441" s="11"/>
      <c r="BJ441" s="11"/>
      <c r="BK441" s="11"/>
      <c r="BL441" s="11"/>
      <c r="BM441" s="11"/>
      <c r="BN441" s="11"/>
      <c r="BO441" s="11"/>
      <c r="BP441" s="11"/>
      <c r="BQ441" s="11"/>
      <c r="BR441" s="11"/>
      <c r="BS441" s="11"/>
      <c r="BT441" s="11"/>
      <c r="BU441" s="11"/>
      <c r="BV441" s="11"/>
      <c r="BW441" s="11"/>
      <c r="BX441" s="11"/>
      <c r="BY441" s="11"/>
      <c r="BZ441" s="11"/>
      <c r="CA441" s="11"/>
      <c r="CB441" s="11"/>
      <c r="CC441" s="11"/>
      <c r="CD441" s="11"/>
      <c r="CE441" s="11"/>
      <c r="CF441" s="11"/>
      <c r="CG441" s="11"/>
      <c r="CH441" s="11"/>
      <c r="CI441" s="11"/>
      <c r="CJ441" s="11"/>
      <c r="CK441" s="11"/>
      <c r="CL441" s="11"/>
      <c r="CM441" s="11"/>
      <c r="CN441" s="11"/>
      <c r="CO441" s="11"/>
      <c r="CP441" s="11"/>
      <c r="CQ441" s="11"/>
      <c r="CR441" s="11"/>
      <c r="CS441" s="11"/>
      <c r="CT441" s="11"/>
      <c r="CU441" s="11"/>
      <c r="CV441" s="11"/>
      <c r="CW441" s="11"/>
      <c r="CX441" s="11"/>
      <c r="CY441" s="11"/>
      <c r="CZ441" s="11"/>
      <c r="DA441" s="11"/>
      <c r="DB441" s="11"/>
      <c r="DC441" s="11"/>
      <c r="DD441" s="11"/>
      <c r="DE441" s="11"/>
      <c r="DF441" s="11"/>
      <c r="DG441" s="11"/>
      <c r="DH441" s="11"/>
      <c r="DI441" s="11"/>
      <c r="DJ441" s="11"/>
      <c r="DK441" s="11"/>
      <c r="DL441" s="11"/>
      <c r="DM441" s="11"/>
      <c r="DN441" s="11"/>
      <c r="DO441" s="11"/>
      <c r="DP441" s="11"/>
      <c r="DQ441" s="11"/>
      <c r="DR441" s="11"/>
      <c r="DS441" s="11"/>
      <c r="DT441" s="11"/>
      <c r="DU441" s="11"/>
      <c r="DV441" s="11"/>
      <c r="DW441" s="11"/>
      <c r="DX441" s="11"/>
      <c r="DY441" s="11"/>
      <c r="DZ441" s="11"/>
      <c r="EA441" s="11"/>
      <c r="EB441" s="11"/>
      <c r="EC441" s="11"/>
      <c r="ED441" s="11"/>
      <c r="EE441" s="11"/>
      <c r="EF441" s="11"/>
      <c r="EG441" s="11"/>
      <c r="EH441" s="11"/>
      <c r="EI441" s="11"/>
      <c r="EJ441" s="11"/>
      <c r="EK441" s="11"/>
      <c r="EL441" s="11"/>
      <c r="EM441" s="11"/>
      <c r="EN441" s="11"/>
      <c r="EO441" s="11"/>
      <c r="EP441" s="11"/>
      <c r="EQ441" s="11"/>
      <c r="ER441" s="11"/>
      <c r="ES441" s="11"/>
      <c r="ET441" s="11"/>
      <c r="EU441" s="11"/>
      <c r="EV441" s="11"/>
      <c r="EW441" s="11"/>
      <c r="EX441" s="11"/>
      <c r="EY441" s="11"/>
      <c r="EZ441" s="11"/>
      <c r="FA441" s="11"/>
      <c r="FB441" s="11"/>
      <c r="FC441" s="11"/>
      <c r="FD441" s="11"/>
      <c r="FE441" s="11"/>
      <c r="FF441" s="11"/>
      <c r="FG441" s="11"/>
      <c r="FH441" s="11"/>
      <c r="FI441" s="11"/>
      <c r="FJ441" s="11"/>
      <c r="FK441" s="11"/>
      <c r="FL441" s="11"/>
      <c r="FM441" s="11"/>
      <c r="FN441" s="11"/>
      <c r="FO441" s="11"/>
      <c r="FP441" s="11"/>
      <c r="FQ441" s="11"/>
      <c r="FR441" s="11"/>
      <c r="FS441" s="11"/>
      <c r="FT441" s="11"/>
      <c r="FU441" s="11"/>
      <c r="FV441" s="11"/>
      <c r="FW441" s="11"/>
      <c r="FX441" s="11"/>
      <c r="FY441" s="11"/>
      <c r="FZ441" s="11"/>
      <c r="GA441" s="11"/>
      <c r="GB441" s="11"/>
      <c r="GC441" s="11"/>
      <c r="GD441" s="11"/>
      <c r="GE441" s="11"/>
      <c r="GF441" s="11"/>
      <c r="GG441" s="11"/>
      <c r="GH441" s="11"/>
      <c r="GI441" s="11"/>
      <c r="GJ441" s="11"/>
      <c r="GK441" s="11"/>
      <c r="GL441" s="11"/>
      <c r="GM441" s="11"/>
      <c r="GN441" s="11"/>
      <c r="GO441" s="11"/>
      <c r="GP441" s="11"/>
      <c r="GQ441" s="11"/>
      <c r="GR441" s="11"/>
      <c r="GS441" s="11"/>
      <c r="GT441" s="11"/>
      <c r="GU441" s="11"/>
      <c r="GV441" s="11"/>
      <c r="GW441" s="11"/>
      <c r="GX441" s="11"/>
      <c r="GY441" s="11"/>
      <c r="GZ441" s="11"/>
      <c r="HA441" s="11"/>
      <c r="HB441" s="11"/>
      <c r="HC441" s="11"/>
      <c r="HD441" s="11"/>
      <c r="HE441" s="11"/>
      <c r="HF441" s="11"/>
      <c r="HG441" s="11"/>
      <c r="HH441" s="11"/>
      <c r="HI441" s="11"/>
      <c r="HJ441" s="11"/>
      <c r="HK441" s="11"/>
      <c r="HL441" s="11"/>
      <c r="HM441" s="11"/>
      <c r="HN441" s="11"/>
      <c r="HO441" s="11"/>
      <c r="HP441" s="11"/>
      <c r="HQ441" s="11"/>
      <c r="HR441" s="11"/>
      <c r="HS441" s="11"/>
      <c r="HT441" s="11"/>
      <c r="HU441" s="11"/>
      <c r="HV441" s="11"/>
      <c r="HW441" s="11"/>
      <c r="HX441" s="11"/>
      <c r="HY441" s="11"/>
      <c r="HZ441" s="11"/>
      <c r="IA441" s="11"/>
      <c r="IB441" s="11"/>
      <c r="IC441" s="11"/>
      <c r="ID441" s="11"/>
      <c r="IE441" s="11"/>
      <c r="IF441" s="11"/>
      <c r="IG441" s="11"/>
      <c r="IH441" s="11"/>
      <c r="II441" s="11"/>
      <c r="IJ441" s="11"/>
      <c r="IK441" s="11"/>
      <c r="IL441" s="11"/>
      <c r="IM441" s="11"/>
      <c r="IN441" s="11"/>
      <c r="IO441" s="11"/>
      <c r="IP441" s="11"/>
      <c r="IQ441" s="11"/>
      <c r="IR441" s="11"/>
      <c r="IS441" s="11"/>
      <c r="IT441" s="11"/>
      <c r="IU441" s="11"/>
      <c r="IV441" s="11"/>
      <c r="IW441" s="11"/>
      <c r="IX441" s="11"/>
      <c r="IY441" s="11"/>
      <c r="IZ441" s="11"/>
      <c r="JA441" s="11"/>
      <c r="JB441" s="11"/>
      <c r="JC441" s="11"/>
      <c r="JD441" s="11"/>
      <c r="JE441" s="11"/>
      <c r="JF441" s="11"/>
      <c r="JG441" s="11"/>
      <c r="JH441" s="11"/>
      <c r="JI441" s="11"/>
      <c r="JJ441" s="11"/>
      <c r="JK441" s="11"/>
      <c r="JL441" s="11"/>
      <c r="JM441" s="11"/>
      <c r="JN441" s="11"/>
      <c r="JO441" s="11"/>
      <c r="JP441" s="11"/>
      <c r="JQ441" s="11"/>
      <c r="JR441" s="11"/>
      <c r="JS441" s="11"/>
      <c r="JT441" s="11"/>
      <c r="JU441" s="11"/>
      <c r="JV441" s="11"/>
    </row>
    <row r="442" spans="1:282" x14ac:dyDescent="0.25">
      <c r="A442" t="s">
        <v>328</v>
      </c>
      <c r="B442" t="s">
        <v>20</v>
      </c>
      <c r="C442" s="14" t="s">
        <v>310</v>
      </c>
      <c r="D442" t="s">
        <v>204</v>
      </c>
      <c r="E442" s="42">
        <v>36000</v>
      </c>
      <c r="F442" s="42">
        <v>1033.2</v>
      </c>
      <c r="G442" s="42">
        <v>0</v>
      </c>
      <c r="H442" s="42">
        <v>1094.4000000000001</v>
      </c>
      <c r="I442" s="42">
        <v>815</v>
      </c>
      <c r="J442" s="42">
        <v>2942.6</v>
      </c>
      <c r="K442" s="42">
        <f>E442-J442</f>
        <v>33057.4</v>
      </c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12"/>
      <c r="CC442" s="12"/>
      <c r="CD442" s="12"/>
      <c r="CE442" s="12"/>
      <c r="CF442" s="12"/>
      <c r="CG442" s="12"/>
      <c r="CH442" s="12"/>
      <c r="CI442" s="12"/>
      <c r="CJ442" s="12"/>
      <c r="CK442" s="12"/>
      <c r="CL442" s="12"/>
      <c r="CM442" s="12"/>
      <c r="CN442" s="12"/>
      <c r="CO442" s="12"/>
      <c r="CP442" s="12"/>
      <c r="CQ442" s="12"/>
      <c r="CR442" s="12"/>
      <c r="CS442" s="12"/>
      <c r="CT442" s="12"/>
      <c r="CU442" s="12"/>
      <c r="CV442" s="12"/>
      <c r="CW442" s="12"/>
      <c r="CX442" s="12"/>
      <c r="CY442" s="12"/>
      <c r="CZ442" s="12"/>
      <c r="DA442" s="12"/>
      <c r="DB442" s="12"/>
      <c r="DC442" s="12"/>
      <c r="DD442" s="12"/>
      <c r="DE442" s="12"/>
      <c r="DF442" s="12"/>
      <c r="DG442" s="12"/>
      <c r="DH442" s="12"/>
      <c r="DI442" s="12"/>
      <c r="DJ442" s="12"/>
      <c r="DK442" s="12"/>
      <c r="DL442" s="12"/>
      <c r="DM442" s="12"/>
      <c r="DN442" s="12"/>
      <c r="DO442" s="12"/>
      <c r="DP442" s="12"/>
      <c r="DQ442" s="12"/>
      <c r="DR442" s="12"/>
      <c r="DS442" s="12"/>
      <c r="DT442" s="12"/>
      <c r="DU442" s="12"/>
      <c r="DV442" s="12"/>
      <c r="DW442" s="12"/>
      <c r="DX442" s="12"/>
      <c r="DY442" s="12"/>
      <c r="DZ442" s="12"/>
      <c r="EA442" s="12"/>
      <c r="EB442" s="12"/>
      <c r="EC442" s="12"/>
      <c r="ED442" s="12"/>
      <c r="EE442" s="12"/>
      <c r="EF442" s="12"/>
      <c r="EG442" s="12"/>
      <c r="EH442" s="12"/>
      <c r="EI442" s="12"/>
      <c r="EJ442" s="12"/>
      <c r="EK442" s="12"/>
      <c r="EL442" s="12"/>
      <c r="EM442" s="12"/>
      <c r="EN442" s="12"/>
      <c r="EO442" s="12"/>
      <c r="EP442" s="12"/>
      <c r="EQ442" s="12"/>
      <c r="ER442" s="12"/>
      <c r="ES442" s="12"/>
      <c r="ET442" s="12"/>
      <c r="EU442" s="12"/>
      <c r="EV442" s="12"/>
      <c r="EW442" s="12"/>
      <c r="EX442" s="12"/>
      <c r="EY442" s="12"/>
      <c r="EZ442" s="12"/>
      <c r="FA442" s="12"/>
      <c r="FB442" s="12"/>
      <c r="FC442" s="12"/>
      <c r="FD442" s="12"/>
      <c r="FE442" s="12"/>
      <c r="FF442" s="12"/>
      <c r="FG442" s="12"/>
      <c r="FH442" s="12"/>
      <c r="FI442" s="12"/>
      <c r="FJ442" s="12"/>
      <c r="FK442" s="12"/>
      <c r="FL442" s="12"/>
      <c r="FM442" s="12"/>
      <c r="FN442" s="12"/>
      <c r="FO442" s="12"/>
      <c r="FP442" s="12"/>
      <c r="FQ442" s="12"/>
      <c r="FR442" s="12"/>
      <c r="FS442" s="12"/>
      <c r="FT442" s="12"/>
      <c r="FU442" s="12"/>
      <c r="FV442" s="12"/>
      <c r="FW442" s="12"/>
      <c r="FX442" s="12"/>
      <c r="FY442" s="12"/>
      <c r="FZ442" s="12"/>
      <c r="GA442" s="12"/>
      <c r="GB442" s="12"/>
      <c r="GC442" s="12"/>
      <c r="GD442" s="12"/>
      <c r="GE442" s="12"/>
      <c r="GF442" s="12"/>
      <c r="GG442" s="12"/>
      <c r="GH442" s="12"/>
      <c r="GI442" s="12"/>
      <c r="GJ442" s="12"/>
      <c r="GK442" s="12"/>
      <c r="GL442" s="12"/>
      <c r="GM442" s="12"/>
      <c r="GN442" s="12"/>
      <c r="GO442" s="12"/>
      <c r="GP442" s="12"/>
      <c r="GQ442" s="12"/>
      <c r="GR442" s="12"/>
      <c r="GS442" s="12"/>
      <c r="GT442" s="12"/>
      <c r="GU442" s="12"/>
      <c r="GV442" s="12"/>
      <c r="GW442" s="12"/>
      <c r="GX442" s="12"/>
      <c r="GY442" s="12"/>
      <c r="GZ442" s="12"/>
      <c r="HA442" s="12"/>
      <c r="HB442" s="12"/>
      <c r="HC442" s="12"/>
      <c r="HD442" s="12"/>
      <c r="HE442" s="12"/>
      <c r="HF442" s="12"/>
      <c r="HG442" s="12"/>
      <c r="HH442" s="12"/>
      <c r="HI442" s="12"/>
      <c r="HJ442" s="12"/>
      <c r="HK442" s="12"/>
      <c r="HL442" s="12"/>
      <c r="HM442" s="12"/>
      <c r="HN442" s="12"/>
      <c r="HO442" s="12"/>
      <c r="HP442" s="12"/>
      <c r="HQ442" s="12"/>
      <c r="HR442" s="12"/>
      <c r="HS442" s="12"/>
      <c r="HT442" s="12"/>
      <c r="HU442" s="12"/>
      <c r="HV442" s="12"/>
      <c r="HW442" s="12"/>
      <c r="HX442" s="12"/>
      <c r="HY442" s="12"/>
      <c r="HZ442" s="12"/>
      <c r="IA442" s="12"/>
      <c r="IB442" s="12"/>
      <c r="IC442" s="12"/>
      <c r="ID442" s="12"/>
      <c r="IE442" s="12"/>
      <c r="IF442" s="12"/>
      <c r="IG442" s="12"/>
      <c r="IH442" s="12"/>
      <c r="II442" s="12"/>
      <c r="IJ442" s="12"/>
      <c r="IK442" s="12"/>
      <c r="IL442" s="12"/>
      <c r="IM442" s="12"/>
      <c r="IN442" s="12"/>
      <c r="IO442" s="12"/>
      <c r="IP442" s="12"/>
      <c r="IQ442" s="12"/>
      <c r="IR442" s="12"/>
      <c r="IS442" s="12"/>
      <c r="IT442" s="12"/>
      <c r="IU442" s="12"/>
      <c r="IV442" s="12"/>
      <c r="IW442" s="12"/>
      <c r="IX442" s="12"/>
      <c r="IY442" s="12"/>
      <c r="IZ442" s="12"/>
      <c r="JA442" s="12"/>
      <c r="JB442" s="12"/>
      <c r="JC442" s="12"/>
      <c r="JD442" s="12"/>
      <c r="JE442" s="12"/>
      <c r="JF442" s="12"/>
      <c r="JG442" s="12"/>
      <c r="JH442" s="12"/>
      <c r="JI442" s="12"/>
      <c r="JJ442" s="12"/>
      <c r="JK442" s="12"/>
      <c r="JL442" s="12"/>
      <c r="JM442" s="12"/>
      <c r="JN442" s="12"/>
      <c r="JO442" s="12"/>
      <c r="JP442" s="12"/>
      <c r="JQ442" s="12"/>
      <c r="JR442" s="12"/>
      <c r="JS442" s="12"/>
      <c r="JT442" s="12"/>
      <c r="JU442" s="12"/>
      <c r="JV442" s="12"/>
    </row>
    <row r="443" spans="1:282" x14ac:dyDescent="0.25">
      <c r="A443" t="s">
        <v>139</v>
      </c>
      <c r="B443" t="s">
        <v>407</v>
      </c>
      <c r="C443" s="14" t="s">
        <v>310</v>
      </c>
      <c r="D443" t="s">
        <v>204</v>
      </c>
      <c r="E443" s="42">
        <v>60000</v>
      </c>
      <c r="F443" s="42">
        <f>E443*0.0287</f>
        <v>1722</v>
      </c>
      <c r="G443" s="42">
        <v>3486.68</v>
      </c>
      <c r="H443" s="42">
        <f>E443*0.0304</f>
        <v>1824</v>
      </c>
      <c r="I443" s="42">
        <v>25</v>
      </c>
      <c r="J443" s="42">
        <f>+F443+G443+H443+I443</f>
        <v>7057.68</v>
      </c>
      <c r="K443" s="42">
        <f>E443-J443</f>
        <v>52942.32</v>
      </c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  <c r="BC443" s="12"/>
      <c r="BD443" s="12"/>
      <c r="BE443" s="12"/>
      <c r="BF443" s="12"/>
      <c r="BG443" s="12"/>
      <c r="BH443" s="12"/>
      <c r="BI443" s="12"/>
      <c r="BJ443" s="12"/>
      <c r="BK443" s="12"/>
      <c r="BL443" s="12"/>
      <c r="BM443" s="12"/>
      <c r="BN443" s="12"/>
      <c r="BO443" s="12"/>
      <c r="BP443" s="12"/>
      <c r="BQ443" s="12"/>
      <c r="BR443" s="12"/>
      <c r="BS443" s="12"/>
      <c r="BT443" s="12"/>
      <c r="BU443" s="12"/>
      <c r="BV443" s="12"/>
      <c r="BW443" s="12"/>
      <c r="BX443" s="12"/>
      <c r="BY443" s="12"/>
      <c r="BZ443" s="12"/>
      <c r="CA443" s="12"/>
      <c r="CB443" s="12"/>
      <c r="CC443" s="12"/>
      <c r="CD443" s="12"/>
      <c r="CE443" s="12"/>
      <c r="CF443" s="12"/>
      <c r="CG443" s="12"/>
      <c r="CH443" s="12"/>
      <c r="CI443" s="12"/>
      <c r="CJ443" s="12"/>
      <c r="CK443" s="12"/>
      <c r="CL443" s="12"/>
      <c r="CM443" s="12"/>
      <c r="CN443" s="12"/>
      <c r="CO443" s="12"/>
      <c r="CP443" s="12"/>
      <c r="CQ443" s="12"/>
      <c r="CR443" s="12"/>
      <c r="CS443" s="12"/>
      <c r="CT443" s="12"/>
      <c r="CU443" s="12"/>
      <c r="CV443" s="12"/>
      <c r="CW443" s="12"/>
      <c r="CX443" s="12"/>
      <c r="CY443" s="12"/>
      <c r="CZ443" s="12"/>
      <c r="DA443" s="12"/>
      <c r="DB443" s="12"/>
      <c r="DC443" s="12"/>
      <c r="DD443" s="12"/>
      <c r="DE443" s="12"/>
      <c r="DF443" s="12"/>
      <c r="DG443" s="12"/>
      <c r="DH443" s="12"/>
      <c r="DI443" s="12"/>
      <c r="DJ443" s="12"/>
      <c r="DK443" s="12"/>
      <c r="DL443" s="12"/>
      <c r="DM443" s="12"/>
      <c r="DN443" s="12"/>
      <c r="DO443" s="12"/>
      <c r="DP443" s="12"/>
      <c r="DQ443" s="12"/>
      <c r="DR443" s="12"/>
      <c r="DS443" s="12"/>
      <c r="DT443" s="12"/>
      <c r="DU443" s="12"/>
      <c r="DV443" s="12"/>
      <c r="DW443" s="12"/>
      <c r="DX443" s="12"/>
      <c r="DY443" s="12"/>
      <c r="DZ443" s="12"/>
      <c r="EA443" s="12"/>
      <c r="EB443" s="12"/>
      <c r="EC443" s="12"/>
      <c r="ED443" s="12"/>
      <c r="EE443" s="12"/>
      <c r="EF443" s="12"/>
      <c r="EG443" s="12"/>
      <c r="EH443" s="12"/>
      <c r="EI443" s="12"/>
      <c r="EJ443" s="12"/>
      <c r="EK443" s="12"/>
      <c r="EL443" s="12"/>
      <c r="EM443" s="12"/>
      <c r="EN443" s="12"/>
      <c r="EO443" s="12"/>
      <c r="EP443" s="12"/>
      <c r="EQ443" s="12"/>
      <c r="ER443" s="12"/>
      <c r="ES443" s="12"/>
      <c r="ET443" s="12"/>
      <c r="EU443" s="12"/>
      <c r="EV443" s="12"/>
      <c r="EW443" s="12"/>
      <c r="EX443" s="12"/>
      <c r="EY443" s="12"/>
      <c r="EZ443" s="12"/>
      <c r="FA443" s="12"/>
      <c r="FB443" s="12"/>
      <c r="FC443" s="12"/>
      <c r="FD443" s="12"/>
      <c r="FE443" s="12"/>
      <c r="FF443" s="12"/>
      <c r="FG443" s="12"/>
      <c r="FH443" s="12"/>
      <c r="FI443" s="12"/>
      <c r="FJ443" s="12"/>
      <c r="FK443" s="12"/>
      <c r="FL443" s="12"/>
      <c r="FM443" s="12"/>
      <c r="FN443" s="12"/>
      <c r="FO443" s="12"/>
      <c r="FP443" s="12"/>
      <c r="FQ443" s="12"/>
      <c r="FR443" s="12"/>
      <c r="FS443" s="12"/>
      <c r="FT443" s="12"/>
      <c r="FU443" s="12"/>
      <c r="FV443" s="12"/>
      <c r="FW443" s="12"/>
      <c r="FX443" s="12"/>
      <c r="FY443" s="12"/>
      <c r="FZ443" s="12"/>
      <c r="GA443" s="12"/>
      <c r="GB443" s="12"/>
      <c r="GC443" s="12"/>
      <c r="GD443" s="12"/>
      <c r="GE443" s="12"/>
      <c r="GF443" s="12"/>
      <c r="GG443" s="12"/>
      <c r="GH443" s="12"/>
      <c r="GI443" s="12"/>
      <c r="GJ443" s="12"/>
      <c r="GK443" s="12"/>
      <c r="GL443" s="12"/>
      <c r="GM443" s="12"/>
      <c r="GN443" s="12"/>
      <c r="GO443" s="12"/>
      <c r="GP443" s="12"/>
      <c r="GQ443" s="12"/>
      <c r="GR443" s="12"/>
      <c r="GS443" s="12"/>
      <c r="GT443" s="12"/>
      <c r="GU443" s="12"/>
      <c r="GV443" s="12"/>
      <c r="GW443" s="12"/>
      <c r="GX443" s="12"/>
      <c r="GY443" s="12"/>
      <c r="GZ443" s="12"/>
      <c r="HA443" s="12"/>
      <c r="HB443" s="12"/>
      <c r="HC443" s="12"/>
      <c r="HD443" s="12"/>
      <c r="HE443" s="12"/>
      <c r="HF443" s="12"/>
      <c r="HG443" s="12"/>
      <c r="HH443" s="12"/>
      <c r="HI443" s="12"/>
      <c r="HJ443" s="12"/>
      <c r="HK443" s="12"/>
      <c r="HL443" s="12"/>
      <c r="HM443" s="12"/>
      <c r="HN443" s="12"/>
      <c r="HO443" s="12"/>
      <c r="HP443" s="12"/>
      <c r="HQ443" s="12"/>
      <c r="HR443" s="12"/>
      <c r="HS443" s="12"/>
      <c r="HT443" s="12"/>
      <c r="HU443" s="12"/>
      <c r="HV443" s="12"/>
      <c r="HW443" s="12"/>
      <c r="HX443" s="12"/>
      <c r="HY443" s="12"/>
      <c r="HZ443" s="12"/>
      <c r="IA443" s="12"/>
      <c r="IB443" s="12"/>
      <c r="IC443" s="12"/>
      <c r="ID443" s="12"/>
      <c r="IE443" s="12"/>
      <c r="IF443" s="12"/>
      <c r="IG443" s="12"/>
      <c r="IH443" s="12"/>
      <c r="II443" s="12"/>
      <c r="IJ443" s="12"/>
      <c r="IK443" s="12"/>
      <c r="IL443" s="12"/>
      <c r="IM443" s="12"/>
      <c r="IN443" s="12"/>
      <c r="IO443" s="12"/>
      <c r="IP443" s="12"/>
      <c r="IQ443" s="12"/>
      <c r="IR443" s="12"/>
      <c r="IS443" s="12"/>
      <c r="IT443" s="12"/>
      <c r="IU443" s="12"/>
      <c r="IV443" s="12"/>
      <c r="IW443" s="12"/>
      <c r="IX443" s="12"/>
      <c r="IY443" s="12"/>
      <c r="IZ443" s="12"/>
      <c r="JA443" s="12"/>
      <c r="JB443" s="12"/>
      <c r="JC443" s="12"/>
      <c r="JD443" s="12"/>
      <c r="JE443" s="12"/>
      <c r="JF443" s="12"/>
      <c r="JG443" s="12"/>
      <c r="JH443" s="12"/>
      <c r="JI443" s="12"/>
      <c r="JJ443" s="12"/>
      <c r="JK443" s="12"/>
      <c r="JL443" s="12"/>
      <c r="JM443" s="12"/>
      <c r="JN443" s="12"/>
      <c r="JO443" s="12"/>
      <c r="JP443" s="12"/>
      <c r="JQ443" s="12"/>
      <c r="JR443" s="12"/>
      <c r="JS443" s="12"/>
      <c r="JT443" s="12"/>
      <c r="JU443" s="12"/>
      <c r="JV443" s="12"/>
    </row>
    <row r="444" spans="1:282" s="2" customFormat="1" x14ac:dyDescent="0.25">
      <c r="A444" t="s">
        <v>136</v>
      </c>
      <c r="B444" t="s">
        <v>49</v>
      </c>
      <c r="C444" s="14" t="s">
        <v>310</v>
      </c>
      <c r="D444" t="s">
        <v>205</v>
      </c>
      <c r="E444" s="42">
        <v>10000</v>
      </c>
      <c r="F444" s="42">
        <f>E444*0.0287</f>
        <v>287</v>
      </c>
      <c r="G444" s="42">
        <v>0</v>
      </c>
      <c r="H444" s="42">
        <f>E444*0.0304</f>
        <v>304</v>
      </c>
      <c r="I444" s="42">
        <v>25</v>
      </c>
      <c r="J444" s="42">
        <f>+F444+G444+H444+I444</f>
        <v>616</v>
      </c>
      <c r="K444" s="42">
        <f>E444-J444</f>
        <v>9384</v>
      </c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  <c r="BG444" s="11"/>
      <c r="BH444" s="11"/>
      <c r="BI444" s="11"/>
      <c r="BJ444" s="11"/>
      <c r="BK444" s="11"/>
      <c r="BL444" s="11"/>
      <c r="BM444" s="11"/>
      <c r="BN444" s="11"/>
      <c r="BO444" s="11"/>
      <c r="BP444" s="11"/>
      <c r="BQ444" s="11"/>
      <c r="BR444" s="11"/>
      <c r="BS444" s="11"/>
      <c r="BT444" s="11"/>
      <c r="BU444" s="11"/>
      <c r="BV444" s="11"/>
      <c r="BW444" s="11"/>
      <c r="BX444" s="11"/>
      <c r="BY444" s="11"/>
      <c r="BZ444" s="11"/>
      <c r="CA444" s="11"/>
      <c r="CB444" s="11"/>
      <c r="CC444" s="11"/>
      <c r="CD444" s="11"/>
      <c r="CE444" s="11"/>
      <c r="CF444" s="11"/>
      <c r="CG444" s="11"/>
      <c r="CH444" s="11"/>
      <c r="CI444" s="11"/>
      <c r="CJ444" s="11"/>
      <c r="CK444" s="11"/>
      <c r="CL444" s="11"/>
      <c r="CM444" s="11"/>
      <c r="CN444" s="11"/>
      <c r="CO444" s="11"/>
      <c r="CP444" s="11"/>
      <c r="CQ444" s="11"/>
      <c r="CR444" s="11"/>
      <c r="CS444" s="11"/>
      <c r="CT444" s="11"/>
      <c r="CU444" s="11"/>
      <c r="CV444" s="11"/>
      <c r="CW444" s="11"/>
      <c r="CX444" s="11"/>
      <c r="CY444" s="11"/>
      <c r="CZ444" s="11"/>
      <c r="DA444" s="11"/>
      <c r="DB444" s="11"/>
      <c r="DC444" s="11"/>
      <c r="DD444" s="11"/>
      <c r="DE444" s="11"/>
      <c r="DF444" s="11"/>
      <c r="DG444" s="11"/>
      <c r="DH444" s="11"/>
      <c r="DI444" s="11"/>
      <c r="DJ444" s="11"/>
      <c r="DK444" s="11"/>
      <c r="DL444" s="11"/>
      <c r="DM444" s="11"/>
      <c r="DN444" s="11"/>
      <c r="DO444" s="11"/>
      <c r="DP444" s="11"/>
      <c r="DQ444" s="11"/>
      <c r="DR444" s="11"/>
      <c r="DS444" s="11"/>
      <c r="DT444" s="11"/>
      <c r="DU444" s="11"/>
      <c r="DV444" s="11"/>
      <c r="DW444" s="11"/>
      <c r="DX444" s="11"/>
      <c r="DY444" s="11"/>
      <c r="DZ444" s="11"/>
      <c r="EA444" s="11"/>
      <c r="EB444" s="11"/>
      <c r="EC444" s="11"/>
      <c r="ED444" s="11"/>
      <c r="EE444" s="11"/>
      <c r="EF444" s="11"/>
      <c r="EG444" s="11"/>
      <c r="EH444" s="11"/>
      <c r="EI444" s="11"/>
      <c r="EJ444" s="11"/>
      <c r="EK444" s="11"/>
      <c r="EL444" s="11"/>
      <c r="EM444" s="11"/>
      <c r="EN444" s="11"/>
      <c r="EO444" s="11"/>
      <c r="EP444" s="11"/>
      <c r="EQ444" s="11"/>
      <c r="ER444" s="11"/>
      <c r="ES444" s="11"/>
      <c r="ET444" s="11"/>
      <c r="EU444" s="11"/>
      <c r="EV444" s="11"/>
      <c r="EW444" s="11"/>
      <c r="EX444" s="11"/>
      <c r="EY444" s="11"/>
      <c r="EZ444" s="11"/>
      <c r="FA444" s="11"/>
      <c r="FB444" s="11"/>
      <c r="FC444" s="11"/>
      <c r="FD444" s="11"/>
      <c r="FE444" s="11"/>
      <c r="FF444" s="11"/>
      <c r="FG444" s="11"/>
      <c r="FH444" s="11"/>
      <c r="FI444" s="11"/>
      <c r="FJ444" s="11"/>
      <c r="FK444" s="11"/>
      <c r="FL444" s="11"/>
      <c r="FM444" s="11"/>
      <c r="FN444" s="11"/>
      <c r="FO444" s="11"/>
      <c r="FP444" s="11"/>
      <c r="FQ444" s="11"/>
      <c r="FR444" s="11"/>
      <c r="FS444" s="11"/>
      <c r="FT444" s="11"/>
      <c r="FU444" s="11"/>
      <c r="FV444" s="11"/>
      <c r="FW444" s="11"/>
      <c r="FX444" s="11"/>
      <c r="FY444" s="11"/>
      <c r="FZ444" s="11"/>
      <c r="GA444" s="11"/>
      <c r="GB444" s="11"/>
      <c r="GC444" s="11"/>
      <c r="GD444" s="11"/>
      <c r="GE444" s="11"/>
      <c r="GF444" s="11"/>
      <c r="GG444" s="11"/>
      <c r="GH444" s="11"/>
      <c r="GI444" s="11"/>
      <c r="GJ444" s="11"/>
      <c r="GK444" s="11"/>
      <c r="GL444" s="11"/>
      <c r="GM444" s="11"/>
      <c r="GN444" s="11"/>
      <c r="GO444" s="11"/>
      <c r="GP444" s="11"/>
      <c r="GQ444" s="11"/>
      <c r="GR444" s="11"/>
      <c r="GS444" s="11"/>
      <c r="GT444" s="11"/>
      <c r="GU444" s="11"/>
      <c r="GV444" s="11"/>
      <c r="GW444" s="11"/>
      <c r="GX444" s="11"/>
      <c r="GY444" s="11"/>
      <c r="GZ444" s="11"/>
      <c r="HA444" s="11"/>
      <c r="HB444" s="11"/>
      <c r="HC444" s="11"/>
      <c r="HD444" s="11"/>
      <c r="HE444" s="11"/>
      <c r="HF444" s="11"/>
      <c r="HG444" s="11"/>
      <c r="HH444" s="11"/>
      <c r="HI444" s="11"/>
      <c r="HJ444" s="11"/>
      <c r="HK444" s="11"/>
      <c r="HL444" s="11"/>
      <c r="HM444" s="11"/>
      <c r="HN444" s="11"/>
      <c r="HO444" s="11"/>
      <c r="HP444" s="11"/>
      <c r="HQ444" s="11"/>
      <c r="HR444" s="11"/>
      <c r="HS444" s="11"/>
      <c r="HT444" s="11"/>
      <c r="HU444" s="11"/>
      <c r="HV444" s="11"/>
      <c r="HW444" s="11"/>
      <c r="HX444" s="11"/>
      <c r="HY444" s="11"/>
      <c r="HZ444" s="11"/>
      <c r="IA444" s="11"/>
      <c r="IB444" s="11"/>
      <c r="IC444" s="11"/>
      <c r="ID444" s="11"/>
      <c r="IE444" s="11"/>
      <c r="IF444" s="11"/>
      <c r="IG444" s="11"/>
      <c r="IH444" s="11"/>
      <c r="II444" s="11"/>
      <c r="IJ444" s="11"/>
      <c r="IK444" s="11"/>
      <c r="IL444" s="11"/>
      <c r="IM444" s="11"/>
      <c r="IN444" s="11"/>
      <c r="IO444" s="11"/>
      <c r="IP444" s="11"/>
      <c r="IQ444" s="11"/>
      <c r="IR444" s="11"/>
      <c r="IS444" s="11"/>
      <c r="IT444" s="11"/>
      <c r="IU444" s="11"/>
      <c r="IV444" s="11"/>
      <c r="IW444" s="11"/>
      <c r="IX444" s="11"/>
      <c r="IY444" s="11"/>
      <c r="IZ444" s="11"/>
      <c r="JA444" s="11"/>
      <c r="JB444" s="11"/>
      <c r="JC444" s="11"/>
      <c r="JD444" s="11"/>
      <c r="JE444" s="11"/>
      <c r="JF444" s="11"/>
      <c r="JG444" s="11"/>
      <c r="JH444" s="11"/>
      <c r="JI444" s="11"/>
      <c r="JJ444" s="11"/>
      <c r="JK444" s="11"/>
      <c r="JL444" s="11"/>
      <c r="JM444" s="11"/>
      <c r="JN444" s="11"/>
      <c r="JO444" s="11"/>
      <c r="JP444" s="11"/>
      <c r="JQ444" s="11"/>
      <c r="JR444" s="11"/>
      <c r="JS444" s="11"/>
      <c r="JT444" s="11"/>
      <c r="JU444" s="11"/>
      <c r="JV444" s="11"/>
    </row>
    <row r="445" spans="1:282" s="2" customFormat="1" x14ac:dyDescent="0.25">
      <c r="A445" t="s">
        <v>137</v>
      </c>
      <c r="B445" t="s">
        <v>437</v>
      </c>
      <c r="C445" s="14" t="s">
        <v>310</v>
      </c>
      <c r="D445" t="s">
        <v>204</v>
      </c>
      <c r="E445" s="42">
        <v>20900</v>
      </c>
      <c r="F445" s="42">
        <f>E445*0.0287</f>
        <v>599.83000000000004</v>
      </c>
      <c r="G445" s="42">
        <v>0</v>
      </c>
      <c r="H445" s="42">
        <f>E445*0.0304</f>
        <v>635.36</v>
      </c>
      <c r="I445" s="42">
        <v>275</v>
      </c>
      <c r="J445" s="42">
        <v>1510.19</v>
      </c>
      <c r="K445" s="42">
        <f>E445-J445</f>
        <v>19389.810000000001</v>
      </c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11"/>
      <c r="BP445" s="11"/>
      <c r="BQ445" s="11"/>
      <c r="BR445" s="11"/>
      <c r="BS445" s="11"/>
      <c r="BT445" s="11"/>
      <c r="BU445" s="11"/>
      <c r="BV445" s="11"/>
      <c r="BW445" s="11"/>
      <c r="BX445" s="11"/>
      <c r="BY445" s="11"/>
      <c r="BZ445" s="11"/>
      <c r="CA445" s="11"/>
      <c r="CB445" s="11"/>
      <c r="CC445" s="11"/>
      <c r="CD445" s="11"/>
      <c r="CE445" s="11"/>
      <c r="CF445" s="11"/>
      <c r="CG445" s="11"/>
      <c r="CH445" s="11"/>
      <c r="CI445" s="11"/>
      <c r="CJ445" s="11"/>
      <c r="CK445" s="11"/>
      <c r="CL445" s="11"/>
      <c r="CM445" s="11"/>
      <c r="CN445" s="11"/>
      <c r="CO445" s="11"/>
      <c r="CP445" s="11"/>
      <c r="CQ445" s="11"/>
      <c r="CR445" s="11"/>
      <c r="CS445" s="11"/>
      <c r="CT445" s="11"/>
      <c r="CU445" s="11"/>
      <c r="CV445" s="11"/>
      <c r="CW445" s="11"/>
      <c r="CX445" s="11"/>
      <c r="CY445" s="11"/>
      <c r="CZ445" s="11"/>
      <c r="DA445" s="11"/>
      <c r="DB445" s="11"/>
      <c r="DC445" s="11"/>
      <c r="DD445" s="11"/>
      <c r="DE445" s="11"/>
      <c r="DF445" s="11"/>
      <c r="DG445" s="11"/>
      <c r="DH445" s="11"/>
      <c r="DI445" s="11"/>
      <c r="DJ445" s="11"/>
      <c r="DK445" s="11"/>
      <c r="DL445" s="11"/>
      <c r="DM445" s="11"/>
      <c r="DN445" s="11"/>
      <c r="DO445" s="11"/>
      <c r="DP445" s="11"/>
      <c r="DQ445" s="11"/>
      <c r="DR445" s="11"/>
      <c r="DS445" s="11"/>
      <c r="DT445" s="11"/>
      <c r="DU445" s="11"/>
      <c r="DV445" s="11"/>
      <c r="DW445" s="11"/>
      <c r="DX445" s="11"/>
      <c r="DY445" s="11"/>
      <c r="DZ445" s="11"/>
      <c r="EA445" s="11"/>
      <c r="EB445" s="11"/>
      <c r="EC445" s="11"/>
      <c r="ED445" s="11"/>
      <c r="EE445" s="11"/>
      <c r="EF445" s="11"/>
      <c r="EG445" s="11"/>
      <c r="EH445" s="11"/>
      <c r="EI445" s="11"/>
      <c r="EJ445" s="11"/>
      <c r="EK445" s="11"/>
      <c r="EL445" s="11"/>
      <c r="EM445" s="11"/>
      <c r="EN445" s="11"/>
      <c r="EO445" s="11"/>
      <c r="EP445" s="11"/>
      <c r="EQ445" s="11"/>
      <c r="ER445" s="11"/>
      <c r="ES445" s="11"/>
      <c r="ET445" s="11"/>
      <c r="EU445" s="11"/>
      <c r="EV445" s="11"/>
      <c r="EW445" s="11"/>
      <c r="EX445" s="11"/>
      <c r="EY445" s="11"/>
      <c r="EZ445" s="11"/>
      <c r="FA445" s="11"/>
      <c r="FB445" s="11"/>
      <c r="FC445" s="11"/>
      <c r="FD445" s="11"/>
      <c r="FE445" s="11"/>
      <c r="FF445" s="11"/>
      <c r="FG445" s="11"/>
      <c r="FH445" s="11"/>
      <c r="FI445" s="11"/>
      <c r="FJ445" s="11"/>
      <c r="FK445" s="11"/>
      <c r="FL445" s="11"/>
      <c r="FM445" s="11"/>
      <c r="FN445" s="11"/>
      <c r="FO445" s="11"/>
      <c r="FP445" s="11"/>
      <c r="FQ445" s="11"/>
      <c r="FR445" s="11"/>
      <c r="FS445" s="11"/>
      <c r="FT445" s="11"/>
      <c r="FU445" s="11"/>
      <c r="FV445" s="11"/>
      <c r="FW445" s="11"/>
      <c r="FX445" s="11"/>
      <c r="FY445" s="11"/>
      <c r="FZ445" s="11"/>
      <c r="GA445" s="11"/>
      <c r="GB445" s="11"/>
      <c r="GC445" s="11"/>
      <c r="GD445" s="11"/>
      <c r="GE445" s="11"/>
      <c r="GF445" s="11"/>
      <c r="GG445" s="11"/>
      <c r="GH445" s="11"/>
      <c r="GI445" s="11"/>
      <c r="GJ445" s="11"/>
      <c r="GK445" s="11"/>
      <c r="GL445" s="11"/>
      <c r="GM445" s="11"/>
      <c r="GN445" s="11"/>
      <c r="GO445" s="11"/>
      <c r="GP445" s="11"/>
      <c r="GQ445" s="11"/>
      <c r="GR445" s="11"/>
      <c r="GS445" s="11"/>
      <c r="GT445" s="11"/>
      <c r="GU445" s="11"/>
      <c r="GV445" s="11"/>
      <c r="GW445" s="11"/>
      <c r="GX445" s="11"/>
      <c r="GY445" s="11"/>
      <c r="GZ445" s="11"/>
      <c r="HA445" s="11"/>
      <c r="HB445" s="11"/>
      <c r="HC445" s="11"/>
      <c r="HD445" s="11"/>
      <c r="HE445" s="11"/>
      <c r="HF445" s="11"/>
      <c r="HG445" s="11"/>
      <c r="HH445" s="11"/>
      <c r="HI445" s="11"/>
      <c r="HJ445" s="11"/>
      <c r="HK445" s="11"/>
      <c r="HL445" s="11"/>
      <c r="HM445" s="11"/>
      <c r="HN445" s="11"/>
      <c r="HO445" s="11"/>
      <c r="HP445" s="11"/>
      <c r="HQ445" s="11"/>
      <c r="HR445" s="11"/>
      <c r="HS445" s="11"/>
      <c r="HT445" s="11"/>
      <c r="HU445" s="11"/>
      <c r="HV445" s="11"/>
      <c r="HW445" s="11"/>
      <c r="HX445" s="11"/>
      <c r="HY445" s="11"/>
      <c r="HZ445" s="11"/>
      <c r="IA445" s="11"/>
      <c r="IB445" s="11"/>
      <c r="IC445" s="11"/>
      <c r="ID445" s="11"/>
      <c r="IE445" s="11"/>
      <c r="IF445" s="11"/>
      <c r="IG445" s="11"/>
      <c r="IH445" s="11"/>
      <c r="II445" s="11"/>
      <c r="IJ445" s="11"/>
      <c r="IK445" s="11"/>
      <c r="IL445" s="11"/>
      <c r="IM445" s="11"/>
      <c r="IN445" s="11"/>
      <c r="IO445" s="11"/>
      <c r="IP445" s="11"/>
      <c r="IQ445" s="11"/>
      <c r="IR445" s="11"/>
      <c r="IS445" s="11"/>
      <c r="IT445" s="11"/>
      <c r="IU445" s="11"/>
      <c r="IV445" s="11"/>
      <c r="IW445" s="11"/>
      <c r="IX445" s="11"/>
      <c r="IY445" s="11"/>
      <c r="IZ445" s="11"/>
      <c r="JA445" s="11"/>
      <c r="JB445" s="11"/>
      <c r="JC445" s="11"/>
      <c r="JD445" s="11"/>
      <c r="JE445" s="11"/>
      <c r="JF445" s="11"/>
      <c r="JG445" s="11"/>
      <c r="JH445" s="11"/>
      <c r="JI445" s="11"/>
      <c r="JJ445" s="11"/>
      <c r="JK445" s="11"/>
      <c r="JL445" s="11"/>
      <c r="JM445" s="11"/>
      <c r="JN445" s="11"/>
      <c r="JO445" s="11"/>
      <c r="JP445" s="11"/>
      <c r="JQ445" s="11"/>
      <c r="JR445" s="11"/>
      <c r="JS445" s="11"/>
      <c r="JT445" s="11"/>
      <c r="JU445" s="11"/>
      <c r="JV445" s="11"/>
    </row>
    <row r="446" spans="1:282" s="2" customFormat="1" x14ac:dyDescent="0.25">
      <c r="A446" t="s">
        <v>395</v>
      </c>
      <c r="B446" t="s">
        <v>61</v>
      </c>
      <c r="C446" s="14" t="s">
        <v>311</v>
      </c>
      <c r="D446" t="s">
        <v>204</v>
      </c>
      <c r="E446" s="42">
        <v>10000</v>
      </c>
      <c r="F446" s="42">
        <f>E446*0.0287</f>
        <v>287</v>
      </c>
      <c r="G446" s="42">
        <v>0</v>
      </c>
      <c r="H446" s="42">
        <f>E446*0.0304</f>
        <v>304</v>
      </c>
      <c r="I446" s="42">
        <v>175</v>
      </c>
      <c r="J446" s="42">
        <f>+F446+G446+H446+I446</f>
        <v>766</v>
      </c>
      <c r="K446" s="42">
        <f t="shared" ref="K446" si="91">E446-J446</f>
        <v>9234</v>
      </c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1"/>
      <c r="AQ446" s="11"/>
      <c r="AR446" s="11"/>
      <c r="AS446" s="11"/>
      <c r="AT446" s="11"/>
      <c r="AU446" s="11"/>
      <c r="AV446" s="11"/>
      <c r="AW446" s="11"/>
      <c r="AX446" s="11"/>
      <c r="AY446" s="11"/>
      <c r="AZ446" s="11"/>
      <c r="BA446" s="11"/>
      <c r="BB446" s="11"/>
      <c r="BC446" s="11"/>
      <c r="BD446" s="11"/>
      <c r="BE446" s="11"/>
      <c r="BF446" s="11"/>
      <c r="BG446" s="11"/>
      <c r="BH446" s="11"/>
      <c r="BI446" s="11"/>
      <c r="BJ446" s="11"/>
      <c r="BK446" s="11"/>
      <c r="BL446" s="11"/>
      <c r="BM446" s="11"/>
      <c r="BN446" s="11"/>
      <c r="BO446" s="11"/>
      <c r="BP446" s="11"/>
      <c r="BQ446" s="11"/>
      <c r="BR446" s="11"/>
      <c r="BS446" s="11"/>
      <c r="BT446" s="11"/>
      <c r="BU446" s="11"/>
      <c r="BV446" s="11"/>
      <c r="BW446" s="11"/>
      <c r="BX446" s="11"/>
      <c r="BY446" s="11"/>
      <c r="BZ446" s="11"/>
      <c r="CA446" s="11"/>
      <c r="CB446" s="11"/>
      <c r="CC446" s="11"/>
      <c r="CD446" s="11"/>
      <c r="CE446" s="11"/>
      <c r="CF446" s="11"/>
      <c r="CG446" s="11"/>
      <c r="CH446" s="11"/>
      <c r="CI446" s="11"/>
      <c r="CJ446" s="11"/>
      <c r="CK446" s="11"/>
      <c r="CL446" s="11"/>
      <c r="CM446" s="11"/>
      <c r="CN446" s="11"/>
      <c r="CO446" s="11"/>
      <c r="CP446" s="11"/>
      <c r="CQ446" s="11"/>
      <c r="CR446" s="11"/>
      <c r="CS446" s="11"/>
      <c r="CT446" s="11"/>
      <c r="CU446" s="11"/>
      <c r="CV446" s="11"/>
      <c r="CW446" s="11"/>
      <c r="CX446" s="11"/>
      <c r="CY446" s="11"/>
      <c r="CZ446" s="11"/>
      <c r="DA446" s="11"/>
      <c r="DB446" s="11"/>
      <c r="DC446" s="11"/>
      <c r="DD446" s="11"/>
      <c r="DE446" s="11"/>
      <c r="DF446" s="11"/>
      <c r="DG446" s="11"/>
      <c r="DH446" s="11"/>
      <c r="DI446" s="11"/>
      <c r="DJ446" s="11"/>
      <c r="DK446" s="11"/>
      <c r="DL446" s="11"/>
      <c r="DM446" s="11"/>
      <c r="DN446" s="11"/>
      <c r="DO446" s="11"/>
      <c r="DP446" s="11"/>
      <c r="DQ446" s="11"/>
      <c r="DR446" s="11"/>
      <c r="DS446" s="11"/>
      <c r="DT446" s="11"/>
      <c r="DU446" s="11"/>
      <c r="DV446" s="11"/>
      <c r="DW446" s="11"/>
      <c r="DX446" s="11"/>
      <c r="DY446" s="11"/>
      <c r="DZ446" s="11"/>
      <c r="EA446" s="11"/>
      <c r="EB446" s="11"/>
      <c r="EC446" s="11"/>
      <c r="ED446" s="11"/>
      <c r="EE446" s="11"/>
      <c r="EF446" s="11"/>
      <c r="EG446" s="11"/>
      <c r="EH446" s="11"/>
      <c r="EI446" s="11"/>
      <c r="EJ446" s="11"/>
      <c r="EK446" s="11"/>
      <c r="EL446" s="11"/>
      <c r="EM446" s="11"/>
      <c r="EN446" s="11"/>
      <c r="EO446" s="11"/>
      <c r="EP446" s="11"/>
      <c r="EQ446" s="11"/>
      <c r="ER446" s="11"/>
      <c r="ES446" s="11"/>
      <c r="ET446" s="11"/>
      <c r="EU446" s="11"/>
      <c r="EV446" s="11"/>
      <c r="EW446" s="11"/>
      <c r="EX446" s="11"/>
      <c r="EY446" s="11"/>
      <c r="EZ446" s="11"/>
      <c r="FA446" s="11"/>
      <c r="FB446" s="11"/>
      <c r="FC446" s="11"/>
      <c r="FD446" s="11"/>
      <c r="FE446" s="11"/>
      <c r="FF446" s="11"/>
      <c r="FG446" s="11"/>
      <c r="FH446" s="11"/>
      <c r="FI446" s="11"/>
      <c r="FJ446" s="11"/>
      <c r="FK446" s="11"/>
      <c r="FL446" s="11"/>
      <c r="FM446" s="11"/>
      <c r="FN446" s="11"/>
      <c r="FO446" s="11"/>
      <c r="FP446" s="11"/>
      <c r="FQ446" s="11"/>
      <c r="FR446" s="11"/>
      <c r="FS446" s="11"/>
      <c r="FT446" s="11"/>
      <c r="FU446" s="11"/>
      <c r="FV446" s="11"/>
      <c r="FW446" s="11"/>
      <c r="FX446" s="11"/>
      <c r="FY446" s="11"/>
      <c r="FZ446" s="11"/>
      <c r="GA446" s="11"/>
      <c r="GB446" s="11"/>
      <c r="GC446" s="11"/>
      <c r="GD446" s="11"/>
      <c r="GE446" s="11"/>
      <c r="GF446" s="11"/>
      <c r="GG446" s="11"/>
      <c r="GH446" s="11"/>
      <c r="GI446" s="11"/>
      <c r="GJ446" s="11"/>
      <c r="GK446" s="11"/>
      <c r="GL446" s="11"/>
      <c r="GM446" s="11"/>
      <c r="GN446" s="11"/>
      <c r="GO446" s="11"/>
      <c r="GP446" s="11"/>
      <c r="GQ446" s="11"/>
      <c r="GR446" s="11"/>
      <c r="GS446" s="11"/>
      <c r="GT446" s="11"/>
      <c r="GU446" s="11"/>
      <c r="GV446" s="11"/>
      <c r="GW446" s="11"/>
      <c r="GX446" s="11"/>
      <c r="GY446" s="11"/>
      <c r="GZ446" s="11"/>
      <c r="HA446" s="11"/>
      <c r="HB446" s="11"/>
      <c r="HC446" s="11"/>
      <c r="HD446" s="11"/>
      <c r="HE446" s="11"/>
      <c r="HF446" s="11"/>
      <c r="HG446" s="11"/>
      <c r="HH446" s="11"/>
      <c r="HI446" s="11"/>
      <c r="HJ446" s="11"/>
      <c r="HK446" s="11"/>
      <c r="HL446" s="11"/>
      <c r="HM446" s="11"/>
      <c r="HN446" s="11"/>
      <c r="HO446" s="11"/>
      <c r="HP446" s="11"/>
      <c r="HQ446" s="11"/>
      <c r="HR446" s="11"/>
      <c r="HS446" s="11"/>
      <c r="HT446" s="11"/>
      <c r="HU446" s="11"/>
      <c r="HV446" s="11"/>
      <c r="HW446" s="11"/>
      <c r="HX446" s="11"/>
      <c r="HY446" s="11"/>
      <c r="HZ446" s="11"/>
      <c r="IA446" s="11"/>
      <c r="IB446" s="11"/>
      <c r="IC446" s="11"/>
      <c r="ID446" s="11"/>
      <c r="IE446" s="11"/>
      <c r="IF446" s="11"/>
      <c r="IG446" s="11"/>
      <c r="IH446" s="11"/>
      <c r="II446" s="11"/>
      <c r="IJ446" s="11"/>
      <c r="IK446" s="11"/>
      <c r="IL446" s="11"/>
      <c r="IM446" s="11"/>
      <c r="IN446" s="11"/>
      <c r="IO446" s="11"/>
      <c r="IP446" s="11"/>
      <c r="IQ446" s="11"/>
      <c r="IR446" s="11"/>
      <c r="IS446" s="11"/>
      <c r="IT446" s="11"/>
      <c r="IU446" s="11"/>
      <c r="IV446" s="11"/>
      <c r="IW446" s="11"/>
      <c r="IX446" s="11"/>
      <c r="IY446" s="11"/>
      <c r="IZ446" s="11"/>
      <c r="JA446" s="11"/>
      <c r="JB446" s="11"/>
      <c r="JC446" s="11"/>
      <c r="JD446" s="11"/>
      <c r="JE446" s="11"/>
      <c r="JF446" s="11"/>
      <c r="JG446" s="11"/>
      <c r="JH446" s="11"/>
      <c r="JI446" s="11"/>
      <c r="JJ446" s="11"/>
      <c r="JK446" s="11"/>
      <c r="JL446" s="11"/>
      <c r="JM446" s="11"/>
      <c r="JN446" s="11"/>
      <c r="JO446" s="11"/>
      <c r="JP446" s="11"/>
      <c r="JQ446" s="11"/>
      <c r="JR446" s="11"/>
      <c r="JS446" s="11"/>
      <c r="JT446" s="11"/>
      <c r="JU446" s="11"/>
      <c r="JV446" s="11"/>
    </row>
    <row r="447" spans="1:282" x14ac:dyDescent="0.25">
      <c r="A447" s="2" t="s">
        <v>12</v>
      </c>
      <c r="B447" s="2">
        <v>5</v>
      </c>
      <c r="C447" s="15"/>
      <c r="D447" s="2"/>
      <c r="E447" s="50">
        <f t="shared" ref="E447:K447" si="92">SUM(E442:E446)</f>
        <v>136900</v>
      </c>
      <c r="F447" s="50">
        <f t="shared" si="92"/>
        <v>3929.03</v>
      </c>
      <c r="G447" s="50">
        <f>SUM(G442:G446)</f>
        <v>3486.68</v>
      </c>
      <c r="H447" s="50">
        <f t="shared" si="92"/>
        <v>4161.76</v>
      </c>
      <c r="I447" s="50">
        <f t="shared" si="92"/>
        <v>1315</v>
      </c>
      <c r="J447" s="50">
        <f t="shared" si="92"/>
        <v>12892.47</v>
      </c>
      <c r="K447" s="50">
        <f t="shared" si="92"/>
        <v>124007.53</v>
      </c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  <c r="BA447" s="12"/>
      <c r="BB447" s="12"/>
      <c r="BC447" s="12"/>
      <c r="BD447" s="12"/>
      <c r="BE447" s="12"/>
      <c r="BF447" s="12"/>
      <c r="BG447" s="12"/>
      <c r="BH447" s="12"/>
      <c r="BI447" s="12"/>
      <c r="BJ447" s="12"/>
      <c r="BK447" s="12"/>
      <c r="BL447" s="12"/>
      <c r="BM447" s="12"/>
      <c r="BN447" s="12"/>
      <c r="BO447" s="12"/>
      <c r="BP447" s="12"/>
      <c r="BQ447" s="12"/>
      <c r="BR447" s="12"/>
      <c r="BS447" s="12"/>
      <c r="BT447" s="12"/>
      <c r="BU447" s="12"/>
      <c r="BV447" s="12"/>
      <c r="BW447" s="12"/>
      <c r="BX447" s="12"/>
      <c r="BY447" s="12"/>
      <c r="BZ447" s="12"/>
      <c r="CA447" s="12"/>
      <c r="CB447" s="12"/>
      <c r="CC447" s="12"/>
      <c r="CD447" s="12"/>
      <c r="CE447" s="12"/>
      <c r="CF447" s="12"/>
      <c r="CG447" s="12"/>
      <c r="CH447" s="12"/>
      <c r="CI447" s="12"/>
      <c r="CJ447" s="12"/>
      <c r="CK447" s="12"/>
      <c r="CL447" s="12"/>
      <c r="CM447" s="12"/>
      <c r="CN447" s="12"/>
      <c r="CO447" s="12"/>
      <c r="CP447" s="12"/>
      <c r="CQ447" s="12"/>
      <c r="CR447" s="12"/>
      <c r="CS447" s="12"/>
      <c r="CT447" s="12"/>
      <c r="CU447" s="12"/>
      <c r="CV447" s="12"/>
      <c r="CW447" s="12"/>
      <c r="CX447" s="12"/>
      <c r="CY447" s="12"/>
      <c r="CZ447" s="12"/>
      <c r="DA447" s="12"/>
      <c r="DB447" s="12"/>
      <c r="DC447" s="12"/>
      <c r="DD447" s="12"/>
      <c r="DE447" s="12"/>
      <c r="DF447" s="12"/>
      <c r="DG447" s="12"/>
      <c r="DH447" s="12"/>
      <c r="DI447" s="12"/>
      <c r="DJ447" s="12"/>
      <c r="DK447" s="12"/>
      <c r="DL447" s="12"/>
      <c r="DM447" s="12"/>
      <c r="DN447" s="12"/>
      <c r="DO447" s="12"/>
      <c r="DP447" s="12"/>
      <c r="DQ447" s="12"/>
      <c r="DR447" s="12"/>
      <c r="DS447" s="12"/>
      <c r="DT447" s="12"/>
      <c r="DU447" s="12"/>
      <c r="DV447" s="12"/>
      <c r="DW447" s="12"/>
      <c r="DX447" s="12"/>
      <c r="DY447" s="12"/>
      <c r="DZ447" s="12"/>
      <c r="EA447" s="12"/>
      <c r="EB447" s="12"/>
      <c r="EC447" s="12"/>
      <c r="ED447" s="12"/>
      <c r="EE447" s="12"/>
      <c r="EF447" s="12"/>
      <c r="EG447" s="12"/>
      <c r="EH447" s="12"/>
      <c r="EI447" s="12"/>
      <c r="EJ447" s="12"/>
      <c r="EK447" s="12"/>
      <c r="EL447" s="12"/>
      <c r="EM447" s="12"/>
      <c r="EN447" s="12"/>
      <c r="EO447" s="12"/>
      <c r="EP447" s="12"/>
      <c r="EQ447" s="12"/>
      <c r="ER447" s="12"/>
      <c r="ES447" s="12"/>
      <c r="ET447" s="12"/>
      <c r="EU447" s="12"/>
      <c r="EV447" s="12"/>
      <c r="EW447" s="12"/>
      <c r="EX447" s="12"/>
      <c r="EY447" s="12"/>
      <c r="EZ447" s="12"/>
      <c r="FA447" s="12"/>
      <c r="FB447" s="12"/>
      <c r="FC447" s="12"/>
      <c r="FD447" s="12"/>
      <c r="FE447" s="12"/>
      <c r="FF447" s="12"/>
      <c r="FG447" s="12"/>
      <c r="FH447" s="12"/>
      <c r="FI447" s="12"/>
      <c r="FJ447" s="12"/>
      <c r="FK447" s="12"/>
      <c r="FL447" s="12"/>
      <c r="FM447" s="12"/>
      <c r="FN447" s="12"/>
      <c r="FO447" s="12"/>
      <c r="FP447" s="12"/>
      <c r="FQ447" s="12"/>
      <c r="FR447" s="12"/>
      <c r="FS447" s="12"/>
      <c r="FT447" s="12"/>
      <c r="FU447" s="12"/>
      <c r="FV447" s="12"/>
      <c r="FW447" s="12"/>
      <c r="FX447" s="12"/>
      <c r="FY447" s="12"/>
      <c r="FZ447" s="12"/>
      <c r="GA447" s="12"/>
      <c r="GB447" s="12"/>
      <c r="GC447" s="12"/>
      <c r="GD447" s="12"/>
      <c r="GE447" s="12"/>
      <c r="GF447" s="12"/>
      <c r="GG447" s="12"/>
      <c r="GH447" s="12"/>
      <c r="GI447" s="12"/>
      <c r="GJ447" s="12"/>
      <c r="GK447" s="12"/>
      <c r="GL447" s="12"/>
      <c r="GM447" s="12"/>
      <c r="GN447" s="12"/>
      <c r="GO447" s="12"/>
      <c r="GP447" s="12"/>
      <c r="GQ447" s="12"/>
      <c r="GR447" s="12"/>
      <c r="GS447" s="12"/>
      <c r="GT447" s="12"/>
      <c r="GU447" s="12"/>
      <c r="GV447" s="12"/>
      <c r="GW447" s="12"/>
      <c r="GX447" s="12"/>
      <c r="GY447" s="12"/>
      <c r="GZ447" s="12"/>
      <c r="HA447" s="12"/>
      <c r="HB447" s="12"/>
      <c r="HC447" s="12"/>
      <c r="HD447" s="12"/>
      <c r="HE447" s="12"/>
      <c r="HF447" s="12"/>
      <c r="HG447" s="12"/>
      <c r="HH447" s="12"/>
      <c r="HI447" s="12"/>
      <c r="HJ447" s="12"/>
      <c r="HK447" s="12"/>
      <c r="HL447" s="12"/>
      <c r="HM447" s="12"/>
      <c r="HN447" s="12"/>
      <c r="HO447" s="12"/>
      <c r="HP447" s="12"/>
      <c r="HQ447" s="12"/>
      <c r="HR447" s="12"/>
      <c r="HS447" s="12"/>
      <c r="HT447" s="12"/>
      <c r="HU447" s="12"/>
      <c r="HV447" s="12"/>
      <c r="HW447" s="12"/>
      <c r="HX447" s="12"/>
      <c r="HY447" s="12"/>
      <c r="HZ447" s="12"/>
      <c r="IA447" s="12"/>
      <c r="IB447" s="12"/>
      <c r="IC447" s="12"/>
      <c r="ID447" s="12"/>
      <c r="IE447" s="12"/>
      <c r="IF447" s="12"/>
      <c r="IG447" s="12"/>
      <c r="IH447" s="12"/>
      <c r="II447" s="12"/>
      <c r="IJ447" s="12"/>
      <c r="IK447" s="12"/>
      <c r="IL447" s="12"/>
      <c r="IM447" s="12"/>
      <c r="IN447" s="12"/>
      <c r="IO447" s="12"/>
      <c r="IP447" s="12"/>
      <c r="IQ447" s="12"/>
      <c r="IR447" s="12"/>
      <c r="IS447" s="12"/>
      <c r="IT447" s="12"/>
      <c r="IU447" s="12"/>
      <c r="IV447" s="12"/>
      <c r="IW447" s="12"/>
      <c r="IX447" s="12"/>
      <c r="IY447" s="12"/>
      <c r="IZ447" s="12"/>
      <c r="JA447" s="12"/>
      <c r="JB447" s="12"/>
      <c r="JC447" s="12"/>
      <c r="JD447" s="12"/>
      <c r="JE447" s="12"/>
      <c r="JF447" s="12"/>
      <c r="JG447" s="12"/>
      <c r="JH447" s="12"/>
      <c r="JI447" s="12"/>
      <c r="JJ447" s="12"/>
      <c r="JK447" s="12"/>
      <c r="JL447" s="12"/>
      <c r="JM447" s="12"/>
      <c r="JN447" s="12"/>
      <c r="JO447" s="12"/>
      <c r="JP447" s="12"/>
      <c r="JQ447" s="12"/>
      <c r="JR447" s="12"/>
      <c r="JS447" s="12"/>
      <c r="JT447" s="12"/>
      <c r="JU447" s="12"/>
      <c r="JV447" s="12"/>
    </row>
    <row r="448" spans="1:282" s="11" customFormat="1" x14ac:dyDescent="0.25">
      <c r="C448" s="16"/>
      <c r="E448" s="53"/>
      <c r="F448" s="53"/>
      <c r="G448" s="53"/>
      <c r="H448" s="53"/>
      <c r="I448" s="53"/>
      <c r="J448" s="53"/>
      <c r="K448" s="53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</row>
    <row r="449" spans="1:282" x14ac:dyDescent="0.25">
      <c r="A449" s="1" t="s">
        <v>351</v>
      </c>
      <c r="B449" s="1"/>
      <c r="C449" s="17"/>
      <c r="D449" s="1"/>
      <c r="E449" s="51"/>
      <c r="F449" s="51"/>
      <c r="G449" s="51"/>
      <c r="H449" s="51"/>
      <c r="I449" s="51"/>
      <c r="J449" s="51"/>
      <c r="K449" s="51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  <c r="BA449" s="12"/>
      <c r="BB449" s="12"/>
      <c r="BC449" s="12"/>
      <c r="BD449" s="12"/>
      <c r="BE449" s="12"/>
      <c r="BF449" s="12"/>
      <c r="BG449" s="12"/>
      <c r="BH449" s="12"/>
      <c r="BI449" s="12"/>
      <c r="BJ449" s="12"/>
      <c r="BK449" s="12"/>
      <c r="BL449" s="12"/>
      <c r="BM449" s="12"/>
      <c r="BN449" s="12"/>
      <c r="BO449" s="12"/>
      <c r="BP449" s="12"/>
      <c r="BQ449" s="12"/>
      <c r="BR449" s="12"/>
      <c r="BS449" s="12"/>
      <c r="BT449" s="12"/>
      <c r="BU449" s="12"/>
      <c r="BV449" s="12"/>
      <c r="BW449" s="12"/>
      <c r="BX449" s="12"/>
      <c r="BY449" s="12"/>
      <c r="BZ449" s="12"/>
      <c r="CA449" s="12"/>
      <c r="CB449" s="12"/>
      <c r="CC449" s="12"/>
      <c r="CD449" s="12"/>
      <c r="CE449" s="12"/>
      <c r="CF449" s="12"/>
      <c r="CG449" s="12"/>
      <c r="CH449" s="12"/>
      <c r="CI449" s="12"/>
      <c r="CJ449" s="12"/>
      <c r="CK449" s="12"/>
      <c r="CL449" s="12"/>
      <c r="CM449" s="12"/>
      <c r="CN449" s="12"/>
      <c r="CO449" s="12"/>
      <c r="CP449" s="12"/>
      <c r="CQ449" s="12"/>
      <c r="CR449" s="12"/>
      <c r="CS449" s="12"/>
      <c r="CT449" s="12"/>
      <c r="CU449" s="12"/>
      <c r="CV449" s="12"/>
      <c r="CW449" s="12"/>
      <c r="CX449" s="12"/>
      <c r="CY449" s="12"/>
      <c r="CZ449" s="12"/>
      <c r="DA449" s="12"/>
      <c r="DB449" s="12"/>
      <c r="DC449" s="12"/>
      <c r="DD449" s="12"/>
      <c r="DE449" s="12"/>
      <c r="DF449" s="12"/>
      <c r="DG449" s="12"/>
      <c r="DH449" s="12"/>
      <c r="DI449" s="12"/>
      <c r="DJ449" s="12"/>
      <c r="DK449" s="12"/>
      <c r="DL449" s="12"/>
      <c r="DM449" s="12"/>
      <c r="DN449" s="12"/>
      <c r="DO449" s="12"/>
      <c r="DP449" s="12"/>
      <c r="DQ449" s="12"/>
      <c r="DR449" s="12"/>
      <c r="DS449" s="12"/>
      <c r="DT449" s="12"/>
      <c r="DU449" s="12"/>
      <c r="DV449" s="12"/>
      <c r="DW449" s="12"/>
      <c r="DX449" s="12"/>
      <c r="DY449" s="12"/>
      <c r="DZ449" s="12"/>
      <c r="EA449" s="12"/>
      <c r="EB449" s="12"/>
      <c r="EC449" s="12"/>
      <c r="ED449" s="12"/>
      <c r="EE449" s="12"/>
      <c r="EF449" s="12"/>
      <c r="EG449" s="12"/>
      <c r="EH449" s="12"/>
      <c r="EI449" s="12"/>
      <c r="EJ449" s="12"/>
      <c r="EK449" s="12"/>
      <c r="EL449" s="12"/>
      <c r="EM449" s="12"/>
      <c r="EN449" s="12"/>
      <c r="EO449" s="12"/>
      <c r="EP449" s="12"/>
      <c r="EQ449" s="12"/>
      <c r="ER449" s="12"/>
      <c r="ES449" s="12"/>
      <c r="ET449" s="12"/>
      <c r="EU449" s="12"/>
      <c r="EV449" s="12"/>
      <c r="EW449" s="12"/>
      <c r="EX449" s="12"/>
      <c r="EY449" s="12"/>
      <c r="EZ449" s="12"/>
      <c r="FA449" s="12"/>
      <c r="FB449" s="12"/>
      <c r="FC449" s="12"/>
      <c r="FD449" s="12"/>
      <c r="FE449" s="12"/>
      <c r="FF449" s="12"/>
      <c r="FG449" s="12"/>
      <c r="FH449" s="12"/>
      <c r="FI449" s="12"/>
      <c r="FJ449" s="12"/>
      <c r="FK449" s="12"/>
      <c r="FL449" s="12"/>
      <c r="FM449" s="12"/>
      <c r="FN449" s="12"/>
      <c r="FO449" s="12"/>
      <c r="FP449" s="12"/>
      <c r="FQ449" s="12"/>
      <c r="FR449" s="12"/>
      <c r="FS449" s="12"/>
      <c r="FT449" s="12"/>
      <c r="FU449" s="12"/>
      <c r="FV449" s="12"/>
      <c r="FW449" s="12"/>
      <c r="FX449" s="12"/>
      <c r="FY449" s="12"/>
      <c r="FZ449" s="12"/>
      <c r="GA449" s="12"/>
      <c r="GB449" s="12"/>
      <c r="GC449" s="12"/>
      <c r="GD449" s="12"/>
      <c r="GE449" s="12"/>
      <c r="GF449" s="12"/>
      <c r="GG449" s="12"/>
      <c r="GH449" s="12"/>
      <c r="GI449" s="12"/>
      <c r="GJ449" s="12"/>
      <c r="GK449" s="12"/>
      <c r="GL449" s="12"/>
      <c r="GM449" s="12"/>
      <c r="GN449" s="12"/>
      <c r="GO449" s="12"/>
      <c r="GP449" s="12"/>
      <c r="GQ449" s="12"/>
      <c r="GR449" s="12"/>
      <c r="GS449" s="12"/>
      <c r="GT449" s="12"/>
      <c r="GU449" s="12"/>
      <c r="GV449" s="12"/>
      <c r="GW449" s="12"/>
      <c r="GX449" s="12"/>
      <c r="GY449" s="12"/>
      <c r="GZ449" s="12"/>
      <c r="HA449" s="12"/>
      <c r="HB449" s="12"/>
      <c r="HC449" s="12"/>
      <c r="HD449" s="12"/>
      <c r="HE449" s="12"/>
      <c r="HF449" s="12"/>
      <c r="HG449" s="12"/>
      <c r="HH449" s="12"/>
      <c r="HI449" s="12"/>
      <c r="HJ449" s="12"/>
      <c r="HK449" s="12"/>
      <c r="HL449" s="12"/>
      <c r="HM449" s="12"/>
      <c r="HN449" s="12"/>
      <c r="HO449" s="12"/>
      <c r="HP449" s="12"/>
      <c r="HQ449" s="12"/>
      <c r="HR449" s="12"/>
      <c r="HS449" s="12"/>
      <c r="HT449" s="12"/>
      <c r="HU449" s="12"/>
      <c r="HV449" s="12"/>
      <c r="HW449" s="12"/>
      <c r="HX449" s="12"/>
      <c r="HY449" s="12"/>
      <c r="HZ449" s="12"/>
      <c r="IA449" s="12"/>
      <c r="IB449" s="12"/>
      <c r="IC449" s="12"/>
      <c r="ID449" s="12"/>
      <c r="IE449" s="12"/>
      <c r="IF449" s="12"/>
      <c r="IG449" s="12"/>
      <c r="IH449" s="12"/>
      <c r="II449" s="12"/>
      <c r="IJ449" s="12"/>
      <c r="IK449" s="12"/>
      <c r="IL449" s="12"/>
      <c r="IM449" s="12"/>
      <c r="IN449" s="12"/>
      <c r="IO449" s="12"/>
      <c r="IP449" s="12"/>
      <c r="IQ449" s="12"/>
      <c r="IR449" s="12"/>
      <c r="IS449" s="12"/>
      <c r="IT449" s="12"/>
      <c r="IU449" s="12"/>
      <c r="IV449" s="12"/>
      <c r="IW449" s="12"/>
      <c r="IX449" s="12"/>
      <c r="IY449" s="12"/>
      <c r="IZ449" s="12"/>
      <c r="JA449" s="12"/>
      <c r="JB449" s="12"/>
      <c r="JC449" s="12"/>
      <c r="JD449" s="12"/>
      <c r="JE449" s="12"/>
      <c r="JF449" s="12"/>
      <c r="JG449" s="12"/>
      <c r="JH449" s="12"/>
      <c r="JI449" s="12"/>
      <c r="JJ449" s="12"/>
      <c r="JK449" s="12"/>
      <c r="JL449" s="12"/>
      <c r="JM449" s="12"/>
      <c r="JN449" s="12"/>
      <c r="JO449" s="12"/>
      <c r="JP449" s="12"/>
      <c r="JQ449" s="12"/>
      <c r="JR449" s="12"/>
      <c r="JS449" s="12"/>
      <c r="JT449" s="12"/>
      <c r="JU449" s="12"/>
      <c r="JV449" s="12"/>
    </row>
    <row r="450" spans="1:282" s="13" customFormat="1" x14ac:dyDescent="0.25">
      <c r="A450" t="s">
        <v>352</v>
      </c>
      <c r="B450" t="s">
        <v>353</v>
      </c>
      <c r="C450" s="14" t="s">
        <v>310</v>
      </c>
      <c r="D450" t="s">
        <v>205</v>
      </c>
      <c r="E450" s="42">
        <v>45000</v>
      </c>
      <c r="F450" s="42">
        <v>1291.5</v>
      </c>
      <c r="G450" s="42">
        <v>1148.33</v>
      </c>
      <c r="H450" s="42">
        <v>1368</v>
      </c>
      <c r="I450" s="42">
        <v>125</v>
      </c>
      <c r="J450" s="42">
        <v>3932.83</v>
      </c>
      <c r="K450" s="42">
        <f t="shared" ref="K450:K455" si="93">E450-J450</f>
        <v>41067.17</v>
      </c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  <c r="AA450" s="20"/>
      <c r="AB450" s="20"/>
      <c r="AC450" s="20"/>
      <c r="AD450" s="20"/>
      <c r="AE450" s="20"/>
      <c r="AF450" s="20"/>
      <c r="AG450" s="20"/>
      <c r="AH450" s="20"/>
      <c r="AI450" s="20"/>
      <c r="AJ450" s="20"/>
      <c r="AK450" s="20"/>
      <c r="AL450" s="20"/>
      <c r="AM450" s="20"/>
      <c r="AN450" s="20"/>
      <c r="AO450" s="20"/>
      <c r="AP450" s="20"/>
      <c r="AQ450" s="20"/>
      <c r="AR450" s="20"/>
      <c r="AS450" s="20"/>
      <c r="AT450" s="20"/>
      <c r="AU450" s="20"/>
      <c r="AV450" s="20"/>
      <c r="AW450" s="20"/>
      <c r="AX450" s="20"/>
      <c r="AY450" s="20"/>
      <c r="AZ450" s="20"/>
      <c r="BA450" s="20"/>
      <c r="BB450" s="20"/>
      <c r="BC450" s="20"/>
      <c r="BD450" s="20"/>
      <c r="BE450" s="20"/>
      <c r="BF450" s="20"/>
      <c r="BG450" s="20"/>
      <c r="BH450" s="20"/>
      <c r="BI450" s="20"/>
      <c r="BJ450" s="20"/>
      <c r="BK450" s="20"/>
      <c r="BL450" s="20"/>
      <c r="BM450" s="20"/>
      <c r="BN450" s="20"/>
      <c r="BO450" s="20"/>
      <c r="BP450" s="20"/>
      <c r="BQ450" s="20"/>
      <c r="BR450" s="20"/>
      <c r="BS450" s="20"/>
      <c r="BT450" s="20"/>
      <c r="BU450" s="20"/>
      <c r="BV450" s="20"/>
      <c r="BW450" s="20"/>
      <c r="BX450" s="20"/>
      <c r="BY450" s="20"/>
      <c r="BZ450" s="20"/>
      <c r="CA450" s="20"/>
      <c r="CB450" s="20"/>
      <c r="CC450" s="20"/>
      <c r="CD450" s="20"/>
      <c r="CE450" s="20"/>
      <c r="CF450" s="20"/>
      <c r="CG450" s="20"/>
      <c r="CH450" s="20"/>
      <c r="CI450" s="20"/>
      <c r="CJ450" s="20"/>
      <c r="CK450" s="20"/>
      <c r="CL450" s="20"/>
      <c r="CM450" s="20"/>
      <c r="CN450" s="20"/>
      <c r="CO450" s="20"/>
      <c r="CP450" s="20"/>
      <c r="CQ450" s="20"/>
      <c r="CR450" s="20"/>
      <c r="CS450" s="20"/>
      <c r="CT450" s="20"/>
      <c r="CU450" s="20"/>
      <c r="CV450" s="20"/>
      <c r="CW450" s="20"/>
      <c r="CX450" s="20"/>
      <c r="CY450" s="20"/>
      <c r="CZ450" s="20"/>
      <c r="DA450" s="20"/>
      <c r="DB450" s="20"/>
      <c r="DC450" s="20"/>
      <c r="DD450" s="20"/>
      <c r="DE450" s="20"/>
      <c r="DF450" s="20"/>
      <c r="DG450" s="20"/>
      <c r="DH450" s="20"/>
      <c r="DI450" s="20"/>
      <c r="DJ450" s="20"/>
      <c r="DK450" s="20"/>
      <c r="DL450" s="20"/>
      <c r="DM450" s="20"/>
      <c r="DN450" s="20"/>
      <c r="DO450" s="20"/>
      <c r="DP450" s="20"/>
      <c r="DQ450" s="20"/>
      <c r="DR450" s="20"/>
      <c r="DS450" s="20"/>
      <c r="DT450" s="20"/>
      <c r="DU450" s="20"/>
      <c r="DV450" s="20"/>
      <c r="DW450" s="20"/>
      <c r="DX450" s="20"/>
      <c r="DY450" s="20"/>
      <c r="DZ450" s="20"/>
      <c r="EA450" s="20"/>
      <c r="EB450" s="20"/>
      <c r="EC450" s="20"/>
      <c r="ED450" s="20"/>
      <c r="EE450" s="20"/>
      <c r="EF450" s="20"/>
      <c r="EG450" s="20"/>
      <c r="EH450" s="20"/>
      <c r="EI450" s="20"/>
      <c r="EJ450" s="20"/>
      <c r="EK450" s="20"/>
      <c r="EL450" s="20"/>
      <c r="EM450" s="20"/>
      <c r="EN450" s="20"/>
      <c r="EO450" s="20"/>
      <c r="EP450" s="20"/>
      <c r="EQ450" s="20"/>
      <c r="ER450" s="20"/>
      <c r="ES450" s="20"/>
      <c r="ET450" s="20"/>
      <c r="EU450" s="20"/>
      <c r="EV450" s="20"/>
      <c r="EW450" s="20"/>
      <c r="EX450" s="20"/>
      <c r="EY450" s="20"/>
      <c r="EZ450" s="20"/>
      <c r="FA450" s="20"/>
      <c r="FB450" s="20"/>
      <c r="FC450" s="20"/>
      <c r="FD450" s="20"/>
      <c r="FE450" s="20"/>
      <c r="FF450" s="20"/>
      <c r="FG450" s="20"/>
      <c r="FH450" s="20"/>
      <c r="FI450" s="20"/>
      <c r="FJ450" s="20"/>
      <c r="FK450" s="20"/>
      <c r="FL450" s="20"/>
      <c r="FM450" s="20"/>
      <c r="FN450" s="20"/>
      <c r="FO450" s="20"/>
      <c r="FP450" s="20"/>
      <c r="FQ450" s="20"/>
      <c r="FR450" s="20"/>
      <c r="FS450" s="20"/>
      <c r="FT450" s="20"/>
      <c r="FU450" s="20"/>
      <c r="FV450" s="20"/>
      <c r="FW450" s="20"/>
      <c r="FX450" s="20"/>
      <c r="FY450" s="20"/>
      <c r="FZ450" s="20"/>
      <c r="GA450" s="20"/>
      <c r="GB450" s="20"/>
      <c r="GC450" s="20"/>
      <c r="GD450" s="20"/>
      <c r="GE450" s="20"/>
      <c r="GF450" s="20"/>
      <c r="GG450" s="20"/>
      <c r="GH450" s="20"/>
      <c r="GI450" s="20"/>
      <c r="GJ450" s="20"/>
      <c r="GK450" s="20"/>
      <c r="GL450" s="20"/>
      <c r="GM450" s="20"/>
      <c r="GN450" s="20"/>
      <c r="GO450" s="20"/>
      <c r="GP450" s="20"/>
      <c r="GQ450" s="20"/>
      <c r="GR450" s="20"/>
      <c r="GS450" s="20"/>
      <c r="GT450" s="20"/>
      <c r="GU450" s="20"/>
      <c r="GV450" s="20"/>
      <c r="GW450" s="20"/>
      <c r="GX450" s="20"/>
      <c r="GY450" s="20"/>
      <c r="GZ450" s="20"/>
      <c r="HA450" s="20"/>
      <c r="HB450" s="20"/>
      <c r="HC450" s="20"/>
      <c r="HD450" s="20"/>
      <c r="HE450" s="20"/>
      <c r="HF450" s="20"/>
      <c r="HG450" s="20"/>
      <c r="HH450" s="20"/>
      <c r="HI450" s="20"/>
      <c r="HJ450" s="20"/>
      <c r="HK450" s="20"/>
      <c r="HL450" s="20"/>
      <c r="HM450" s="20"/>
      <c r="HN450" s="20"/>
      <c r="HO450" s="20"/>
      <c r="HP450" s="20"/>
      <c r="HQ450" s="20"/>
      <c r="HR450" s="20"/>
      <c r="HS450" s="20"/>
      <c r="HT450" s="20"/>
      <c r="HU450" s="20"/>
      <c r="HV450" s="20"/>
      <c r="HW450" s="20"/>
      <c r="HX450" s="20"/>
      <c r="HY450" s="20"/>
      <c r="HZ450" s="20"/>
      <c r="IA450" s="20"/>
      <c r="IB450" s="20"/>
      <c r="IC450" s="20"/>
      <c r="ID450" s="20"/>
      <c r="IE450" s="20"/>
      <c r="IF450" s="20"/>
      <c r="IG450" s="20"/>
      <c r="IH450" s="20"/>
      <c r="II450" s="20"/>
      <c r="IJ450" s="20"/>
      <c r="IK450" s="20"/>
      <c r="IL450" s="20"/>
      <c r="IM450" s="20"/>
      <c r="IN450" s="20"/>
      <c r="IO450" s="20"/>
      <c r="IP450" s="20"/>
      <c r="IQ450" s="20"/>
      <c r="IR450" s="20"/>
      <c r="IS450" s="20"/>
      <c r="IT450" s="20"/>
      <c r="IU450" s="20"/>
      <c r="IV450" s="20"/>
      <c r="IW450" s="20"/>
      <c r="IX450" s="20"/>
      <c r="IY450" s="20"/>
      <c r="IZ450" s="20"/>
      <c r="JA450" s="20"/>
      <c r="JB450" s="20"/>
      <c r="JC450" s="20"/>
      <c r="JD450" s="20"/>
      <c r="JE450" s="20"/>
      <c r="JF450" s="20"/>
      <c r="JG450" s="20"/>
      <c r="JH450" s="20"/>
      <c r="JI450" s="20"/>
      <c r="JJ450" s="20"/>
      <c r="JK450" s="20"/>
      <c r="JL450" s="20"/>
      <c r="JM450" s="20"/>
      <c r="JN450" s="20"/>
      <c r="JO450" s="20"/>
      <c r="JP450" s="20"/>
      <c r="JQ450" s="20"/>
      <c r="JR450" s="20"/>
      <c r="JS450" s="20"/>
      <c r="JT450" s="20"/>
      <c r="JU450" s="20"/>
      <c r="JV450" s="20"/>
    </row>
    <row r="451" spans="1:282" x14ac:dyDescent="0.25">
      <c r="A451" t="s">
        <v>354</v>
      </c>
      <c r="B451" t="s">
        <v>355</v>
      </c>
      <c r="C451" s="14" t="s">
        <v>310</v>
      </c>
      <c r="D451" t="s">
        <v>205</v>
      </c>
      <c r="E451" s="42">
        <v>32000</v>
      </c>
      <c r="F451" s="42">
        <v>918.4</v>
      </c>
      <c r="G451" s="42">
        <v>0</v>
      </c>
      <c r="H451" s="42">
        <v>972.8</v>
      </c>
      <c r="I451" s="42">
        <v>1752.45</v>
      </c>
      <c r="J451" s="42">
        <v>3643.65</v>
      </c>
      <c r="K451" s="42">
        <f t="shared" si="93"/>
        <v>28356.35</v>
      </c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12"/>
      <c r="FY451" s="12"/>
      <c r="FZ451" s="12"/>
      <c r="GA451" s="12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  <c r="HP451" s="12"/>
      <c r="HQ451" s="12"/>
      <c r="HR451" s="12"/>
      <c r="HS451" s="12"/>
      <c r="HT451" s="12"/>
      <c r="HU451" s="12"/>
      <c r="HV451" s="12"/>
      <c r="HW451" s="12"/>
      <c r="HX451" s="12"/>
      <c r="HY451" s="12"/>
      <c r="HZ451" s="12"/>
      <c r="IA451" s="12"/>
      <c r="IB451" s="12"/>
      <c r="IC451" s="12"/>
      <c r="ID451" s="12"/>
      <c r="IE451" s="12"/>
      <c r="IF451" s="12"/>
      <c r="IG451" s="12"/>
      <c r="IH451" s="12"/>
      <c r="II451" s="12"/>
      <c r="IJ451" s="12"/>
      <c r="IK451" s="12"/>
      <c r="IL451" s="12"/>
      <c r="IM451" s="12"/>
      <c r="IN451" s="12"/>
      <c r="IO451" s="12"/>
      <c r="IP451" s="12"/>
      <c r="IQ451" s="12"/>
      <c r="IR451" s="12"/>
      <c r="IS451" s="12"/>
      <c r="IT451" s="12"/>
      <c r="IU451" s="12"/>
      <c r="IV451" s="12"/>
      <c r="IW451" s="12"/>
      <c r="IX451" s="12"/>
      <c r="IY451" s="12"/>
      <c r="IZ451" s="12"/>
      <c r="JA451" s="12"/>
      <c r="JB451" s="12"/>
      <c r="JC451" s="12"/>
      <c r="JD451" s="12"/>
      <c r="JE451" s="12"/>
      <c r="JF451" s="12"/>
      <c r="JG451" s="12"/>
      <c r="JH451" s="12"/>
      <c r="JI451" s="12"/>
      <c r="JJ451" s="12"/>
      <c r="JK451" s="12"/>
      <c r="JL451" s="12"/>
      <c r="JM451" s="12"/>
      <c r="JN451" s="12"/>
      <c r="JO451" s="12"/>
      <c r="JP451" s="12"/>
      <c r="JQ451" s="12"/>
      <c r="JR451" s="12"/>
      <c r="JS451" s="12"/>
      <c r="JT451" s="12"/>
      <c r="JU451" s="12"/>
      <c r="JV451" s="12"/>
    </row>
    <row r="452" spans="1:282" x14ac:dyDescent="0.25">
      <c r="A452" t="s">
        <v>356</v>
      </c>
      <c r="B452" t="s">
        <v>355</v>
      </c>
      <c r="C452" s="14" t="s">
        <v>311</v>
      </c>
      <c r="D452" t="s">
        <v>204</v>
      </c>
      <c r="E452" s="42">
        <v>31500</v>
      </c>
      <c r="F452" s="42">
        <v>904.05</v>
      </c>
      <c r="G452" s="42">
        <v>0</v>
      </c>
      <c r="H452" s="42">
        <v>957.6</v>
      </c>
      <c r="I452" s="42">
        <v>275</v>
      </c>
      <c r="J452" s="42">
        <v>2136.65</v>
      </c>
      <c r="K452" s="42">
        <f t="shared" si="93"/>
        <v>29363.35</v>
      </c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  <c r="BC452" s="12"/>
      <c r="BD452" s="12"/>
      <c r="BE452" s="12"/>
      <c r="BF452" s="12"/>
      <c r="BG452" s="12"/>
      <c r="BH452" s="12"/>
      <c r="BI452" s="12"/>
      <c r="BJ452" s="12"/>
      <c r="BK452" s="12"/>
      <c r="BL452" s="12"/>
      <c r="BM452" s="12"/>
      <c r="BN452" s="12"/>
      <c r="BO452" s="12"/>
      <c r="BP452" s="12"/>
      <c r="BQ452" s="12"/>
      <c r="BR452" s="12"/>
      <c r="BS452" s="12"/>
      <c r="BT452" s="12"/>
      <c r="BU452" s="12"/>
      <c r="BV452" s="12"/>
      <c r="BW452" s="12"/>
      <c r="BX452" s="12"/>
      <c r="BY452" s="12"/>
      <c r="BZ452" s="12"/>
      <c r="CA452" s="12"/>
      <c r="CB452" s="12"/>
      <c r="CC452" s="12"/>
      <c r="CD452" s="12"/>
      <c r="CE452" s="12"/>
      <c r="CF452" s="12"/>
      <c r="CG452" s="12"/>
      <c r="CH452" s="12"/>
      <c r="CI452" s="12"/>
      <c r="CJ452" s="12"/>
      <c r="CK452" s="12"/>
      <c r="CL452" s="12"/>
      <c r="CM452" s="12"/>
      <c r="CN452" s="12"/>
      <c r="CO452" s="12"/>
      <c r="CP452" s="12"/>
      <c r="CQ452" s="12"/>
      <c r="CR452" s="12"/>
      <c r="CS452" s="12"/>
      <c r="CT452" s="12"/>
      <c r="CU452" s="12"/>
      <c r="CV452" s="12"/>
      <c r="CW452" s="12"/>
      <c r="CX452" s="12"/>
      <c r="CY452" s="12"/>
      <c r="CZ452" s="12"/>
      <c r="DA452" s="12"/>
      <c r="DB452" s="12"/>
      <c r="DC452" s="12"/>
      <c r="DD452" s="12"/>
      <c r="DE452" s="12"/>
      <c r="DF452" s="12"/>
      <c r="DG452" s="12"/>
      <c r="DH452" s="12"/>
      <c r="DI452" s="12"/>
      <c r="DJ452" s="12"/>
      <c r="DK452" s="12"/>
      <c r="DL452" s="12"/>
      <c r="DM452" s="12"/>
      <c r="DN452" s="12"/>
      <c r="DO452" s="12"/>
      <c r="DP452" s="12"/>
      <c r="DQ452" s="12"/>
      <c r="DR452" s="12"/>
      <c r="DS452" s="12"/>
      <c r="DT452" s="12"/>
      <c r="DU452" s="12"/>
      <c r="DV452" s="12"/>
      <c r="DW452" s="12"/>
      <c r="DX452" s="12"/>
      <c r="DY452" s="12"/>
      <c r="DZ452" s="12"/>
      <c r="EA452" s="12"/>
      <c r="EB452" s="12"/>
      <c r="EC452" s="12"/>
      <c r="ED452" s="12"/>
      <c r="EE452" s="12"/>
      <c r="EF452" s="12"/>
      <c r="EG452" s="12"/>
      <c r="EH452" s="12"/>
      <c r="EI452" s="12"/>
      <c r="EJ452" s="12"/>
      <c r="EK452" s="12"/>
      <c r="EL452" s="12"/>
      <c r="EM452" s="12"/>
      <c r="EN452" s="12"/>
      <c r="EO452" s="12"/>
      <c r="EP452" s="12"/>
      <c r="EQ452" s="12"/>
      <c r="ER452" s="12"/>
      <c r="ES452" s="12"/>
      <c r="ET452" s="12"/>
      <c r="EU452" s="12"/>
      <c r="EV452" s="12"/>
      <c r="EW452" s="12"/>
      <c r="EX452" s="12"/>
      <c r="EY452" s="12"/>
      <c r="EZ452" s="12"/>
      <c r="FA452" s="12"/>
      <c r="FB452" s="12"/>
      <c r="FC452" s="12"/>
      <c r="FD452" s="12"/>
      <c r="FE452" s="12"/>
      <c r="FF452" s="12"/>
      <c r="FG452" s="12"/>
      <c r="FH452" s="12"/>
      <c r="FI452" s="12"/>
      <c r="FJ452" s="12"/>
      <c r="FK452" s="12"/>
      <c r="FL452" s="12"/>
      <c r="FM452" s="12"/>
      <c r="FN452" s="12"/>
      <c r="FO452" s="12"/>
      <c r="FP452" s="12"/>
      <c r="FQ452" s="12"/>
      <c r="FR452" s="12"/>
      <c r="FS452" s="12"/>
      <c r="FT452" s="12"/>
      <c r="FU452" s="12"/>
      <c r="FV452" s="12"/>
      <c r="FW452" s="12"/>
      <c r="FX452" s="12"/>
      <c r="FY452" s="12"/>
      <c r="FZ452" s="12"/>
      <c r="GA452" s="12"/>
      <c r="GB452" s="12"/>
      <c r="GC452" s="12"/>
      <c r="GD452" s="12"/>
      <c r="GE452" s="12"/>
      <c r="GF452" s="12"/>
      <c r="GG452" s="12"/>
      <c r="GH452" s="12"/>
      <c r="GI452" s="12"/>
      <c r="GJ452" s="12"/>
      <c r="GK452" s="12"/>
      <c r="GL452" s="12"/>
      <c r="GM452" s="12"/>
      <c r="GN452" s="12"/>
      <c r="GO452" s="12"/>
      <c r="GP452" s="12"/>
      <c r="GQ452" s="12"/>
      <c r="GR452" s="12"/>
      <c r="GS452" s="12"/>
      <c r="GT452" s="12"/>
      <c r="GU452" s="12"/>
      <c r="GV452" s="12"/>
      <c r="GW452" s="12"/>
      <c r="GX452" s="12"/>
      <c r="GY452" s="12"/>
      <c r="GZ452" s="12"/>
      <c r="HA452" s="12"/>
      <c r="HB452" s="12"/>
      <c r="HC452" s="12"/>
      <c r="HD452" s="12"/>
      <c r="HE452" s="12"/>
      <c r="HF452" s="12"/>
      <c r="HG452" s="12"/>
      <c r="HH452" s="12"/>
      <c r="HI452" s="12"/>
      <c r="HJ452" s="12"/>
      <c r="HK452" s="12"/>
      <c r="HL452" s="12"/>
      <c r="HM452" s="12"/>
      <c r="HN452" s="12"/>
      <c r="HO452" s="12"/>
      <c r="HP452" s="12"/>
      <c r="HQ452" s="12"/>
      <c r="HR452" s="12"/>
      <c r="HS452" s="12"/>
      <c r="HT452" s="12"/>
      <c r="HU452" s="12"/>
      <c r="HV452" s="12"/>
      <c r="HW452" s="12"/>
      <c r="HX452" s="12"/>
      <c r="HY452" s="12"/>
      <c r="HZ452" s="12"/>
      <c r="IA452" s="12"/>
      <c r="IB452" s="12"/>
      <c r="IC452" s="12"/>
      <c r="ID452" s="12"/>
      <c r="IE452" s="12"/>
      <c r="IF452" s="12"/>
      <c r="IG452" s="12"/>
      <c r="IH452" s="12"/>
      <c r="II452" s="12"/>
      <c r="IJ452" s="12"/>
      <c r="IK452" s="12"/>
      <c r="IL452" s="12"/>
      <c r="IM452" s="12"/>
      <c r="IN452" s="12"/>
      <c r="IO452" s="12"/>
      <c r="IP452" s="12"/>
      <c r="IQ452" s="12"/>
      <c r="IR452" s="12"/>
      <c r="IS452" s="12"/>
      <c r="IT452" s="12"/>
      <c r="IU452" s="12"/>
      <c r="IV452" s="12"/>
      <c r="IW452" s="12"/>
      <c r="IX452" s="12"/>
      <c r="IY452" s="12"/>
      <c r="IZ452" s="12"/>
      <c r="JA452" s="12"/>
      <c r="JB452" s="12"/>
      <c r="JC452" s="12"/>
      <c r="JD452" s="12"/>
      <c r="JE452" s="12"/>
      <c r="JF452" s="12"/>
      <c r="JG452" s="12"/>
      <c r="JH452" s="12"/>
      <c r="JI452" s="12"/>
      <c r="JJ452" s="12"/>
      <c r="JK452" s="12"/>
      <c r="JL452" s="12"/>
      <c r="JM452" s="12"/>
      <c r="JN452" s="12"/>
      <c r="JO452" s="12"/>
      <c r="JP452" s="12"/>
      <c r="JQ452" s="12"/>
      <c r="JR452" s="12"/>
      <c r="JS452" s="12"/>
      <c r="JT452" s="12"/>
      <c r="JU452" s="12"/>
      <c r="JV452" s="12"/>
    </row>
    <row r="453" spans="1:282" s="13" customFormat="1" x14ac:dyDescent="0.25">
      <c r="A453" t="s">
        <v>357</v>
      </c>
      <c r="B453" t="s">
        <v>358</v>
      </c>
      <c r="C453" s="14" t="s">
        <v>310</v>
      </c>
      <c r="D453" t="s">
        <v>205</v>
      </c>
      <c r="E453" s="42">
        <v>26250</v>
      </c>
      <c r="F453" s="42">
        <v>753.38</v>
      </c>
      <c r="G453" s="42">
        <v>0</v>
      </c>
      <c r="H453" s="42">
        <v>798</v>
      </c>
      <c r="I453" s="42">
        <v>315</v>
      </c>
      <c r="J453" s="42">
        <v>1866.38</v>
      </c>
      <c r="K453" s="42">
        <f t="shared" si="93"/>
        <v>24383.62</v>
      </c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  <c r="AA453" s="20"/>
      <c r="AB453" s="20"/>
      <c r="AC453" s="20"/>
      <c r="AD453" s="20"/>
      <c r="AE453" s="20"/>
      <c r="AF453" s="20"/>
      <c r="AG453" s="20"/>
      <c r="AH453" s="20"/>
      <c r="AI453" s="20"/>
      <c r="AJ453" s="20"/>
      <c r="AK453" s="20"/>
      <c r="AL453" s="20"/>
      <c r="AM453" s="20"/>
      <c r="AN453" s="20"/>
      <c r="AO453" s="20"/>
      <c r="AP453" s="20"/>
      <c r="AQ453" s="20"/>
      <c r="AR453" s="20"/>
      <c r="AS453" s="20"/>
      <c r="AT453" s="20"/>
      <c r="AU453" s="20"/>
      <c r="AV453" s="20"/>
      <c r="AW453" s="20"/>
      <c r="AX453" s="20"/>
      <c r="AY453" s="20"/>
      <c r="AZ453" s="20"/>
      <c r="BA453" s="20"/>
      <c r="BB453" s="20"/>
      <c r="BC453" s="20"/>
      <c r="BD453" s="20"/>
      <c r="BE453" s="20"/>
      <c r="BF453" s="20"/>
      <c r="BG453" s="20"/>
      <c r="BH453" s="20"/>
      <c r="BI453" s="20"/>
      <c r="BJ453" s="20"/>
      <c r="BK453" s="20"/>
      <c r="BL453" s="20"/>
      <c r="BM453" s="20"/>
      <c r="BN453" s="20"/>
      <c r="BO453" s="20"/>
      <c r="BP453" s="20"/>
      <c r="BQ453" s="20"/>
      <c r="BR453" s="20"/>
      <c r="BS453" s="20"/>
      <c r="BT453" s="20"/>
      <c r="BU453" s="20"/>
      <c r="BV453" s="20"/>
      <c r="BW453" s="20"/>
      <c r="BX453" s="20"/>
      <c r="BY453" s="20"/>
      <c r="BZ453" s="20"/>
      <c r="CA453" s="20"/>
      <c r="CB453" s="20"/>
      <c r="CC453" s="20"/>
      <c r="CD453" s="20"/>
      <c r="CE453" s="20"/>
      <c r="CF453" s="20"/>
      <c r="CG453" s="20"/>
      <c r="CH453" s="20"/>
      <c r="CI453" s="20"/>
      <c r="CJ453" s="20"/>
      <c r="CK453" s="20"/>
      <c r="CL453" s="20"/>
      <c r="CM453" s="20"/>
      <c r="CN453" s="20"/>
      <c r="CO453" s="20"/>
      <c r="CP453" s="20"/>
      <c r="CQ453" s="20"/>
      <c r="CR453" s="20"/>
      <c r="CS453" s="20"/>
      <c r="CT453" s="20"/>
      <c r="CU453" s="20"/>
      <c r="CV453" s="20"/>
      <c r="CW453" s="20"/>
      <c r="CX453" s="20"/>
      <c r="CY453" s="20"/>
      <c r="CZ453" s="20"/>
      <c r="DA453" s="20"/>
      <c r="DB453" s="20"/>
      <c r="DC453" s="20"/>
      <c r="DD453" s="20"/>
      <c r="DE453" s="20"/>
      <c r="DF453" s="20"/>
      <c r="DG453" s="20"/>
      <c r="DH453" s="20"/>
      <c r="DI453" s="20"/>
      <c r="DJ453" s="20"/>
      <c r="DK453" s="20"/>
      <c r="DL453" s="20"/>
      <c r="DM453" s="20"/>
      <c r="DN453" s="20"/>
      <c r="DO453" s="20"/>
      <c r="DP453" s="20"/>
      <c r="DQ453" s="20"/>
      <c r="DR453" s="20"/>
      <c r="DS453" s="20"/>
      <c r="DT453" s="20"/>
      <c r="DU453" s="20"/>
      <c r="DV453" s="20"/>
      <c r="DW453" s="20"/>
      <c r="DX453" s="20"/>
      <c r="DY453" s="20"/>
      <c r="DZ453" s="20"/>
      <c r="EA453" s="20"/>
      <c r="EB453" s="20"/>
      <c r="EC453" s="20"/>
      <c r="ED453" s="20"/>
      <c r="EE453" s="20"/>
      <c r="EF453" s="20"/>
      <c r="EG453" s="20"/>
      <c r="EH453" s="20"/>
      <c r="EI453" s="20"/>
      <c r="EJ453" s="20"/>
      <c r="EK453" s="20"/>
      <c r="EL453" s="20"/>
      <c r="EM453" s="20"/>
      <c r="EN453" s="20"/>
      <c r="EO453" s="20"/>
      <c r="EP453" s="20"/>
      <c r="EQ453" s="20"/>
      <c r="ER453" s="20"/>
      <c r="ES453" s="20"/>
      <c r="ET453" s="20"/>
      <c r="EU453" s="20"/>
      <c r="EV453" s="20"/>
      <c r="EW453" s="20"/>
      <c r="EX453" s="20"/>
      <c r="EY453" s="20"/>
      <c r="EZ453" s="20"/>
      <c r="FA453" s="20"/>
      <c r="FB453" s="20"/>
      <c r="FC453" s="20"/>
      <c r="FD453" s="20"/>
      <c r="FE453" s="20"/>
      <c r="FF453" s="20"/>
      <c r="FG453" s="20"/>
      <c r="FH453" s="20"/>
      <c r="FI453" s="20"/>
      <c r="FJ453" s="20"/>
      <c r="FK453" s="20"/>
      <c r="FL453" s="20"/>
      <c r="FM453" s="20"/>
      <c r="FN453" s="20"/>
      <c r="FO453" s="20"/>
      <c r="FP453" s="20"/>
      <c r="FQ453" s="20"/>
      <c r="FR453" s="20"/>
      <c r="FS453" s="20"/>
      <c r="FT453" s="20"/>
      <c r="FU453" s="20"/>
      <c r="FV453" s="20"/>
      <c r="FW453" s="20"/>
      <c r="FX453" s="20"/>
      <c r="FY453" s="20"/>
      <c r="FZ453" s="20"/>
      <c r="GA453" s="20"/>
      <c r="GB453" s="20"/>
      <c r="GC453" s="20"/>
      <c r="GD453" s="20"/>
      <c r="GE453" s="20"/>
      <c r="GF453" s="20"/>
      <c r="GG453" s="20"/>
      <c r="GH453" s="20"/>
      <c r="GI453" s="20"/>
      <c r="GJ453" s="20"/>
      <c r="GK453" s="20"/>
      <c r="GL453" s="20"/>
      <c r="GM453" s="20"/>
      <c r="GN453" s="20"/>
      <c r="GO453" s="20"/>
      <c r="GP453" s="20"/>
      <c r="GQ453" s="20"/>
      <c r="GR453" s="20"/>
      <c r="GS453" s="20"/>
      <c r="GT453" s="20"/>
      <c r="GU453" s="20"/>
      <c r="GV453" s="20"/>
      <c r="GW453" s="20"/>
      <c r="GX453" s="20"/>
      <c r="GY453" s="20"/>
      <c r="GZ453" s="20"/>
      <c r="HA453" s="20"/>
      <c r="HB453" s="20"/>
      <c r="HC453" s="20"/>
      <c r="HD453" s="20"/>
      <c r="HE453" s="20"/>
      <c r="HF453" s="20"/>
      <c r="HG453" s="20"/>
      <c r="HH453" s="20"/>
      <c r="HI453" s="20"/>
      <c r="HJ453" s="20"/>
      <c r="HK453" s="20"/>
      <c r="HL453" s="20"/>
      <c r="HM453" s="20"/>
      <c r="HN453" s="20"/>
      <c r="HO453" s="20"/>
      <c r="HP453" s="20"/>
      <c r="HQ453" s="20"/>
      <c r="HR453" s="20"/>
      <c r="HS453" s="20"/>
      <c r="HT453" s="20"/>
      <c r="HU453" s="20"/>
      <c r="HV453" s="20"/>
      <c r="HW453" s="20"/>
      <c r="HX453" s="20"/>
      <c r="HY453" s="20"/>
      <c r="HZ453" s="20"/>
      <c r="IA453" s="20"/>
      <c r="IB453" s="20"/>
      <c r="IC453" s="20"/>
      <c r="ID453" s="20"/>
      <c r="IE453" s="20"/>
      <c r="IF453" s="20"/>
      <c r="IG453" s="20"/>
      <c r="IH453" s="20"/>
      <c r="II453" s="20"/>
      <c r="IJ453" s="20"/>
      <c r="IK453" s="20"/>
      <c r="IL453" s="20"/>
      <c r="IM453" s="20"/>
      <c r="IN453" s="20"/>
      <c r="IO453" s="20"/>
      <c r="IP453" s="20"/>
      <c r="IQ453" s="20"/>
      <c r="IR453" s="20"/>
      <c r="IS453" s="20"/>
      <c r="IT453" s="20"/>
      <c r="IU453" s="20"/>
      <c r="IV453" s="20"/>
      <c r="IW453" s="20"/>
      <c r="IX453" s="20"/>
      <c r="IY453" s="20"/>
      <c r="IZ453" s="20"/>
      <c r="JA453" s="20"/>
      <c r="JB453" s="20"/>
      <c r="JC453" s="20"/>
      <c r="JD453" s="20"/>
      <c r="JE453" s="20"/>
      <c r="JF453" s="20"/>
      <c r="JG453" s="20"/>
      <c r="JH453" s="20"/>
      <c r="JI453" s="20"/>
      <c r="JJ453" s="20"/>
      <c r="JK453" s="20"/>
      <c r="JL453" s="20"/>
      <c r="JM453" s="20"/>
      <c r="JN453" s="20"/>
      <c r="JO453" s="20"/>
      <c r="JP453" s="20"/>
      <c r="JQ453" s="20"/>
      <c r="JR453" s="20"/>
      <c r="JS453" s="20"/>
      <c r="JT453" s="20"/>
      <c r="JU453" s="20"/>
      <c r="JV453" s="20"/>
    </row>
    <row r="454" spans="1:282" s="34" customFormat="1" x14ac:dyDescent="0.25">
      <c r="A454" t="s">
        <v>359</v>
      </c>
      <c r="B454" t="s">
        <v>96</v>
      </c>
      <c r="C454" s="14" t="s">
        <v>310</v>
      </c>
      <c r="D454" t="s">
        <v>204</v>
      </c>
      <c r="E454" s="42">
        <v>41000</v>
      </c>
      <c r="F454" s="42">
        <v>1176.7</v>
      </c>
      <c r="G454" s="42">
        <v>583.79</v>
      </c>
      <c r="H454" s="42">
        <v>1246.4000000000001</v>
      </c>
      <c r="I454" s="42">
        <v>1320</v>
      </c>
      <c r="J454" s="42">
        <v>4326.8900000000003</v>
      </c>
      <c r="K454" s="42">
        <f t="shared" si="93"/>
        <v>36673.11</v>
      </c>
      <c r="L454" s="46"/>
      <c r="M454" s="46"/>
      <c r="N454" s="46"/>
      <c r="O454" s="46"/>
      <c r="P454" s="46"/>
      <c r="Q454" s="46"/>
      <c r="R454" s="46"/>
      <c r="S454" s="46"/>
      <c r="T454" s="46"/>
      <c r="U454" s="46"/>
      <c r="V454" s="46"/>
      <c r="W454" s="46"/>
      <c r="X454" s="46"/>
      <c r="Y454" s="46"/>
      <c r="Z454" s="46"/>
      <c r="AA454" s="46"/>
      <c r="AB454" s="46"/>
      <c r="AC454" s="46"/>
      <c r="AD454" s="46"/>
      <c r="AE454" s="46"/>
      <c r="AF454" s="46"/>
      <c r="AG454" s="46"/>
      <c r="AH454" s="46"/>
      <c r="AI454" s="46"/>
      <c r="AJ454" s="46"/>
      <c r="AK454" s="46"/>
      <c r="AL454" s="46"/>
      <c r="AM454" s="46"/>
      <c r="AN454" s="46"/>
      <c r="AO454" s="46"/>
      <c r="AP454" s="46"/>
      <c r="AQ454" s="46"/>
      <c r="AR454" s="46"/>
      <c r="AS454" s="46"/>
      <c r="AT454" s="46"/>
      <c r="AU454" s="46"/>
      <c r="AV454" s="46"/>
      <c r="AW454" s="46"/>
      <c r="AX454" s="46"/>
      <c r="AY454" s="46"/>
      <c r="AZ454" s="46"/>
      <c r="BA454" s="46"/>
      <c r="BB454" s="46"/>
      <c r="BC454" s="46"/>
      <c r="BD454" s="46"/>
      <c r="BE454" s="46"/>
      <c r="BF454" s="46"/>
      <c r="BG454" s="46"/>
      <c r="BH454" s="46"/>
      <c r="BI454" s="46"/>
      <c r="BJ454" s="46"/>
      <c r="BK454" s="46"/>
      <c r="BL454" s="46"/>
      <c r="BM454" s="46"/>
      <c r="BN454" s="46"/>
      <c r="BO454" s="46"/>
      <c r="BP454" s="46"/>
      <c r="BQ454" s="46"/>
      <c r="BR454" s="46"/>
      <c r="BS454" s="46"/>
      <c r="BT454" s="46"/>
      <c r="BU454" s="46"/>
      <c r="BV454" s="46"/>
      <c r="BW454" s="46"/>
      <c r="BX454" s="46"/>
      <c r="BY454" s="46"/>
      <c r="BZ454" s="46"/>
      <c r="CA454" s="46"/>
      <c r="CB454" s="46"/>
      <c r="CC454" s="46"/>
      <c r="CD454" s="46"/>
      <c r="CE454" s="46"/>
      <c r="CF454" s="46"/>
      <c r="CG454" s="46"/>
      <c r="CH454" s="46"/>
      <c r="CI454" s="46"/>
      <c r="CJ454" s="46"/>
      <c r="CK454" s="46"/>
      <c r="CL454" s="46"/>
      <c r="CM454" s="46"/>
      <c r="CN454" s="46"/>
      <c r="CO454" s="46"/>
      <c r="CP454" s="46"/>
      <c r="CQ454" s="46"/>
      <c r="CR454" s="46"/>
      <c r="CS454" s="46"/>
      <c r="CT454" s="46"/>
      <c r="CU454" s="46"/>
      <c r="CV454" s="46"/>
      <c r="CW454" s="46"/>
      <c r="CX454" s="46"/>
      <c r="CY454" s="46"/>
      <c r="CZ454" s="46"/>
      <c r="DA454" s="46"/>
      <c r="DB454" s="46"/>
      <c r="DC454" s="46"/>
      <c r="DD454" s="46"/>
      <c r="DE454" s="46"/>
      <c r="DF454" s="46"/>
      <c r="DG454" s="46"/>
      <c r="DH454" s="46"/>
      <c r="DI454" s="46"/>
      <c r="DJ454" s="46"/>
      <c r="DK454" s="46"/>
      <c r="DL454" s="46"/>
      <c r="DM454" s="46"/>
      <c r="DN454" s="46"/>
      <c r="DO454" s="46"/>
      <c r="DP454" s="46"/>
      <c r="DQ454" s="46"/>
      <c r="DR454" s="46"/>
      <c r="DS454" s="46"/>
      <c r="DT454" s="46"/>
      <c r="DU454" s="46"/>
      <c r="DV454" s="46"/>
      <c r="DW454" s="46"/>
      <c r="DX454" s="46"/>
      <c r="DY454" s="46"/>
      <c r="DZ454" s="46"/>
      <c r="EA454" s="46"/>
      <c r="EB454" s="46"/>
      <c r="EC454" s="46"/>
      <c r="ED454" s="46"/>
      <c r="EE454" s="46"/>
      <c r="EF454" s="46"/>
      <c r="EG454" s="46"/>
      <c r="EH454" s="46"/>
      <c r="EI454" s="46"/>
      <c r="EJ454" s="46"/>
      <c r="EK454" s="46"/>
      <c r="EL454" s="46"/>
      <c r="EM454" s="46"/>
      <c r="EN454" s="46"/>
      <c r="EO454" s="46"/>
      <c r="EP454" s="46"/>
      <c r="EQ454" s="46"/>
      <c r="ER454" s="46"/>
      <c r="ES454" s="46"/>
      <c r="ET454" s="46"/>
      <c r="EU454" s="46"/>
      <c r="EV454" s="46"/>
      <c r="EW454" s="46"/>
      <c r="EX454" s="46"/>
      <c r="EY454" s="46"/>
      <c r="EZ454" s="46"/>
      <c r="FA454" s="46"/>
      <c r="FB454" s="46"/>
      <c r="FC454" s="46"/>
      <c r="FD454" s="46"/>
      <c r="FE454" s="46"/>
      <c r="FF454" s="46"/>
      <c r="FG454" s="46"/>
      <c r="FH454" s="46"/>
      <c r="FI454" s="46"/>
      <c r="FJ454" s="46"/>
      <c r="FK454" s="46"/>
      <c r="FL454" s="46"/>
      <c r="FM454" s="46"/>
      <c r="FN454" s="46"/>
      <c r="FO454" s="46"/>
      <c r="FP454" s="46"/>
      <c r="FQ454" s="46"/>
      <c r="FR454" s="46"/>
      <c r="FS454" s="46"/>
      <c r="FT454" s="46"/>
      <c r="FU454" s="46"/>
      <c r="FV454" s="46"/>
      <c r="FW454" s="46"/>
      <c r="FX454" s="46"/>
      <c r="FY454" s="46"/>
      <c r="FZ454" s="46"/>
      <c r="GA454" s="46"/>
      <c r="GB454" s="46"/>
      <c r="GC454" s="46"/>
      <c r="GD454" s="46"/>
      <c r="GE454" s="46"/>
      <c r="GF454" s="46"/>
      <c r="GG454" s="46"/>
      <c r="GH454" s="46"/>
      <c r="GI454" s="46"/>
      <c r="GJ454" s="46"/>
      <c r="GK454" s="46"/>
      <c r="GL454" s="46"/>
      <c r="GM454" s="46"/>
      <c r="GN454" s="46"/>
      <c r="GO454" s="46"/>
      <c r="GP454" s="46"/>
      <c r="GQ454" s="46"/>
      <c r="GR454" s="46"/>
      <c r="GS454" s="46"/>
      <c r="GT454" s="46"/>
      <c r="GU454" s="46"/>
      <c r="GV454" s="46"/>
      <c r="GW454" s="46"/>
      <c r="GX454" s="46"/>
      <c r="GY454" s="46"/>
      <c r="GZ454" s="46"/>
      <c r="HA454" s="46"/>
      <c r="HB454" s="46"/>
      <c r="HC454" s="46"/>
      <c r="HD454" s="46"/>
      <c r="HE454" s="46"/>
      <c r="HF454" s="46"/>
      <c r="HG454" s="46"/>
      <c r="HH454" s="46"/>
      <c r="HI454" s="46"/>
      <c r="HJ454" s="46"/>
      <c r="HK454" s="46"/>
      <c r="HL454" s="46"/>
      <c r="HM454" s="46"/>
      <c r="HN454" s="46"/>
      <c r="HO454" s="46"/>
      <c r="HP454" s="46"/>
      <c r="HQ454" s="46"/>
      <c r="HR454" s="46"/>
      <c r="HS454" s="46"/>
      <c r="HT454" s="46"/>
      <c r="HU454" s="46"/>
      <c r="HV454" s="46"/>
      <c r="HW454" s="46"/>
      <c r="HX454" s="46"/>
      <c r="HY454" s="46"/>
      <c r="HZ454" s="46"/>
      <c r="IA454" s="46"/>
      <c r="IB454" s="46"/>
      <c r="IC454" s="46"/>
      <c r="ID454" s="46"/>
      <c r="IE454" s="46"/>
      <c r="IF454" s="46"/>
      <c r="IG454" s="46"/>
      <c r="IH454" s="46"/>
      <c r="II454" s="46"/>
      <c r="IJ454" s="46"/>
      <c r="IK454" s="46"/>
      <c r="IL454" s="46"/>
      <c r="IM454" s="46"/>
      <c r="IN454" s="46"/>
      <c r="IO454" s="46"/>
      <c r="IP454" s="46"/>
      <c r="IQ454" s="46"/>
      <c r="IR454" s="46"/>
      <c r="IS454" s="46"/>
      <c r="IT454" s="46"/>
      <c r="IU454" s="46"/>
      <c r="IV454" s="46"/>
      <c r="IW454" s="46"/>
      <c r="IX454" s="46"/>
      <c r="IY454" s="46"/>
      <c r="IZ454" s="46"/>
      <c r="JA454" s="46"/>
      <c r="JB454" s="46"/>
      <c r="JC454" s="46"/>
      <c r="JD454" s="46"/>
      <c r="JE454" s="46"/>
      <c r="JF454" s="46"/>
      <c r="JG454" s="46"/>
      <c r="JH454" s="46"/>
      <c r="JI454" s="46"/>
      <c r="JJ454" s="46"/>
      <c r="JK454" s="46"/>
      <c r="JL454" s="46"/>
      <c r="JM454" s="46"/>
      <c r="JN454" s="46"/>
      <c r="JO454" s="46"/>
      <c r="JP454" s="46"/>
      <c r="JQ454" s="46"/>
      <c r="JR454" s="46"/>
      <c r="JS454" s="46"/>
      <c r="JT454" s="46"/>
      <c r="JU454" s="46"/>
      <c r="JV454" s="46"/>
    </row>
    <row r="455" spans="1:282" x14ac:dyDescent="0.25">
      <c r="A455" t="s">
        <v>80</v>
      </c>
      <c r="B455" t="s">
        <v>91</v>
      </c>
      <c r="C455" s="14" t="s">
        <v>311</v>
      </c>
      <c r="D455" t="s">
        <v>205</v>
      </c>
      <c r="E455" s="42">
        <v>60000</v>
      </c>
      <c r="F455" s="42">
        <f>E455*0.0287</f>
        <v>1722</v>
      </c>
      <c r="G455" s="42">
        <v>3486.68</v>
      </c>
      <c r="H455" s="42">
        <f>E455*0.0304</f>
        <v>1824</v>
      </c>
      <c r="I455" s="42">
        <v>175</v>
      </c>
      <c r="J455" s="42">
        <v>7207.68</v>
      </c>
      <c r="K455" s="42">
        <f t="shared" si="93"/>
        <v>52792.32</v>
      </c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12"/>
      <c r="CC455" s="12"/>
      <c r="CD455" s="12"/>
      <c r="CE455" s="12"/>
      <c r="CF455" s="12"/>
      <c r="CG455" s="12"/>
      <c r="CH455" s="12"/>
      <c r="CI455" s="12"/>
      <c r="CJ455" s="12"/>
      <c r="CK455" s="12"/>
      <c r="CL455" s="12"/>
      <c r="CM455" s="12"/>
      <c r="CN455" s="12"/>
      <c r="CO455" s="12"/>
      <c r="CP455" s="12"/>
      <c r="CQ455" s="12"/>
      <c r="CR455" s="12"/>
      <c r="CS455" s="12"/>
      <c r="CT455" s="12"/>
      <c r="CU455" s="12"/>
      <c r="CV455" s="12"/>
      <c r="CW455" s="12"/>
      <c r="CX455" s="12"/>
      <c r="CY455" s="12"/>
      <c r="CZ455" s="12"/>
      <c r="DA455" s="12"/>
      <c r="DB455" s="12"/>
      <c r="DC455" s="12"/>
      <c r="DD455" s="12"/>
      <c r="DE455" s="12"/>
      <c r="DF455" s="12"/>
      <c r="DG455" s="12"/>
      <c r="DH455" s="12"/>
      <c r="DI455" s="12"/>
      <c r="DJ455" s="12"/>
      <c r="DK455" s="12"/>
      <c r="DL455" s="12"/>
      <c r="DM455" s="12"/>
      <c r="DN455" s="12"/>
      <c r="DO455" s="12"/>
      <c r="DP455" s="12"/>
      <c r="DQ455" s="12"/>
      <c r="DR455" s="12"/>
      <c r="DS455" s="12"/>
      <c r="DT455" s="12"/>
      <c r="DU455" s="12"/>
      <c r="DV455" s="12"/>
      <c r="DW455" s="12"/>
      <c r="DX455" s="12"/>
      <c r="DY455" s="12"/>
      <c r="DZ455" s="12"/>
      <c r="EA455" s="12"/>
      <c r="EB455" s="12"/>
      <c r="EC455" s="12"/>
      <c r="ED455" s="12"/>
      <c r="EE455" s="12"/>
      <c r="EF455" s="12"/>
      <c r="EG455" s="12"/>
      <c r="EH455" s="12"/>
      <c r="EI455" s="12"/>
      <c r="EJ455" s="12"/>
      <c r="EK455" s="12"/>
      <c r="EL455" s="12"/>
      <c r="EM455" s="12"/>
      <c r="EN455" s="12"/>
      <c r="EO455" s="12"/>
      <c r="EP455" s="12"/>
      <c r="EQ455" s="12"/>
      <c r="ER455" s="12"/>
      <c r="ES455" s="12"/>
      <c r="ET455" s="12"/>
      <c r="EU455" s="12"/>
      <c r="EV455" s="12"/>
      <c r="EW455" s="12"/>
      <c r="EX455" s="12"/>
      <c r="EY455" s="12"/>
      <c r="EZ455" s="12"/>
      <c r="FA455" s="12"/>
      <c r="FB455" s="12"/>
      <c r="FC455" s="12"/>
      <c r="FD455" s="12"/>
      <c r="FE455" s="12"/>
      <c r="FF455" s="12"/>
      <c r="FG455" s="12"/>
      <c r="FH455" s="12"/>
      <c r="FI455" s="12"/>
      <c r="FJ455" s="12"/>
      <c r="FK455" s="12"/>
      <c r="FL455" s="12"/>
      <c r="FM455" s="12"/>
      <c r="FN455" s="12"/>
      <c r="FO455" s="12"/>
      <c r="FP455" s="12"/>
      <c r="FQ455" s="12"/>
      <c r="FR455" s="12"/>
      <c r="FS455" s="12"/>
      <c r="FT455" s="12"/>
      <c r="FU455" s="12"/>
      <c r="FV455" s="12"/>
      <c r="FW455" s="12"/>
      <c r="FX455" s="12"/>
      <c r="FY455" s="12"/>
      <c r="FZ455" s="12"/>
      <c r="GA455" s="12"/>
      <c r="GB455" s="12"/>
      <c r="GC455" s="12"/>
      <c r="GD455" s="12"/>
      <c r="GE455" s="12"/>
      <c r="GF455" s="12"/>
      <c r="GG455" s="12"/>
      <c r="GH455" s="12"/>
      <c r="GI455" s="12"/>
      <c r="GJ455" s="12"/>
      <c r="GK455" s="12"/>
      <c r="GL455" s="12"/>
      <c r="GM455" s="12"/>
      <c r="GN455" s="12"/>
      <c r="GO455" s="12"/>
      <c r="GP455" s="12"/>
      <c r="GQ455" s="12"/>
      <c r="GR455" s="12"/>
      <c r="GS455" s="12"/>
      <c r="GT455" s="12"/>
      <c r="GU455" s="12"/>
      <c r="GV455" s="12"/>
      <c r="GW455" s="12"/>
      <c r="GX455" s="12"/>
      <c r="GY455" s="12"/>
      <c r="GZ455" s="12"/>
      <c r="HA455" s="12"/>
      <c r="HB455" s="12"/>
      <c r="HC455" s="12"/>
      <c r="HD455" s="12"/>
      <c r="HE455" s="12"/>
      <c r="HF455" s="12"/>
      <c r="HG455" s="12"/>
      <c r="HH455" s="12"/>
      <c r="HI455" s="12"/>
      <c r="HJ455" s="12"/>
      <c r="HK455" s="12"/>
      <c r="HL455" s="12"/>
      <c r="HM455" s="12"/>
      <c r="HN455" s="12"/>
      <c r="HO455" s="12"/>
      <c r="HP455" s="12"/>
      <c r="HQ455" s="12"/>
      <c r="HR455" s="12"/>
      <c r="HS455" s="12"/>
      <c r="HT455" s="12"/>
      <c r="HU455" s="12"/>
      <c r="HV455" s="12"/>
      <c r="HW455" s="12"/>
      <c r="HX455" s="12"/>
      <c r="HY455" s="12"/>
      <c r="HZ455" s="12"/>
      <c r="IA455" s="12"/>
      <c r="IB455" s="12"/>
      <c r="IC455" s="12"/>
      <c r="ID455" s="12"/>
      <c r="IE455" s="12"/>
      <c r="IF455" s="12"/>
      <c r="IG455" s="12"/>
      <c r="IH455" s="12"/>
      <c r="II455" s="12"/>
      <c r="IJ455" s="12"/>
      <c r="IK455" s="12"/>
      <c r="IL455" s="12"/>
      <c r="IM455" s="12"/>
      <c r="IN455" s="12"/>
      <c r="IO455" s="12"/>
      <c r="IP455" s="12"/>
      <c r="IQ455" s="12"/>
      <c r="IR455" s="12"/>
      <c r="IS455" s="12"/>
      <c r="IT455" s="12"/>
      <c r="IU455" s="12"/>
      <c r="IV455" s="12"/>
      <c r="IW455" s="12"/>
      <c r="IX455" s="12"/>
      <c r="IY455" s="12"/>
      <c r="IZ455" s="12"/>
      <c r="JA455" s="12"/>
      <c r="JB455" s="12"/>
      <c r="JC455" s="12"/>
      <c r="JD455" s="12"/>
      <c r="JE455" s="12"/>
      <c r="JF455" s="12"/>
      <c r="JG455" s="12"/>
      <c r="JH455" s="12"/>
      <c r="JI455" s="12"/>
      <c r="JJ455" s="12"/>
      <c r="JK455" s="12"/>
      <c r="JL455" s="12"/>
      <c r="JM455" s="12"/>
      <c r="JN455" s="12"/>
      <c r="JO455" s="12"/>
      <c r="JP455" s="12"/>
      <c r="JQ455" s="12"/>
      <c r="JR455" s="12"/>
      <c r="JS455" s="12"/>
      <c r="JT455" s="12"/>
      <c r="JU455" s="12"/>
      <c r="JV455" s="12"/>
    </row>
    <row r="456" spans="1:282" x14ac:dyDescent="0.25">
      <c r="A456" s="34" t="s">
        <v>12</v>
      </c>
      <c r="B456" s="34">
        <v>6</v>
      </c>
      <c r="C456" s="35"/>
      <c r="D456" s="34"/>
      <c r="E456" s="58">
        <f>E450+E451+E452+E453+E454+E455</f>
        <v>235750</v>
      </c>
      <c r="F456" s="58">
        <f>SUM(F450:F455)</f>
        <v>6766.03</v>
      </c>
      <c r="G456" s="58">
        <f>G450+G451+G452+G453+G454+G455</f>
        <v>5218.8</v>
      </c>
      <c r="H456" s="58">
        <f>H450+H451+H452+H453+H454+H455</f>
        <v>7166.8</v>
      </c>
      <c r="I456" s="58">
        <f>I450+I451+I452+I453+I454+I455</f>
        <v>3962.45</v>
      </c>
      <c r="J456" s="58">
        <f>J451+J450+J452+J453+J454+J455</f>
        <v>23114.080000000002</v>
      </c>
      <c r="K456" s="58">
        <f>K450+K451+K452+K453+K454+K455</f>
        <v>212635.92</v>
      </c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12"/>
      <c r="FY456" s="12"/>
      <c r="FZ456" s="12"/>
      <c r="GA456" s="12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  <c r="HP456" s="12"/>
      <c r="HQ456" s="12"/>
      <c r="HR456" s="12"/>
      <c r="HS456" s="12"/>
      <c r="HT456" s="12"/>
      <c r="HU456" s="12"/>
      <c r="HV456" s="12"/>
      <c r="HW456" s="12"/>
      <c r="HX456" s="12"/>
      <c r="HY456" s="12"/>
      <c r="HZ456" s="12"/>
      <c r="IA456" s="12"/>
      <c r="IB456" s="12"/>
      <c r="IC456" s="12"/>
      <c r="ID456" s="12"/>
      <c r="IE456" s="12"/>
      <c r="IF456" s="12"/>
      <c r="IG456" s="12"/>
      <c r="IH456" s="12"/>
      <c r="II456" s="12"/>
      <c r="IJ456" s="12"/>
      <c r="IK456" s="12"/>
      <c r="IL456" s="12"/>
      <c r="IM456" s="12"/>
      <c r="IN456" s="12"/>
      <c r="IO456" s="12"/>
      <c r="IP456" s="12"/>
      <c r="IQ456" s="12"/>
      <c r="IR456" s="12"/>
      <c r="IS456" s="12"/>
      <c r="IT456" s="12"/>
      <c r="IU456" s="12"/>
      <c r="IV456" s="12"/>
      <c r="IW456" s="12"/>
      <c r="IX456" s="12"/>
      <c r="IY456" s="12"/>
      <c r="IZ456" s="12"/>
      <c r="JA456" s="12"/>
      <c r="JB456" s="12"/>
      <c r="JC456" s="12"/>
      <c r="JD456" s="12"/>
      <c r="JE456" s="12"/>
      <c r="JF456" s="12"/>
      <c r="JG456" s="12"/>
      <c r="JH456" s="12"/>
      <c r="JI456" s="12"/>
      <c r="JJ456" s="12"/>
      <c r="JK456" s="12"/>
      <c r="JL456" s="12"/>
      <c r="JM456" s="12"/>
      <c r="JN456" s="12"/>
      <c r="JO456" s="12"/>
      <c r="JP456" s="12"/>
      <c r="JQ456" s="12"/>
      <c r="JR456" s="12"/>
      <c r="JS456" s="12"/>
      <c r="JT456" s="12"/>
      <c r="JU456" s="12"/>
      <c r="JV456" s="12"/>
    </row>
    <row r="457" spans="1:282" x14ac:dyDescent="0.25"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12"/>
      <c r="CC457" s="12"/>
      <c r="CD457" s="12"/>
      <c r="CE457" s="12"/>
      <c r="CF457" s="12"/>
      <c r="CG457" s="12"/>
      <c r="CH457" s="12"/>
      <c r="CI457" s="12"/>
      <c r="CJ457" s="12"/>
      <c r="CK457" s="12"/>
      <c r="CL457" s="12"/>
      <c r="CM457" s="12"/>
      <c r="CN457" s="12"/>
      <c r="CO457" s="12"/>
      <c r="CP457" s="12"/>
      <c r="CQ457" s="12"/>
      <c r="CR457" s="12"/>
      <c r="CS457" s="12"/>
      <c r="CT457" s="12"/>
      <c r="CU457" s="12"/>
      <c r="CV457" s="12"/>
      <c r="CW457" s="12"/>
      <c r="CX457" s="12"/>
      <c r="CY457" s="12"/>
      <c r="CZ457" s="12"/>
      <c r="DA457" s="12"/>
      <c r="DB457" s="12"/>
      <c r="DC457" s="12"/>
      <c r="DD457" s="12"/>
      <c r="DE457" s="12"/>
      <c r="DF457" s="12"/>
      <c r="DG457" s="12"/>
      <c r="DH457" s="12"/>
      <c r="DI457" s="12"/>
      <c r="DJ457" s="12"/>
      <c r="DK457" s="12"/>
      <c r="DL457" s="12"/>
      <c r="DM457" s="12"/>
      <c r="DN457" s="12"/>
      <c r="DO457" s="12"/>
      <c r="DP457" s="12"/>
      <c r="DQ457" s="12"/>
      <c r="DR457" s="12"/>
      <c r="DS457" s="12"/>
      <c r="DT457" s="12"/>
      <c r="DU457" s="12"/>
      <c r="DV457" s="12"/>
      <c r="DW457" s="12"/>
      <c r="DX457" s="12"/>
      <c r="DY457" s="12"/>
      <c r="DZ457" s="12"/>
      <c r="EA457" s="12"/>
      <c r="EB457" s="12"/>
      <c r="EC457" s="12"/>
      <c r="ED457" s="12"/>
      <c r="EE457" s="12"/>
      <c r="EF457" s="12"/>
      <c r="EG457" s="12"/>
      <c r="EH457" s="12"/>
      <c r="EI457" s="12"/>
      <c r="EJ457" s="12"/>
      <c r="EK457" s="12"/>
      <c r="EL457" s="12"/>
      <c r="EM457" s="12"/>
      <c r="EN457" s="12"/>
      <c r="EO457" s="12"/>
      <c r="EP457" s="12"/>
      <c r="EQ457" s="12"/>
      <c r="ER457" s="12"/>
      <c r="ES457" s="12"/>
      <c r="ET457" s="12"/>
      <c r="EU457" s="12"/>
      <c r="EV457" s="12"/>
      <c r="EW457" s="12"/>
      <c r="EX457" s="12"/>
      <c r="EY457" s="12"/>
      <c r="EZ457" s="12"/>
      <c r="FA457" s="12"/>
      <c r="FB457" s="12"/>
      <c r="FC457" s="12"/>
      <c r="FD457" s="12"/>
      <c r="FE457" s="12"/>
      <c r="FF457" s="12"/>
      <c r="FG457" s="12"/>
      <c r="FH457" s="12"/>
      <c r="FI457" s="12"/>
      <c r="FJ457" s="12"/>
      <c r="FK457" s="12"/>
      <c r="FL457" s="12"/>
      <c r="FM457" s="12"/>
      <c r="FN457" s="12"/>
      <c r="FO457" s="12"/>
      <c r="FP457" s="12"/>
      <c r="FQ457" s="12"/>
      <c r="FR457" s="12"/>
      <c r="FS457" s="12"/>
      <c r="FT457" s="12"/>
      <c r="FU457" s="12"/>
      <c r="FV457" s="12"/>
      <c r="FW457" s="12"/>
      <c r="FX457" s="12"/>
      <c r="FY457" s="12"/>
      <c r="FZ457" s="12"/>
      <c r="GA457" s="12"/>
      <c r="GB457" s="12"/>
      <c r="GC457" s="12"/>
      <c r="GD457" s="12"/>
      <c r="GE457" s="12"/>
      <c r="GF457" s="12"/>
      <c r="GG457" s="12"/>
      <c r="GH457" s="12"/>
      <c r="GI457" s="12"/>
      <c r="GJ457" s="12"/>
      <c r="GK457" s="12"/>
      <c r="GL457" s="12"/>
      <c r="GM457" s="12"/>
      <c r="GN457" s="12"/>
      <c r="GO457" s="12"/>
      <c r="GP457" s="12"/>
      <c r="GQ457" s="12"/>
      <c r="GR457" s="12"/>
      <c r="GS457" s="12"/>
      <c r="GT457" s="12"/>
      <c r="GU457" s="12"/>
      <c r="GV457" s="12"/>
      <c r="GW457" s="12"/>
      <c r="GX457" s="12"/>
      <c r="GY457" s="12"/>
      <c r="GZ457" s="12"/>
      <c r="HA457" s="12"/>
      <c r="HB457" s="12"/>
      <c r="HC457" s="12"/>
      <c r="HD457" s="12"/>
      <c r="HE457" s="12"/>
      <c r="HF457" s="12"/>
      <c r="HG457" s="12"/>
      <c r="HH457" s="12"/>
      <c r="HI457" s="12"/>
      <c r="HJ457" s="12"/>
      <c r="HK457" s="12"/>
      <c r="HL457" s="12"/>
      <c r="HM457" s="12"/>
      <c r="HN457" s="12"/>
      <c r="HO457" s="12"/>
      <c r="HP457" s="12"/>
      <c r="HQ457" s="12"/>
      <c r="HR457" s="12"/>
      <c r="HS457" s="12"/>
      <c r="HT457" s="12"/>
      <c r="HU457" s="12"/>
      <c r="HV457" s="12"/>
      <c r="HW457" s="12"/>
      <c r="HX457" s="12"/>
      <c r="HY457" s="12"/>
      <c r="HZ457" s="12"/>
      <c r="IA457" s="12"/>
      <c r="IB457" s="12"/>
      <c r="IC457" s="12"/>
      <c r="ID457" s="12"/>
      <c r="IE457" s="12"/>
      <c r="IF457" s="12"/>
      <c r="IG457" s="12"/>
      <c r="IH457" s="12"/>
      <c r="II457" s="12"/>
      <c r="IJ457" s="12"/>
      <c r="IK457" s="12"/>
      <c r="IL457" s="12"/>
      <c r="IM457" s="12"/>
      <c r="IN457" s="12"/>
      <c r="IO457" s="12"/>
      <c r="IP457" s="12"/>
      <c r="IQ457" s="12"/>
      <c r="IR457" s="12"/>
      <c r="IS457" s="12"/>
      <c r="IT457" s="12"/>
      <c r="IU457" s="12"/>
      <c r="IV457" s="12"/>
      <c r="IW457" s="12"/>
      <c r="IX457" s="12"/>
      <c r="IY457" s="12"/>
      <c r="IZ457" s="12"/>
      <c r="JA457" s="12"/>
      <c r="JB457" s="12"/>
      <c r="JC457" s="12"/>
      <c r="JD457" s="12"/>
      <c r="JE457" s="12"/>
      <c r="JF457" s="12"/>
      <c r="JG457" s="12"/>
      <c r="JH457" s="12"/>
      <c r="JI457" s="12"/>
      <c r="JJ457" s="12"/>
      <c r="JK457" s="12"/>
      <c r="JL457" s="12"/>
      <c r="JM457" s="12"/>
      <c r="JN457" s="12"/>
      <c r="JO457" s="12"/>
      <c r="JP457" s="12"/>
      <c r="JQ457" s="12"/>
      <c r="JR457" s="12"/>
      <c r="JS457" s="12"/>
      <c r="JT457" s="12"/>
      <c r="JU457" s="12"/>
      <c r="JV457" s="12"/>
    </row>
    <row r="458" spans="1:282" x14ac:dyDescent="0.25">
      <c r="A458" s="87" t="s">
        <v>78</v>
      </c>
      <c r="B458" s="87"/>
      <c r="C458" s="87"/>
      <c r="D458" s="87"/>
      <c r="E458" s="87"/>
      <c r="F458" s="87"/>
      <c r="G458" s="87"/>
      <c r="H458" s="87"/>
      <c r="I458" s="87"/>
      <c r="J458" s="87"/>
      <c r="K458" s="87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12"/>
      <c r="FY458" s="12"/>
      <c r="FZ458" s="12"/>
      <c r="GA458" s="12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  <c r="HP458" s="12"/>
      <c r="HQ458" s="12"/>
      <c r="HR458" s="12"/>
      <c r="HS458" s="12"/>
      <c r="HT458" s="12"/>
      <c r="HU458" s="12"/>
      <c r="HV458" s="12"/>
      <c r="HW458" s="12"/>
      <c r="HX458" s="12"/>
      <c r="HY458" s="12"/>
      <c r="HZ458" s="12"/>
      <c r="IA458" s="12"/>
      <c r="IB458" s="12"/>
      <c r="IC458" s="12"/>
      <c r="ID458" s="12"/>
      <c r="IE458" s="12"/>
      <c r="IF458" s="12"/>
      <c r="IG458" s="12"/>
      <c r="IH458" s="12"/>
      <c r="II458" s="12"/>
      <c r="IJ458" s="12"/>
      <c r="IK458" s="12"/>
      <c r="IL458" s="12"/>
      <c r="IM458" s="12"/>
      <c r="IN458" s="12"/>
      <c r="IO458" s="12"/>
      <c r="IP458" s="12"/>
      <c r="IQ458" s="12"/>
      <c r="IR458" s="12"/>
      <c r="IS458" s="12"/>
      <c r="IT458" s="12"/>
      <c r="IU458" s="12"/>
      <c r="IV458" s="12"/>
      <c r="IW458" s="12"/>
      <c r="IX458" s="12"/>
      <c r="IY458" s="12"/>
      <c r="IZ458" s="12"/>
      <c r="JA458" s="12"/>
      <c r="JB458" s="12"/>
      <c r="JC458" s="12"/>
      <c r="JD458" s="12"/>
      <c r="JE458" s="12"/>
      <c r="JF458" s="12"/>
      <c r="JG458" s="12"/>
      <c r="JH458" s="12"/>
      <c r="JI458" s="12"/>
      <c r="JJ458" s="12"/>
      <c r="JK458" s="12"/>
      <c r="JL458" s="12"/>
      <c r="JM458" s="12"/>
      <c r="JN458" s="12"/>
      <c r="JO458" s="12"/>
      <c r="JP458" s="12"/>
      <c r="JQ458" s="12"/>
      <c r="JR458" s="12"/>
      <c r="JS458" s="12"/>
      <c r="JT458" s="12"/>
      <c r="JU458" s="12"/>
      <c r="JV458" s="12"/>
    </row>
    <row r="459" spans="1:282" x14ac:dyDescent="0.25">
      <c r="A459" t="s">
        <v>264</v>
      </c>
      <c r="B459" s="8" t="s">
        <v>96</v>
      </c>
      <c r="C459" s="14" t="s">
        <v>310</v>
      </c>
      <c r="D459" t="s">
        <v>205</v>
      </c>
      <c r="E459" s="42">
        <v>42000</v>
      </c>
      <c r="F459" s="42">
        <f>E459*0.0287</f>
        <v>1205.4000000000001</v>
      </c>
      <c r="G459" s="42">
        <v>724.92</v>
      </c>
      <c r="H459" s="42">
        <f>E459*0.0304</f>
        <v>1276.8</v>
      </c>
      <c r="I459" s="42">
        <v>25</v>
      </c>
      <c r="J459" s="42">
        <f>+F459+G459+H459+I459</f>
        <v>3232.12</v>
      </c>
      <c r="K459" s="42">
        <f>+E459-J459</f>
        <v>38767.879999999997</v>
      </c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  <c r="BA459" s="12"/>
      <c r="BB459" s="12"/>
      <c r="BC459" s="12"/>
      <c r="BD459" s="12"/>
      <c r="BE459" s="12"/>
      <c r="BF459" s="12"/>
      <c r="BG459" s="12"/>
      <c r="BH459" s="12"/>
      <c r="BI459" s="12"/>
      <c r="BJ459" s="12"/>
      <c r="BK459" s="12"/>
      <c r="BL459" s="12"/>
      <c r="BM459" s="12"/>
      <c r="BN459" s="12"/>
      <c r="BO459" s="12"/>
      <c r="BP459" s="12"/>
      <c r="BQ459" s="12"/>
      <c r="BR459" s="12"/>
      <c r="BS459" s="12"/>
      <c r="BT459" s="12"/>
      <c r="BU459" s="12"/>
      <c r="BV459" s="12"/>
      <c r="BW459" s="12"/>
      <c r="BX459" s="12"/>
      <c r="BY459" s="12"/>
      <c r="BZ459" s="12"/>
      <c r="CA459" s="12"/>
      <c r="CB459" s="12"/>
      <c r="CC459" s="12"/>
      <c r="CD459" s="12"/>
      <c r="CE459" s="12"/>
      <c r="CF459" s="12"/>
      <c r="CG459" s="12"/>
      <c r="CH459" s="12"/>
      <c r="CI459" s="12"/>
      <c r="CJ459" s="12"/>
      <c r="CK459" s="12"/>
      <c r="CL459" s="12"/>
      <c r="CM459" s="12"/>
      <c r="CN459" s="12"/>
      <c r="CO459" s="12"/>
      <c r="CP459" s="12"/>
      <c r="CQ459" s="12"/>
      <c r="CR459" s="12"/>
      <c r="CS459" s="12"/>
      <c r="CT459" s="12"/>
      <c r="CU459" s="12"/>
      <c r="CV459" s="12"/>
      <c r="CW459" s="12"/>
      <c r="CX459" s="12"/>
      <c r="CY459" s="12"/>
      <c r="CZ459" s="12"/>
      <c r="DA459" s="12"/>
      <c r="DB459" s="12"/>
      <c r="DC459" s="12"/>
      <c r="DD459" s="12"/>
      <c r="DE459" s="12"/>
      <c r="DF459" s="12"/>
      <c r="DG459" s="12"/>
      <c r="DH459" s="12"/>
      <c r="DI459" s="12"/>
      <c r="DJ459" s="12"/>
      <c r="DK459" s="12"/>
      <c r="DL459" s="12"/>
      <c r="DM459" s="12"/>
      <c r="DN459" s="12"/>
      <c r="DO459" s="12"/>
      <c r="DP459" s="12"/>
      <c r="DQ459" s="12"/>
      <c r="DR459" s="12"/>
      <c r="DS459" s="12"/>
      <c r="DT459" s="12"/>
      <c r="DU459" s="12"/>
      <c r="DV459" s="12"/>
      <c r="DW459" s="12"/>
      <c r="DX459" s="12"/>
      <c r="DY459" s="12"/>
      <c r="DZ459" s="12"/>
      <c r="EA459" s="12"/>
      <c r="EB459" s="12"/>
      <c r="EC459" s="12"/>
      <c r="ED459" s="12"/>
      <c r="EE459" s="12"/>
      <c r="EF459" s="12"/>
      <c r="EG459" s="12"/>
      <c r="EH459" s="12"/>
      <c r="EI459" s="12"/>
      <c r="EJ459" s="12"/>
      <c r="EK459" s="12"/>
      <c r="EL459" s="12"/>
      <c r="EM459" s="12"/>
      <c r="EN459" s="12"/>
      <c r="EO459" s="12"/>
      <c r="EP459" s="12"/>
      <c r="EQ459" s="12"/>
      <c r="ER459" s="12"/>
      <c r="ES459" s="12"/>
      <c r="ET459" s="12"/>
      <c r="EU459" s="12"/>
      <c r="EV459" s="12"/>
      <c r="EW459" s="12"/>
      <c r="EX459" s="12"/>
      <c r="EY459" s="12"/>
      <c r="EZ459" s="12"/>
      <c r="FA459" s="12"/>
      <c r="FB459" s="12"/>
      <c r="FC459" s="12"/>
      <c r="FD459" s="12"/>
      <c r="FE459" s="12"/>
      <c r="FF459" s="12"/>
      <c r="FG459" s="12"/>
      <c r="FH459" s="12"/>
      <c r="FI459" s="12"/>
      <c r="FJ459" s="12"/>
      <c r="FK459" s="12"/>
      <c r="FL459" s="12"/>
      <c r="FM459" s="12"/>
      <c r="FN459" s="12"/>
      <c r="FO459" s="12"/>
      <c r="FP459" s="12"/>
      <c r="FQ459" s="12"/>
      <c r="FR459" s="12"/>
      <c r="FS459" s="12"/>
      <c r="FT459" s="12"/>
      <c r="FU459" s="12"/>
      <c r="FV459" s="12"/>
      <c r="FW459" s="12"/>
      <c r="FX459" s="12"/>
      <c r="FY459" s="12"/>
      <c r="FZ459" s="12"/>
      <c r="GA459" s="12"/>
      <c r="GB459" s="12"/>
      <c r="GC459" s="12"/>
      <c r="GD459" s="12"/>
      <c r="GE459" s="12"/>
      <c r="GF459" s="12"/>
      <c r="GG459" s="12"/>
      <c r="GH459" s="12"/>
      <c r="GI459" s="12"/>
      <c r="GJ459" s="12"/>
      <c r="GK459" s="12"/>
      <c r="GL459" s="12"/>
      <c r="GM459" s="12"/>
      <c r="GN459" s="12"/>
      <c r="GO459" s="12"/>
      <c r="GP459" s="12"/>
      <c r="GQ459" s="12"/>
      <c r="GR459" s="12"/>
      <c r="GS459" s="12"/>
      <c r="GT459" s="12"/>
      <c r="GU459" s="12"/>
      <c r="GV459" s="12"/>
      <c r="GW459" s="12"/>
      <c r="GX459" s="12"/>
      <c r="GY459" s="12"/>
      <c r="GZ459" s="12"/>
      <c r="HA459" s="12"/>
      <c r="HB459" s="12"/>
      <c r="HC459" s="12"/>
      <c r="HD459" s="12"/>
      <c r="HE459" s="12"/>
      <c r="HF459" s="12"/>
      <c r="HG459" s="12"/>
      <c r="HH459" s="12"/>
      <c r="HI459" s="12"/>
      <c r="HJ459" s="12"/>
      <c r="HK459" s="12"/>
      <c r="HL459" s="12"/>
      <c r="HM459" s="12"/>
      <c r="HN459" s="12"/>
      <c r="HO459" s="12"/>
      <c r="HP459" s="12"/>
      <c r="HQ459" s="12"/>
      <c r="HR459" s="12"/>
      <c r="HS459" s="12"/>
      <c r="HT459" s="12"/>
      <c r="HU459" s="12"/>
      <c r="HV459" s="12"/>
      <c r="HW459" s="12"/>
      <c r="HX459" s="12"/>
      <c r="HY459" s="12"/>
      <c r="HZ459" s="12"/>
      <c r="IA459" s="12"/>
      <c r="IB459" s="12"/>
      <c r="IC459" s="12"/>
      <c r="ID459" s="12"/>
      <c r="IE459" s="12"/>
      <c r="IF459" s="12"/>
      <c r="IG459" s="12"/>
      <c r="IH459" s="12"/>
      <c r="II459" s="12"/>
      <c r="IJ459" s="12"/>
      <c r="IK459" s="12"/>
      <c r="IL459" s="12"/>
      <c r="IM459" s="12"/>
      <c r="IN459" s="12"/>
      <c r="IO459" s="12"/>
      <c r="IP459" s="12"/>
      <c r="IQ459" s="12"/>
      <c r="IR459" s="12"/>
      <c r="IS459" s="12"/>
      <c r="IT459" s="12"/>
      <c r="IU459" s="12"/>
      <c r="IV459" s="12"/>
      <c r="IW459" s="12"/>
      <c r="IX459" s="12"/>
      <c r="IY459" s="12"/>
      <c r="IZ459" s="12"/>
      <c r="JA459" s="12"/>
      <c r="JB459" s="12"/>
      <c r="JC459" s="12"/>
      <c r="JD459" s="12"/>
      <c r="JE459" s="12"/>
      <c r="JF459" s="12"/>
      <c r="JG459" s="12"/>
      <c r="JH459" s="12"/>
      <c r="JI459" s="12"/>
      <c r="JJ459" s="12"/>
      <c r="JK459" s="12"/>
      <c r="JL459" s="12"/>
      <c r="JM459" s="12"/>
      <c r="JN459" s="12"/>
      <c r="JO459" s="12"/>
      <c r="JP459" s="12"/>
      <c r="JQ459" s="12"/>
      <c r="JR459" s="12"/>
      <c r="JS459" s="12"/>
      <c r="JT459" s="12"/>
      <c r="JU459" s="12"/>
      <c r="JV459" s="12"/>
    </row>
    <row r="460" spans="1:282" s="1" customFormat="1" x14ac:dyDescent="0.25">
      <c r="A460" t="s">
        <v>39</v>
      </c>
      <c r="B460" s="8" t="s">
        <v>251</v>
      </c>
      <c r="C460" s="14" t="s">
        <v>310</v>
      </c>
      <c r="D460" t="s">
        <v>204</v>
      </c>
      <c r="E460" s="42">
        <v>31500</v>
      </c>
      <c r="F460" s="42">
        <v>904.05</v>
      </c>
      <c r="G460" s="42">
        <v>0</v>
      </c>
      <c r="H460" s="42">
        <v>957.6</v>
      </c>
      <c r="I460" s="42">
        <v>175</v>
      </c>
      <c r="J460" s="42">
        <f>+F460+G460+H460+I460</f>
        <v>2036.65</v>
      </c>
      <c r="K460" s="42">
        <f>+E460-J460</f>
        <v>29463.35</v>
      </c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  <c r="AX460" s="11"/>
      <c r="AY460" s="11"/>
      <c r="AZ460" s="11"/>
      <c r="BA460" s="11"/>
      <c r="BB460" s="11"/>
      <c r="BC460" s="11"/>
      <c r="BD460" s="11"/>
      <c r="BE460" s="11"/>
      <c r="BF460" s="11"/>
      <c r="BG460" s="11"/>
      <c r="BH460" s="11"/>
      <c r="BI460" s="11"/>
      <c r="BJ460" s="11"/>
      <c r="BK460" s="11"/>
      <c r="BL460" s="11"/>
      <c r="BM460" s="11"/>
      <c r="BN460" s="11"/>
      <c r="BO460" s="11"/>
      <c r="BP460" s="11"/>
      <c r="BQ460" s="11"/>
      <c r="BR460" s="11"/>
      <c r="BS460" s="11"/>
      <c r="BT460" s="11"/>
      <c r="BU460" s="11"/>
      <c r="BV460" s="11"/>
      <c r="BW460" s="11"/>
      <c r="BX460" s="11"/>
      <c r="BY460" s="11"/>
      <c r="BZ460" s="11"/>
      <c r="CA460" s="11"/>
      <c r="CB460" s="11"/>
      <c r="CC460" s="11"/>
      <c r="CD460" s="11"/>
      <c r="CE460" s="11"/>
      <c r="CF460" s="11"/>
      <c r="CG460" s="11"/>
      <c r="CH460" s="11"/>
      <c r="CI460" s="11"/>
      <c r="CJ460" s="11"/>
      <c r="CK460" s="11"/>
      <c r="CL460" s="11"/>
      <c r="CM460" s="11"/>
      <c r="CN460" s="11"/>
      <c r="CO460" s="11"/>
      <c r="CP460" s="11"/>
      <c r="CQ460" s="11"/>
      <c r="CR460" s="11"/>
      <c r="CS460" s="11"/>
      <c r="CT460" s="11"/>
      <c r="CU460" s="11"/>
      <c r="CV460" s="11"/>
      <c r="CW460" s="11"/>
      <c r="CX460" s="11"/>
      <c r="CY460" s="11"/>
      <c r="CZ460" s="11"/>
      <c r="DA460" s="11"/>
      <c r="DB460" s="11"/>
      <c r="DC460" s="11"/>
      <c r="DD460" s="11"/>
      <c r="DE460" s="11"/>
      <c r="DF460" s="11"/>
      <c r="DG460" s="11"/>
      <c r="DH460" s="11"/>
      <c r="DI460" s="11"/>
      <c r="DJ460" s="11"/>
      <c r="DK460" s="11"/>
      <c r="DL460" s="11"/>
      <c r="DM460" s="11"/>
      <c r="DN460" s="11"/>
      <c r="DO460" s="11"/>
      <c r="DP460" s="11"/>
      <c r="DQ460" s="11"/>
      <c r="DR460" s="11"/>
      <c r="DS460" s="11"/>
      <c r="DT460" s="11"/>
      <c r="DU460" s="11"/>
      <c r="DV460" s="11"/>
      <c r="DW460" s="11"/>
      <c r="DX460" s="11"/>
      <c r="DY460" s="11"/>
      <c r="DZ460" s="11"/>
      <c r="EA460" s="11"/>
      <c r="EB460" s="11"/>
      <c r="EC460" s="11"/>
      <c r="ED460" s="11"/>
      <c r="EE460" s="11"/>
      <c r="EF460" s="11"/>
      <c r="EG460" s="11"/>
      <c r="EH460" s="11"/>
      <c r="EI460" s="11"/>
      <c r="EJ460" s="11"/>
      <c r="EK460" s="11"/>
      <c r="EL460" s="11"/>
      <c r="EM460" s="11"/>
      <c r="EN460" s="11"/>
      <c r="EO460" s="11"/>
      <c r="EP460" s="11"/>
      <c r="EQ460" s="11"/>
      <c r="ER460" s="11"/>
      <c r="ES460" s="11"/>
      <c r="ET460" s="11"/>
      <c r="EU460" s="11"/>
      <c r="EV460" s="11"/>
      <c r="EW460" s="11"/>
      <c r="EX460" s="11"/>
      <c r="EY460" s="11"/>
      <c r="EZ460" s="11"/>
      <c r="FA460" s="11"/>
      <c r="FB460" s="11"/>
      <c r="FC460" s="11"/>
      <c r="FD460" s="11"/>
      <c r="FE460" s="11"/>
      <c r="FF460" s="11"/>
      <c r="FG460" s="11"/>
      <c r="FH460" s="11"/>
      <c r="FI460" s="11"/>
      <c r="FJ460" s="11"/>
      <c r="FK460" s="11"/>
      <c r="FL460" s="11"/>
      <c r="FM460" s="11"/>
      <c r="FN460" s="11"/>
      <c r="FO460" s="11"/>
      <c r="FP460" s="11"/>
      <c r="FQ460" s="11"/>
      <c r="FR460" s="11"/>
      <c r="FS460" s="11"/>
      <c r="FT460" s="11"/>
      <c r="FU460" s="11"/>
      <c r="FV460" s="11"/>
      <c r="FW460" s="11"/>
      <c r="FX460" s="11"/>
      <c r="FY460" s="11"/>
      <c r="FZ460" s="11"/>
      <c r="GA460" s="11"/>
      <c r="GB460" s="11"/>
      <c r="GC460" s="11"/>
      <c r="GD460" s="11"/>
      <c r="GE460" s="11"/>
      <c r="GF460" s="11"/>
      <c r="GG460" s="11"/>
      <c r="GH460" s="11"/>
      <c r="GI460" s="11"/>
      <c r="GJ460" s="11"/>
      <c r="GK460" s="11"/>
      <c r="GL460" s="11"/>
      <c r="GM460" s="11"/>
      <c r="GN460" s="11"/>
      <c r="GO460" s="11"/>
      <c r="GP460" s="11"/>
      <c r="GQ460" s="11"/>
      <c r="GR460" s="11"/>
      <c r="GS460" s="11"/>
      <c r="GT460" s="11"/>
      <c r="GU460" s="11"/>
      <c r="GV460" s="11"/>
      <c r="GW460" s="11"/>
      <c r="GX460" s="11"/>
      <c r="GY460" s="11"/>
      <c r="GZ460" s="11"/>
      <c r="HA460" s="11"/>
      <c r="HB460" s="11"/>
      <c r="HC460" s="11"/>
      <c r="HD460" s="11"/>
      <c r="HE460" s="11"/>
      <c r="HF460" s="11"/>
      <c r="HG460" s="11"/>
      <c r="HH460" s="11"/>
      <c r="HI460" s="11"/>
      <c r="HJ460" s="11"/>
      <c r="HK460" s="11"/>
      <c r="HL460" s="11"/>
      <c r="HM460" s="11"/>
      <c r="HN460" s="11"/>
      <c r="HO460" s="11"/>
      <c r="HP460" s="11"/>
      <c r="HQ460" s="11"/>
      <c r="HR460" s="11"/>
      <c r="HS460" s="11"/>
      <c r="HT460" s="11"/>
      <c r="HU460" s="11"/>
      <c r="HV460" s="11"/>
      <c r="HW460" s="11"/>
      <c r="HX460" s="11"/>
      <c r="HY460" s="11"/>
      <c r="HZ460" s="11"/>
      <c r="IA460" s="11"/>
      <c r="IB460" s="11"/>
      <c r="IC460" s="11"/>
      <c r="ID460" s="11"/>
      <c r="IE460" s="11"/>
      <c r="IF460" s="11"/>
      <c r="IG460" s="11"/>
      <c r="IH460" s="11"/>
      <c r="II460" s="11"/>
      <c r="IJ460" s="11"/>
      <c r="IK460" s="11"/>
      <c r="IL460" s="11"/>
      <c r="IM460" s="11"/>
      <c r="IN460" s="11"/>
      <c r="IO460" s="11"/>
      <c r="IP460" s="11"/>
      <c r="IQ460" s="11"/>
      <c r="IR460" s="11"/>
      <c r="IS460" s="11"/>
      <c r="IT460" s="11"/>
      <c r="IU460" s="11"/>
      <c r="IV460" s="11"/>
      <c r="IW460" s="11"/>
      <c r="IX460" s="11"/>
      <c r="IY460" s="11"/>
      <c r="IZ460" s="11"/>
      <c r="JA460" s="11"/>
      <c r="JB460" s="11"/>
      <c r="JC460" s="11"/>
      <c r="JD460" s="11"/>
      <c r="JE460" s="11"/>
      <c r="JF460" s="11"/>
      <c r="JG460" s="11"/>
      <c r="JH460" s="11"/>
      <c r="JI460" s="11"/>
      <c r="JJ460" s="11"/>
      <c r="JK460" s="11"/>
      <c r="JL460" s="11"/>
      <c r="JM460" s="11"/>
      <c r="JN460" s="11"/>
      <c r="JO460" s="11"/>
      <c r="JP460" s="11"/>
      <c r="JQ460" s="11"/>
      <c r="JR460" s="11"/>
      <c r="JS460" s="11"/>
      <c r="JT460" s="11"/>
      <c r="JU460" s="11"/>
      <c r="JV460" s="11"/>
    </row>
    <row r="461" spans="1:282" x14ac:dyDescent="0.25">
      <c r="A461" s="26" t="s">
        <v>12</v>
      </c>
      <c r="B461" s="26">
        <v>2</v>
      </c>
      <c r="C461" s="27"/>
      <c r="D461" s="26"/>
      <c r="E461" s="49">
        <f>SUM(E459:E460)</f>
        <v>73500</v>
      </c>
      <c r="F461" s="49">
        <f>SUM(F459:F460)</f>
        <v>2109.4499999999998</v>
      </c>
      <c r="G461" s="49">
        <f>SUM(G459:G460)</f>
        <v>724.92</v>
      </c>
      <c r="H461" s="49">
        <f>SUM(H459)+H460</f>
        <v>2234.4</v>
      </c>
      <c r="I461" s="49">
        <f>SUM(I459:I460)</f>
        <v>200</v>
      </c>
      <c r="J461" s="49">
        <f>SUM(J459)+J460</f>
        <v>5268.77</v>
      </c>
      <c r="K461" s="49">
        <f>SUM(K459)+K460</f>
        <v>68231.23</v>
      </c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12"/>
      <c r="FY461" s="12"/>
      <c r="FZ461" s="12"/>
      <c r="GA461" s="12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  <c r="HP461" s="12"/>
      <c r="HQ461" s="12"/>
      <c r="HR461" s="12"/>
      <c r="HS461" s="12"/>
      <c r="HT461" s="12"/>
      <c r="HU461" s="12"/>
      <c r="HV461" s="12"/>
      <c r="HW461" s="12"/>
      <c r="HX461" s="12"/>
      <c r="HY461" s="12"/>
      <c r="HZ461" s="12"/>
      <c r="IA461" s="12"/>
      <c r="IB461" s="12"/>
      <c r="IC461" s="12"/>
      <c r="ID461" s="12"/>
      <c r="IE461" s="12"/>
      <c r="IF461" s="12"/>
      <c r="IG461" s="12"/>
      <c r="IH461" s="12"/>
      <c r="II461" s="12"/>
      <c r="IJ461" s="12"/>
      <c r="IK461" s="12"/>
      <c r="IL461" s="12"/>
      <c r="IM461" s="12"/>
      <c r="IN461" s="12"/>
      <c r="IO461" s="12"/>
      <c r="IP461" s="12"/>
      <c r="IQ461" s="12"/>
      <c r="IR461" s="12"/>
      <c r="IS461" s="12"/>
      <c r="IT461" s="12"/>
      <c r="IU461" s="12"/>
      <c r="IV461" s="12"/>
      <c r="IW461" s="12"/>
      <c r="IX461" s="12"/>
      <c r="IY461" s="12"/>
      <c r="IZ461" s="12"/>
      <c r="JA461" s="12"/>
      <c r="JB461" s="12"/>
      <c r="JC461" s="12"/>
      <c r="JD461" s="12"/>
      <c r="JE461" s="12"/>
      <c r="JF461" s="12"/>
      <c r="JG461" s="12"/>
      <c r="JH461" s="12"/>
      <c r="JI461" s="12"/>
      <c r="JJ461" s="12"/>
      <c r="JK461" s="12"/>
      <c r="JL461" s="12"/>
      <c r="JM461" s="12"/>
      <c r="JN461" s="12"/>
      <c r="JO461" s="12"/>
      <c r="JP461" s="12"/>
      <c r="JQ461" s="12"/>
      <c r="JR461" s="12"/>
      <c r="JS461" s="12"/>
      <c r="JT461" s="12"/>
      <c r="JU461" s="12"/>
      <c r="JV461" s="12"/>
    </row>
    <row r="462" spans="1:282" x14ac:dyDescent="0.25">
      <c r="A462" s="1"/>
      <c r="B462" s="1"/>
      <c r="C462" s="17"/>
      <c r="D462" s="1"/>
      <c r="E462" s="51"/>
      <c r="F462" s="51"/>
      <c r="G462" s="51"/>
      <c r="H462" s="51"/>
      <c r="I462" s="51"/>
      <c r="J462" s="51"/>
      <c r="K462" s="51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12"/>
      <c r="CC462" s="12"/>
      <c r="CD462" s="12"/>
      <c r="CE462" s="12"/>
      <c r="CF462" s="12"/>
      <c r="CG462" s="12"/>
      <c r="CH462" s="12"/>
      <c r="CI462" s="12"/>
      <c r="CJ462" s="12"/>
      <c r="CK462" s="12"/>
      <c r="CL462" s="12"/>
      <c r="CM462" s="12"/>
      <c r="CN462" s="12"/>
      <c r="CO462" s="12"/>
      <c r="CP462" s="12"/>
      <c r="CQ462" s="12"/>
      <c r="CR462" s="12"/>
      <c r="CS462" s="12"/>
      <c r="CT462" s="12"/>
      <c r="CU462" s="12"/>
      <c r="CV462" s="12"/>
      <c r="CW462" s="12"/>
      <c r="CX462" s="12"/>
      <c r="CY462" s="12"/>
      <c r="CZ462" s="12"/>
      <c r="DA462" s="12"/>
      <c r="DB462" s="12"/>
      <c r="DC462" s="12"/>
      <c r="DD462" s="12"/>
      <c r="DE462" s="12"/>
      <c r="DF462" s="12"/>
      <c r="DG462" s="12"/>
      <c r="DH462" s="12"/>
      <c r="DI462" s="12"/>
      <c r="DJ462" s="12"/>
      <c r="DK462" s="12"/>
      <c r="DL462" s="12"/>
      <c r="DM462" s="12"/>
      <c r="DN462" s="12"/>
      <c r="DO462" s="12"/>
      <c r="DP462" s="12"/>
      <c r="DQ462" s="12"/>
      <c r="DR462" s="12"/>
      <c r="DS462" s="12"/>
      <c r="DT462" s="12"/>
      <c r="DU462" s="12"/>
      <c r="DV462" s="12"/>
      <c r="DW462" s="12"/>
      <c r="DX462" s="12"/>
      <c r="DY462" s="12"/>
      <c r="DZ462" s="12"/>
      <c r="EA462" s="12"/>
      <c r="EB462" s="12"/>
      <c r="EC462" s="12"/>
      <c r="ED462" s="12"/>
      <c r="EE462" s="12"/>
      <c r="EF462" s="12"/>
      <c r="EG462" s="12"/>
      <c r="EH462" s="12"/>
      <c r="EI462" s="12"/>
      <c r="EJ462" s="12"/>
      <c r="EK462" s="12"/>
      <c r="EL462" s="12"/>
      <c r="EM462" s="12"/>
      <c r="EN462" s="12"/>
      <c r="EO462" s="12"/>
      <c r="EP462" s="12"/>
      <c r="EQ462" s="12"/>
      <c r="ER462" s="12"/>
      <c r="ES462" s="12"/>
      <c r="ET462" s="12"/>
      <c r="EU462" s="12"/>
      <c r="EV462" s="12"/>
      <c r="EW462" s="12"/>
      <c r="EX462" s="12"/>
      <c r="EY462" s="12"/>
      <c r="EZ462" s="12"/>
      <c r="FA462" s="12"/>
      <c r="FB462" s="12"/>
      <c r="FC462" s="12"/>
      <c r="FD462" s="12"/>
      <c r="FE462" s="12"/>
      <c r="FF462" s="12"/>
      <c r="FG462" s="12"/>
      <c r="FH462" s="12"/>
      <c r="FI462" s="12"/>
      <c r="FJ462" s="12"/>
      <c r="FK462" s="12"/>
      <c r="FL462" s="12"/>
      <c r="FM462" s="12"/>
      <c r="FN462" s="12"/>
      <c r="FO462" s="12"/>
      <c r="FP462" s="12"/>
      <c r="FQ462" s="12"/>
      <c r="FR462" s="12"/>
      <c r="FS462" s="12"/>
      <c r="FT462" s="12"/>
      <c r="FU462" s="12"/>
      <c r="FV462" s="12"/>
      <c r="FW462" s="12"/>
      <c r="FX462" s="12"/>
      <c r="FY462" s="12"/>
      <c r="FZ462" s="12"/>
      <c r="GA462" s="12"/>
      <c r="GB462" s="12"/>
      <c r="GC462" s="12"/>
      <c r="GD462" s="12"/>
      <c r="GE462" s="12"/>
      <c r="GF462" s="12"/>
      <c r="GG462" s="12"/>
      <c r="GH462" s="12"/>
      <c r="GI462" s="12"/>
      <c r="GJ462" s="12"/>
      <c r="GK462" s="12"/>
      <c r="GL462" s="12"/>
      <c r="GM462" s="12"/>
      <c r="GN462" s="12"/>
      <c r="GO462" s="12"/>
      <c r="GP462" s="12"/>
      <c r="GQ462" s="12"/>
      <c r="GR462" s="12"/>
      <c r="GS462" s="12"/>
      <c r="GT462" s="12"/>
      <c r="GU462" s="12"/>
      <c r="GV462" s="12"/>
      <c r="GW462" s="12"/>
      <c r="GX462" s="12"/>
      <c r="GY462" s="12"/>
      <c r="GZ462" s="12"/>
      <c r="HA462" s="12"/>
      <c r="HB462" s="12"/>
      <c r="HC462" s="12"/>
      <c r="HD462" s="12"/>
      <c r="HE462" s="12"/>
      <c r="HF462" s="12"/>
      <c r="HG462" s="12"/>
      <c r="HH462" s="12"/>
      <c r="HI462" s="12"/>
      <c r="HJ462" s="12"/>
      <c r="HK462" s="12"/>
      <c r="HL462" s="12"/>
      <c r="HM462" s="12"/>
      <c r="HN462" s="12"/>
      <c r="HO462" s="12"/>
      <c r="HP462" s="12"/>
      <c r="HQ462" s="12"/>
      <c r="HR462" s="12"/>
      <c r="HS462" s="12"/>
      <c r="HT462" s="12"/>
      <c r="HU462" s="12"/>
      <c r="HV462" s="12"/>
      <c r="HW462" s="12"/>
      <c r="HX462" s="12"/>
      <c r="HY462" s="12"/>
      <c r="HZ462" s="12"/>
      <c r="IA462" s="12"/>
      <c r="IB462" s="12"/>
      <c r="IC462" s="12"/>
      <c r="ID462" s="12"/>
      <c r="IE462" s="12"/>
      <c r="IF462" s="12"/>
      <c r="IG462" s="12"/>
      <c r="IH462" s="12"/>
      <c r="II462" s="12"/>
      <c r="IJ462" s="12"/>
      <c r="IK462" s="12"/>
      <c r="IL462" s="12"/>
      <c r="IM462" s="12"/>
      <c r="IN462" s="12"/>
      <c r="IO462" s="12"/>
      <c r="IP462" s="12"/>
      <c r="IQ462" s="12"/>
      <c r="IR462" s="12"/>
      <c r="IS462" s="12"/>
      <c r="IT462" s="12"/>
      <c r="IU462" s="12"/>
      <c r="IV462" s="12"/>
      <c r="IW462" s="12"/>
      <c r="IX462" s="12"/>
      <c r="IY462" s="12"/>
      <c r="IZ462" s="12"/>
      <c r="JA462" s="12"/>
      <c r="JB462" s="12"/>
      <c r="JC462" s="12"/>
      <c r="JD462" s="12"/>
      <c r="JE462" s="12"/>
      <c r="JF462" s="12"/>
      <c r="JG462" s="12"/>
      <c r="JH462" s="12"/>
      <c r="JI462" s="12"/>
      <c r="JJ462" s="12"/>
      <c r="JK462" s="12"/>
      <c r="JL462" s="12"/>
      <c r="JM462" s="12"/>
      <c r="JN462" s="12"/>
      <c r="JO462" s="12"/>
      <c r="JP462" s="12"/>
      <c r="JQ462" s="12"/>
      <c r="JR462" s="12"/>
      <c r="JS462" s="12"/>
      <c r="JT462" s="12"/>
      <c r="JU462" s="12"/>
      <c r="JV462" s="12"/>
    </row>
    <row r="463" spans="1:282" x14ac:dyDescent="0.25">
      <c r="A463" s="1" t="s">
        <v>363</v>
      </c>
      <c r="B463" s="1"/>
      <c r="C463" s="17"/>
      <c r="D463" s="1"/>
      <c r="E463" s="51"/>
      <c r="F463" s="51"/>
      <c r="G463" s="51"/>
      <c r="H463" s="51"/>
      <c r="I463" s="51"/>
      <c r="J463" s="51"/>
      <c r="K463" s="51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  <c r="BA463" s="12"/>
      <c r="BB463" s="12"/>
      <c r="BC463" s="12"/>
      <c r="BD463" s="12"/>
      <c r="BE463" s="12"/>
      <c r="BF463" s="12"/>
      <c r="BG463" s="12"/>
      <c r="BH463" s="12"/>
      <c r="BI463" s="12"/>
      <c r="BJ463" s="12"/>
      <c r="BK463" s="12"/>
      <c r="BL463" s="12"/>
      <c r="BM463" s="12"/>
      <c r="BN463" s="12"/>
      <c r="BO463" s="12"/>
      <c r="BP463" s="12"/>
      <c r="BQ463" s="12"/>
      <c r="BR463" s="12"/>
      <c r="BS463" s="12"/>
      <c r="BT463" s="12"/>
      <c r="BU463" s="12"/>
      <c r="BV463" s="12"/>
      <c r="BW463" s="12"/>
      <c r="BX463" s="12"/>
      <c r="BY463" s="12"/>
      <c r="BZ463" s="12"/>
      <c r="CA463" s="12"/>
      <c r="CB463" s="12"/>
      <c r="CC463" s="12"/>
      <c r="CD463" s="12"/>
      <c r="CE463" s="12"/>
      <c r="CF463" s="12"/>
      <c r="CG463" s="12"/>
      <c r="CH463" s="12"/>
      <c r="CI463" s="12"/>
      <c r="CJ463" s="12"/>
      <c r="CK463" s="12"/>
      <c r="CL463" s="12"/>
      <c r="CM463" s="12"/>
      <c r="CN463" s="12"/>
      <c r="CO463" s="12"/>
      <c r="CP463" s="12"/>
      <c r="CQ463" s="12"/>
      <c r="CR463" s="12"/>
      <c r="CS463" s="12"/>
      <c r="CT463" s="12"/>
      <c r="CU463" s="12"/>
      <c r="CV463" s="12"/>
      <c r="CW463" s="12"/>
      <c r="CX463" s="12"/>
      <c r="CY463" s="12"/>
      <c r="CZ463" s="12"/>
      <c r="DA463" s="12"/>
      <c r="DB463" s="12"/>
      <c r="DC463" s="12"/>
      <c r="DD463" s="12"/>
      <c r="DE463" s="12"/>
      <c r="DF463" s="12"/>
      <c r="DG463" s="12"/>
      <c r="DH463" s="12"/>
      <c r="DI463" s="12"/>
      <c r="DJ463" s="12"/>
      <c r="DK463" s="12"/>
      <c r="DL463" s="12"/>
      <c r="DM463" s="12"/>
      <c r="DN463" s="12"/>
      <c r="DO463" s="12"/>
      <c r="DP463" s="12"/>
      <c r="DQ463" s="12"/>
      <c r="DR463" s="12"/>
      <c r="DS463" s="12"/>
      <c r="DT463" s="12"/>
      <c r="DU463" s="12"/>
      <c r="DV463" s="12"/>
      <c r="DW463" s="12"/>
      <c r="DX463" s="12"/>
      <c r="DY463" s="12"/>
      <c r="DZ463" s="12"/>
      <c r="EA463" s="12"/>
      <c r="EB463" s="12"/>
      <c r="EC463" s="12"/>
      <c r="ED463" s="12"/>
      <c r="EE463" s="12"/>
      <c r="EF463" s="12"/>
      <c r="EG463" s="12"/>
      <c r="EH463" s="12"/>
      <c r="EI463" s="12"/>
      <c r="EJ463" s="12"/>
      <c r="EK463" s="12"/>
      <c r="EL463" s="12"/>
      <c r="EM463" s="12"/>
      <c r="EN463" s="12"/>
      <c r="EO463" s="12"/>
      <c r="EP463" s="12"/>
      <c r="EQ463" s="12"/>
      <c r="ER463" s="12"/>
      <c r="ES463" s="12"/>
      <c r="ET463" s="12"/>
      <c r="EU463" s="12"/>
      <c r="EV463" s="12"/>
      <c r="EW463" s="12"/>
      <c r="EX463" s="12"/>
      <c r="EY463" s="12"/>
      <c r="EZ463" s="12"/>
      <c r="FA463" s="12"/>
      <c r="FB463" s="12"/>
      <c r="FC463" s="12"/>
      <c r="FD463" s="12"/>
      <c r="FE463" s="12"/>
      <c r="FF463" s="12"/>
      <c r="FG463" s="12"/>
      <c r="FH463" s="12"/>
      <c r="FI463" s="12"/>
      <c r="FJ463" s="12"/>
      <c r="FK463" s="12"/>
      <c r="FL463" s="12"/>
      <c r="FM463" s="12"/>
      <c r="FN463" s="12"/>
      <c r="FO463" s="12"/>
      <c r="FP463" s="12"/>
      <c r="FQ463" s="12"/>
      <c r="FR463" s="12"/>
      <c r="FS463" s="12"/>
      <c r="FT463" s="12"/>
      <c r="FU463" s="12"/>
      <c r="FV463" s="12"/>
      <c r="FW463" s="12"/>
      <c r="FX463" s="12"/>
      <c r="FY463" s="12"/>
      <c r="FZ463" s="12"/>
      <c r="GA463" s="12"/>
      <c r="GB463" s="12"/>
      <c r="GC463" s="12"/>
      <c r="GD463" s="12"/>
      <c r="GE463" s="12"/>
      <c r="GF463" s="12"/>
      <c r="GG463" s="12"/>
      <c r="GH463" s="12"/>
      <c r="GI463" s="12"/>
      <c r="GJ463" s="12"/>
      <c r="GK463" s="12"/>
      <c r="GL463" s="12"/>
      <c r="GM463" s="12"/>
      <c r="GN463" s="12"/>
      <c r="GO463" s="12"/>
      <c r="GP463" s="12"/>
      <c r="GQ463" s="12"/>
      <c r="GR463" s="12"/>
      <c r="GS463" s="12"/>
      <c r="GT463" s="12"/>
      <c r="GU463" s="12"/>
      <c r="GV463" s="12"/>
      <c r="GW463" s="12"/>
      <c r="GX463" s="12"/>
      <c r="GY463" s="12"/>
      <c r="GZ463" s="12"/>
      <c r="HA463" s="12"/>
      <c r="HB463" s="12"/>
      <c r="HC463" s="12"/>
      <c r="HD463" s="12"/>
      <c r="HE463" s="12"/>
      <c r="HF463" s="12"/>
      <c r="HG463" s="12"/>
      <c r="HH463" s="12"/>
      <c r="HI463" s="12"/>
      <c r="HJ463" s="12"/>
      <c r="HK463" s="12"/>
      <c r="HL463" s="12"/>
      <c r="HM463" s="12"/>
      <c r="HN463" s="12"/>
      <c r="HO463" s="12"/>
      <c r="HP463" s="12"/>
      <c r="HQ463" s="12"/>
      <c r="HR463" s="12"/>
      <c r="HS463" s="12"/>
      <c r="HT463" s="12"/>
      <c r="HU463" s="12"/>
      <c r="HV463" s="12"/>
      <c r="HW463" s="12"/>
      <c r="HX463" s="12"/>
      <c r="HY463" s="12"/>
      <c r="HZ463" s="12"/>
      <c r="IA463" s="12"/>
      <c r="IB463" s="12"/>
      <c r="IC463" s="12"/>
      <c r="ID463" s="12"/>
      <c r="IE463" s="12"/>
      <c r="IF463" s="12"/>
      <c r="IG463" s="12"/>
      <c r="IH463" s="12"/>
      <c r="II463" s="12"/>
      <c r="IJ463" s="12"/>
      <c r="IK463" s="12"/>
      <c r="IL463" s="12"/>
      <c r="IM463" s="12"/>
      <c r="IN463" s="12"/>
      <c r="IO463" s="12"/>
      <c r="IP463" s="12"/>
      <c r="IQ463" s="12"/>
      <c r="IR463" s="12"/>
      <c r="IS463" s="12"/>
      <c r="IT463" s="12"/>
      <c r="IU463" s="12"/>
      <c r="IV463" s="12"/>
      <c r="IW463" s="12"/>
      <c r="IX463" s="12"/>
      <c r="IY463" s="12"/>
      <c r="IZ463" s="12"/>
      <c r="JA463" s="12"/>
      <c r="JB463" s="12"/>
      <c r="JC463" s="12"/>
      <c r="JD463" s="12"/>
      <c r="JE463" s="12"/>
      <c r="JF463" s="12"/>
      <c r="JG463" s="12"/>
      <c r="JH463" s="12"/>
      <c r="JI463" s="12"/>
      <c r="JJ463" s="12"/>
      <c r="JK463" s="12"/>
      <c r="JL463" s="12"/>
      <c r="JM463" s="12"/>
      <c r="JN463" s="12"/>
      <c r="JO463" s="12"/>
      <c r="JP463" s="12"/>
      <c r="JQ463" s="12"/>
      <c r="JR463" s="12"/>
      <c r="JS463" s="12"/>
      <c r="JT463" s="12"/>
      <c r="JU463" s="12"/>
      <c r="JV463" s="12"/>
    </row>
    <row r="464" spans="1:282" s="12" customFormat="1" x14ac:dyDescent="0.25">
      <c r="A464" t="s">
        <v>79</v>
      </c>
      <c r="B464" t="s">
        <v>404</v>
      </c>
      <c r="C464" s="14" t="s">
        <v>310</v>
      </c>
      <c r="D464" t="s">
        <v>204</v>
      </c>
      <c r="E464" s="42">
        <v>101000</v>
      </c>
      <c r="F464" s="42">
        <v>2898.7</v>
      </c>
      <c r="G464" s="42">
        <v>12340.59</v>
      </c>
      <c r="H464" s="42">
        <v>3070.4</v>
      </c>
      <c r="I464" s="42">
        <v>175</v>
      </c>
      <c r="J464" s="42">
        <v>18484.689999999999</v>
      </c>
      <c r="K464" s="42">
        <f>E464-J464</f>
        <v>82515.31</v>
      </c>
    </row>
    <row r="465" spans="1:282" s="12" customFormat="1" x14ac:dyDescent="0.25">
      <c r="A465" s="26" t="s">
        <v>12</v>
      </c>
      <c r="B465" s="26">
        <v>1</v>
      </c>
      <c r="C465" s="27"/>
      <c r="D465" s="26"/>
      <c r="E465" s="49">
        <f>E464</f>
        <v>101000</v>
      </c>
      <c r="F465" s="49">
        <f>SUM(F464)</f>
        <v>2898.7</v>
      </c>
      <c r="G465" s="49">
        <f>G464</f>
        <v>12340.59</v>
      </c>
      <c r="H465" s="49">
        <f>H464</f>
        <v>3070.4</v>
      </c>
      <c r="I465" s="49">
        <f>I464</f>
        <v>175</v>
      </c>
      <c r="J465" s="49">
        <f>J464</f>
        <v>18484.689999999999</v>
      </c>
      <c r="K465" s="49">
        <f>K464</f>
        <v>82515.31</v>
      </c>
    </row>
    <row r="466" spans="1:282" s="13" customFormat="1" x14ac:dyDescent="0.25">
      <c r="A466"/>
      <c r="B466"/>
      <c r="C466" s="14"/>
      <c r="D466"/>
      <c r="E466" s="42"/>
      <c r="F466" s="42"/>
      <c r="G466" s="42"/>
      <c r="H466" s="42"/>
      <c r="I466" s="42"/>
      <c r="J466" s="42"/>
      <c r="K466" s="42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  <c r="AA466" s="20"/>
      <c r="AB466" s="20"/>
      <c r="AC466" s="20"/>
      <c r="AD466" s="20"/>
      <c r="AE466" s="20"/>
      <c r="AF466" s="20"/>
      <c r="AG466" s="20"/>
      <c r="AH466" s="20"/>
      <c r="AI466" s="20"/>
      <c r="AJ466" s="20"/>
      <c r="AK466" s="20"/>
      <c r="AL466" s="20"/>
      <c r="AM466" s="20"/>
      <c r="AN466" s="20"/>
      <c r="AO466" s="20"/>
      <c r="AP466" s="20"/>
      <c r="AQ466" s="20"/>
      <c r="AR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  <c r="BC466" s="20"/>
      <c r="BD466" s="20"/>
      <c r="BE466" s="20"/>
      <c r="BF466" s="20"/>
      <c r="BG466" s="20"/>
      <c r="BH466" s="20"/>
      <c r="BI466" s="20"/>
      <c r="BJ466" s="20"/>
      <c r="BK466" s="20"/>
      <c r="BL466" s="20"/>
      <c r="BM466" s="20"/>
      <c r="BN466" s="20"/>
      <c r="BO466" s="20"/>
      <c r="BP466" s="20"/>
      <c r="BQ466" s="20"/>
      <c r="BR466" s="20"/>
      <c r="BS466" s="20"/>
      <c r="BT466" s="20"/>
      <c r="BU466" s="20"/>
      <c r="BV466" s="20"/>
      <c r="BW466" s="20"/>
      <c r="BX466" s="20"/>
      <c r="BY466" s="20"/>
      <c r="BZ466" s="20"/>
      <c r="CA466" s="20"/>
      <c r="CB466" s="20"/>
      <c r="CC466" s="20"/>
      <c r="CD466" s="20"/>
      <c r="CE466" s="20"/>
      <c r="CF466" s="20"/>
      <c r="CG466" s="20"/>
      <c r="CH466" s="20"/>
      <c r="CI466" s="20"/>
      <c r="CJ466" s="20"/>
      <c r="CK466" s="20"/>
      <c r="CL466" s="20"/>
      <c r="CM466" s="20"/>
      <c r="CN466" s="20"/>
      <c r="CO466" s="20"/>
      <c r="CP466" s="20"/>
      <c r="CQ466" s="20"/>
      <c r="CR466" s="20"/>
      <c r="CS466" s="20"/>
      <c r="CT466" s="20"/>
      <c r="CU466" s="20"/>
      <c r="CV466" s="20"/>
      <c r="CW466" s="20"/>
      <c r="CX466" s="20"/>
      <c r="CY466" s="20"/>
      <c r="CZ466" s="20"/>
      <c r="DA466" s="20"/>
      <c r="DB466" s="20"/>
      <c r="DC466" s="20"/>
      <c r="DD466" s="20"/>
      <c r="DE466" s="20"/>
      <c r="DF466" s="20"/>
      <c r="DG466" s="20"/>
      <c r="DH466" s="20"/>
      <c r="DI466" s="20"/>
      <c r="DJ466" s="20"/>
      <c r="DK466" s="20"/>
      <c r="DL466" s="20"/>
      <c r="DM466" s="20"/>
      <c r="DN466" s="20"/>
      <c r="DO466" s="20"/>
      <c r="DP466" s="20"/>
      <c r="DQ466" s="20"/>
      <c r="DR466" s="20"/>
      <c r="DS466" s="20"/>
      <c r="DT466" s="20"/>
      <c r="DU466" s="20"/>
      <c r="DV466" s="20"/>
      <c r="DW466" s="20"/>
      <c r="DX466" s="20"/>
      <c r="DY466" s="20"/>
      <c r="DZ466" s="20"/>
      <c r="EA466" s="20"/>
      <c r="EB466" s="20"/>
      <c r="EC466" s="20"/>
      <c r="ED466" s="20"/>
      <c r="EE466" s="20"/>
      <c r="EF466" s="20"/>
      <c r="EG466" s="20"/>
      <c r="EH466" s="20"/>
      <c r="EI466" s="20"/>
      <c r="EJ466" s="20"/>
      <c r="EK466" s="20"/>
      <c r="EL466" s="20"/>
      <c r="EM466" s="20"/>
      <c r="EN466" s="20"/>
      <c r="EO466" s="20"/>
      <c r="EP466" s="20"/>
      <c r="EQ466" s="20"/>
      <c r="ER466" s="20"/>
      <c r="ES466" s="20"/>
      <c r="ET466" s="20"/>
      <c r="EU466" s="20"/>
      <c r="EV466" s="20"/>
      <c r="EW466" s="20"/>
      <c r="EX466" s="20"/>
      <c r="EY466" s="20"/>
      <c r="EZ466" s="20"/>
      <c r="FA466" s="20"/>
      <c r="FB466" s="20"/>
      <c r="FC466" s="20"/>
      <c r="FD466" s="20"/>
      <c r="FE466" s="20"/>
      <c r="FF466" s="20"/>
      <c r="FG466" s="20"/>
      <c r="FH466" s="20"/>
      <c r="FI466" s="20"/>
      <c r="FJ466" s="20"/>
      <c r="FK466" s="20"/>
      <c r="FL466" s="20"/>
      <c r="FM466" s="20"/>
      <c r="FN466" s="20"/>
      <c r="FO466" s="20"/>
      <c r="FP466" s="20"/>
      <c r="FQ466" s="20"/>
      <c r="FR466" s="20"/>
      <c r="FS466" s="20"/>
      <c r="FT466" s="20"/>
      <c r="FU466" s="20"/>
      <c r="FV466" s="20"/>
      <c r="FW466" s="20"/>
      <c r="FX466" s="20"/>
      <c r="FY466" s="20"/>
      <c r="FZ466" s="20"/>
      <c r="GA466" s="20"/>
      <c r="GB466" s="20"/>
      <c r="GC466" s="20"/>
      <c r="GD466" s="20"/>
      <c r="GE466" s="20"/>
      <c r="GF466" s="20"/>
      <c r="GG466" s="20"/>
      <c r="GH466" s="20"/>
      <c r="GI466" s="20"/>
      <c r="GJ466" s="20"/>
      <c r="GK466" s="20"/>
      <c r="GL466" s="20"/>
      <c r="GM466" s="20"/>
      <c r="GN466" s="20"/>
      <c r="GO466" s="20"/>
      <c r="GP466" s="20"/>
      <c r="GQ466" s="20"/>
      <c r="GR466" s="20"/>
      <c r="GS466" s="20"/>
      <c r="GT466" s="20"/>
      <c r="GU466" s="20"/>
      <c r="GV466" s="20"/>
      <c r="GW466" s="20"/>
      <c r="GX466" s="20"/>
      <c r="GY466" s="20"/>
      <c r="GZ466" s="20"/>
      <c r="HA466" s="20"/>
      <c r="HB466" s="20"/>
      <c r="HC466" s="20"/>
      <c r="HD466" s="20"/>
      <c r="HE466" s="20"/>
      <c r="HF466" s="20"/>
      <c r="HG466" s="20"/>
      <c r="HH466" s="20"/>
      <c r="HI466" s="20"/>
      <c r="HJ466" s="20"/>
      <c r="HK466" s="20"/>
      <c r="HL466" s="20"/>
      <c r="HM466" s="20"/>
      <c r="HN466" s="20"/>
      <c r="HO466" s="20"/>
      <c r="HP466" s="20"/>
      <c r="HQ466" s="20"/>
      <c r="HR466" s="20"/>
      <c r="HS466" s="20"/>
      <c r="HT466" s="20"/>
      <c r="HU466" s="20"/>
      <c r="HV466" s="20"/>
      <c r="HW466" s="20"/>
      <c r="HX466" s="20"/>
      <c r="HY466" s="20"/>
      <c r="HZ466" s="20"/>
      <c r="IA466" s="20"/>
      <c r="IB466" s="20"/>
      <c r="IC466" s="20"/>
      <c r="ID466" s="20"/>
      <c r="IE466" s="20"/>
      <c r="IF466" s="20"/>
      <c r="IG466" s="20"/>
      <c r="IH466" s="20"/>
      <c r="II466" s="20"/>
      <c r="IJ466" s="20"/>
      <c r="IK466" s="20"/>
      <c r="IL466" s="20"/>
      <c r="IM466" s="20"/>
      <c r="IN466" s="20"/>
      <c r="IO466" s="20"/>
      <c r="IP466" s="20"/>
      <c r="IQ466" s="20"/>
      <c r="IR466" s="20"/>
      <c r="IS466" s="20"/>
      <c r="IT466" s="20"/>
      <c r="IU466" s="20"/>
      <c r="IV466" s="20"/>
      <c r="IW466" s="20"/>
      <c r="IX466" s="20"/>
      <c r="IY466" s="20"/>
      <c r="IZ466" s="20"/>
      <c r="JA466" s="20"/>
      <c r="JB466" s="20"/>
      <c r="JC466" s="20"/>
      <c r="JD466" s="20"/>
      <c r="JE466" s="20"/>
      <c r="JF466" s="20"/>
      <c r="JG466" s="20"/>
      <c r="JH466" s="20"/>
      <c r="JI466" s="20"/>
      <c r="JJ466" s="20"/>
      <c r="JK466" s="20"/>
      <c r="JL466" s="20"/>
      <c r="JM466" s="20"/>
      <c r="JN466" s="20"/>
      <c r="JO466" s="20"/>
      <c r="JP466" s="20"/>
      <c r="JQ466" s="20"/>
      <c r="JR466" s="20"/>
      <c r="JS466" s="20"/>
      <c r="JT466" s="20"/>
      <c r="JU466" s="20"/>
      <c r="JV466" s="20"/>
    </row>
    <row r="468" spans="1:282" ht="15.75" x14ac:dyDescent="0.25">
      <c r="A468" s="3" t="s">
        <v>172</v>
      </c>
      <c r="B468" s="3">
        <f>B465+B461+B456+B447+B439+B435+B429+B425+B421+B416+B406+B401+B394+B386+B382+B378+B365+B349+B354+B345+B336+B332+B326+B318+B310+B300+B296+B292+B280+B284+B267+B257+B243+B234+B222+B227+B217+B212+B208+B204+B197+B193+B189+B183+B136+B175+B130+B120+B114+B108+B104+B96+B91+B86+B82+B68+B55+B50+B45+B41+B36+B31+B25+B21+B73</f>
        <v>263</v>
      </c>
      <c r="C468" s="18"/>
      <c r="D468" s="3"/>
      <c r="E468" s="52">
        <f>E465+E461+E456+E447+E439+E435+E429+E425+E421+E416+E406+E401+E394+E386+E382+E378+E365+E354+E349+E345+E336+E332+E326+E318+E310+E300+E296+E292+E284+E280+E267++E257+E243+E234+E227+E222+E217+E212+E208+E204+E197+E193+E189+E183+E175+E136+E130+E120+E114+E108+E104+E96+E91+E86+E82+E68+E55+E50+E45+E41+E36+E31+E25+E21+E73</f>
        <v>13273700</v>
      </c>
      <c r="F468" s="52">
        <f>F465+F461+F456+F447+F439+F435+F429+F425+F421+F416+F406+F401+F394+F386+F382+F378+F365+F354+F349+F345+F336+F332+F326+F310+F318+F300+F296+F292+F284+F280+F267+F257+F243+F234+F227+F222+F217+F212+F208+F204+F197+F193+F189+F183+F175+F136+F130+F120+F114+F108+F104+F96+F91+F86+F82+F68+F55+F50+F45+F41+F36+F31+F25+F21+F73</f>
        <v>380955.23</v>
      </c>
      <c r="G468" s="52">
        <f>G465+G461+G456+G447+G439+G435+G429+G425+G421+G416+G406+G401+G394+G386+G382+G378+G365+G354+G349+G345+G336+G332+G326+G318+G310+G300+G296+G292+G284+G280+G267+G257+G243+G234+G227+G222+G217+G212+G208+G204+G197+G193+G189+G183+G175+G136+G130+G120+G114+G108+G104+G96+G91+G86+G82+G68+G55+G50+G45+G41+G36+G31+G25+G21+G73</f>
        <v>818073.98</v>
      </c>
      <c r="H468" s="52">
        <f>H465+H461+H456+H447+H439+H435+H429+H425+H421+H416+H406+H401+H394+H386+H382+H378+H365+H354+H349+H345+H336+H332+H326+H318+H310+H300+H296+H292+H284+H280+H267+H257+H243+H234+H227+H222+H217+H212+H208+H204+H197+H193+H189+H183+H175+H136+H120+H130+H114+H108+H104+H96+H86+H91+H82+H68+H55+H50+H45+H41+H36+H31+H25+H21+H73</f>
        <v>401909.89</v>
      </c>
      <c r="I468" s="52">
        <f>I465+I461+I456+I447+I439+I435+I429+I425+I421+I416+I406+I401+I394+I386+I382+I378+I365+I354+I349+I345+I336+I332+I326+I318+I310+I300+I296+I292+I284+I280+I267+I257+I243+I234+I227+I222+I217+I212+I208+I204+I197+I193+I189+I183+I175++I136+I130+I120+I114+I108+I104+I96+I91+I86+I82+I68+I55+I50+I45+I41+I36+I31+I25+I21+I73</f>
        <v>537711.21</v>
      </c>
      <c r="J468" s="52">
        <f>J465+J461+J456+J447+J439+J435+J429+J425+J421+J416+J406+J401+J394+J386+J382+J378+J365+J354+J349+J345+J336+J332+J326+J318+J310+J300+J296+J292+J284+J280+J267+J257+J243+J234+J227+J222+J217+J212+J208+J204+J197+J193+J189+J183+J175+J136+J130+J120+J114+J108+J104+J96+J91+J86+J82+J68+J55+J50+J45+J41+J36+J31+J25+J21+J73</f>
        <v>2138650.31</v>
      </c>
      <c r="K468" s="52">
        <f>K465+K461+K456+K447+K439+K435+K429+K425+K421+K416+K406+K401+K394+K386+K382+K378+K365+K354+K349+K345+K336+K332+K326+K318+K310+K300+K296+K292+K284+K280+K267+K257+K243+K234+K227+K222+K217+K212+K208+K204+K197+K193+K189+K183+K175+K136+K130+K120+K114+K108+K104+K96+K91+K86+K82+K68+K55+K50+K45+K41+K36+K31+K25+K21+K73</f>
        <v>11135049.689999999</v>
      </c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  <c r="BC468" s="12"/>
      <c r="BD468" s="12"/>
      <c r="BE468" s="12"/>
      <c r="BF468" s="12"/>
      <c r="BG468" s="12"/>
      <c r="BH468" s="12"/>
      <c r="BI468" s="12"/>
      <c r="BJ468" s="12"/>
      <c r="BK468" s="12"/>
      <c r="BL468" s="12"/>
      <c r="BM468" s="12"/>
      <c r="BN468" s="12"/>
      <c r="BO468" s="12"/>
      <c r="BP468" s="12"/>
      <c r="BQ468" s="12"/>
      <c r="BR468" s="12"/>
      <c r="BS468" s="12"/>
      <c r="BT468" s="12"/>
      <c r="BU468" s="12"/>
      <c r="BV468" s="12"/>
      <c r="BW468" s="12"/>
      <c r="BX468" s="12"/>
      <c r="BY468" s="12"/>
      <c r="BZ468" s="12"/>
      <c r="CA468" s="12"/>
      <c r="CB468" s="12"/>
      <c r="CC468" s="12"/>
      <c r="CD468" s="12"/>
      <c r="CE468" s="12"/>
      <c r="CF468" s="12"/>
      <c r="CG468" s="12"/>
      <c r="CH468" s="12"/>
      <c r="CI468" s="12"/>
      <c r="CJ468" s="12"/>
      <c r="CK468" s="12"/>
      <c r="CL468" s="12"/>
      <c r="CM468" s="12"/>
      <c r="CN468" s="12"/>
      <c r="CO468" s="12"/>
      <c r="CP468" s="12"/>
      <c r="CQ468" s="12"/>
      <c r="CR468" s="12"/>
      <c r="CS468" s="12"/>
      <c r="CT468" s="12"/>
      <c r="CU468" s="12"/>
      <c r="CV468" s="12"/>
      <c r="CW468" s="12"/>
      <c r="CX468" s="12"/>
      <c r="CY468" s="12"/>
      <c r="CZ468" s="12"/>
      <c r="DA468" s="12"/>
      <c r="DB468" s="12"/>
      <c r="DC468" s="12"/>
      <c r="DD468" s="12"/>
      <c r="DE468" s="12"/>
      <c r="DF468" s="12"/>
      <c r="DG468" s="12"/>
      <c r="DH468" s="12"/>
      <c r="DI468" s="12"/>
      <c r="DJ468" s="12"/>
      <c r="DK468" s="12"/>
      <c r="DL468" s="12"/>
      <c r="DM468" s="12"/>
      <c r="DN468" s="12"/>
      <c r="DO468" s="12"/>
      <c r="DP468" s="12"/>
      <c r="DQ468" s="12"/>
      <c r="DR468" s="12"/>
      <c r="DS468" s="12"/>
      <c r="DT468" s="12"/>
      <c r="DU468" s="12"/>
      <c r="DV468" s="12"/>
      <c r="DW468" s="12"/>
      <c r="DX468" s="12"/>
      <c r="DY468" s="12"/>
      <c r="DZ468" s="12"/>
      <c r="EA468" s="12"/>
      <c r="EB468" s="12"/>
      <c r="EC468" s="12"/>
      <c r="ED468" s="12"/>
      <c r="EE468" s="12"/>
      <c r="EF468" s="12"/>
      <c r="EG468" s="12"/>
      <c r="EH468" s="12"/>
      <c r="EI468" s="12"/>
      <c r="EJ468" s="12"/>
      <c r="EK468" s="12"/>
      <c r="EL468" s="12"/>
      <c r="EM468" s="12"/>
      <c r="EN468" s="12"/>
      <c r="EO468" s="12"/>
      <c r="EP468" s="12"/>
      <c r="EQ468" s="12"/>
      <c r="ER468" s="12"/>
      <c r="ES468" s="12"/>
      <c r="ET468" s="12"/>
      <c r="EU468" s="12"/>
      <c r="EV468" s="12"/>
      <c r="EW468" s="12"/>
      <c r="EX468" s="12"/>
      <c r="EY468" s="12"/>
      <c r="EZ468" s="12"/>
      <c r="FA468" s="12"/>
      <c r="FB468" s="12"/>
      <c r="FC468" s="12"/>
      <c r="FD468" s="12"/>
      <c r="FE468" s="12"/>
      <c r="FF468" s="12"/>
      <c r="FG468" s="12"/>
      <c r="FH468" s="12"/>
      <c r="FI468" s="12"/>
      <c r="FJ468" s="12"/>
      <c r="FK468" s="12"/>
      <c r="FL468" s="12"/>
      <c r="FM468" s="12"/>
      <c r="FN468" s="12"/>
      <c r="FO468" s="12"/>
      <c r="FP468" s="12"/>
      <c r="FQ468" s="12"/>
      <c r="FR468" s="12"/>
      <c r="FS468" s="12"/>
      <c r="FT468" s="12"/>
      <c r="FU468" s="12"/>
      <c r="FV468" s="12"/>
      <c r="FW468" s="12"/>
      <c r="FX468" s="12"/>
      <c r="FY468" s="12"/>
      <c r="FZ468" s="12"/>
      <c r="GA468" s="12"/>
      <c r="GB468" s="12"/>
      <c r="GC468" s="12"/>
      <c r="GD468" s="12"/>
      <c r="GE468" s="12"/>
      <c r="GF468" s="12"/>
      <c r="GG468" s="12"/>
      <c r="GH468" s="12"/>
      <c r="GI468" s="12"/>
      <c r="GJ468" s="12"/>
      <c r="GK468" s="12"/>
      <c r="GL468" s="12"/>
      <c r="GM468" s="12"/>
      <c r="GN468" s="12"/>
      <c r="GO468" s="12"/>
      <c r="GP468" s="12"/>
      <c r="GQ468" s="12"/>
      <c r="GR468" s="12"/>
      <c r="GS468" s="12"/>
      <c r="GT468" s="12"/>
      <c r="GU468" s="12"/>
      <c r="GV468" s="12"/>
      <c r="GW468" s="12"/>
      <c r="GX468" s="12"/>
      <c r="GY468" s="12"/>
      <c r="GZ468" s="12"/>
      <c r="HA468" s="12"/>
      <c r="HB468" s="12"/>
      <c r="HC468" s="12"/>
      <c r="HD468" s="12"/>
      <c r="HE468" s="12"/>
      <c r="HF468" s="12"/>
      <c r="HG468" s="12"/>
      <c r="HH468" s="12"/>
      <c r="HI468" s="12"/>
      <c r="HJ468" s="12"/>
      <c r="HK468" s="12"/>
      <c r="HL468" s="12"/>
      <c r="HM468" s="12"/>
      <c r="HN468" s="12"/>
      <c r="HO468" s="12"/>
      <c r="HP468" s="12"/>
      <c r="HQ468" s="12"/>
      <c r="HR468" s="12"/>
      <c r="HS468" s="12"/>
      <c r="HT468" s="12"/>
      <c r="HU468" s="12"/>
      <c r="HV468" s="12"/>
      <c r="HW468" s="12"/>
      <c r="HX468" s="12"/>
      <c r="HY468" s="12"/>
      <c r="HZ468" s="12"/>
      <c r="IA468" s="12"/>
      <c r="IB468" s="12"/>
      <c r="IC468" s="12"/>
      <c r="ID468" s="12"/>
      <c r="IE468" s="12"/>
      <c r="IF468" s="12"/>
      <c r="IG468" s="12"/>
      <c r="IH468" s="12"/>
      <c r="II468" s="12"/>
      <c r="IJ468" s="12"/>
      <c r="IK468" s="12"/>
      <c r="IL468" s="12"/>
      <c r="IM468" s="12"/>
      <c r="IN468" s="12"/>
      <c r="IO468" s="12"/>
      <c r="IP468" s="12"/>
      <c r="IQ468" s="12"/>
      <c r="IR468" s="12"/>
      <c r="IS468" s="12"/>
      <c r="IT468" s="12"/>
      <c r="IU468" s="12"/>
      <c r="IV468" s="12"/>
      <c r="IW468" s="12"/>
      <c r="IX468" s="12"/>
      <c r="IY468" s="12"/>
      <c r="IZ468" s="12"/>
      <c r="JA468" s="12"/>
      <c r="JB468" s="12"/>
      <c r="JC468" s="12"/>
      <c r="JD468" s="12"/>
      <c r="JE468" s="12"/>
      <c r="JF468" s="12"/>
      <c r="JG468" s="12"/>
      <c r="JH468" s="12"/>
      <c r="JI468" s="12"/>
      <c r="JJ468" s="12"/>
      <c r="JK468" s="12"/>
      <c r="JL468" s="12"/>
      <c r="JM468" s="12"/>
      <c r="JN468" s="12"/>
      <c r="JO468" s="12"/>
      <c r="JP468" s="12"/>
      <c r="JQ468" s="12"/>
      <c r="JR468" s="12"/>
      <c r="JS468" s="12"/>
      <c r="JT468" s="12"/>
      <c r="JU468" s="12"/>
      <c r="JV468" s="12"/>
    </row>
    <row r="469" spans="1:282" x14ac:dyDescent="0.25">
      <c r="B469" t="s">
        <v>462</v>
      </c>
    </row>
    <row r="514" spans="1:282" s="2" customFormat="1" x14ac:dyDescent="0.25">
      <c r="A514"/>
      <c r="B514"/>
      <c r="C514" s="14"/>
      <c r="D514"/>
      <c r="E514" s="42"/>
      <c r="F514" s="42"/>
      <c r="G514" s="42"/>
      <c r="H514" s="42"/>
      <c r="I514" s="42"/>
      <c r="J514" s="42"/>
      <c r="K514" s="4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1"/>
      <c r="AQ514" s="11"/>
      <c r="AR514" s="11"/>
      <c r="AS514" s="11"/>
      <c r="AT514" s="11"/>
      <c r="AU514" s="11"/>
      <c r="AV514" s="11"/>
      <c r="AW514" s="11"/>
      <c r="AX514" s="11"/>
      <c r="AY514" s="11"/>
      <c r="AZ514" s="11"/>
      <c r="BA514" s="11"/>
      <c r="BB514" s="11"/>
      <c r="BC514" s="11"/>
      <c r="BD514" s="11"/>
      <c r="BE514" s="11"/>
      <c r="BF514" s="11"/>
      <c r="BG514" s="11"/>
      <c r="BH514" s="11"/>
      <c r="BI514" s="11"/>
      <c r="BJ514" s="11"/>
      <c r="BK514" s="11"/>
      <c r="BL514" s="11"/>
      <c r="BM514" s="11"/>
      <c r="BN514" s="11"/>
      <c r="BO514" s="11"/>
      <c r="BP514" s="11"/>
      <c r="BQ514" s="11"/>
      <c r="BR514" s="11"/>
      <c r="BS514" s="11"/>
      <c r="BT514" s="11"/>
      <c r="BU514" s="11"/>
      <c r="BV514" s="11"/>
      <c r="BW514" s="11"/>
      <c r="BX514" s="11"/>
      <c r="BY514" s="11"/>
      <c r="BZ514" s="11"/>
      <c r="CA514" s="11"/>
      <c r="CB514" s="11"/>
      <c r="CC514" s="11"/>
      <c r="CD514" s="11"/>
      <c r="CE514" s="11"/>
      <c r="CF514" s="11"/>
      <c r="CG514" s="11"/>
      <c r="CH514" s="11"/>
      <c r="CI514" s="11"/>
      <c r="CJ514" s="11"/>
      <c r="CK514" s="11"/>
      <c r="CL514" s="11"/>
      <c r="CM514" s="11"/>
      <c r="CN514" s="11"/>
      <c r="CO514" s="11"/>
      <c r="CP514" s="11"/>
      <c r="CQ514" s="11"/>
      <c r="CR514" s="11"/>
      <c r="CS514" s="11"/>
      <c r="CT514" s="11"/>
      <c r="CU514" s="11"/>
      <c r="CV514" s="11"/>
      <c r="CW514" s="11"/>
      <c r="CX514" s="11"/>
      <c r="CY514" s="11"/>
      <c r="CZ514" s="11"/>
      <c r="DA514" s="11"/>
      <c r="DB514" s="11"/>
      <c r="DC514" s="11"/>
      <c r="DD514" s="11"/>
      <c r="DE514" s="11"/>
      <c r="DF514" s="11"/>
      <c r="DG514" s="11"/>
      <c r="DH514" s="11"/>
      <c r="DI514" s="11"/>
      <c r="DJ514" s="11"/>
      <c r="DK514" s="11"/>
      <c r="DL514" s="11"/>
      <c r="DM514" s="11"/>
      <c r="DN514" s="11"/>
      <c r="DO514" s="11"/>
      <c r="DP514" s="11"/>
      <c r="DQ514" s="11"/>
      <c r="DR514" s="11"/>
      <c r="DS514" s="11"/>
      <c r="DT514" s="11"/>
      <c r="DU514" s="11"/>
      <c r="DV514" s="11"/>
      <c r="DW514" s="11"/>
      <c r="DX514" s="11"/>
      <c r="DY514" s="11"/>
      <c r="DZ514" s="11"/>
      <c r="EA514" s="11"/>
      <c r="EB514" s="11"/>
      <c r="EC514" s="11"/>
      <c r="ED514" s="11"/>
      <c r="EE514" s="11"/>
      <c r="EF514" s="11"/>
      <c r="EG514" s="11"/>
      <c r="EH514" s="11"/>
      <c r="EI514" s="11"/>
      <c r="EJ514" s="11"/>
      <c r="EK514" s="11"/>
      <c r="EL514" s="11"/>
      <c r="EM514" s="11"/>
      <c r="EN514" s="11"/>
      <c r="EO514" s="11"/>
      <c r="EP514" s="11"/>
      <c r="EQ514" s="11"/>
      <c r="ER514" s="11"/>
      <c r="ES514" s="11"/>
      <c r="ET514" s="11"/>
      <c r="EU514" s="11"/>
      <c r="EV514" s="11"/>
      <c r="EW514" s="11"/>
      <c r="EX514" s="11"/>
      <c r="EY514" s="11"/>
      <c r="EZ514" s="11"/>
      <c r="FA514" s="11"/>
      <c r="FB514" s="11"/>
      <c r="FC514" s="11"/>
      <c r="FD514" s="11"/>
      <c r="FE514" s="11"/>
      <c r="FF514" s="11"/>
      <c r="FG514" s="11"/>
      <c r="FH514" s="11"/>
      <c r="FI514" s="11"/>
      <c r="FJ514" s="11"/>
      <c r="FK514" s="11"/>
      <c r="FL514" s="11"/>
      <c r="FM514" s="11"/>
      <c r="FN514" s="11"/>
      <c r="FO514" s="11"/>
      <c r="FP514" s="11"/>
      <c r="FQ514" s="11"/>
      <c r="FR514" s="11"/>
      <c r="FS514" s="11"/>
      <c r="FT514" s="11"/>
      <c r="FU514" s="11"/>
      <c r="FV514" s="11"/>
      <c r="FW514" s="11"/>
      <c r="FX514" s="11"/>
      <c r="FY514" s="11"/>
      <c r="FZ514" s="11"/>
      <c r="GA514" s="11"/>
      <c r="GB514" s="11"/>
      <c r="GC514" s="11"/>
      <c r="GD514" s="11"/>
      <c r="GE514" s="11"/>
      <c r="GF514" s="11"/>
      <c r="GG514" s="11"/>
      <c r="GH514" s="11"/>
      <c r="GI514" s="11"/>
      <c r="GJ514" s="11"/>
      <c r="GK514" s="11"/>
      <c r="GL514" s="11"/>
      <c r="GM514" s="11"/>
      <c r="GN514" s="11"/>
      <c r="GO514" s="11"/>
      <c r="GP514" s="11"/>
      <c r="GQ514" s="11"/>
      <c r="GR514" s="11"/>
      <c r="GS514" s="11"/>
      <c r="GT514" s="11"/>
      <c r="GU514" s="11"/>
      <c r="GV514" s="11"/>
      <c r="GW514" s="11"/>
      <c r="GX514" s="11"/>
      <c r="GY514" s="11"/>
      <c r="GZ514" s="11"/>
      <c r="HA514" s="11"/>
      <c r="HB514" s="11"/>
      <c r="HC514" s="11"/>
      <c r="HD514" s="11"/>
      <c r="HE514" s="11"/>
      <c r="HF514" s="11"/>
      <c r="HG514" s="11"/>
      <c r="HH514" s="11"/>
      <c r="HI514" s="11"/>
      <c r="HJ514" s="11"/>
      <c r="HK514" s="11"/>
      <c r="HL514" s="11"/>
      <c r="HM514" s="11"/>
      <c r="HN514" s="11"/>
      <c r="HO514" s="11"/>
      <c r="HP514" s="11"/>
      <c r="HQ514" s="11"/>
      <c r="HR514" s="11"/>
      <c r="HS514" s="11"/>
      <c r="HT514" s="11"/>
      <c r="HU514" s="11"/>
      <c r="HV514" s="11"/>
      <c r="HW514" s="11"/>
      <c r="HX514" s="11"/>
      <c r="HY514" s="11"/>
      <c r="HZ514" s="11"/>
      <c r="IA514" s="11"/>
      <c r="IB514" s="11"/>
      <c r="IC514" s="11"/>
      <c r="ID514" s="11"/>
      <c r="IE514" s="11"/>
      <c r="IF514" s="11"/>
      <c r="IG514" s="11"/>
      <c r="IH514" s="11"/>
      <c r="II514" s="11"/>
      <c r="IJ514" s="11"/>
      <c r="IK514" s="11"/>
      <c r="IL514" s="11"/>
      <c r="IM514" s="11"/>
      <c r="IN514" s="11"/>
      <c r="IO514" s="11"/>
      <c r="IP514" s="11"/>
      <c r="IQ514" s="11"/>
      <c r="IR514" s="11"/>
      <c r="IS514" s="11"/>
      <c r="IT514" s="11"/>
      <c r="IU514" s="11"/>
      <c r="IV514" s="11"/>
      <c r="IW514" s="11"/>
      <c r="IX514" s="11"/>
      <c r="IY514" s="11"/>
      <c r="IZ514" s="11"/>
      <c r="JA514" s="11"/>
      <c r="JB514" s="11"/>
      <c r="JC514" s="11"/>
      <c r="JD514" s="11"/>
      <c r="JE514" s="11"/>
      <c r="JF514" s="11"/>
      <c r="JG514" s="11"/>
      <c r="JH514" s="11"/>
      <c r="JI514" s="11"/>
      <c r="JJ514" s="11"/>
      <c r="JK514" s="11"/>
      <c r="JL514" s="11"/>
      <c r="JM514" s="11"/>
      <c r="JN514" s="11"/>
      <c r="JO514" s="11"/>
      <c r="JP514" s="11"/>
      <c r="JQ514" s="11"/>
      <c r="JR514" s="11"/>
      <c r="JS514" s="11"/>
      <c r="JT514" s="11"/>
      <c r="JU514" s="11"/>
      <c r="JV514" s="11"/>
    </row>
    <row r="515" spans="1:282" x14ac:dyDescent="0.25"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  <c r="BA515" s="12"/>
      <c r="BB515" s="12"/>
      <c r="BC515" s="12"/>
      <c r="BD515" s="12"/>
      <c r="BE515" s="12"/>
      <c r="BF515" s="12"/>
      <c r="BG515" s="12"/>
      <c r="BH515" s="12"/>
      <c r="BI515" s="12"/>
      <c r="BJ515" s="12"/>
      <c r="BK515" s="12"/>
      <c r="BL515" s="12"/>
      <c r="BM515" s="12"/>
      <c r="BN515" s="12"/>
      <c r="BO515" s="12"/>
      <c r="BP515" s="12"/>
      <c r="BQ515" s="12"/>
      <c r="BR515" s="12"/>
      <c r="BS515" s="12"/>
      <c r="BT515" s="12"/>
      <c r="BU515" s="12"/>
      <c r="BV515" s="12"/>
      <c r="BW515" s="12"/>
      <c r="BX515" s="12"/>
      <c r="BY515" s="12"/>
      <c r="BZ515" s="12"/>
      <c r="CA515" s="12"/>
      <c r="CB515" s="12"/>
      <c r="CC515" s="12"/>
      <c r="CD515" s="12"/>
      <c r="CE515" s="12"/>
      <c r="CF515" s="12"/>
      <c r="CG515" s="12"/>
      <c r="CH515" s="12"/>
      <c r="CI515" s="12"/>
      <c r="CJ515" s="12"/>
      <c r="CK515" s="12"/>
      <c r="CL515" s="12"/>
      <c r="CM515" s="12"/>
      <c r="CN515" s="12"/>
      <c r="CO515" s="12"/>
      <c r="CP515" s="12"/>
      <c r="CQ515" s="12"/>
      <c r="CR515" s="12"/>
      <c r="CS515" s="12"/>
      <c r="CT515" s="12"/>
      <c r="CU515" s="12"/>
      <c r="CV515" s="12"/>
      <c r="CW515" s="12"/>
      <c r="CX515" s="12"/>
      <c r="CY515" s="12"/>
      <c r="CZ515" s="12"/>
      <c r="DA515" s="12"/>
      <c r="DB515" s="12"/>
      <c r="DC515" s="12"/>
      <c r="DD515" s="12"/>
      <c r="DE515" s="12"/>
      <c r="DF515" s="12"/>
      <c r="DG515" s="12"/>
      <c r="DH515" s="12"/>
      <c r="DI515" s="12"/>
      <c r="DJ515" s="12"/>
      <c r="DK515" s="12"/>
      <c r="DL515" s="12"/>
      <c r="DM515" s="12"/>
      <c r="DN515" s="12"/>
      <c r="DO515" s="12"/>
      <c r="DP515" s="12"/>
      <c r="DQ515" s="12"/>
      <c r="DR515" s="12"/>
      <c r="DS515" s="12"/>
      <c r="DT515" s="12"/>
      <c r="DU515" s="12"/>
      <c r="DV515" s="12"/>
      <c r="DW515" s="12"/>
      <c r="DX515" s="12"/>
      <c r="DY515" s="12"/>
      <c r="DZ515" s="12"/>
      <c r="EA515" s="12"/>
      <c r="EB515" s="12"/>
      <c r="EC515" s="12"/>
      <c r="ED515" s="12"/>
      <c r="EE515" s="12"/>
      <c r="EF515" s="12"/>
      <c r="EG515" s="12"/>
      <c r="EH515" s="12"/>
      <c r="EI515" s="12"/>
      <c r="EJ515" s="12"/>
      <c r="EK515" s="12"/>
      <c r="EL515" s="12"/>
      <c r="EM515" s="12"/>
      <c r="EN515" s="12"/>
      <c r="EO515" s="12"/>
      <c r="EP515" s="12"/>
      <c r="EQ515" s="12"/>
      <c r="ER515" s="12"/>
      <c r="ES515" s="12"/>
      <c r="ET515" s="12"/>
      <c r="EU515" s="12"/>
      <c r="EV515" s="12"/>
      <c r="EW515" s="12"/>
      <c r="EX515" s="12"/>
      <c r="EY515" s="12"/>
      <c r="EZ515" s="12"/>
      <c r="FA515" s="12"/>
      <c r="FB515" s="12"/>
      <c r="FC515" s="12"/>
      <c r="FD515" s="12"/>
      <c r="FE515" s="12"/>
      <c r="FF515" s="12"/>
      <c r="FG515" s="12"/>
      <c r="FH515" s="12"/>
      <c r="FI515" s="12"/>
      <c r="FJ515" s="12"/>
      <c r="FK515" s="12"/>
      <c r="FL515" s="12"/>
      <c r="FM515" s="12"/>
      <c r="FN515" s="12"/>
      <c r="FO515" s="12"/>
      <c r="FP515" s="12"/>
      <c r="FQ515" s="12"/>
      <c r="FR515" s="12"/>
      <c r="FS515" s="12"/>
      <c r="FT515" s="12"/>
      <c r="FU515" s="12"/>
      <c r="FV515" s="12"/>
      <c r="FW515" s="12"/>
      <c r="FX515" s="12"/>
      <c r="FY515" s="12"/>
      <c r="FZ515" s="12"/>
      <c r="GA515" s="12"/>
      <c r="GB515" s="12"/>
      <c r="GC515" s="12"/>
      <c r="GD515" s="12"/>
      <c r="GE515" s="12"/>
      <c r="GF515" s="12"/>
      <c r="GG515" s="12"/>
      <c r="GH515" s="12"/>
      <c r="GI515" s="12"/>
      <c r="GJ515" s="12"/>
      <c r="GK515" s="12"/>
      <c r="GL515" s="12"/>
      <c r="GM515" s="12"/>
      <c r="GN515" s="12"/>
      <c r="GO515" s="12"/>
      <c r="GP515" s="12"/>
      <c r="GQ515" s="12"/>
      <c r="GR515" s="12"/>
      <c r="GS515" s="12"/>
      <c r="GT515" s="12"/>
      <c r="GU515" s="12"/>
      <c r="GV515" s="12"/>
      <c r="GW515" s="12"/>
      <c r="GX515" s="12"/>
      <c r="GY515" s="12"/>
      <c r="GZ515" s="12"/>
      <c r="HA515" s="12"/>
      <c r="HB515" s="12"/>
      <c r="HC515" s="12"/>
      <c r="HD515" s="12"/>
      <c r="HE515" s="12"/>
      <c r="HF515" s="12"/>
      <c r="HG515" s="12"/>
      <c r="HH515" s="12"/>
      <c r="HI515" s="12"/>
      <c r="HJ515" s="12"/>
      <c r="HK515" s="12"/>
      <c r="HL515" s="12"/>
      <c r="HM515" s="12"/>
      <c r="HN515" s="12"/>
      <c r="HO515" s="12"/>
      <c r="HP515" s="12"/>
      <c r="HQ515" s="12"/>
      <c r="HR515" s="12"/>
      <c r="HS515" s="12"/>
      <c r="HT515" s="12"/>
      <c r="HU515" s="12"/>
      <c r="HV515" s="12"/>
      <c r="HW515" s="12"/>
      <c r="HX515" s="12"/>
      <c r="HY515" s="12"/>
      <c r="HZ515" s="12"/>
      <c r="IA515" s="12"/>
      <c r="IB515" s="12"/>
      <c r="IC515" s="12"/>
      <c r="ID515" s="12"/>
      <c r="IE515" s="12"/>
      <c r="IF515" s="12"/>
      <c r="IG515" s="12"/>
      <c r="IH515" s="12"/>
      <c r="II515" s="12"/>
      <c r="IJ515" s="12"/>
      <c r="IK515" s="12"/>
      <c r="IL515" s="12"/>
      <c r="IM515" s="12"/>
      <c r="IN515" s="12"/>
      <c r="IO515" s="12"/>
      <c r="IP515" s="12"/>
      <c r="IQ515" s="12"/>
      <c r="IR515" s="12"/>
      <c r="IS515" s="12"/>
      <c r="IT515" s="12"/>
      <c r="IU515" s="12"/>
      <c r="IV515" s="12"/>
      <c r="IW515" s="12"/>
      <c r="IX515" s="12"/>
      <c r="IY515" s="12"/>
      <c r="IZ515" s="12"/>
      <c r="JA515" s="12"/>
      <c r="JB515" s="12"/>
      <c r="JC515" s="12"/>
      <c r="JD515" s="12"/>
      <c r="JE515" s="12"/>
      <c r="JF515" s="12"/>
      <c r="JG515" s="12"/>
      <c r="JH515" s="12"/>
      <c r="JI515" s="12"/>
      <c r="JJ515" s="12"/>
      <c r="JK515" s="12"/>
      <c r="JL515" s="12"/>
      <c r="JM515" s="12"/>
      <c r="JN515" s="12"/>
      <c r="JO515" s="12"/>
      <c r="JP515" s="12"/>
      <c r="JQ515" s="12"/>
      <c r="JR515" s="12"/>
      <c r="JS515" s="12"/>
      <c r="JT515" s="12"/>
      <c r="JU515" s="12"/>
      <c r="JV515" s="12"/>
    </row>
    <row r="517" spans="1:282" ht="15.75" x14ac:dyDescent="0.25">
      <c r="A517" s="4"/>
      <c r="B517" s="4"/>
      <c r="C517" s="19"/>
      <c r="D517" s="4"/>
      <c r="E517" s="62"/>
      <c r="F517" s="62"/>
      <c r="G517" s="62"/>
      <c r="H517" s="62"/>
      <c r="I517" s="62"/>
      <c r="J517" s="62"/>
      <c r="K517" s="6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12"/>
      <c r="CC517" s="12"/>
      <c r="CD517" s="12"/>
      <c r="CE517" s="12"/>
      <c r="CF517" s="12"/>
      <c r="CG517" s="12"/>
      <c r="CH517" s="12"/>
      <c r="CI517" s="12"/>
      <c r="CJ517" s="12"/>
      <c r="CK517" s="12"/>
      <c r="CL517" s="12"/>
      <c r="CM517" s="12"/>
      <c r="CN517" s="12"/>
      <c r="CO517" s="12"/>
      <c r="CP517" s="12"/>
      <c r="CQ517" s="12"/>
      <c r="CR517" s="12"/>
      <c r="CS517" s="12"/>
      <c r="CT517" s="12"/>
      <c r="CU517" s="12"/>
      <c r="CV517" s="12"/>
      <c r="CW517" s="12"/>
      <c r="CX517" s="12"/>
      <c r="CY517" s="12"/>
      <c r="CZ517" s="12"/>
      <c r="DA517" s="12"/>
      <c r="DB517" s="12"/>
      <c r="DC517" s="12"/>
      <c r="DD517" s="12"/>
      <c r="DE517" s="12"/>
      <c r="DF517" s="12"/>
      <c r="DG517" s="12"/>
      <c r="DH517" s="12"/>
      <c r="DI517" s="12"/>
      <c r="DJ517" s="12"/>
      <c r="DK517" s="12"/>
      <c r="DL517" s="12"/>
      <c r="DM517" s="12"/>
      <c r="DN517" s="12"/>
      <c r="DO517" s="12"/>
      <c r="DP517" s="12"/>
      <c r="DQ517" s="12"/>
      <c r="DR517" s="12"/>
      <c r="DS517" s="12"/>
      <c r="DT517" s="12"/>
      <c r="DU517" s="12"/>
      <c r="DV517" s="12"/>
      <c r="DW517" s="12"/>
      <c r="DX517" s="12"/>
      <c r="DY517" s="12"/>
      <c r="DZ517" s="12"/>
      <c r="EA517" s="12"/>
      <c r="EB517" s="12"/>
      <c r="EC517" s="12"/>
      <c r="ED517" s="12"/>
      <c r="EE517" s="12"/>
      <c r="EF517" s="12"/>
      <c r="EG517" s="12"/>
      <c r="EH517" s="12"/>
      <c r="EI517" s="12"/>
      <c r="EJ517" s="12"/>
      <c r="EK517" s="12"/>
      <c r="EL517" s="12"/>
      <c r="EM517" s="12"/>
      <c r="EN517" s="12"/>
      <c r="EO517" s="12"/>
      <c r="EP517" s="12"/>
      <c r="EQ517" s="12"/>
      <c r="ER517" s="12"/>
      <c r="ES517" s="12"/>
      <c r="ET517" s="12"/>
      <c r="EU517" s="12"/>
      <c r="EV517" s="12"/>
      <c r="EW517" s="12"/>
      <c r="EX517" s="12"/>
      <c r="EY517" s="12"/>
      <c r="EZ517" s="12"/>
      <c r="FA517" s="12"/>
      <c r="FB517" s="12"/>
      <c r="FC517" s="12"/>
      <c r="FD517" s="12"/>
      <c r="FE517" s="12"/>
      <c r="FF517" s="12"/>
      <c r="FG517" s="12"/>
      <c r="FH517" s="12"/>
      <c r="FI517" s="12"/>
      <c r="FJ517" s="12"/>
      <c r="FK517" s="12"/>
      <c r="FL517" s="12"/>
      <c r="FM517" s="12"/>
      <c r="FN517" s="12"/>
      <c r="FO517" s="12"/>
      <c r="FP517" s="12"/>
      <c r="FQ517" s="12"/>
      <c r="FR517" s="12"/>
      <c r="FS517" s="12"/>
      <c r="FT517" s="12"/>
      <c r="FU517" s="12"/>
      <c r="FV517" s="12"/>
      <c r="FW517" s="12"/>
      <c r="FX517" s="12"/>
      <c r="FY517" s="12"/>
      <c r="FZ517" s="12"/>
      <c r="GA517" s="12"/>
      <c r="GB517" s="12"/>
      <c r="GC517" s="12"/>
      <c r="GD517" s="12"/>
      <c r="GE517" s="12"/>
      <c r="GF517" s="12"/>
      <c r="GG517" s="12"/>
      <c r="GH517" s="12"/>
      <c r="GI517" s="12"/>
      <c r="GJ517" s="12"/>
      <c r="GK517" s="12"/>
      <c r="GL517" s="12"/>
      <c r="GM517" s="12"/>
      <c r="GN517" s="12"/>
      <c r="GO517" s="12"/>
      <c r="GP517" s="12"/>
      <c r="GQ517" s="12"/>
      <c r="GR517" s="12"/>
      <c r="GS517" s="12"/>
      <c r="GT517" s="12"/>
      <c r="GU517" s="12"/>
      <c r="GV517" s="12"/>
      <c r="GW517" s="12"/>
      <c r="GX517" s="12"/>
      <c r="GY517" s="12"/>
      <c r="GZ517" s="12"/>
      <c r="HA517" s="12"/>
      <c r="HB517" s="12"/>
      <c r="HC517" s="12"/>
      <c r="HD517" s="12"/>
      <c r="HE517" s="12"/>
      <c r="HF517" s="12"/>
      <c r="HG517" s="12"/>
      <c r="HH517" s="12"/>
      <c r="HI517" s="12"/>
      <c r="HJ517" s="12"/>
      <c r="HK517" s="12"/>
      <c r="HL517" s="12"/>
      <c r="HM517" s="12"/>
      <c r="HN517" s="12"/>
      <c r="HO517" s="12"/>
      <c r="HP517" s="12"/>
      <c r="HQ517" s="12"/>
      <c r="HR517" s="12"/>
      <c r="HS517" s="12"/>
      <c r="HT517" s="12"/>
      <c r="HU517" s="12"/>
      <c r="HV517" s="12"/>
      <c r="HW517" s="12"/>
      <c r="HX517" s="12"/>
      <c r="HY517" s="12"/>
      <c r="HZ517" s="12"/>
      <c r="IA517" s="12"/>
      <c r="IB517" s="12"/>
      <c r="IC517" s="12"/>
      <c r="ID517" s="12"/>
      <c r="IE517" s="12"/>
      <c r="IF517" s="12"/>
      <c r="IG517" s="12"/>
      <c r="IH517" s="12"/>
      <c r="II517" s="12"/>
      <c r="IJ517" s="12"/>
      <c r="IK517" s="12"/>
      <c r="IL517" s="12"/>
      <c r="IM517" s="12"/>
      <c r="IN517" s="12"/>
      <c r="IO517" s="12"/>
      <c r="IP517" s="12"/>
      <c r="IQ517" s="12"/>
      <c r="IR517" s="12"/>
      <c r="IS517" s="12"/>
      <c r="IT517" s="12"/>
      <c r="IU517" s="12"/>
      <c r="IV517" s="12"/>
      <c r="IW517" s="12"/>
      <c r="IX517" s="12"/>
      <c r="IY517" s="12"/>
      <c r="IZ517" s="12"/>
      <c r="JA517" s="12"/>
      <c r="JB517" s="12"/>
      <c r="JC517" s="12"/>
      <c r="JD517" s="12"/>
      <c r="JE517" s="12"/>
      <c r="JF517" s="12"/>
      <c r="JG517" s="12"/>
      <c r="JH517" s="12"/>
      <c r="JI517" s="12"/>
      <c r="JJ517" s="12"/>
      <c r="JK517" s="12"/>
      <c r="JL517" s="12"/>
      <c r="JM517" s="12"/>
      <c r="JN517" s="12"/>
      <c r="JO517" s="12"/>
      <c r="JP517" s="12"/>
      <c r="JQ517" s="12"/>
      <c r="JR517" s="12"/>
      <c r="JS517" s="12"/>
      <c r="JT517" s="12"/>
      <c r="JU517" s="12"/>
      <c r="JV517" s="12"/>
    </row>
    <row r="518" spans="1:282" ht="15.75" x14ac:dyDescent="0.25">
      <c r="A518" s="4"/>
      <c r="B518" s="4"/>
      <c r="C518" s="19"/>
      <c r="D518" s="4"/>
      <c r="E518" s="62"/>
      <c r="F518" s="62"/>
      <c r="G518" s="62"/>
      <c r="H518" s="62"/>
      <c r="I518" s="62"/>
      <c r="J518" s="62"/>
      <c r="K518" s="6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12"/>
      <c r="CC518" s="12"/>
      <c r="CD518" s="12"/>
      <c r="CE518" s="12"/>
      <c r="CF518" s="12"/>
      <c r="CG518" s="12"/>
      <c r="CH518" s="12"/>
      <c r="CI518" s="12"/>
      <c r="CJ518" s="12"/>
      <c r="CK518" s="12"/>
      <c r="CL518" s="12"/>
      <c r="CM518" s="12"/>
      <c r="CN518" s="12"/>
      <c r="CO518" s="12"/>
      <c r="CP518" s="12"/>
      <c r="CQ518" s="12"/>
      <c r="CR518" s="12"/>
      <c r="CS518" s="12"/>
      <c r="CT518" s="12"/>
      <c r="CU518" s="12"/>
      <c r="CV518" s="12"/>
      <c r="CW518" s="12"/>
      <c r="CX518" s="12"/>
      <c r="CY518" s="12"/>
      <c r="CZ518" s="12"/>
      <c r="DA518" s="12"/>
      <c r="DB518" s="12"/>
      <c r="DC518" s="12"/>
      <c r="DD518" s="12"/>
      <c r="DE518" s="12"/>
      <c r="DF518" s="12"/>
      <c r="DG518" s="12"/>
      <c r="DH518" s="12"/>
      <c r="DI518" s="12"/>
      <c r="DJ518" s="12"/>
      <c r="DK518" s="12"/>
      <c r="DL518" s="12"/>
      <c r="DM518" s="12"/>
      <c r="DN518" s="12"/>
      <c r="DO518" s="12"/>
      <c r="DP518" s="12"/>
      <c r="DQ518" s="12"/>
      <c r="DR518" s="12"/>
      <c r="DS518" s="12"/>
      <c r="DT518" s="12"/>
      <c r="DU518" s="12"/>
      <c r="DV518" s="12"/>
      <c r="DW518" s="12"/>
      <c r="DX518" s="12"/>
      <c r="DY518" s="12"/>
      <c r="DZ518" s="12"/>
      <c r="EA518" s="12"/>
      <c r="EB518" s="12"/>
      <c r="EC518" s="12"/>
      <c r="ED518" s="12"/>
      <c r="EE518" s="12"/>
      <c r="EF518" s="12"/>
      <c r="EG518" s="12"/>
      <c r="EH518" s="12"/>
      <c r="EI518" s="12"/>
      <c r="EJ518" s="12"/>
      <c r="EK518" s="12"/>
      <c r="EL518" s="12"/>
      <c r="EM518" s="12"/>
      <c r="EN518" s="12"/>
      <c r="EO518" s="12"/>
      <c r="EP518" s="12"/>
      <c r="EQ518" s="12"/>
      <c r="ER518" s="12"/>
      <c r="ES518" s="12"/>
      <c r="ET518" s="12"/>
      <c r="EU518" s="12"/>
      <c r="EV518" s="12"/>
      <c r="EW518" s="12"/>
      <c r="EX518" s="12"/>
      <c r="EY518" s="12"/>
      <c r="EZ518" s="12"/>
      <c r="FA518" s="12"/>
      <c r="FB518" s="12"/>
      <c r="FC518" s="12"/>
      <c r="FD518" s="12"/>
      <c r="FE518" s="12"/>
      <c r="FF518" s="12"/>
      <c r="FG518" s="12"/>
      <c r="FH518" s="12"/>
      <c r="FI518" s="12"/>
      <c r="FJ518" s="12"/>
      <c r="FK518" s="12"/>
      <c r="FL518" s="12"/>
      <c r="FM518" s="12"/>
      <c r="FN518" s="12"/>
      <c r="FO518" s="12"/>
      <c r="FP518" s="12"/>
      <c r="FQ518" s="12"/>
      <c r="FR518" s="12"/>
      <c r="FS518" s="12"/>
      <c r="FT518" s="12"/>
      <c r="FU518" s="12"/>
      <c r="FV518" s="12"/>
      <c r="FW518" s="12"/>
      <c r="FX518" s="12"/>
      <c r="FY518" s="12"/>
      <c r="FZ518" s="12"/>
      <c r="GA518" s="12"/>
      <c r="GB518" s="12"/>
      <c r="GC518" s="12"/>
      <c r="GD518" s="12"/>
      <c r="GE518" s="12"/>
      <c r="GF518" s="12"/>
      <c r="GG518" s="12"/>
      <c r="GH518" s="12"/>
      <c r="GI518" s="12"/>
      <c r="GJ518" s="12"/>
      <c r="GK518" s="12"/>
      <c r="GL518" s="12"/>
      <c r="GM518" s="12"/>
      <c r="GN518" s="12"/>
      <c r="GO518" s="12"/>
      <c r="GP518" s="12"/>
      <c r="GQ518" s="12"/>
      <c r="GR518" s="12"/>
      <c r="GS518" s="12"/>
      <c r="GT518" s="12"/>
      <c r="GU518" s="12"/>
      <c r="GV518" s="12"/>
      <c r="GW518" s="12"/>
      <c r="GX518" s="12"/>
      <c r="GY518" s="12"/>
      <c r="GZ518" s="12"/>
      <c r="HA518" s="12"/>
      <c r="HB518" s="12"/>
      <c r="HC518" s="12"/>
      <c r="HD518" s="12"/>
      <c r="HE518" s="12"/>
      <c r="HF518" s="12"/>
      <c r="HG518" s="12"/>
      <c r="HH518" s="12"/>
      <c r="HI518" s="12"/>
      <c r="HJ518" s="12"/>
      <c r="HK518" s="12"/>
      <c r="HL518" s="12"/>
      <c r="HM518" s="12"/>
      <c r="HN518" s="12"/>
      <c r="HO518" s="12"/>
      <c r="HP518" s="12"/>
      <c r="HQ518" s="12"/>
      <c r="HR518" s="12"/>
      <c r="HS518" s="12"/>
      <c r="HT518" s="12"/>
      <c r="HU518" s="12"/>
      <c r="HV518" s="12"/>
      <c r="HW518" s="12"/>
      <c r="HX518" s="12"/>
      <c r="HY518" s="12"/>
      <c r="HZ518" s="12"/>
      <c r="IA518" s="12"/>
      <c r="IB518" s="12"/>
      <c r="IC518" s="12"/>
      <c r="ID518" s="12"/>
      <c r="IE518" s="12"/>
      <c r="IF518" s="12"/>
      <c r="IG518" s="12"/>
      <c r="IH518" s="12"/>
      <c r="II518" s="12"/>
      <c r="IJ518" s="12"/>
      <c r="IK518" s="12"/>
      <c r="IL518" s="12"/>
      <c r="IM518" s="12"/>
      <c r="IN518" s="12"/>
      <c r="IO518" s="12"/>
      <c r="IP518" s="12"/>
      <c r="IQ518" s="12"/>
      <c r="IR518" s="12"/>
      <c r="IS518" s="12"/>
      <c r="IT518" s="12"/>
      <c r="IU518" s="12"/>
      <c r="IV518" s="12"/>
      <c r="IW518" s="12"/>
      <c r="IX518" s="12"/>
      <c r="IY518" s="12"/>
      <c r="IZ518" s="12"/>
      <c r="JA518" s="12"/>
      <c r="JB518" s="12"/>
      <c r="JC518" s="12"/>
      <c r="JD518" s="12"/>
      <c r="JE518" s="12"/>
      <c r="JF518" s="12"/>
      <c r="JG518" s="12"/>
      <c r="JH518" s="12"/>
      <c r="JI518" s="12"/>
      <c r="JJ518" s="12"/>
      <c r="JK518" s="12"/>
      <c r="JL518" s="12"/>
      <c r="JM518" s="12"/>
      <c r="JN518" s="12"/>
      <c r="JO518" s="12"/>
      <c r="JP518" s="12"/>
      <c r="JQ518" s="12"/>
      <c r="JR518" s="12"/>
      <c r="JS518" s="12"/>
      <c r="JT518" s="12"/>
      <c r="JU518" s="12"/>
      <c r="JV518" s="12"/>
    </row>
    <row r="519" spans="1:282" ht="15.75" x14ac:dyDescent="0.25">
      <c r="A519" s="4"/>
      <c r="B519" s="4"/>
      <c r="C519" s="19"/>
      <c r="D519" s="4"/>
      <c r="E519" s="62"/>
      <c r="F519" s="62"/>
      <c r="G519" s="62"/>
      <c r="H519" s="62"/>
      <c r="I519" s="62"/>
      <c r="J519" s="62"/>
      <c r="K519" s="6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12"/>
      <c r="CC519" s="12"/>
      <c r="CD519" s="12"/>
      <c r="CE519" s="12"/>
      <c r="CF519" s="12"/>
      <c r="CG519" s="12"/>
      <c r="CH519" s="12"/>
      <c r="CI519" s="12"/>
      <c r="CJ519" s="12"/>
      <c r="CK519" s="12"/>
      <c r="CL519" s="12"/>
      <c r="CM519" s="12"/>
      <c r="CN519" s="12"/>
      <c r="CO519" s="12"/>
      <c r="CP519" s="12"/>
      <c r="CQ519" s="12"/>
      <c r="CR519" s="12"/>
      <c r="CS519" s="12"/>
      <c r="CT519" s="12"/>
      <c r="CU519" s="12"/>
      <c r="CV519" s="12"/>
      <c r="CW519" s="12"/>
      <c r="CX519" s="12"/>
      <c r="CY519" s="12"/>
      <c r="CZ519" s="12"/>
      <c r="DA519" s="12"/>
      <c r="DB519" s="12"/>
      <c r="DC519" s="12"/>
      <c r="DD519" s="12"/>
      <c r="DE519" s="12"/>
      <c r="DF519" s="12"/>
      <c r="DG519" s="12"/>
      <c r="DH519" s="12"/>
      <c r="DI519" s="12"/>
      <c r="DJ519" s="12"/>
      <c r="DK519" s="12"/>
      <c r="DL519" s="12"/>
      <c r="DM519" s="12"/>
      <c r="DN519" s="12"/>
      <c r="DO519" s="12"/>
      <c r="DP519" s="12"/>
      <c r="DQ519" s="12"/>
      <c r="DR519" s="12"/>
      <c r="DS519" s="12"/>
      <c r="DT519" s="12"/>
      <c r="DU519" s="12"/>
      <c r="DV519" s="12"/>
      <c r="DW519" s="12"/>
      <c r="DX519" s="12"/>
      <c r="DY519" s="12"/>
      <c r="DZ519" s="12"/>
      <c r="EA519" s="12"/>
      <c r="EB519" s="12"/>
      <c r="EC519" s="12"/>
      <c r="ED519" s="12"/>
      <c r="EE519" s="12"/>
      <c r="EF519" s="12"/>
      <c r="EG519" s="12"/>
      <c r="EH519" s="12"/>
      <c r="EI519" s="12"/>
      <c r="EJ519" s="12"/>
      <c r="EK519" s="12"/>
      <c r="EL519" s="12"/>
      <c r="EM519" s="12"/>
      <c r="EN519" s="12"/>
      <c r="EO519" s="12"/>
      <c r="EP519" s="12"/>
      <c r="EQ519" s="12"/>
      <c r="ER519" s="12"/>
      <c r="ES519" s="12"/>
      <c r="ET519" s="12"/>
      <c r="EU519" s="12"/>
      <c r="EV519" s="12"/>
      <c r="EW519" s="12"/>
      <c r="EX519" s="12"/>
      <c r="EY519" s="12"/>
      <c r="EZ519" s="12"/>
      <c r="FA519" s="12"/>
      <c r="FB519" s="12"/>
      <c r="FC519" s="12"/>
      <c r="FD519" s="12"/>
      <c r="FE519" s="12"/>
      <c r="FF519" s="12"/>
      <c r="FG519" s="12"/>
      <c r="FH519" s="12"/>
      <c r="FI519" s="12"/>
      <c r="FJ519" s="12"/>
      <c r="FK519" s="12"/>
      <c r="FL519" s="12"/>
      <c r="FM519" s="12"/>
      <c r="FN519" s="12"/>
      <c r="FO519" s="12"/>
      <c r="FP519" s="12"/>
      <c r="FQ519" s="12"/>
      <c r="FR519" s="12"/>
      <c r="FS519" s="12"/>
      <c r="FT519" s="12"/>
      <c r="FU519" s="12"/>
      <c r="FV519" s="12"/>
      <c r="FW519" s="12"/>
      <c r="FX519" s="12"/>
      <c r="FY519" s="12"/>
      <c r="FZ519" s="12"/>
      <c r="GA519" s="12"/>
      <c r="GB519" s="12"/>
      <c r="GC519" s="12"/>
      <c r="GD519" s="12"/>
      <c r="GE519" s="12"/>
      <c r="GF519" s="12"/>
      <c r="GG519" s="12"/>
      <c r="GH519" s="12"/>
      <c r="GI519" s="12"/>
      <c r="GJ519" s="12"/>
      <c r="GK519" s="12"/>
      <c r="GL519" s="12"/>
      <c r="GM519" s="12"/>
      <c r="GN519" s="12"/>
      <c r="GO519" s="12"/>
      <c r="GP519" s="12"/>
      <c r="GQ519" s="12"/>
      <c r="GR519" s="12"/>
      <c r="GS519" s="12"/>
      <c r="GT519" s="12"/>
      <c r="GU519" s="12"/>
      <c r="GV519" s="12"/>
      <c r="GW519" s="12"/>
      <c r="GX519" s="12"/>
      <c r="GY519" s="12"/>
      <c r="GZ519" s="12"/>
      <c r="HA519" s="12"/>
      <c r="HB519" s="12"/>
      <c r="HC519" s="12"/>
      <c r="HD519" s="12"/>
      <c r="HE519" s="12"/>
      <c r="HF519" s="12"/>
      <c r="HG519" s="12"/>
      <c r="HH519" s="12"/>
      <c r="HI519" s="12"/>
      <c r="HJ519" s="12"/>
      <c r="HK519" s="12"/>
      <c r="HL519" s="12"/>
      <c r="HM519" s="12"/>
      <c r="HN519" s="12"/>
      <c r="HO519" s="12"/>
      <c r="HP519" s="12"/>
      <c r="HQ519" s="12"/>
      <c r="HR519" s="12"/>
      <c r="HS519" s="12"/>
      <c r="HT519" s="12"/>
      <c r="HU519" s="12"/>
      <c r="HV519" s="12"/>
      <c r="HW519" s="12"/>
      <c r="HX519" s="12"/>
      <c r="HY519" s="12"/>
      <c r="HZ519" s="12"/>
      <c r="IA519" s="12"/>
      <c r="IB519" s="12"/>
      <c r="IC519" s="12"/>
      <c r="ID519" s="12"/>
      <c r="IE519" s="12"/>
      <c r="IF519" s="12"/>
      <c r="IG519" s="12"/>
      <c r="IH519" s="12"/>
      <c r="II519" s="12"/>
      <c r="IJ519" s="12"/>
      <c r="IK519" s="12"/>
      <c r="IL519" s="12"/>
      <c r="IM519" s="12"/>
      <c r="IN519" s="12"/>
      <c r="IO519" s="12"/>
      <c r="IP519" s="12"/>
      <c r="IQ519" s="12"/>
      <c r="IR519" s="12"/>
      <c r="IS519" s="12"/>
      <c r="IT519" s="12"/>
      <c r="IU519" s="12"/>
      <c r="IV519" s="12"/>
      <c r="IW519" s="12"/>
      <c r="IX519" s="12"/>
      <c r="IY519" s="12"/>
      <c r="IZ519" s="12"/>
      <c r="JA519" s="12"/>
      <c r="JB519" s="12"/>
      <c r="JC519" s="12"/>
      <c r="JD519" s="12"/>
      <c r="JE519" s="12"/>
      <c r="JF519" s="12"/>
      <c r="JG519" s="12"/>
      <c r="JH519" s="12"/>
      <c r="JI519" s="12"/>
      <c r="JJ519" s="12"/>
      <c r="JK519" s="12"/>
      <c r="JL519" s="12"/>
      <c r="JM519" s="12"/>
      <c r="JN519" s="12"/>
      <c r="JO519" s="12"/>
      <c r="JP519" s="12"/>
      <c r="JQ519" s="12"/>
      <c r="JR519" s="12"/>
      <c r="JS519" s="12"/>
      <c r="JT519" s="12"/>
      <c r="JU519" s="12"/>
      <c r="JV519" s="12"/>
    </row>
    <row r="520" spans="1:282" x14ac:dyDescent="0.25"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12"/>
      <c r="CC520" s="12"/>
      <c r="CD520" s="12"/>
      <c r="CE520" s="12"/>
      <c r="CF520" s="12"/>
      <c r="CG520" s="12"/>
      <c r="CH520" s="12"/>
      <c r="CI520" s="12"/>
      <c r="CJ520" s="12"/>
      <c r="CK520" s="12"/>
      <c r="CL520" s="12"/>
      <c r="CM520" s="12"/>
      <c r="CN520" s="12"/>
      <c r="CO520" s="12"/>
      <c r="CP520" s="12"/>
      <c r="CQ520" s="12"/>
      <c r="CR520" s="12"/>
      <c r="CS520" s="12"/>
      <c r="CT520" s="12"/>
      <c r="CU520" s="12"/>
      <c r="CV520" s="12"/>
      <c r="CW520" s="12"/>
      <c r="CX520" s="12"/>
      <c r="CY520" s="12"/>
      <c r="CZ520" s="12"/>
      <c r="DA520" s="12"/>
      <c r="DB520" s="12"/>
      <c r="DC520" s="12"/>
      <c r="DD520" s="12"/>
      <c r="DE520" s="12"/>
      <c r="DF520" s="12"/>
      <c r="DG520" s="12"/>
      <c r="DH520" s="12"/>
      <c r="DI520" s="12"/>
      <c r="DJ520" s="12"/>
      <c r="DK520" s="12"/>
      <c r="DL520" s="12"/>
      <c r="DM520" s="12"/>
      <c r="DN520" s="12"/>
      <c r="DO520" s="12"/>
      <c r="DP520" s="12"/>
      <c r="DQ520" s="12"/>
      <c r="DR520" s="12"/>
      <c r="DS520" s="12"/>
      <c r="DT520" s="12"/>
      <c r="DU520" s="12"/>
      <c r="DV520" s="12"/>
      <c r="DW520" s="12"/>
      <c r="DX520" s="12"/>
      <c r="DY520" s="12"/>
      <c r="DZ520" s="12"/>
      <c r="EA520" s="12"/>
      <c r="EB520" s="12"/>
      <c r="EC520" s="12"/>
      <c r="ED520" s="12"/>
      <c r="EE520" s="12"/>
      <c r="EF520" s="12"/>
      <c r="EG520" s="12"/>
      <c r="EH520" s="12"/>
      <c r="EI520" s="12"/>
      <c r="EJ520" s="12"/>
      <c r="EK520" s="12"/>
      <c r="EL520" s="12"/>
      <c r="EM520" s="12"/>
      <c r="EN520" s="12"/>
      <c r="EO520" s="12"/>
      <c r="EP520" s="12"/>
      <c r="EQ520" s="12"/>
      <c r="ER520" s="12"/>
      <c r="ES520" s="12"/>
      <c r="ET520" s="12"/>
      <c r="EU520" s="12"/>
      <c r="EV520" s="12"/>
      <c r="EW520" s="12"/>
      <c r="EX520" s="12"/>
      <c r="EY520" s="12"/>
      <c r="EZ520" s="12"/>
      <c r="FA520" s="12"/>
      <c r="FB520" s="12"/>
      <c r="FC520" s="12"/>
      <c r="FD520" s="12"/>
      <c r="FE520" s="12"/>
      <c r="FF520" s="12"/>
      <c r="FG520" s="12"/>
      <c r="FH520" s="12"/>
      <c r="FI520" s="12"/>
      <c r="FJ520" s="12"/>
      <c r="FK520" s="12"/>
      <c r="FL520" s="12"/>
      <c r="FM520" s="12"/>
      <c r="FN520" s="12"/>
      <c r="FO520" s="12"/>
      <c r="FP520" s="12"/>
      <c r="FQ520" s="12"/>
      <c r="FR520" s="12"/>
      <c r="FS520" s="12"/>
      <c r="FT520" s="12"/>
      <c r="FU520" s="12"/>
      <c r="FV520" s="12"/>
      <c r="FW520" s="12"/>
      <c r="FX520" s="12"/>
      <c r="FY520" s="12"/>
      <c r="FZ520" s="12"/>
      <c r="GA520" s="12"/>
      <c r="GB520" s="12"/>
      <c r="GC520" s="12"/>
      <c r="GD520" s="12"/>
      <c r="GE520" s="12"/>
      <c r="GF520" s="12"/>
      <c r="GG520" s="12"/>
      <c r="GH520" s="12"/>
      <c r="GI520" s="12"/>
      <c r="GJ520" s="12"/>
      <c r="GK520" s="12"/>
      <c r="GL520" s="12"/>
      <c r="GM520" s="12"/>
      <c r="GN520" s="12"/>
      <c r="GO520" s="12"/>
      <c r="GP520" s="12"/>
      <c r="GQ520" s="12"/>
      <c r="GR520" s="12"/>
      <c r="GS520" s="12"/>
      <c r="GT520" s="12"/>
      <c r="GU520" s="12"/>
      <c r="GV520" s="12"/>
      <c r="GW520" s="12"/>
      <c r="GX520" s="12"/>
      <c r="GY520" s="12"/>
      <c r="GZ520" s="12"/>
      <c r="HA520" s="12"/>
      <c r="HB520" s="12"/>
      <c r="HC520" s="12"/>
      <c r="HD520" s="12"/>
      <c r="HE520" s="12"/>
      <c r="HF520" s="12"/>
      <c r="HG520" s="12"/>
      <c r="HH520" s="12"/>
      <c r="HI520" s="12"/>
      <c r="HJ520" s="12"/>
      <c r="HK520" s="12"/>
      <c r="HL520" s="12"/>
      <c r="HM520" s="12"/>
      <c r="HN520" s="12"/>
      <c r="HO520" s="12"/>
      <c r="HP520" s="12"/>
      <c r="HQ520" s="12"/>
      <c r="HR520" s="12"/>
      <c r="HS520" s="12"/>
      <c r="HT520" s="12"/>
      <c r="HU520" s="12"/>
      <c r="HV520" s="12"/>
      <c r="HW520" s="12"/>
      <c r="HX520" s="12"/>
      <c r="HY520" s="12"/>
      <c r="HZ520" s="12"/>
      <c r="IA520" s="12"/>
      <c r="IB520" s="12"/>
      <c r="IC520" s="12"/>
      <c r="ID520" s="12"/>
      <c r="IE520" s="12"/>
      <c r="IF520" s="12"/>
      <c r="IG520" s="12"/>
      <c r="IH520" s="12"/>
      <c r="II520" s="12"/>
      <c r="IJ520" s="12"/>
      <c r="IK520" s="12"/>
      <c r="IL520" s="12"/>
      <c r="IM520" s="12"/>
      <c r="IN520" s="12"/>
      <c r="IO520" s="12"/>
      <c r="IP520" s="12"/>
      <c r="IQ520" s="12"/>
      <c r="IR520" s="12"/>
      <c r="IS520" s="12"/>
      <c r="IT520" s="12"/>
      <c r="IU520" s="12"/>
      <c r="IV520" s="12"/>
      <c r="IW520" s="12"/>
      <c r="IX520" s="12"/>
      <c r="IY520" s="12"/>
      <c r="IZ520" s="12"/>
      <c r="JA520" s="12"/>
      <c r="JB520" s="12"/>
      <c r="JC520" s="12"/>
      <c r="JD520" s="12"/>
      <c r="JE520" s="12"/>
      <c r="JF520" s="12"/>
      <c r="JG520" s="12"/>
      <c r="JH520" s="12"/>
      <c r="JI520" s="12"/>
      <c r="JJ520" s="12"/>
      <c r="JK520" s="12"/>
      <c r="JL520" s="12"/>
      <c r="JM520" s="12"/>
      <c r="JN520" s="12"/>
      <c r="JO520" s="12"/>
      <c r="JP520" s="12"/>
      <c r="JQ520" s="12"/>
      <c r="JR520" s="12"/>
      <c r="JS520" s="12"/>
      <c r="JT520" s="12"/>
      <c r="JU520" s="12"/>
      <c r="JV520" s="12"/>
    </row>
    <row r="521" spans="1:282" x14ac:dyDescent="0.25"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12"/>
      <c r="CC521" s="12"/>
      <c r="CD521" s="12"/>
      <c r="CE521" s="12"/>
      <c r="CF521" s="12"/>
      <c r="CG521" s="12"/>
      <c r="CH521" s="12"/>
      <c r="CI521" s="12"/>
      <c r="CJ521" s="12"/>
      <c r="CK521" s="12"/>
      <c r="CL521" s="12"/>
      <c r="CM521" s="12"/>
      <c r="CN521" s="12"/>
      <c r="CO521" s="12"/>
      <c r="CP521" s="12"/>
      <c r="CQ521" s="12"/>
      <c r="CR521" s="12"/>
      <c r="CS521" s="12"/>
      <c r="CT521" s="12"/>
      <c r="CU521" s="12"/>
      <c r="CV521" s="12"/>
      <c r="CW521" s="12"/>
      <c r="CX521" s="12"/>
      <c r="CY521" s="12"/>
      <c r="CZ521" s="12"/>
      <c r="DA521" s="12"/>
      <c r="DB521" s="12"/>
      <c r="DC521" s="12"/>
      <c r="DD521" s="12"/>
      <c r="DE521" s="12"/>
      <c r="DF521" s="12"/>
      <c r="DG521" s="12"/>
      <c r="DH521" s="12"/>
      <c r="DI521" s="12"/>
      <c r="DJ521" s="12"/>
      <c r="DK521" s="12"/>
      <c r="DL521" s="12"/>
      <c r="DM521" s="12"/>
      <c r="DN521" s="12"/>
      <c r="DO521" s="12"/>
      <c r="DP521" s="12"/>
      <c r="DQ521" s="12"/>
      <c r="DR521" s="12"/>
      <c r="DS521" s="12"/>
      <c r="DT521" s="12"/>
      <c r="DU521" s="12"/>
      <c r="DV521" s="12"/>
      <c r="DW521" s="12"/>
      <c r="DX521" s="12"/>
      <c r="DY521" s="12"/>
      <c r="DZ521" s="12"/>
      <c r="EA521" s="12"/>
      <c r="EB521" s="12"/>
      <c r="EC521" s="12"/>
      <c r="ED521" s="12"/>
      <c r="EE521" s="12"/>
      <c r="EF521" s="12"/>
      <c r="EG521" s="12"/>
      <c r="EH521" s="12"/>
      <c r="EI521" s="12"/>
      <c r="EJ521" s="12"/>
      <c r="EK521" s="12"/>
      <c r="EL521" s="12"/>
      <c r="EM521" s="12"/>
      <c r="EN521" s="12"/>
      <c r="EO521" s="12"/>
      <c r="EP521" s="12"/>
      <c r="EQ521" s="12"/>
      <c r="ER521" s="12"/>
      <c r="ES521" s="12"/>
      <c r="ET521" s="12"/>
      <c r="EU521" s="12"/>
      <c r="EV521" s="12"/>
      <c r="EW521" s="12"/>
      <c r="EX521" s="12"/>
      <c r="EY521" s="12"/>
      <c r="EZ521" s="12"/>
      <c r="FA521" s="12"/>
      <c r="FB521" s="12"/>
      <c r="FC521" s="12"/>
      <c r="FD521" s="12"/>
      <c r="FE521" s="12"/>
      <c r="FF521" s="12"/>
      <c r="FG521" s="12"/>
      <c r="FH521" s="12"/>
      <c r="FI521" s="12"/>
      <c r="FJ521" s="12"/>
      <c r="FK521" s="12"/>
      <c r="FL521" s="12"/>
      <c r="FM521" s="12"/>
      <c r="FN521" s="12"/>
      <c r="FO521" s="12"/>
      <c r="FP521" s="12"/>
      <c r="FQ521" s="12"/>
      <c r="FR521" s="12"/>
      <c r="FS521" s="12"/>
      <c r="FT521" s="12"/>
      <c r="FU521" s="12"/>
      <c r="FV521" s="12"/>
      <c r="FW521" s="12"/>
      <c r="FX521" s="12"/>
      <c r="FY521" s="12"/>
      <c r="FZ521" s="12"/>
      <c r="GA521" s="12"/>
      <c r="GB521" s="12"/>
      <c r="GC521" s="12"/>
      <c r="GD521" s="12"/>
      <c r="GE521" s="12"/>
      <c r="GF521" s="12"/>
      <c r="GG521" s="12"/>
      <c r="GH521" s="12"/>
      <c r="GI521" s="12"/>
      <c r="GJ521" s="12"/>
      <c r="GK521" s="12"/>
      <c r="GL521" s="12"/>
      <c r="GM521" s="12"/>
      <c r="GN521" s="12"/>
      <c r="GO521" s="12"/>
      <c r="GP521" s="12"/>
      <c r="GQ521" s="12"/>
      <c r="GR521" s="12"/>
      <c r="GS521" s="12"/>
      <c r="GT521" s="12"/>
      <c r="GU521" s="12"/>
      <c r="GV521" s="12"/>
      <c r="GW521" s="12"/>
      <c r="GX521" s="12"/>
      <c r="GY521" s="12"/>
      <c r="GZ521" s="12"/>
      <c r="HA521" s="12"/>
      <c r="HB521" s="12"/>
      <c r="HC521" s="12"/>
      <c r="HD521" s="12"/>
      <c r="HE521" s="12"/>
      <c r="HF521" s="12"/>
      <c r="HG521" s="12"/>
      <c r="HH521" s="12"/>
      <c r="HI521" s="12"/>
      <c r="HJ521" s="12"/>
      <c r="HK521" s="12"/>
      <c r="HL521" s="12"/>
      <c r="HM521" s="12"/>
      <c r="HN521" s="12"/>
      <c r="HO521" s="12"/>
      <c r="HP521" s="12"/>
      <c r="HQ521" s="12"/>
      <c r="HR521" s="12"/>
      <c r="HS521" s="12"/>
      <c r="HT521" s="12"/>
      <c r="HU521" s="12"/>
      <c r="HV521" s="12"/>
      <c r="HW521" s="12"/>
      <c r="HX521" s="12"/>
      <c r="HY521" s="12"/>
      <c r="HZ521" s="12"/>
      <c r="IA521" s="12"/>
      <c r="IB521" s="12"/>
      <c r="IC521" s="12"/>
      <c r="ID521" s="12"/>
      <c r="IE521" s="12"/>
      <c r="IF521" s="12"/>
      <c r="IG521" s="12"/>
      <c r="IH521" s="12"/>
      <c r="II521" s="12"/>
      <c r="IJ521" s="12"/>
      <c r="IK521" s="12"/>
      <c r="IL521" s="12"/>
      <c r="IM521" s="12"/>
      <c r="IN521" s="12"/>
      <c r="IO521" s="12"/>
      <c r="IP521" s="12"/>
      <c r="IQ521" s="12"/>
      <c r="IR521" s="12"/>
      <c r="IS521" s="12"/>
      <c r="IT521" s="12"/>
      <c r="IU521" s="12"/>
      <c r="IV521" s="12"/>
      <c r="IW521" s="12"/>
      <c r="IX521" s="12"/>
      <c r="IY521" s="12"/>
      <c r="IZ521" s="12"/>
      <c r="JA521" s="12"/>
      <c r="JB521" s="12"/>
      <c r="JC521" s="12"/>
      <c r="JD521" s="12"/>
      <c r="JE521" s="12"/>
      <c r="JF521" s="12"/>
      <c r="JG521" s="12"/>
      <c r="JH521" s="12"/>
      <c r="JI521" s="12"/>
      <c r="JJ521" s="12"/>
      <c r="JK521" s="12"/>
      <c r="JL521" s="12"/>
      <c r="JM521" s="12"/>
      <c r="JN521" s="12"/>
      <c r="JO521" s="12"/>
      <c r="JP521" s="12"/>
      <c r="JQ521" s="12"/>
      <c r="JR521" s="12"/>
      <c r="JS521" s="12"/>
      <c r="JT521" s="12"/>
      <c r="JU521" s="12"/>
      <c r="JV521" s="12"/>
    </row>
    <row r="522" spans="1:282" x14ac:dyDescent="0.25"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12"/>
      <c r="CC522" s="12"/>
      <c r="CD522" s="12"/>
      <c r="CE522" s="12"/>
      <c r="CF522" s="12"/>
      <c r="CG522" s="12"/>
      <c r="CH522" s="12"/>
      <c r="CI522" s="12"/>
      <c r="CJ522" s="12"/>
      <c r="CK522" s="12"/>
      <c r="CL522" s="12"/>
      <c r="CM522" s="12"/>
      <c r="CN522" s="12"/>
      <c r="CO522" s="12"/>
      <c r="CP522" s="12"/>
      <c r="CQ522" s="12"/>
      <c r="CR522" s="12"/>
      <c r="CS522" s="12"/>
      <c r="CT522" s="12"/>
      <c r="CU522" s="12"/>
      <c r="CV522" s="12"/>
      <c r="CW522" s="12"/>
      <c r="CX522" s="12"/>
      <c r="CY522" s="12"/>
      <c r="CZ522" s="12"/>
      <c r="DA522" s="12"/>
      <c r="DB522" s="12"/>
      <c r="DC522" s="12"/>
      <c r="DD522" s="12"/>
      <c r="DE522" s="12"/>
      <c r="DF522" s="12"/>
      <c r="DG522" s="12"/>
      <c r="DH522" s="12"/>
      <c r="DI522" s="12"/>
      <c r="DJ522" s="12"/>
      <c r="DK522" s="12"/>
      <c r="DL522" s="12"/>
      <c r="DM522" s="12"/>
      <c r="DN522" s="12"/>
      <c r="DO522" s="12"/>
      <c r="DP522" s="12"/>
      <c r="DQ522" s="12"/>
      <c r="DR522" s="12"/>
      <c r="DS522" s="12"/>
      <c r="DT522" s="12"/>
      <c r="DU522" s="12"/>
      <c r="DV522" s="12"/>
      <c r="DW522" s="12"/>
      <c r="DX522" s="12"/>
      <c r="DY522" s="12"/>
      <c r="DZ522" s="12"/>
      <c r="EA522" s="12"/>
      <c r="EB522" s="12"/>
      <c r="EC522" s="12"/>
      <c r="ED522" s="12"/>
      <c r="EE522" s="12"/>
      <c r="EF522" s="12"/>
      <c r="EG522" s="12"/>
      <c r="EH522" s="12"/>
      <c r="EI522" s="12"/>
      <c r="EJ522" s="12"/>
      <c r="EK522" s="12"/>
      <c r="EL522" s="12"/>
      <c r="EM522" s="12"/>
      <c r="EN522" s="12"/>
      <c r="EO522" s="12"/>
      <c r="EP522" s="12"/>
      <c r="EQ522" s="12"/>
      <c r="ER522" s="12"/>
      <c r="ES522" s="12"/>
      <c r="ET522" s="12"/>
      <c r="EU522" s="12"/>
      <c r="EV522" s="12"/>
      <c r="EW522" s="12"/>
      <c r="EX522" s="12"/>
      <c r="EY522" s="12"/>
      <c r="EZ522" s="12"/>
      <c r="FA522" s="12"/>
      <c r="FB522" s="12"/>
      <c r="FC522" s="12"/>
      <c r="FD522" s="12"/>
      <c r="FE522" s="12"/>
      <c r="FF522" s="12"/>
      <c r="FG522" s="12"/>
      <c r="FH522" s="12"/>
      <c r="FI522" s="12"/>
      <c r="FJ522" s="12"/>
      <c r="FK522" s="12"/>
      <c r="FL522" s="12"/>
      <c r="FM522" s="12"/>
      <c r="FN522" s="12"/>
      <c r="FO522" s="12"/>
      <c r="FP522" s="12"/>
      <c r="FQ522" s="12"/>
      <c r="FR522" s="12"/>
      <c r="FS522" s="12"/>
      <c r="FT522" s="12"/>
      <c r="FU522" s="12"/>
      <c r="FV522" s="12"/>
      <c r="FW522" s="12"/>
      <c r="FX522" s="12"/>
      <c r="FY522" s="12"/>
      <c r="FZ522" s="12"/>
      <c r="GA522" s="12"/>
      <c r="GB522" s="12"/>
      <c r="GC522" s="12"/>
      <c r="GD522" s="12"/>
      <c r="GE522" s="12"/>
      <c r="GF522" s="12"/>
      <c r="GG522" s="12"/>
      <c r="GH522" s="12"/>
      <c r="GI522" s="12"/>
      <c r="GJ522" s="12"/>
      <c r="GK522" s="12"/>
      <c r="GL522" s="12"/>
      <c r="GM522" s="12"/>
      <c r="GN522" s="12"/>
      <c r="GO522" s="12"/>
      <c r="GP522" s="12"/>
      <c r="GQ522" s="12"/>
      <c r="GR522" s="12"/>
      <c r="GS522" s="12"/>
      <c r="GT522" s="12"/>
      <c r="GU522" s="12"/>
      <c r="GV522" s="12"/>
      <c r="GW522" s="12"/>
      <c r="GX522" s="12"/>
      <c r="GY522" s="12"/>
      <c r="GZ522" s="12"/>
      <c r="HA522" s="12"/>
      <c r="HB522" s="12"/>
      <c r="HC522" s="12"/>
      <c r="HD522" s="12"/>
      <c r="HE522" s="12"/>
      <c r="HF522" s="12"/>
      <c r="HG522" s="12"/>
      <c r="HH522" s="12"/>
      <c r="HI522" s="12"/>
      <c r="HJ522" s="12"/>
      <c r="HK522" s="12"/>
      <c r="HL522" s="12"/>
      <c r="HM522" s="12"/>
      <c r="HN522" s="12"/>
      <c r="HO522" s="12"/>
      <c r="HP522" s="12"/>
      <c r="HQ522" s="12"/>
      <c r="HR522" s="12"/>
      <c r="HS522" s="12"/>
      <c r="HT522" s="12"/>
      <c r="HU522" s="12"/>
      <c r="HV522" s="12"/>
      <c r="HW522" s="12"/>
      <c r="HX522" s="12"/>
      <c r="HY522" s="12"/>
      <c r="HZ522" s="12"/>
      <c r="IA522" s="12"/>
      <c r="IB522" s="12"/>
      <c r="IC522" s="12"/>
      <c r="ID522" s="12"/>
      <c r="IE522" s="12"/>
      <c r="IF522" s="12"/>
      <c r="IG522" s="12"/>
      <c r="IH522" s="12"/>
      <c r="II522" s="12"/>
      <c r="IJ522" s="12"/>
      <c r="IK522" s="12"/>
      <c r="IL522" s="12"/>
      <c r="IM522" s="12"/>
      <c r="IN522" s="12"/>
      <c r="IO522" s="12"/>
      <c r="IP522" s="12"/>
      <c r="IQ522" s="12"/>
      <c r="IR522" s="12"/>
      <c r="IS522" s="12"/>
      <c r="IT522" s="12"/>
      <c r="IU522" s="12"/>
      <c r="IV522" s="12"/>
      <c r="IW522" s="12"/>
      <c r="IX522" s="12"/>
      <c r="IY522" s="12"/>
      <c r="IZ522" s="12"/>
      <c r="JA522" s="12"/>
      <c r="JB522" s="12"/>
      <c r="JC522" s="12"/>
      <c r="JD522" s="12"/>
      <c r="JE522" s="12"/>
      <c r="JF522" s="12"/>
      <c r="JG522" s="12"/>
      <c r="JH522" s="12"/>
      <c r="JI522" s="12"/>
      <c r="JJ522" s="12"/>
      <c r="JK522" s="12"/>
      <c r="JL522" s="12"/>
      <c r="JM522" s="12"/>
      <c r="JN522" s="12"/>
      <c r="JO522" s="12"/>
      <c r="JP522" s="12"/>
      <c r="JQ522" s="12"/>
      <c r="JR522" s="12"/>
      <c r="JS522" s="12"/>
      <c r="JT522" s="12"/>
      <c r="JU522" s="12"/>
      <c r="JV522" s="12"/>
    </row>
    <row r="523" spans="1:282" x14ac:dyDescent="0.25"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12"/>
      <c r="CC523" s="12"/>
      <c r="CD523" s="12"/>
      <c r="CE523" s="12"/>
      <c r="CF523" s="12"/>
      <c r="CG523" s="12"/>
      <c r="CH523" s="12"/>
      <c r="CI523" s="12"/>
      <c r="CJ523" s="12"/>
      <c r="CK523" s="12"/>
      <c r="CL523" s="12"/>
      <c r="CM523" s="12"/>
      <c r="CN523" s="12"/>
      <c r="CO523" s="12"/>
      <c r="CP523" s="12"/>
      <c r="CQ523" s="12"/>
      <c r="CR523" s="12"/>
      <c r="CS523" s="12"/>
      <c r="CT523" s="12"/>
      <c r="CU523" s="12"/>
      <c r="CV523" s="12"/>
      <c r="CW523" s="12"/>
      <c r="CX523" s="12"/>
      <c r="CY523" s="12"/>
      <c r="CZ523" s="12"/>
      <c r="DA523" s="12"/>
      <c r="DB523" s="12"/>
      <c r="DC523" s="12"/>
      <c r="DD523" s="12"/>
      <c r="DE523" s="12"/>
      <c r="DF523" s="12"/>
      <c r="DG523" s="12"/>
      <c r="DH523" s="12"/>
      <c r="DI523" s="12"/>
      <c r="DJ523" s="12"/>
      <c r="DK523" s="12"/>
      <c r="DL523" s="12"/>
      <c r="DM523" s="12"/>
      <c r="DN523" s="12"/>
      <c r="DO523" s="12"/>
      <c r="DP523" s="12"/>
      <c r="DQ523" s="12"/>
      <c r="DR523" s="12"/>
      <c r="DS523" s="12"/>
      <c r="DT523" s="12"/>
      <c r="DU523" s="12"/>
      <c r="DV523" s="12"/>
      <c r="DW523" s="12"/>
      <c r="DX523" s="12"/>
      <c r="DY523" s="12"/>
      <c r="DZ523" s="12"/>
      <c r="EA523" s="12"/>
      <c r="EB523" s="12"/>
      <c r="EC523" s="12"/>
      <c r="ED523" s="12"/>
      <c r="EE523" s="12"/>
      <c r="EF523" s="12"/>
      <c r="EG523" s="12"/>
      <c r="EH523" s="12"/>
      <c r="EI523" s="12"/>
      <c r="EJ523" s="12"/>
      <c r="EK523" s="12"/>
      <c r="EL523" s="12"/>
      <c r="EM523" s="12"/>
      <c r="EN523" s="12"/>
      <c r="EO523" s="12"/>
      <c r="EP523" s="12"/>
      <c r="EQ523" s="12"/>
      <c r="ER523" s="12"/>
      <c r="ES523" s="12"/>
      <c r="ET523" s="12"/>
      <c r="EU523" s="12"/>
      <c r="EV523" s="12"/>
      <c r="EW523" s="12"/>
      <c r="EX523" s="12"/>
      <c r="EY523" s="12"/>
      <c r="EZ523" s="12"/>
      <c r="FA523" s="12"/>
      <c r="FB523" s="12"/>
      <c r="FC523" s="12"/>
      <c r="FD523" s="12"/>
      <c r="FE523" s="12"/>
      <c r="FF523" s="12"/>
      <c r="FG523" s="12"/>
      <c r="FH523" s="12"/>
      <c r="FI523" s="12"/>
      <c r="FJ523" s="12"/>
      <c r="FK523" s="12"/>
      <c r="FL523" s="12"/>
      <c r="FM523" s="12"/>
      <c r="FN523" s="12"/>
      <c r="FO523" s="12"/>
      <c r="FP523" s="12"/>
      <c r="FQ523" s="12"/>
      <c r="FR523" s="12"/>
      <c r="FS523" s="12"/>
      <c r="FT523" s="12"/>
      <c r="FU523" s="12"/>
      <c r="FV523" s="12"/>
      <c r="FW523" s="12"/>
      <c r="FX523" s="12"/>
      <c r="FY523" s="12"/>
      <c r="FZ523" s="12"/>
      <c r="GA523" s="12"/>
      <c r="GB523" s="12"/>
      <c r="GC523" s="12"/>
      <c r="GD523" s="12"/>
      <c r="GE523" s="12"/>
      <c r="GF523" s="12"/>
      <c r="GG523" s="12"/>
      <c r="GH523" s="12"/>
      <c r="GI523" s="12"/>
      <c r="GJ523" s="12"/>
      <c r="GK523" s="12"/>
      <c r="GL523" s="12"/>
      <c r="GM523" s="12"/>
      <c r="GN523" s="12"/>
      <c r="GO523" s="12"/>
      <c r="GP523" s="12"/>
      <c r="GQ523" s="12"/>
      <c r="GR523" s="12"/>
      <c r="GS523" s="12"/>
      <c r="GT523" s="12"/>
      <c r="GU523" s="12"/>
      <c r="GV523" s="12"/>
      <c r="GW523" s="12"/>
      <c r="GX523" s="12"/>
      <c r="GY523" s="12"/>
      <c r="GZ523" s="12"/>
      <c r="HA523" s="12"/>
      <c r="HB523" s="12"/>
      <c r="HC523" s="12"/>
      <c r="HD523" s="12"/>
      <c r="HE523" s="12"/>
      <c r="HF523" s="12"/>
      <c r="HG523" s="12"/>
      <c r="HH523" s="12"/>
      <c r="HI523" s="12"/>
      <c r="HJ523" s="12"/>
      <c r="HK523" s="12"/>
      <c r="HL523" s="12"/>
      <c r="HM523" s="12"/>
      <c r="HN523" s="12"/>
      <c r="HO523" s="12"/>
      <c r="HP523" s="12"/>
      <c r="HQ523" s="12"/>
      <c r="HR523" s="12"/>
      <c r="HS523" s="12"/>
      <c r="HT523" s="12"/>
      <c r="HU523" s="12"/>
      <c r="HV523" s="12"/>
      <c r="HW523" s="12"/>
      <c r="HX523" s="12"/>
      <c r="HY523" s="12"/>
      <c r="HZ523" s="12"/>
      <c r="IA523" s="12"/>
      <c r="IB523" s="12"/>
      <c r="IC523" s="12"/>
      <c r="ID523" s="12"/>
      <c r="IE523" s="12"/>
      <c r="IF523" s="12"/>
      <c r="IG523" s="12"/>
      <c r="IH523" s="12"/>
      <c r="II523" s="12"/>
      <c r="IJ523" s="12"/>
      <c r="IK523" s="12"/>
      <c r="IL523" s="12"/>
      <c r="IM523" s="12"/>
      <c r="IN523" s="12"/>
      <c r="IO523" s="12"/>
      <c r="IP523" s="12"/>
      <c r="IQ523" s="12"/>
      <c r="IR523" s="12"/>
      <c r="IS523" s="12"/>
      <c r="IT523" s="12"/>
      <c r="IU523" s="12"/>
      <c r="IV523" s="12"/>
      <c r="IW523" s="12"/>
      <c r="IX523" s="12"/>
      <c r="IY523" s="12"/>
      <c r="IZ523" s="12"/>
      <c r="JA523" s="12"/>
      <c r="JB523" s="12"/>
      <c r="JC523" s="12"/>
      <c r="JD523" s="12"/>
      <c r="JE523" s="12"/>
      <c r="JF523" s="12"/>
      <c r="JG523" s="12"/>
      <c r="JH523" s="12"/>
      <c r="JI523" s="12"/>
      <c r="JJ523" s="12"/>
      <c r="JK523" s="12"/>
      <c r="JL523" s="12"/>
      <c r="JM523" s="12"/>
      <c r="JN523" s="12"/>
      <c r="JO523" s="12"/>
      <c r="JP523" s="12"/>
      <c r="JQ523" s="12"/>
      <c r="JR523" s="12"/>
      <c r="JS523" s="12"/>
      <c r="JT523" s="12"/>
      <c r="JU523" s="12"/>
      <c r="JV523" s="12"/>
    </row>
    <row r="524" spans="1:282" x14ac:dyDescent="0.25"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12"/>
      <c r="CC524" s="12"/>
      <c r="CD524" s="12"/>
      <c r="CE524" s="12"/>
      <c r="CF524" s="12"/>
      <c r="CG524" s="12"/>
      <c r="CH524" s="12"/>
      <c r="CI524" s="12"/>
      <c r="CJ524" s="12"/>
      <c r="CK524" s="12"/>
      <c r="CL524" s="12"/>
      <c r="CM524" s="12"/>
      <c r="CN524" s="12"/>
      <c r="CO524" s="12"/>
      <c r="CP524" s="12"/>
      <c r="CQ524" s="12"/>
      <c r="CR524" s="12"/>
      <c r="CS524" s="12"/>
      <c r="CT524" s="12"/>
      <c r="CU524" s="12"/>
      <c r="CV524" s="12"/>
      <c r="CW524" s="12"/>
      <c r="CX524" s="12"/>
      <c r="CY524" s="12"/>
      <c r="CZ524" s="12"/>
      <c r="DA524" s="12"/>
      <c r="DB524" s="12"/>
      <c r="DC524" s="12"/>
      <c r="DD524" s="12"/>
      <c r="DE524" s="12"/>
      <c r="DF524" s="12"/>
      <c r="DG524" s="12"/>
      <c r="DH524" s="12"/>
      <c r="DI524" s="12"/>
      <c r="DJ524" s="12"/>
      <c r="DK524" s="12"/>
      <c r="DL524" s="12"/>
      <c r="DM524" s="12"/>
      <c r="DN524" s="12"/>
      <c r="DO524" s="12"/>
      <c r="DP524" s="12"/>
      <c r="DQ524" s="12"/>
      <c r="DR524" s="12"/>
      <c r="DS524" s="12"/>
      <c r="DT524" s="12"/>
      <c r="DU524" s="12"/>
      <c r="DV524" s="12"/>
      <c r="DW524" s="12"/>
      <c r="DX524" s="12"/>
      <c r="DY524" s="12"/>
      <c r="DZ524" s="12"/>
      <c r="EA524" s="12"/>
      <c r="EB524" s="12"/>
      <c r="EC524" s="12"/>
      <c r="ED524" s="12"/>
      <c r="EE524" s="12"/>
      <c r="EF524" s="12"/>
      <c r="EG524" s="12"/>
      <c r="EH524" s="12"/>
      <c r="EI524" s="12"/>
      <c r="EJ524" s="12"/>
      <c r="EK524" s="12"/>
      <c r="EL524" s="12"/>
      <c r="EM524" s="12"/>
      <c r="EN524" s="12"/>
      <c r="EO524" s="12"/>
      <c r="EP524" s="12"/>
      <c r="EQ524" s="12"/>
      <c r="ER524" s="12"/>
      <c r="ES524" s="12"/>
      <c r="ET524" s="12"/>
      <c r="EU524" s="12"/>
      <c r="EV524" s="12"/>
      <c r="EW524" s="12"/>
      <c r="EX524" s="12"/>
      <c r="EY524" s="12"/>
      <c r="EZ524" s="12"/>
      <c r="FA524" s="12"/>
      <c r="FB524" s="12"/>
      <c r="FC524" s="12"/>
      <c r="FD524" s="12"/>
      <c r="FE524" s="12"/>
      <c r="FF524" s="12"/>
      <c r="FG524" s="12"/>
      <c r="FH524" s="12"/>
      <c r="FI524" s="12"/>
      <c r="FJ524" s="12"/>
      <c r="FK524" s="12"/>
      <c r="FL524" s="12"/>
      <c r="FM524" s="12"/>
      <c r="FN524" s="12"/>
      <c r="FO524" s="12"/>
      <c r="FP524" s="12"/>
      <c r="FQ524" s="12"/>
      <c r="FR524" s="12"/>
      <c r="FS524" s="12"/>
      <c r="FT524" s="12"/>
      <c r="FU524" s="12"/>
      <c r="FV524" s="12"/>
      <c r="FW524" s="12"/>
      <c r="FX524" s="12"/>
      <c r="FY524" s="12"/>
      <c r="FZ524" s="12"/>
      <c r="GA524" s="12"/>
      <c r="GB524" s="12"/>
      <c r="GC524" s="12"/>
      <c r="GD524" s="12"/>
      <c r="GE524" s="12"/>
      <c r="GF524" s="12"/>
      <c r="GG524" s="12"/>
      <c r="GH524" s="12"/>
      <c r="GI524" s="12"/>
      <c r="GJ524" s="12"/>
      <c r="GK524" s="12"/>
      <c r="GL524" s="12"/>
      <c r="GM524" s="12"/>
      <c r="GN524" s="12"/>
      <c r="GO524" s="12"/>
      <c r="GP524" s="12"/>
      <c r="GQ524" s="12"/>
      <c r="GR524" s="12"/>
      <c r="GS524" s="12"/>
      <c r="GT524" s="12"/>
      <c r="GU524" s="12"/>
      <c r="GV524" s="12"/>
      <c r="GW524" s="12"/>
      <c r="GX524" s="12"/>
      <c r="GY524" s="12"/>
      <c r="GZ524" s="12"/>
      <c r="HA524" s="12"/>
      <c r="HB524" s="12"/>
      <c r="HC524" s="12"/>
      <c r="HD524" s="12"/>
      <c r="HE524" s="12"/>
      <c r="HF524" s="12"/>
      <c r="HG524" s="12"/>
      <c r="HH524" s="12"/>
      <c r="HI524" s="12"/>
      <c r="HJ524" s="12"/>
      <c r="HK524" s="12"/>
      <c r="HL524" s="12"/>
      <c r="HM524" s="12"/>
      <c r="HN524" s="12"/>
      <c r="HO524" s="12"/>
      <c r="HP524" s="12"/>
      <c r="HQ524" s="12"/>
      <c r="HR524" s="12"/>
      <c r="HS524" s="12"/>
      <c r="HT524" s="12"/>
      <c r="HU524" s="12"/>
      <c r="HV524" s="12"/>
      <c r="HW524" s="12"/>
      <c r="HX524" s="12"/>
      <c r="HY524" s="12"/>
      <c r="HZ524" s="12"/>
      <c r="IA524" s="12"/>
      <c r="IB524" s="12"/>
      <c r="IC524" s="12"/>
      <c r="ID524" s="12"/>
      <c r="IE524" s="12"/>
      <c r="IF524" s="12"/>
      <c r="IG524" s="12"/>
      <c r="IH524" s="12"/>
      <c r="II524" s="12"/>
      <c r="IJ524" s="12"/>
      <c r="IK524" s="12"/>
      <c r="IL524" s="12"/>
      <c r="IM524" s="12"/>
      <c r="IN524" s="12"/>
      <c r="IO524" s="12"/>
      <c r="IP524" s="12"/>
      <c r="IQ524" s="12"/>
      <c r="IR524" s="12"/>
      <c r="IS524" s="12"/>
      <c r="IT524" s="12"/>
      <c r="IU524" s="12"/>
      <c r="IV524" s="12"/>
      <c r="IW524" s="12"/>
      <c r="IX524" s="12"/>
      <c r="IY524" s="12"/>
      <c r="IZ524" s="12"/>
      <c r="JA524" s="12"/>
      <c r="JB524" s="12"/>
      <c r="JC524" s="12"/>
      <c r="JD524" s="12"/>
      <c r="JE524" s="12"/>
      <c r="JF524" s="12"/>
      <c r="JG524" s="12"/>
      <c r="JH524" s="12"/>
      <c r="JI524" s="12"/>
      <c r="JJ524" s="12"/>
      <c r="JK524" s="12"/>
      <c r="JL524" s="12"/>
      <c r="JM524" s="12"/>
      <c r="JN524" s="12"/>
      <c r="JO524" s="12"/>
      <c r="JP524" s="12"/>
      <c r="JQ524" s="12"/>
      <c r="JR524" s="12"/>
      <c r="JS524" s="12"/>
      <c r="JT524" s="12"/>
      <c r="JU524" s="12"/>
      <c r="JV524" s="12"/>
    </row>
    <row r="525" spans="1:282" x14ac:dyDescent="0.25"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12"/>
      <c r="CC525" s="12"/>
      <c r="CD525" s="12"/>
      <c r="CE525" s="12"/>
      <c r="CF525" s="12"/>
      <c r="CG525" s="12"/>
      <c r="CH525" s="12"/>
      <c r="CI525" s="12"/>
      <c r="CJ525" s="12"/>
      <c r="CK525" s="12"/>
      <c r="CL525" s="12"/>
      <c r="CM525" s="12"/>
      <c r="CN525" s="12"/>
      <c r="CO525" s="12"/>
      <c r="CP525" s="12"/>
      <c r="CQ525" s="12"/>
      <c r="CR525" s="12"/>
      <c r="CS525" s="12"/>
      <c r="CT525" s="12"/>
      <c r="CU525" s="12"/>
      <c r="CV525" s="12"/>
      <c r="CW525" s="12"/>
      <c r="CX525" s="12"/>
      <c r="CY525" s="12"/>
      <c r="CZ525" s="12"/>
      <c r="DA525" s="12"/>
      <c r="DB525" s="12"/>
      <c r="DC525" s="12"/>
      <c r="DD525" s="12"/>
      <c r="DE525" s="12"/>
      <c r="DF525" s="12"/>
      <c r="DG525" s="12"/>
      <c r="DH525" s="12"/>
      <c r="DI525" s="12"/>
      <c r="DJ525" s="12"/>
      <c r="DK525" s="12"/>
      <c r="DL525" s="12"/>
      <c r="DM525" s="12"/>
      <c r="DN525" s="12"/>
      <c r="DO525" s="12"/>
      <c r="DP525" s="12"/>
      <c r="DQ525" s="12"/>
      <c r="DR525" s="12"/>
      <c r="DS525" s="12"/>
      <c r="DT525" s="12"/>
      <c r="DU525" s="12"/>
      <c r="DV525" s="12"/>
      <c r="DW525" s="12"/>
      <c r="DX525" s="12"/>
      <c r="DY525" s="12"/>
      <c r="DZ525" s="12"/>
      <c r="EA525" s="12"/>
      <c r="EB525" s="12"/>
      <c r="EC525" s="12"/>
      <c r="ED525" s="12"/>
      <c r="EE525" s="12"/>
      <c r="EF525" s="12"/>
      <c r="EG525" s="12"/>
      <c r="EH525" s="12"/>
      <c r="EI525" s="12"/>
      <c r="EJ525" s="12"/>
      <c r="EK525" s="12"/>
      <c r="EL525" s="12"/>
      <c r="EM525" s="12"/>
      <c r="EN525" s="12"/>
      <c r="EO525" s="12"/>
      <c r="EP525" s="12"/>
      <c r="EQ525" s="12"/>
      <c r="ER525" s="12"/>
      <c r="ES525" s="12"/>
      <c r="ET525" s="12"/>
      <c r="EU525" s="12"/>
      <c r="EV525" s="12"/>
      <c r="EW525" s="12"/>
      <c r="EX525" s="12"/>
      <c r="EY525" s="12"/>
      <c r="EZ525" s="12"/>
      <c r="FA525" s="12"/>
      <c r="FB525" s="12"/>
      <c r="FC525" s="12"/>
      <c r="FD525" s="12"/>
      <c r="FE525" s="12"/>
      <c r="FF525" s="12"/>
      <c r="FG525" s="12"/>
      <c r="FH525" s="12"/>
      <c r="FI525" s="12"/>
      <c r="FJ525" s="12"/>
      <c r="FK525" s="12"/>
      <c r="FL525" s="12"/>
      <c r="FM525" s="12"/>
      <c r="FN525" s="12"/>
      <c r="FO525" s="12"/>
      <c r="FP525" s="12"/>
      <c r="FQ525" s="12"/>
      <c r="FR525" s="12"/>
      <c r="FS525" s="12"/>
      <c r="FT525" s="12"/>
      <c r="FU525" s="12"/>
      <c r="FV525" s="12"/>
      <c r="FW525" s="12"/>
      <c r="FX525" s="12"/>
      <c r="FY525" s="12"/>
      <c r="FZ525" s="12"/>
      <c r="GA525" s="12"/>
      <c r="GB525" s="12"/>
      <c r="GC525" s="12"/>
      <c r="GD525" s="12"/>
      <c r="GE525" s="12"/>
      <c r="GF525" s="12"/>
      <c r="GG525" s="12"/>
      <c r="GH525" s="12"/>
      <c r="GI525" s="12"/>
      <c r="GJ525" s="12"/>
      <c r="GK525" s="12"/>
      <c r="GL525" s="12"/>
      <c r="GM525" s="12"/>
      <c r="GN525" s="12"/>
      <c r="GO525" s="12"/>
      <c r="GP525" s="12"/>
      <c r="GQ525" s="12"/>
      <c r="GR525" s="12"/>
      <c r="GS525" s="12"/>
      <c r="GT525" s="12"/>
      <c r="GU525" s="12"/>
      <c r="GV525" s="12"/>
      <c r="GW525" s="12"/>
      <c r="GX525" s="12"/>
      <c r="GY525" s="12"/>
      <c r="GZ525" s="12"/>
      <c r="HA525" s="12"/>
      <c r="HB525" s="12"/>
      <c r="HC525" s="12"/>
      <c r="HD525" s="12"/>
      <c r="HE525" s="12"/>
      <c r="HF525" s="12"/>
      <c r="HG525" s="12"/>
      <c r="HH525" s="12"/>
      <c r="HI525" s="12"/>
      <c r="HJ525" s="12"/>
      <c r="HK525" s="12"/>
      <c r="HL525" s="12"/>
      <c r="HM525" s="12"/>
      <c r="HN525" s="12"/>
      <c r="HO525" s="12"/>
      <c r="HP525" s="12"/>
      <c r="HQ525" s="12"/>
      <c r="HR525" s="12"/>
      <c r="HS525" s="12"/>
      <c r="HT525" s="12"/>
      <c r="HU525" s="12"/>
      <c r="HV525" s="12"/>
      <c r="HW525" s="12"/>
      <c r="HX525" s="12"/>
      <c r="HY525" s="12"/>
      <c r="HZ525" s="12"/>
      <c r="IA525" s="12"/>
      <c r="IB525" s="12"/>
      <c r="IC525" s="12"/>
      <c r="ID525" s="12"/>
      <c r="IE525" s="12"/>
      <c r="IF525" s="12"/>
      <c r="IG525" s="12"/>
      <c r="IH525" s="12"/>
      <c r="II525" s="12"/>
      <c r="IJ525" s="12"/>
      <c r="IK525" s="12"/>
      <c r="IL525" s="12"/>
      <c r="IM525" s="12"/>
      <c r="IN525" s="12"/>
      <c r="IO525" s="12"/>
      <c r="IP525" s="12"/>
      <c r="IQ525" s="12"/>
      <c r="IR525" s="12"/>
      <c r="IS525" s="12"/>
      <c r="IT525" s="12"/>
      <c r="IU525" s="12"/>
      <c r="IV525" s="12"/>
      <c r="IW525" s="12"/>
      <c r="IX525" s="12"/>
      <c r="IY525" s="12"/>
      <c r="IZ525" s="12"/>
      <c r="JA525" s="12"/>
      <c r="JB525" s="12"/>
      <c r="JC525" s="12"/>
      <c r="JD525" s="12"/>
      <c r="JE525" s="12"/>
      <c r="JF525" s="12"/>
      <c r="JG525" s="12"/>
      <c r="JH525" s="12"/>
      <c r="JI525" s="12"/>
      <c r="JJ525" s="12"/>
      <c r="JK525" s="12"/>
      <c r="JL525" s="12"/>
      <c r="JM525" s="12"/>
      <c r="JN525" s="12"/>
      <c r="JO525" s="12"/>
      <c r="JP525" s="12"/>
      <c r="JQ525" s="12"/>
      <c r="JR525" s="12"/>
      <c r="JS525" s="12"/>
      <c r="JT525" s="12"/>
      <c r="JU525" s="12"/>
      <c r="JV525" s="12"/>
    </row>
    <row r="526" spans="1:282" ht="24.95" customHeight="1" x14ac:dyDescent="0.25"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12"/>
      <c r="FY526" s="12"/>
      <c r="FZ526" s="12"/>
      <c r="GA526" s="12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  <c r="HP526" s="12"/>
      <c r="HQ526" s="12"/>
      <c r="HR526" s="12"/>
      <c r="HS526" s="12"/>
      <c r="HT526" s="12"/>
      <c r="HU526" s="12"/>
      <c r="HV526" s="12"/>
      <c r="HW526" s="12"/>
      <c r="HX526" s="12"/>
      <c r="HY526" s="12"/>
      <c r="HZ526" s="12"/>
      <c r="IA526" s="12"/>
      <c r="IB526" s="12"/>
      <c r="IC526" s="12"/>
      <c r="ID526" s="12"/>
      <c r="IE526" s="12"/>
      <c r="IF526" s="12"/>
      <c r="IG526" s="12"/>
      <c r="IH526" s="12"/>
      <c r="II526" s="12"/>
      <c r="IJ526" s="12"/>
      <c r="IK526" s="12"/>
      <c r="IL526" s="12"/>
      <c r="IM526" s="12"/>
      <c r="IN526" s="12"/>
      <c r="IO526" s="12"/>
      <c r="IP526" s="12"/>
      <c r="IQ526" s="12"/>
      <c r="IR526" s="12"/>
      <c r="IS526" s="12"/>
      <c r="IT526" s="12"/>
      <c r="IU526" s="12"/>
      <c r="IV526" s="12"/>
      <c r="IW526" s="12"/>
      <c r="IX526" s="12"/>
      <c r="IY526" s="12"/>
      <c r="IZ526" s="12"/>
      <c r="JA526" s="12"/>
      <c r="JB526" s="12"/>
      <c r="JC526" s="12"/>
      <c r="JD526" s="12"/>
      <c r="JE526" s="12"/>
      <c r="JF526" s="12"/>
      <c r="JG526" s="12"/>
      <c r="JH526" s="12"/>
      <c r="JI526" s="12"/>
      <c r="JJ526" s="12"/>
      <c r="JK526" s="12"/>
      <c r="JL526" s="12"/>
      <c r="JM526" s="12"/>
      <c r="JN526" s="12"/>
      <c r="JO526" s="12"/>
      <c r="JP526" s="12"/>
      <c r="JQ526" s="12"/>
      <c r="JR526" s="12"/>
      <c r="JS526" s="12"/>
      <c r="JT526" s="12"/>
      <c r="JU526" s="12"/>
      <c r="JV526" s="12"/>
    </row>
    <row r="527" spans="1:282" x14ac:dyDescent="0.25"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12"/>
      <c r="CC527" s="12"/>
      <c r="CD527" s="12"/>
      <c r="CE527" s="12"/>
      <c r="CF527" s="12"/>
      <c r="CG527" s="12"/>
      <c r="CH527" s="12"/>
      <c r="CI527" s="12"/>
      <c r="CJ527" s="12"/>
      <c r="CK527" s="12"/>
      <c r="CL527" s="12"/>
      <c r="CM527" s="12"/>
      <c r="CN527" s="12"/>
      <c r="CO527" s="12"/>
      <c r="CP527" s="12"/>
      <c r="CQ527" s="12"/>
      <c r="CR527" s="12"/>
      <c r="CS527" s="12"/>
      <c r="CT527" s="12"/>
      <c r="CU527" s="12"/>
      <c r="CV527" s="12"/>
      <c r="CW527" s="12"/>
      <c r="CX527" s="12"/>
      <c r="CY527" s="12"/>
      <c r="CZ527" s="12"/>
      <c r="DA527" s="12"/>
      <c r="DB527" s="12"/>
      <c r="DC527" s="12"/>
      <c r="DD527" s="12"/>
      <c r="DE527" s="12"/>
      <c r="DF527" s="12"/>
      <c r="DG527" s="12"/>
      <c r="DH527" s="12"/>
      <c r="DI527" s="12"/>
      <c r="DJ527" s="12"/>
      <c r="DK527" s="12"/>
      <c r="DL527" s="12"/>
      <c r="DM527" s="12"/>
      <c r="DN527" s="12"/>
      <c r="DO527" s="12"/>
      <c r="DP527" s="12"/>
      <c r="DQ527" s="12"/>
      <c r="DR527" s="12"/>
      <c r="DS527" s="12"/>
      <c r="DT527" s="12"/>
      <c r="DU527" s="12"/>
      <c r="DV527" s="12"/>
      <c r="DW527" s="12"/>
      <c r="DX527" s="12"/>
      <c r="DY527" s="12"/>
      <c r="DZ527" s="12"/>
      <c r="EA527" s="12"/>
      <c r="EB527" s="12"/>
      <c r="EC527" s="12"/>
      <c r="ED527" s="12"/>
      <c r="EE527" s="12"/>
      <c r="EF527" s="12"/>
      <c r="EG527" s="12"/>
      <c r="EH527" s="12"/>
      <c r="EI527" s="12"/>
      <c r="EJ527" s="12"/>
      <c r="EK527" s="12"/>
      <c r="EL527" s="12"/>
      <c r="EM527" s="12"/>
      <c r="EN527" s="12"/>
      <c r="EO527" s="12"/>
      <c r="EP527" s="12"/>
      <c r="EQ527" s="12"/>
      <c r="ER527" s="12"/>
      <c r="ES527" s="12"/>
      <c r="ET527" s="12"/>
      <c r="EU527" s="12"/>
      <c r="EV527" s="12"/>
      <c r="EW527" s="12"/>
      <c r="EX527" s="12"/>
      <c r="EY527" s="12"/>
      <c r="EZ527" s="12"/>
      <c r="FA527" s="12"/>
      <c r="FB527" s="12"/>
      <c r="FC527" s="12"/>
      <c r="FD527" s="12"/>
      <c r="FE527" s="12"/>
      <c r="FF527" s="12"/>
      <c r="FG527" s="12"/>
      <c r="FH527" s="12"/>
      <c r="FI527" s="12"/>
      <c r="FJ527" s="12"/>
      <c r="FK527" s="12"/>
      <c r="FL527" s="12"/>
      <c r="FM527" s="12"/>
      <c r="FN527" s="12"/>
      <c r="FO527" s="12"/>
      <c r="FP527" s="12"/>
      <c r="FQ527" s="12"/>
      <c r="FR527" s="12"/>
      <c r="FS527" s="12"/>
      <c r="FT527" s="12"/>
      <c r="FU527" s="12"/>
      <c r="FV527" s="12"/>
      <c r="FW527" s="12"/>
      <c r="FX527" s="12"/>
      <c r="FY527" s="12"/>
      <c r="FZ527" s="12"/>
      <c r="GA527" s="12"/>
      <c r="GB527" s="12"/>
      <c r="GC527" s="12"/>
      <c r="GD527" s="12"/>
      <c r="GE527" s="12"/>
      <c r="GF527" s="12"/>
      <c r="GG527" s="12"/>
      <c r="GH527" s="12"/>
      <c r="GI527" s="12"/>
      <c r="GJ527" s="12"/>
      <c r="GK527" s="12"/>
      <c r="GL527" s="12"/>
      <c r="GM527" s="12"/>
      <c r="GN527" s="12"/>
      <c r="GO527" s="12"/>
      <c r="GP527" s="12"/>
      <c r="GQ527" s="12"/>
      <c r="GR527" s="12"/>
      <c r="GS527" s="12"/>
      <c r="GT527" s="12"/>
      <c r="GU527" s="12"/>
      <c r="GV527" s="12"/>
      <c r="GW527" s="12"/>
      <c r="GX527" s="12"/>
      <c r="GY527" s="12"/>
      <c r="GZ527" s="12"/>
      <c r="HA527" s="12"/>
      <c r="HB527" s="12"/>
      <c r="HC527" s="12"/>
      <c r="HD527" s="12"/>
      <c r="HE527" s="12"/>
      <c r="HF527" s="12"/>
      <c r="HG527" s="12"/>
      <c r="HH527" s="12"/>
      <c r="HI527" s="12"/>
      <c r="HJ527" s="12"/>
      <c r="HK527" s="12"/>
      <c r="HL527" s="12"/>
      <c r="HM527" s="12"/>
      <c r="HN527" s="12"/>
      <c r="HO527" s="12"/>
      <c r="HP527" s="12"/>
      <c r="HQ527" s="12"/>
      <c r="HR527" s="12"/>
      <c r="HS527" s="12"/>
      <c r="HT527" s="12"/>
      <c r="HU527" s="12"/>
      <c r="HV527" s="12"/>
      <c r="HW527" s="12"/>
      <c r="HX527" s="12"/>
      <c r="HY527" s="12"/>
      <c r="HZ527" s="12"/>
      <c r="IA527" s="12"/>
      <c r="IB527" s="12"/>
      <c r="IC527" s="12"/>
      <c r="ID527" s="12"/>
      <c r="IE527" s="12"/>
      <c r="IF527" s="12"/>
      <c r="IG527" s="12"/>
      <c r="IH527" s="12"/>
      <c r="II527" s="12"/>
      <c r="IJ527" s="12"/>
      <c r="IK527" s="12"/>
      <c r="IL527" s="12"/>
      <c r="IM527" s="12"/>
      <c r="IN527" s="12"/>
      <c r="IO527" s="12"/>
      <c r="IP527" s="12"/>
      <c r="IQ527" s="12"/>
      <c r="IR527" s="12"/>
      <c r="IS527" s="12"/>
      <c r="IT527" s="12"/>
      <c r="IU527" s="12"/>
      <c r="IV527" s="12"/>
      <c r="IW527" s="12"/>
      <c r="IX527" s="12"/>
      <c r="IY527" s="12"/>
      <c r="IZ527" s="12"/>
      <c r="JA527" s="12"/>
      <c r="JB527" s="12"/>
      <c r="JC527" s="12"/>
      <c r="JD527" s="12"/>
      <c r="JE527" s="12"/>
      <c r="JF527" s="12"/>
      <c r="JG527" s="12"/>
      <c r="JH527" s="12"/>
      <c r="JI527" s="12"/>
      <c r="JJ527" s="12"/>
      <c r="JK527" s="12"/>
      <c r="JL527" s="12"/>
      <c r="JM527" s="12"/>
      <c r="JN527" s="12"/>
      <c r="JO527" s="12"/>
      <c r="JP527" s="12"/>
      <c r="JQ527" s="12"/>
      <c r="JR527" s="12"/>
      <c r="JS527" s="12"/>
      <c r="JT527" s="12"/>
      <c r="JU527" s="12"/>
      <c r="JV527" s="12"/>
    </row>
    <row r="528" spans="1:282" x14ac:dyDescent="0.25"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12"/>
      <c r="FY528" s="12"/>
      <c r="FZ528" s="12"/>
      <c r="GA528" s="12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  <c r="HP528" s="12"/>
      <c r="HQ528" s="12"/>
      <c r="HR528" s="12"/>
      <c r="HS528" s="12"/>
      <c r="HT528" s="12"/>
      <c r="HU528" s="12"/>
      <c r="HV528" s="12"/>
      <c r="HW528" s="12"/>
      <c r="HX528" s="12"/>
      <c r="HY528" s="12"/>
      <c r="HZ528" s="12"/>
      <c r="IA528" s="12"/>
      <c r="IB528" s="12"/>
      <c r="IC528" s="12"/>
      <c r="ID528" s="12"/>
      <c r="IE528" s="12"/>
      <c r="IF528" s="12"/>
      <c r="IG528" s="12"/>
      <c r="IH528" s="12"/>
      <c r="II528" s="12"/>
      <c r="IJ528" s="12"/>
      <c r="IK528" s="12"/>
      <c r="IL528" s="12"/>
      <c r="IM528" s="12"/>
      <c r="IN528" s="12"/>
      <c r="IO528" s="12"/>
      <c r="IP528" s="12"/>
      <c r="IQ528" s="12"/>
      <c r="IR528" s="12"/>
      <c r="IS528" s="12"/>
      <c r="IT528" s="12"/>
      <c r="IU528" s="12"/>
      <c r="IV528" s="12"/>
      <c r="IW528" s="12"/>
      <c r="IX528" s="12"/>
      <c r="IY528" s="12"/>
      <c r="IZ528" s="12"/>
      <c r="JA528" s="12"/>
      <c r="JB528" s="12"/>
      <c r="JC528" s="12"/>
      <c r="JD528" s="12"/>
      <c r="JE528" s="12"/>
      <c r="JF528" s="12"/>
      <c r="JG528" s="12"/>
      <c r="JH528" s="12"/>
      <c r="JI528" s="12"/>
      <c r="JJ528" s="12"/>
      <c r="JK528" s="12"/>
      <c r="JL528" s="12"/>
      <c r="JM528" s="12"/>
      <c r="JN528" s="12"/>
      <c r="JO528" s="12"/>
      <c r="JP528" s="12"/>
      <c r="JQ528" s="12"/>
      <c r="JR528" s="12"/>
      <c r="JS528" s="12"/>
      <c r="JT528" s="12"/>
      <c r="JU528" s="12"/>
      <c r="JV528" s="12"/>
    </row>
    <row r="529" spans="12:282" x14ac:dyDescent="0.25"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12"/>
      <c r="FY529" s="12"/>
      <c r="FZ529" s="12"/>
      <c r="GA529" s="12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  <c r="HP529" s="12"/>
      <c r="HQ529" s="12"/>
      <c r="HR529" s="12"/>
      <c r="HS529" s="12"/>
      <c r="HT529" s="12"/>
      <c r="HU529" s="12"/>
      <c r="HV529" s="12"/>
      <c r="HW529" s="12"/>
      <c r="HX529" s="12"/>
      <c r="HY529" s="12"/>
      <c r="HZ529" s="12"/>
      <c r="IA529" s="12"/>
      <c r="IB529" s="12"/>
      <c r="IC529" s="12"/>
      <c r="ID529" s="12"/>
      <c r="IE529" s="12"/>
      <c r="IF529" s="12"/>
      <c r="IG529" s="12"/>
      <c r="IH529" s="12"/>
      <c r="II529" s="12"/>
      <c r="IJ529" s="12"/>
      <c r="IK529" s="12"/>
      <c r="IL529" s="12"/>
      <c r="IM529" s="12"/>
      <c r="IN529" s="12"/>
      <c r="IO529" s="12"/>
      <c r="IP529" s="12"/>
      <c r="IQ529" s="12"/>
      <c r="IR529" s="12"/>
      <c r="IS529" s="12"/>
      <c r="IT529" s="12"/>
      <c r="IU529" s="12"/>
      <c r="IV529" s="12"/>
      <c r="IW529" s="12"/>
      <c r="IX529" s="12"/>
      <c r="IY529" s="12"/>
      <c r="IZ529" s="12"/>
      <c r="JA529" s="12"/>
      <c r="JB529" s="12"/>
      <c r="JC529" s="12"/>
      <c r="JD529" s="12"/>
      <c r="JE529" s="12"/>
      <c r="JF529" s="12"/>
      <c r="JG529" s="12"/>
      <c r="JH529" s="12"/>
      <c r="JI529" s="12"/>
      <c r="JJ529" s="12"/>
      <c r="JK529" s="12"/>
      <c r="JL529" s="12"/>
      <c r="JM529" s="12"/>
      <c r="JN529" s="12"/>
      <c r="JO529" s="12"/>
      <c r="JP529" s="12"/>
      <c r="JQ529" s="12"/>
      <c r="JR529" s="12"/>
      <c r="JS529" s="12"/>
      <c r="JT529" s="12"/>
      <c r="JU529" s="12"/>
      <c r="JV529" s="12"/>
    </row>
    <row r="530" spans="12:282" x14ac:dyDescent="0.25"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12"/>
      <c r="FY530" s="12"/>
      <c r="FZ530" s="12"/>
      <c r="GA530" s="12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  <c r="HP530" s="12"/>
      <c r="HQ530" s="12"/>
      <c r="HR530" s="12"/>
      <c r="HS530" s="12"/>
      <c r="HT530" s="12"/>
      <c r="HU530" s="12"/>
      <c r="HV530" s="12"/>
      <c r="HW530" s="12"/>
      <c r="HX530" s="12"/>
      <c r="HY530" s="12"/>
      <c r="HZ530" s="12"/>
      <c r="IA530" s="12"/>
      <c r="IB530" s="12"/>
      <c r="IC530" s="12"/>
      <c r="ID530" s="12"/>
      <c r="IE530" s="12"/>
      <c r="IF530" s="12"/>
      <c r="IG530" s="12"/>
      <c r="IH530" s="12"/>
      <c r="II530" s="12"/>
      <c r="IJ530" s="12"/>
      <c r="IK530" s="12"/>
      <c r="IL530" s="12"/>
      <c r="IM530" s="12"/>
      <c r="IN530" s="12"/>
      <c r="IO530" s="12"/>
      <c r="IP530" s="12"/>
      <c r="IQ530" s="12"/>
      <c r="IR530" s="12"/>
      <c r="IS530" s="12"/>
      <c r="IT530" s="12"/>
      <c r="IU530" s="12"/>
      <c r="IV530" s="12"/>
      <c r="IW530" s="12"/>
      <c r="IX530" s="12"/>
      <c r="IY530" s="12"/>
      <c r="IZ530" s="12"/>
      <c r="JA530" s="12"/>
      <c r="JB530" s="12"/>
      <c r="JC530" s="12"/>
      <c r="JD530" s="12"/>
      <c r="JE530" s="12"/>
      <c r="JF530" s="12"/>
      <c r="JG530" s="12"/>
      <c r="JH530" s="12"/>
      <c r="JI530" s="12"/>
      <c r="JJ530" s="12"/>
      <c r="JK530" s="12"/>
      <c r="JL530" s="12"/>
      <c r="JM530" s="12"/>
      <c r="JN530" s="12"/>
      <c r="JO530" s="12"/>
      <c r="JP530" s="12"/>
      <c r="JQ530" s="12"/>
      <c r="JR530" s="12"/>
      <c r="JS530" s="12"/>
      <c r="JT530" s="12"/>
      <c r="JU530" s="12"/>
      <c r="JV530" s="12"/>
    </row>
    <row r="531" spans="12:282" x14ac:dyDescent="0.25"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12"/>
      <c r="FY531" s="12"/>
      <c r="FZ531" s="12"/>
      <c r="GA531" s="12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  <c r="HP531" s="12"/>
      <c r="HQ531" s="12"/>
      <c r="HR531" s="12"/>
      <c r="HS531" s="12"/>
      <c r="HT531" s="12"/>
      <c r="HU531" s="12"/>
      <c r="HV531" s="12"/>
      <c r="HW531" s="12"/>
      <c r="HX531" s="12"/>
      <c r="HY531" s="12"/>
      <c r="HZ531" s="12"/>
      <c r="IA531" s="12"/>
      <c r="IB531" s="12"/>
      <c r="IC531" s="12"/>
      <c r="ID531" s="12"/>
      <c r="IE531" s="12"/>
      <c r="IF531" s="12"/>
      <c r="IG531" s="12"/>
      <c r="IH531" s="12"/>
      <c r="II531" s="12"/>
      <c r="IJ531" s="12"/>
      <c r="IK531" s="12"/>
      <c r="IL531" s="12"/>
      <c r="IM531" s="12"/>
      <c r="IN531" s="12"/>
      <c r="IO531" s="12"/>
      <c r="IP531" s="12"/>
      <c r="IQ531" s="12"/>
      <c r="IR531" s="12"/>
      <c r="IS531" s="12"/>
      <c r="IT531" s="12"/>
      <c r="IU531" s="12"/>
      <c r="IV531" s="12"/>
      <c r="IW531" s="12"/>
      <c r="IX531" s="12"/>
      <c r="IY531" s="12"/>
      <c r="IZ531" s="12"/>
      <c r="JA531" s="12"/>
      <c r="JB531" s="12"/>
      <c r="JC531" s="12"/>
      <c r="JD531" s="12"/>
      <c r="JE531" s="12"/>
      <c r="JF531" s="12"/>
      <c r="JG531" s="12"/>
      <c r="JH531" s="12"/>
      <c r="JI531" s="12"/>
      <c r="JJ531" s="12"/>
      <c r="JK531" s="12"/>
      <c r="JL531" s="12"/>
      <c r="JM531" s="12"/>
      <c r="JN531" s="12"/>
      <c r="JO531" s="12"/>
      <c r="JP531" s="12"/>
      <c r="JQ531" s="12"/>
      <c r="JR531" s="12"/>
      <c r="JS531" s="12"/>
      <c r="JT531" s="12"/>
      <c r="JU531" s="12"/>
      <c r="JV531" s="12"/>
    </row>
    <row r="532" spans="12:282" x14ac:dyDescent="0.25"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12"/>
      <c r="FY532" s="12"/>
      <c r="FZ532" s="12"/>
      <c r="GA532" s="12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  <c r="HP532" s="12"/>
      <c r="HQ532" s="12"/>
      <c r="HR532" s="12"/>
      <c r="HS532" s="12"/>
      <c r="HT532" s="12"/>
      <c r="HU532" s="12"/>
      <c r="HV532" s="12"/>
      <c r="HW532" s="12"/>
      <c r="HX532" s="12"/>
      <c r="HY532" s="12"/>
      <c r="HZ532" s="12"/>
      <c r="IA532" s="12"/>
      <c r="IB532" s="12"/>
      <c r="IC532" s="12"/>
      <c r="ID532" s="12"/>
      <c r="IE532" s="12"/>
      <c r="IF532" s="12"/>
      <c r="IG532" s="12"/>
      <c r="IH532" s="12"/>
      <c r="II532" s="12"/>
      <c r="IJ532" s="12"/>
      <c r="IK532" s="12"/>
      <c r="IL532" s="12"/>
      <c r="IM532" s="12"/>
      <c r="IN532" s="12"/>
      <c r="IO532" s="12"/>
      <c r="IP532" s="12"/>
      <c r="IQ532" s="12"/>
      <c r="IR532" s="12"/>
      <c r="IS532" s="12"/>
      <c r="IT532" s="12"/>
      <c r="IU532" s="12"/>
      <c r="IV532" s="12"/>
      <c r="IW532" s="12"/>
      <c r="IX532" s="12"/>
      <c r="IY532" s="12"/>
      <c r="IZ532" s="12"/>
      <c r="JA532" s="12"/>
      <c r="JB532" s="12"/>
      <c r="JC532" s="12"/>
      <c r="JD532" s="12"/>
      <c r="JE532" s="12"/>
      <c r="JF532" s="12"/>
      <c r="JG532" s="12"/>
      <c r="JH532" s="12"/>
      <c r="JI532" s="12"/>
      <c r="JJ532" s="12"/>
      <c r="JK532" s="12"/>
      <c r="JL532" s="12"/>
      <c r="JM532" s="12"/>
      <c r="JN532" s="12"/>
      <c r="JO532" s="12"/>
      <c r="JP532" s="12"/>
      <c r="JQ532" s="12"/>
      <c r="JR532" s="12"/>
      <c r="JS532" s="12"/>
      <c r="JT532" s="12"/>
      <c r="JU532" s="12"/>
      <c r="JV532" s="12"/>
    </row>
    <row r="533" spans="12:282" x14ac:dyDescent="0.25"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12"/>
      <c r="FY533" s="12"/>
      <c r="FZ533" s="12"/>
      <c r="GA533" s="12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  <c r="HP533" s="12"/>
      <c r="HQ533" s="12"/>
      <c r="HR533" s="12"/>
      <c r="HS533" s="12"/>
      <c r="HT533" s="12"/>
      <c r="HU533" s="12"/>
      <c r="HV533" s="12"/>
      <c r="HW533" s="12"/>
      <c r="HX533" s="12"/>
      <c r="HY533" s="12"/>
      <c r="HZ533" s="12"/>
      <c r="IA533" s="12"/>
      <c r="IB533" s="12"/>
      <c r="IC533" s="12"/>
      <c r="ID533" s="12"/>
      <c r="IE533" s="12"/>
      <c r="IF533" s="12"/>
      <c r="IG533" s="12"/>
      <c r="IH533" s="12"/>
      <c r="II533" s="12"/>
      <c r="IJ533" s="12"/>
      <c r="IK533" s="12"/>
      <c r="IL533" s="12"/>
      <c r="IM533" s="12"/>
      <c r="IN533" s="12"/>
      <c r="IO533" s="12"/>
      <c r="IP533" s="12"/>
      <c r="IQ533" s="12"/>
      <c r="IR533" s="12"/>
      <c r="IS533" s="12"/>
      <c r="IT533" s="12"/>
      <c r="IU533" s="12"/>
      <c r="IV533" s="12"/>
      <c r="IW533" s="12"/>
      <c r="IX533" s="12"/>
      <c r="IY533" s="12"/>
      <c r="IZ533" s="12"/>
      <c r="JA533" s="12"/>
      <c r="JB533" s="12"/>
      <c r="JC533" s="12"/>
      <c r="JD533" s="12"/>
      <c r="JE533" s="12"/>
      <c r="JF533" s="12"/>
      <c r="JG533" s="12"/>
      <c r="JH533" s="12"/>
      <c r="JI533" s="12"/>
      <c r="JJ533" s="12"/>
      <c r="JK533" s="12"/>
      <c r="JL533" s="12"/>
      <c r="JM533" s="12"/>
      <c r="JN533" s="12"/>
      <c r="JO533" s="12"/>
      <c r="JP533" s="12"/>
      <c r="JQ533" s="12"/>
      <c r="JR533" s="12"/>
      <c r="JS533" s="12"/>
      <c r="JT533" s="12"/>
      <c r="JU533" s="12"/>
      <c r="JV533" s="12"/>
    </row>
    <row r="534" spans="12:282" x14ac:dyDescent="0.25"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12"/>
      <c r="FY534" s="12"/>
      <c r="FZ534" s="12"/>
      <c r="GA534" s="12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  <c r="HP534" s="12"/>
      <c r="HQ534" s="12"/>
      <c r="HR534" s="12"/>
      <c r="HS534" s="12"/>
      <c r="HT534" s="12"/>
      <c r="HU534" s="12"/>
      <c r="HV534" s="12"/>
      <c r="HW534" s="12"/>
      <c r="HX534" s="12"/>
      <c r="HY534" s="12"/>
      <c r="HZ534" s="12"/>
      <c r="IA534" s="12"/>
      <c r="IB534" s="12"/>
      <c r="IC534" s="12"/>
      <c r="ID534" s="12"/>
      <c r="IE534" s="12"/>
      <c r="IF534" s="12"/>
      <c r="IG534" s="12"/>
      <c r="IH534" s="12"/>
      <c r="II534" s="12"/>
      <c r="IJ534" s="12"/>
      <c r="IK534" s="12"/>
      <c r="IL534" s="12"/>
      <c r="IM534" s="12"/>
      <c r="IN534" s="12"/>
      <c r="IO534" s="12"/>
      <c r="IP534" s="12"/>
      <c r="IQ534" s="12"/>
      <c r="IR534" s="12"/>
      <c r="IS534" s="12"/>
      <c r="IT534" s="12"/>
      <c r="IU534" s="12"/>
      <c r="IV534" s="12"/>
      <c r="IW534" s="12"/>
      <c r="IX534" s="12"/>
      <c r="IY534" s="12"/>
      <c r="IZ534" s="12"/>
      <c r="JA534" s="12"/>
      <c r="JB534" s="12"/>
      <c r="JC534" s="12"/>
      <c r="JD534" s="12"/>
      <c r="JE534" s="12"/>
      <c r="JF534" s="12"/>
      <c r="JG534" s="12"/>
      <c r="JH534" s="12"/>
      <c r="JI534" s="12"/>
      <c r="JJ534" s="12"/>
      <c r="JK534" s="12"/>
      <c r="JL534" s="12"/>
      <c r="JM534" s="12"/>
      <c r="JN534" s="12"/>
      <c r="JO534" s="12"/>
      <c r="JP534" s="12"/>
      <c r="JQ534" s="12"/>
      <c r="JR534" s="12"/>
      <c r="JS534" s="12"/>
      <c r="JT534" s="12"/>
      <c r="JU534" s="12"/>
      <c r="JV534" s="12"/>
    </row>
    <row r="535" spans="12:282" x14ac:dyDescent="0.25"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12"/>
      <c r="FY535" s="12"/>
      <c r="FZ535" s="12"/>
      <c r="GA535" s="12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  <c r="HP535" s="12"/>
      <c r="HQ535" s="12"/>
      <c r="HR535" s="12"/>
      <c r="HS535" s="12"/>
      <c r="HT535" s="12"/>
      <c r="HU535" s="12"/>
      <c r="HV535" s="12"/>
      <c r="HW535" s="12"/>
      <c r="HX535" s="12"/>
      <c r="HY535" s="12"/>
      <c r="HZ535" s="12"/>
      <c r="IA535" s="12"/>
      <c r="IB535" s="12"/>
      <c r="IC535" s="12"/>
      <c r="ID535" s="12"/>
      <c r="IE535" s="12"/>
      <c r="IF535" s="12"/>
      <c r="IG535" s="12"/>
      <c r="IH535" s="12"/>
      <c r="II535" s="12"/>
      <c r="IJ535" s="12"/>
      <c r="IK535" s="12"/>
      <c r="IL535" s="12"/>
      <c r="IM535" s="12"/>
      <c r="IN535" s="12"/>
      <c r="IO535" s="12"/>
      <c r="IP535" s="12"/>
      <c r="IQ535" s="12"/>
      <c r="IR535" s="12"/>
      <c r="IS535" s="12"/>
      <c r="IT535" s="12"/>
      <c r="IU535" s="12"/>
      <c r="IV535" s="12"/>
      <c r="IW535" s="12"/>
      <c r="IX535" s="12"/>
      <c r="IY535" s="12"/>
      <c r="IZ535" s="12"/>
      <c r="JA535" s="12"/>
      <c r="JB535" s="12"/>
      <c r="JC535" s="12"/>
      <c r="JD535" s="12"/>
      <c r="JE535" s="12"/>
      <c r="JF535" s="12"/>
      <c r="JG535" s="12"/>
      <c r="JH535" s="12"/>
      <c r="JI535" s="12"/>
      <c r="JJ535" s="12"/>
      <c r="JK535" s="12"/>
      <c r="JL535" s="12"/>
      <c r="JM535" s="12"/>
      <c r="JN535" s="12"/>
      <c r="JO535" s="12"/>
      <c r="JP535" s="12"/>
      <c r="JQ535" s="12"/>
      <c r="JR535" s="12"/>
      <c r="JS535" s="12"/>
      <c r="JT535" s="12"/>
      <c r="JU535" s="12"/>
      <c r="JV535" s="12"/>
    </row>
    <row r="536" spans="12:282" x14ac:dyDescent="0.25"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12"/>
      <c r="FY536" s="12"/>
      <c r="FZ536" s="12"/>
      <c r="GA536" s="12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  <c r="HP536" s="12"/>
      <c r="HQ536" s="12"/>
      <c r="HR536" s="12"/>
      <c r="HS536" s="12"/>
      <c r="HT536" s="12"/>
      <c r="HU536" s="12"/>
      <c r="HV536" s="12"/>
      <c r="HW536" s="12"/>
      <c r="HX536" s="12"/>
      <c r="HY536" s="12"/>
      <c r="HZ536" s="12"/>
      <c r="IA536" s="12"/>
      <c r="IB536" s="12"/>
      <c r="IC536" s="12"/>
      <c r="ID536" s="12"/>
      <c r="IE536" s="12"/>
      <c r="IF536" s="12"/>
      <c r="IG536" s="12"/>
      <c r="IH536" s="12"/>
      <c r="II536" s="12"/>
      <c r="IJ536" s="12"/>
      <c r="IK536" s="12"/>
      <c r="IL536" s="12"/>
      <c r="IM536" s="12"/>
      <c r="IN536" s="12"/>
      <c r="IO536" s="12"/>
      <c r="IP536" s="12"/>
      <c r="IQ536" s="12"/>
      <c r="IR536" s="12"/>
      <c r="IS536" s="12"/>
      <c r="IT536" s="12"/>
      <c r="IU536" s="12"/>
      <c r="IV536" s="12"/>
      <c r="IW536" s="12"/>
      <c r="IX536" s="12"/>
      <c r="IY536" s="12"/>
      <c r="IZ536" s="12"/>
      <c r="JA536" s="12"/>
      <c r="JB536" s="12"/>
      <c r="JC536" s="12"/>
      <c r="JD536" s="12"/>
      <c r="JE536" s="12"/>
      <c r="JF536" s="12"/>
      <c r="JG536" s="12"/>
      <c r="JH536" s="12"/>
      <c r="JI536" s="12"/>
      <c r="JJ536" s="12"/>
      <c r="JK536" s="12"/>
      <c r="JL536" s="12"/>
      <c r="JM536" s="12"/>
      <c r="JN536" s="12"/>
      <c r="JO536" s="12"/>
      <c r="JP536" s="12"/>
      <c r="JQ536" s="12"/>
      <c r="JR536" s="12"/>
      <c r="JS536" s="12"/>
      <c r="JT536" s="12"/>
      <c r="JU536" s="12"/>
      <c r="JV536" s="12"/>
    </row>
    <row r="537" spans="12:282" x14ac:dyDescent="0.25"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12"/>
      <c r="FY537" s="12"/>
      <c r="FZ537" s="12"/>
      <c r="GA537" s="12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  <c r="HP537" s="12"/>
      <c r="HQ537" s="12"/>
      <c r="HR537" s="12"/>
      <c r="HS537" s="12"/>
      <c r="HT537" s="12"/>
      <c r="HU537" s="12"/>
      <c r="HV537" s="12"/>
      <c r="HW537" s="12"/>
      <c r="HX537" s="12"/>
      <c r="HY537" s="12"/>
      <c r="HZ537" s="12"/>
      <c r="IA537" s="12"/>
      <c r="IB537" s="12"/>
      <c r="IC537" s="12"/>
      <c r="ID537" s="12"/>
      <c r="IE537" s="12"/>
      <c r="IF537" s="12"/>
      <c r="IG537" s="12"/>
      <c r="IH537" s="12"/>
      <c r="II537" s="12"/>
      <c r="IJ537" s="12"/>
      <c r="IK537" s="12"/>
      <c r="IL537" s="12"/>
      <c r="IM537" s="12"/>
      <c r="IN537" s="12"/>
      <c r="IO537" s="12"/>
      <c r="IP537" s="12"/>
      <c r="IQ537" s="12"/>
      <c r="IR537" s="12"/>
      <c r="IS537" s="12"/>
      <c r="IT537" s="12"/>
      <c r="IU537" s="12"/>
      <c r="IV537" s="12"/>
      <c r="IW537" s="12"/>
      <c r="IX537" s="12"/>
      <c r="IY537" s="12"/>
      <c r="IZ537" s="12"/>
      <c r="JA537" s="12"/>
      <c r="JB537" s="12"/>
      <c r="JC537" s="12"/>
      <c r="JD537" s="12"/>
      <c r="JE537" s="12"/>
      <c r="JF537" s="12"/>
      <c r="JG537" s="12"/>
      <c r="JH537" s="12"/>
      <c r="JI537" s="12"/>
      <c r="JJ537" s="12"/>
      <c r="JK537" s="12"/>
      <c r="JL537" s="12"/>
      <c r="JM537" s="12"/>
      <c r="JN537" s="12"/>
      <c r="JO537" s="12"/>
      <c r="JP537" s="12"/>
      <c r="JQ537" s="12"/>
      <c r="JR537" s="12"/>
      <c r="JS537" s="12"/>
      <c r="JT537" s="12"/>
      <c r="JU537" s="12"/>
      <c r="JV537" s="12"/>
    </row>
    <row r="538" spans="12:282" x14ac:dyDescent="0.25"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12"/>
      <c r="FY538" s="12"/>
      <c r="FZ538" s="12"/>
      <c r="GA538" s="12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  <c r="HP538" s="12"/>
      <c r="HQ538" s="12"/>
      <c r="HR538" s="12"/>
      <c r="HS538" s="12"/>
      <c r="HT538" s="12"/>
      <c r="HU538" s="12"/>
      <c r="HV538" s="12"/>
      <c r="HW538" s="12"/>
      <c r="HX538" s="12"/>
      <c r="HY538" s="12"/>
      <c r="HZ538" s="12"/>
      <c r="IA538" s="12"/>
      <c r="IB538" s="12"/>
      <c r="IC538" s="12"/>
      <c r="ID538" s="12"/>
      <c r="IE538" s="12"/>
      <c r="IF538" s="12"/>
      <c r="IG538" s="12"/>
      <c r="IH538" s="12"/>
      <c r="II538" s="12"/>
      <c r="IJ538" s="12"/>
      <c r="IK538" s="12"/>
      <c r="IL538" s="12"/>
      <c r="IM538" s="12"/>
      <c r="IN538" s="12"/>
      <c r="IO538" s="12"/>
      <c r="IP538" s="12"/>
      <c r="IQ538" s="12"/>
      <c r="IR538" s="12"/>
      <c r="IS538" s="12"/>
      <c r="IT538" s="12"/>
      <c r="IU538" s="12"/>
      <c r="IV538" s="12"/>
      <c r="IW538" s="12"/>
      <c r="IX538" s="12"/>
      <c r="IY538" s="12"/>
      <c r="IZ538" s="12"/>
      <c r="JA538" s="12"/>
      <c r="JB538" s="12"/>
      <c r="JC538" s="12"/>
      <c r="JD538" s="12"/>
      <c r="JE538" s="12"/>
      <c r="JF538" s="12"/>
      <c r="JG538" s="12"/>
      <c r="JH538" s="12"/>
      <c r="JI538" s="12"/>
      <c r="JJ538" s="12"/>
      <c r="JK538" s="12"/>
      <c r="JL538" s="12"/>
      <c r="JM538" s="12"/>
      <c r="JN538" s="12"/>
      <c r="JO538" s="12"/>
      <c r="JP538" s="12"/>
      <c r="JQ538" s="12"/>
      <c r="JR538" s="12"/>
      <c r="JS538" s="12"/>
      <c r="JT538" s="12"/>
      <c r="JU538" s="12"/>
      <c r="JV538" s="12"/>
    </row>
    <row r="539" spans="12:282" x14ac:dyDescent="0.25"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12"/>
      <c r="FY539" s="12"/>
      <c r="FZ539" s="12"/>
      <c r="GA539" s="12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  <c r="HP539" s="12"/>
      <c r="HQ539" s="12"/>
      <c r="HR539" s="12"/>
      <c r="HS539" s="12"/>
      <c r="HT539" s="12"/>
      <c r="HU539" s="12"/>
      <c r="HV539" s="12"/>
      <c r="HW539" s="12"/>
      <c r="HX539" s="12"/>
      <c r="HY539" s="12"/>
      <c r="HZ539" s="12"/>
      <c r="IA539" s="12"/>
      <c r="IB539" s="12"/>
      <c r="IC539" s="12"/>
      <c r="ID539" s="12"/>
      <c r="IE539" s="12"/>
      <c r="IF539" s="12"/>
      <c r="IG539" s="12"/>
      <c r="IH539" s="12"/>
      <c r="II539" s="12"/>
      <c r="IJ539" s="12"/>
      <c r="IK539" s="12"/>
      <c r="IL539" s="12"/>
      <c r="IM539" s="12"/>
      <c r="IN539" s="12"/>
      <c r="IO539" s="12"/>
      <c r="IP539" s="12"/>
      <c r="IQ539" s="12"/>
      <c r="IR539" s="12"/>
      <c r="IS539" s="12"/>
      <c r="IT539" s="12"/>
      <c r="IU539" s="12"/>
      <c r="IV539" s="12"/>
      <c r="IW539" s="12"/>
      <c r="IX539" s="12"/>
      <c r="IY539" s="12"/>
      <c r="IZ539" s="12"/>
      <c r="JA539" s="12"/>
      <c r="JB539" s="12"/>
      <c r="JC539" s="12"/>
      <c r="JD539" s="12"/>
      <c r="JE539" s="12"/>
      <c r="JF539" s="12"/>
      <c r="JG539" s="12"/>
      <c r="JH539" s="12"/>
      <c r="JI539" s="12"/>
      <c r="JJ539" s="12"/>
      <c r="JK539" s="12"/>
      <c r="JL539" s="12"/>
      <c r="JM539" s="12"/>
      <c r="JN539" s="12"/>
      <c r="JO539" s="12"/>
      <c r="JP539" s="12"/>
      <c r="JQ539" s="12"/>
      <c r="JR539" s="12"/>
      <c r="JS539" s="12"/>
      <c r="JT539" s="12"/>
      <c r="JU539" s="12"/>
      <c r="JV539" s="12"/>
    </row>
    <row r="540" spans="12:282" x14ac:dyDescent="0.25"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12"/>
      <c r="FY540" s="12"/>
      <c r="FZ540" s="12"/>
      <c r="GA540" s="12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  <c r="HP540" s="12"/>
      <c r="HQ540" s="12"/>
      <c r="HR540" s="12"/>
      <c r="HS540" s="12"/>
      <c r="HT540" s="12"/>
      <c r="HU540" s="12"/>
      <c r="HV540" s="12"/>
      <c r="HW540" s="12"/>
      <c r="HX540" s="12"/>
      <c r="HY540" s="12"/>
      <c r="HZ540" s="12"/>
      <c r="IA540" s="12"/>
      <c r="IB540" s="12"/>
      <c r="IC540" s="12"/>
      <c r="ID540" s="12"/>
      <c r="IE540" s="12"/>
      <c r="IF540" s="12"/>
      <c r="IG540" s="12"/>
      <c r="IH540" s="12"/>
      <c r="II540" s="12"/>
      <c r="IJ540" s="12"/>
      <c r="IK540" s="12"/>
      <c r="IL540" s="12"/>
      <c r="IM540" s="12"/>
      <c r="IN540" s="12"/>
      <c r="IO540" s="12"/>
      <c r="IP540" s="12"/>
      <c r="IQ540" s="12"/>
      <c r="IR540" s="12"/>
      <c r="IS540" s="12"/>
      <c r="IT540" s="12"/>
      <c r="IU540" s="12"/>
      <c r="IV540" s="12"/>
      <c r="IW540" s="12"/>
      <c r="IX540" s="12"/>
      <c r="IY540" s="12"/>
      <c r="IZ540" s="12"/>
      <c r="JA540" s="12"/>
      <c r="JB540" s="12"/>
      <c r="JC540" s="12"/>
      <c r="JD540" s="12"/>
      <c r="JE540" s="12"/>
      <c r="JF540" s="12"/>
      <c r="JG540" s="12"/>
      <c r="JH540" s="12"/>
      <c r="JI540" s="12"/>
      <c r="JJ540" s="12"/>
      <c r="JK540" s="12"/>
      <c r="JL540" s="12"/>
      <c r="JM540" s="12"/>
      <c r="JN540" s="12"/>
      <c r="JO540" s="12"/>
      <c r="JP540" s="12"/>
      <c r="JQ540" s="12"/>
      <c r="JR540" s="12"/>
      <c r="JS540" s="12"/>
      <c r="JT540" s="12"/>
      <c r="JU540" s="12"/>
      <c r="JV540" s="12"/>
    </row>
    <row r="541" spans="12:282" x14ac:dyDescent="0.25"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12"/>
      <c r="FY541" s="12"/>
      <c r="FZ541" s="12"/>
      <c r="GA541" s="12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  <c r="HP541" s="12"/>
      <c r="HQ541" s="12"/>
      <c r="HR541" s="12"/>
      <c r="HS541" s="12"/>
      <c r="HT541" s="12"/>
      <c r="HU541" s="12"/>
      <c r="HV541" s="12"/>
      <c r="HW541" s="12"/>
      <c r="HX541" s="12"/>
      <c r="HY541" s="12"/>
      <c r="HZ541" s="12"/>
      <c r="IA541" s="12"/>
      <c r="IB541" s="12"/>
      <c r="IC541" s="12"/>
      <c r="ID541" s="12"/>
      <c r="IE541" s="12"/>
      <c r="IF541" s="12"/>
      <c r="IG541" s="12"/>
      <c r="IH541" s="12"/>
      <c r="II541" s="12"/>
      <c r="IJ541" s="12"/>
      <c r="IK541" s="12"/>
      <c r="IL541" s="12"/>
      <c r="IM541" s="12"/>
      <c r="IN541" s="12"/>
      <c r="IO541" s="12"/>
      <c r="IP541" s="12"/>
      <c r="IQ541" s="12"/>
      <c r="IR541" s="12"/>
      <c r="IS541" s="12"/>
      <c r="IT541" s="12"/>
      <c r="IU541" s="12"/>
      <c r="IV541" s="12"/>
      <c r="IW541" s="12"/>
      <c r="IX541" s="12"/>
      <c r="IY541" s="12"/>
      <c r="IZ541" s="12"/>
      <c r="JA541" s="12"/>
      <c r="JB541" s="12"/>
      <c r="JC541" s="12"/>
      <c r="JD541" s="12"/>
      <c r="JE541" s="12"/>
      <c r="JF541" s="12"/>
      <c r="JG541" s="12"/>
      <c r="JH541" s="12"/>
      <c r="JI541" s="12"/>
      <c r="JJ541" s="12"/>
      <c r="JK541" s="12"/>
      <c r="JL541" s="12"/>
      <c r="JM541" s="12"/>
      <c r="JN541" s="12"/>
      <c r="JO541" s="12"/>
      <c r="JP541" s="12"/>
      <c r="JQ541" s="12"/>
      <c r="JR541" s="12"/>
      <c r="JS541" s="12"/>
      <c r="JT541" s="12"/>
      <c r="JU541" s="12"/>
      <c r="JV541" s="12"/>
    </row>
    <row r="542" spans="12:282" x14ac:dyDescent="0.25"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12"/>
      <c r="FY542" s="12"/>
      <c r="FZ542" s="12"/>
      <c r="GA542" s="12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  <c r="HP542" s="12"/>
      <c r="HQ542" s="12"/>
      <c r="HR542" s="12"/>
      <c r="HS542" s="12"/>
      <c r="HT542" s="12"/>
      <c r="HU542" s="12"/>
      <c r="HV542" s="12"/>
      <c r="HW542" s="12"/>
      <c r="HX542" s="12"/>
      <c r="HY542" s="12"/>
      <c r="HZ542" s="12"/>
      <c r="IA542" s="12"/>
      <c r="IB542" s="12"/>
      <c r="IC542" s="12"/>
      <c r="ID542" s="12"/>
      <c r="IE542" s="12"/>
      <c r="IF542" s="12"/>
      <c r="IG542" s="12"/>
      <c r="IH542" s="12"/>
      <c r="II542" s="12"/>
      <c r="IJ542" s="12"/>
      <c r="IK542" s="12"/>
      <c r="IL542" s="12"/>
      <c r="IM542" s="12"/>
      <c r="IN542" s="12"/>
      <c r="IO542" s="12"/>
      <c r="IP542" s="12"/>
      <c r="IQ542" s="12"/>
      <c r="IR542" s="12"/>
      <c r="IS542" s="12"/>
      <c r="IT542" s="12"/>
      <c r="IU542" s="12"/>
      <c r="IV542" s="12"/>
      <c r="IW542" s="12"/>
      <c r="IX542" s="12"/>
      <c r="IY542" s="12"/>
      <c r="IZ542" s="12"/>
      <c r="JA542" s="12"/>
      <c r="JB542" s="12"/>
      <c r="JC542" s="12"/>
      <c r="JD542" s="12"/>
      <c r="JE542" s="12"/>
      <c r="JF542" s="12"/>
      <c r="JG542" s="12"/>
      <c r="JH542" s="12"/>
      <c r="JI542" s="12"/>
      <c r="JJ542" s="12"/>
      <c r="JK542" s="12"/>
      <c r="JL542" s="12"/>
      <c r="JM542" s="12"/>
      <c r="JN542" s="12"/>
      <c r="JO542" s="12"/>
      <c r="JP542" s="12"/>
      <c r="JQ542" s="12"/>
      <c r="JR542" s="12"/>
      <c r="JS542" s="12"/>
      <c r="JT542" s="12"/>
      <c r="JU542" s="12"/>
      <c r="JV542" s="12"/>
    </row>
    <row r="543" spans="12:282" x14ac:dyDescent="0.25"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12"/>
      <c r="FY543" s="12"/>
      <c r="FZ543" s="12"/>
      <c r="GA543" s="12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  <c r="HP543" s="12"/>
      <c r="HQ543" s="12"/>
      <c r="HR543" s="12"/>
      <c r="HS543" s="12"/>
      <c r="HT543" s="12"/>
      <c r="HU543" s="12"/>
      <c r="HV543" s="12"/>
      <c r="HW543" s="12"/>
      <c r="HX543" s="12"/>
      <c r="HY543" s="12"/>
      <c r="HZ543" s="12"/>
      <c r="IA543" s="12"/>
      <c r="IB543" s="12"/>
      <c r="IC543" s="12"/>
      <c r="ID543" s="12"/>
      <c r="IE543" s="12"/>
      <c r="IF543" s="12"/>
      <c r="IG543" s="12"/>
      <c r="IH543" s="12"/>
      <c r="II543" s="12"/>
      <c r="IJ543" s="12"/>
      <c r="IK543" s="12"/>
      <c r="IL543" s="12"/>
      <c r="IM543" s="12"/>
      <c r="IN543" s="12"/>
      <c r="IO543" s="12"/>
      <c r="IP543" s="12"/>
      <c r="IQ543" s="12"/>
      <c r="IR543" s="12"/>
      <c r="IS543" s="12"/>
      <c r="IT543" s="12"/>
      <c r="IU543" s="12"/>
      <c r="IV543" s="12"/>
      <c r="IW543" s="12"/>
      <c r="IX543" s="12"/>
      <c r="IY543" s="12"/>
      <c r="IZ543" s="12"/>
      <c r="JA543" s="12"/>
      <c r="JB543" s="12"/>
      <c r="JC543" s="12"/>
      <c r="JD543" s="12"/>
      <c r="JE543" s="12"/>
      <c r="JF543" s="12"/>
      <c r="JG543" s="12"/>
      <c r="JH543" s="12"/>
      <c r="JI543" s="12"/>
      <c r="JJ543" s="12"/>
      <c r="JK543" s="12"/>
      <c r="JL543" s="12"/>
      <c r="JM543" s="12"/>
      <c r="JN543" s="12"/>
      <c r="JO543" s="12"/>
      <c r="JP543" s="12"/>
      <c r="JQ543" s="12"/>
      <c r="JR543" s="12"/>
      <c r="JS543" s="12"/>
      <c r="JT543" s="12"/>
      <c r="JU543" s="12"/>
      <c r="JV543" s="12"/>
    </row>
    <row r="544" spans="12:282" x14ac:dyDescent="0.25"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12"/>
      <c r="FY544" s="12"/>
      <c r="FZ544" s="12"/>
      <c r="GA544" s="12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  <c r="HP544" s="12"/>
      <c r="HQ544" s="12"/>
      <c r="HR544" s="12"/>
      <c r="HS544" s="12"/>
      <c r="HT544" s="12"/>
      <c r="HU544" s="12"/>
      <c r="HV544" s="12"/>
      <c r="HW544" s="12"/>
      <c r="HX544" s="12"/>
      <c r="HY544" s="12"/>
      <c r="HZ544" s="12"/>
      <c r="IA544" s="12"/>
      <c r="IB544" s="12"/>
      <c r="IC544" s="12"/>
      <c r="ID544" s="12"/>
      <c r="IE544" s="12"/>
      <c r="IF544" s="12"/>
      <c r="IG544" s="12"/>
      <c r="IH544" s="12"/>
      <c r="II544" s="12"/>
      <c r="IJ544" s="12"/>
      <c r="IK544" s="12"/>
      <c r="IL544" s="12"/>
      <c r="IM544" s="12"/>
      <c r="IN544" s="12"/>
      <c r="IO544" s="12"/>
      <c r="IP544" s="12"/>
      <c r="IQ544" s="12"/>
      <c r="IR544" s="12"/>
      <c r="IS544" s="12"/>
      <c r="IT544" s="12"/>
      <c r="IU544" s="12"/>
      <c r="IV544" s="12"/>
      <c r="IW544" s="12"/>
      <c r="IX544" s="12"/>
      <c r="IY544" s="12"/>
      <c r="IZ544" s="12"/>
      <c r="JA544" s="12"/>
      <c r="JB544" s="12"/>
      <c r="JC544" s="12"/>
      <c r="JD544" s="12"/>
      <c r="JE544" s="12"/>
      <c r="JF544" s="12"/>
      <c r="JG544" s="12"/>
      <c r="JH544" s="12"/>
      <c r="JI544" s="12"/>
      <c r="JJ544" s="12"/>
      <c r="JK544" s="12"/>
      <c r="JL544" s="12"/>
      <c r="JM544" s="12"/>
      <c r="JN544" s="12"/>
      <c r="JO544" s="12"/>
      <c r="JP544" s="12"/>
      <c r="JQ544" s="12"/>
      <c r="JR544" s="12"/>
      <c r="JS544" s="12"/>
      <c r="JT544" s="12"/>
      <c r="JU544" s="12"/>
      <c r="JV544" s="12"/>
    </row>
    <row r="545" spans="12:282" x14ac:dyDescent="0.25"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12"/>
      <c r="FY545" s="12"/>
      <c r="FZ545" s="12"/>
      <c r="GA545" s="12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  <c r="HP545" s="12"/>
      <c r="HQ545" s="12"/>
      <c r="HR545" s="12"/>
      <c r="HS545" s="12"/>
      <c r="HT545" s="12"/>
      <c r="HU545" s="12"/>
      <c r="HV545" s="12"/>
      <c r="HW545" s="12"/>
      <c r="HX545" s="12"/>
      <c r="HY545" s="12"/>
      <c r="HZ545" s="12"/>
      <c r="IA545" s="12"/>
      <c r="IB545" s="12"/>
      <c r="IC545" s="12"/>
      <c r="ID545" s="12"/>
      <c r="IE545" s="12"/>
      <c r="IF545" s="12"/>
      <c r="IG545" s="12"/>
      <c r="IH545" s="12"/>
      <c r="II545" s="12"/>
      <c r="IJ545" s="12"/>
      <c r="IK545" s="12"/>
      <c r="IL545" s="12"/>
      <c r="IM545" s="12"/>
      <c r="IN545" s="12"/>
      <c r="IO545" s="12"/>
      <c r="IP545" s="12"/>
      <c r="IQ545" s="12"/>
      <c r="IR545" s="12"/>
      <c r="IS545" s="12"/>
      <c r="IT545" s="12"/>
      <c r="IU545" s="12"/>
      <c r="IV545" s="12"/>
      <c r="IW545" s="12"/>
      <c r="IX545" s="12"/>
      <c r="IY545" s="12"/>
      <c r="IZ545" s="12"/>
      <c r="JA545" s="12"/>
      <c r="JB545" s="12"/>
      <c r="JC545" s="12"/>
      <c r="JD545" s="12"/>
      <c r="JE545" s="12"/>
      <c r="JF545" s="12"/>
      <c r="JG545" s="12"/>
      <c r="JH545" s="12"/>
      <c r="JI545" s="12"/>
      <c r="JJ545" s="12"/>
      <c r="JK545" s="12"/>
      <c r="JL545" s="12"/>
      <c r="JM545" s="12"/>
      <c r="JN545" s="12"/>
      <c r="JO545" s="12"/>
      <c r="JP545" s="12"/>
      <c r="JQ545" s="12"/>
      <c r="JR545" s="12"/>
      <c r="JS545" s="12"/>
      <c r="JT545" s="12"/>
      <c r="JU545" s="12"/>
      <c r="JV545" s="12"/>
    </row>
    <row r="546" spans="12:282" x14ac:dyDescent="0.25"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12"/>
      <c r="FY546" s="12"/>
      <c r="FZ546" s="12"/>
      <c r="GA546" s="12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  <c r="HP546" s="12"/>
      <c r="HQ546" s="12"/>
      <c r="HR546" s="12"/>
      <c r="HS546" s="12"/>
      <c r="HT546" s="12"/>
      <c r="HU546" s="12"/>
      <c r="HV546" s="12"/>
      <c r="HW546" s="12"/>
      <c r="HX546" s="12"/>
      <c r="HY546" s="12"/>
      <c r="HZ546" s="12"/>
      <c r="IA546" s="12"/>
      <c r="IB546" s="12"/>
      <c r="IC546" s="12"/>
      <c r="ID546" s="12"/>
      <c r="IE546" s="12"/>
      <c r="IF546" s="12"/>
      <c r="IG546" s="12"/>
      <c r="IH546" s="12"/>
      <c r="II546" s="12"/>
      <c r="IJ546" s="12"/>
      <c r="IK546" s="12"/>
      <c r="IL546" s="12"/>
      <c r="IM546" s="12"/>
      <c r="IN546" s="12"/>
      <c r="IO546" s="12"/>
      <c r="IP546" s="12"/>
      <c r="IQ546" s="12"/>
      <c r="IR546" s="12"/>
      <c r="IS546" s="12"/>
      <c r="IT546" s="12"/>
      <c r="IU546" s="12"/>
      <c r="IV546" s="12"/>
      <c r="IW546" s="12"/>
      <c r="IX546" s="12"/>
      <c r="IY546" s="12"/>
      <c r="IZ546" s="12"/>
      <c r="JA546" s="12"/>
      <c r="JB546" s="12"/>
      <c r="JC546" s="12"/>
      <c r="JD546" s="12"/>
      <c r="JE546" s="12"/>
      <c r="JF546" s="12"/>
      <c r="JG546" s="12"/>
      <c r="JH546" s="12"/>
      <c r="JI546" s="12"/>
      <c r="JJ546" s="12"/>
      <c r="JK546" s="12"/>
      <c r="JL546" s="12"/>
      <c r="JM546" s="12"/>
      <c r="JN546" s="12"/>
      <c r="JO546" s="12"/>
      <c r="JP546" s="12"/>
      <c r="JQ546" s="12"/>
      <c r="JR546" s="12"/>
      <c r="JS546" s="12"/>
      <c r="JT546" s="12"/>
      <c r="JU546" s="12"/>
      <c r="JV546" s="12"/>
    </row>
    <row r="547" spans="12:282" x14ac:dyDescent="0.25"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12"/>
      <c r="FY547" s="12"/>
      <c r="FZ547" s="12"/>
      <c r="GA547" s="12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  <c r="HP547" s="12"/>
      <c r="HQ547" s="12"/>
      <c r="HR547" s="12"/>
      <c r="HS547" s="12"/>
      <c r="HT547" s="12"/>
      <c r="HU547" s="12"/>
      <c r="HV547" s="12"/>
      <c r="HW547" s="12"/>
      <c r="HX547" s="12"/>
      <c r="HY547" s="12"/>
      <c r="HZ547" s="12"/>
      <c r="IA547" s="12"/>
      <c r="IB547" s="12"/>
      <c r="IC547" s="12"/>
      <c r="ID547" s="12"/>
      <c r="IE547" s="12"/>
      <c r="IF547" s="12"/>
      <c r="IG547" s="12"/>
      <c r="IH547" s="12"/>
      <c r="II547" s="12"/>
      <c r="IJ547" s="12"/>
      <c r="IK547" s="12"/>
      <c r="IL547" s="12"/>
      <c r="IM547" s="12"/>
      <c r="IN547" s="12"/>
      <c r="IO547" s="12"/>
      <c r="IP547" s="12"/>
      <c r="IQ547" s="12"/>
      <c r="IR547" s="12"/>
      <c r="IS547" s="12"/>
      <c r="IT547" s="12"/>
      <c r="IU547" s="12"/>
      <c r="IV547" s="12"/>
      <c r="IW547" s="12"/>
      <c r="IX547" s="12"/>
      <c r="IY547" s="12"/>
      <c r="IZ547" s="12"/>
      <c r="JA547" s="12"/>
      <c r="JB547" s="12"/>
      <c r="JC547" s="12"/>
      <c r="JD547" s="12"/>
      <c r="JE547" s="12"/>
      <c r="JF547" s="12"/>
      <c r="JG547" s="12"/>
      <c r="JH547" s="12"/>
      <c r="JI547" s="12"/>
      <c r="JJ547" s="12"/>
      <c r="JK547" s="12"/>
      <c r="JL547" s="12"/>
      <c r="JM547" s="12"/>
      <c r="JN547" s="12"/>
      <c r="JO547" s="12"/>
      <c r="JP547" s="12"/>
      <c r="JQ547" s="12"/>
      <c r="JR547" s="12"/>
      <c r="JS547" s="12"/>
      <c r="JT547" s="12"/>
      <c r="JU547" s="12"/>
      <c r="JV547" s="12"/>
    </row>
    <row r="548" spans="12:282" x14ac:dyDescent="0.25"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12"/>
      <c r="FY548" s="12"/>
      <c r="FZ548" s="12"/>
      <c r="GA548" s="12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  <c r="HP548" s="12"/>
      <c r="HQ548" s="12"/>
      <c r="HR548" s="12"/>
      <c r="HS548" s="12"/>
      <c r="HT548" s="12"/>
      <c r="HU548" s="12"/>
      <c r="HV548" s="12"/>
      <c r="HW548" s="12"/>
      <c r="HX548" s="12"/>
      <c r="HY548" s="12"/>
      <c r="HZ548" s="12"/>
      <c r="IA548" s="12"/>
      <c r="IB548" s="12"/>
      <c r="IC548" s="12"/>
      <c r="ID548" s="12"/>
      <c r="IE548" s="12"/>
      <c r="IF548" s="12"/>
      <c r="IG548" s="12"/>
      <c r="IH548" s="12"/>
      <c r="II548" s="12"/>
      <c r="IJ548" s="12"/>
      <c r="IK548" s="12"/>
      <c r="IL548" s="12"/>
      <c r="IM548" s="12"/>
      <c r="IN548" s="12"/>
      <c r="IO548" s="12"/>
      <c r="IP548" s="12"/>
      <c r="IQ548" s="12"/>
      <c r="IR548" s="12"/>
      <c r="IS548" s="12"/>
      <c r="IT548" s="12"/>
      <c r="IU548" s="12"/>
      <c r="IV548" s="12"/>
      <c r="IW548" s="12"/>
      <c r="IX548" s="12"/>
      <c r="IY548" s="12"/>
      <c r="IZ548" s="12"/>
      <c r="JA548" s="12"/>
      <c r="JB548" s="12"/>
      <c r="JC548" s="12"/>
      <c r="JD548" s="12"/>
      <c r="JE548" s="12"/>
      <c r="JF548" s="12"/>
      <c r="JG548" s="12"/>
      <c r="JH548" s="12"/>
      <c r="JI548" s="12"/>
      <c r="JJ548" s="12"/>
      <c r="JK548" s="12"/>
      <c r="JL548" s="12"/>
      <c r="JM548" s="12"/>
      <c r="JN548" s="12"/>
      <c r="JO548" s="12"/>
      <c r="JP548" s="12"/>
      <c r="JQ548" s="12"/>
      <c r="JR548" s="12"/>
      <c r="JS548" s="12"/>
      <c r="JT548" s="12"/>
      <c r="JU548" s="12"/>
      <c r="JV548" s="12"/>
    </row>
    <row r="549" spans="12:282" x14ac:dyDescent="0.25"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12"/>
      <c r="FY549" s="12"/>
      <c r="FZ549" s="12"/>
      <c r="GA549" s="12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  <c r="HP549" s="12"/>
      <c r="HQ549" s="12"/>
      <c r="HR549" s="12"/>
      <c r="HS549" s="12"/>
      <c r="HT549" s="12"/>
      <c r="HU549" s="12"/>
      <c r="HV549" s="12"/>
      <c r="HW549" s="12"/>
      <c r="HX549" s="12"/>
      <c r="HY549" s="12"/>
      <c r="HZ549" s="12"/>
      <c r="IA549" s="12"/>
      <c r="IB549" s="12"/>
      <c r="IC549" s="12"/>
      <c r="ID549" s="12"/>
      <c r="IE549" s="12"/>
      <c r="IF549" s="12"/>
      <c r="IG549" s="12"/>
      <c r="IH549" s="12"/>
      <c r="II549" s="12"/>
      <c r="IJ549" s="12"/>
      <c r="IK549" s="12"/>
      <c r="IL549" s="12"/>
      <c r="IM549" s="12"/>
      <c r="IN549" s="12"/>
      <c r="IO549" s="12"/>
      <c r="IP549" s="12"/>
      <c r="IQ549" s="12"/>
      <c r="IR549" s="12"/>
      <c r="IS549" s="12"/>
      <c r="IT549" s="12"/>
      <c r="IU549" s="12"/>
      <c r="IV549" s="12"/>
      <c r="IW549" s="12"/>
      <c r="IX549" s="12"/>
      <c r="IY549" s="12"/>
      <c r="IZ549" s="12"/>
      <c r="JA549" s="12"/>
      <c r="JB549" s="12"/>
      <c r="JC549" s="12"/>
      <c r="JD549" s="12"/>
      <c r="JE549" s="12"/>
      <c r="JF549" s="12"/>
      <c r="JG549" s="12"/>
      <c r="JH549" s="12"/>
      <c r="JI549" s="12"/>
      <c r="JJ549" s="12"/>
      <c r="JK549" s="12"/>
      <c r="JL549" s="12"/>
      <c r="JM549" s="12"/>
      <c r="JN549" s="12"/>
      <c r="JO549" s="12"/>
      <c r="JP549" s="12"/>
      <c r="JQ549" s="12"/>
      <c r="JR549" s="12"/>
      <c r="JS549" s="12"/>
      <c r="JT549" s="12"/>
      <c r="JU549" s="12"/>
      <c r="JV549" s="12"/>
    </row>
    <row r="550" spans="12:282" x14ac:dyDescent="0.25"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12"/>
      <c r="FY550" s="12"/>
      <c r="FZ550" s="12"/>
      <c r="GA550" s="12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  <c r="HP550" s="12"/>
      <c r="HQ550" s="12"/>
      <c r="HR550" s="12"/>
      <c r="HS550" s="12"/>
      <c r="HT550" s="12"/>
      <c r="HU550" s="12"/>
      <c r="HV550" s="12"/>
      <c r="HW550" s="12"/>
      <c r="HX550" s="12"/>
      <c r="HY550" s="12"/>
      <c r="HZ550" s="12"/>
      <c r="IA550" s="12"/>
      <c r="IB550" s="12"/>
      <c r="IC550" s="12"/>
      <c r="ID550" s="12"/>
      <c r="IE550" s="12"/>
      <c r="IF550" s="12"/>
      <c r="IG550" s="12"/>
      <c r="IH550" s="12"/>
      <c r="II550" s="12"/>
      <c r="IJ550" s="12"/>
      <c r="IK550" s="12"/>
      <c r="IL550" s="12"/>
      <c r="IM550" s="12"/>
      <c r="IN550" s="12"/>
      <c r="IO550" s="12"/>
      <c r="IP550" s="12"/>
      <c r="IQ550" s="12"/>
      <c r="IR550" s="12"/>
      <c r="IS550" s="12"/>
      <c r="IT550" s="12"/>
      <c r="IU550" s="12"/>
      <c r="IV550" s="12"/>
      <c r="IW550" s="12"/>
      <c r="IX550" s="12"/>
      <c r="IY550" s="12"/>
      <c r="IZ550" s="12"/>
      <c r="JA550" s="12"/>
      <c r="JB550" s="12"/>
      <c r="JC550" s="12"/>
      <c r="JD550" s="12"/>
      <c r="JE550" s="12"/>
      <c r="JF550" s="12"/>
      <c r="JG550" s="12"/>
      <c r="JH550" s="12"/>
      <c r="JI550" s="12"/>
      <c r="JJ550" s="12"/>
      <c r="JK550" s="12"/>
      <c r="JL550" s="12"/>
      <c r="JM550" s="12"/>
      <c r="JN550" s="12"/>
      <c r="JO550" s="12"/>
      <c r="JP550" s="12"/>
      <c r="JQ550" s="12"/>
      <c r="JR550" s="12"/>
      <c r="JS550" s="12"/>
      <c r="JT550" s="12"/>
      <c r="JU550" s="12"/>
      <c r="JV550" s="12"/>
    </row>
    <row r="551" spans="12:282" x14ac:dyDescent="0.25"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12"/>
      <c r="FY551" s="12"/>
      <c r="FZ551" s="12"/>
      <c r="GA551" s="12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  <c r="HP551" s="12"/>
      <c r="HQ551" s="12"/>
      <c r="HR551" s="12"/>
      <c r="HS551" s="12"/>
      <c r="HT551" s="12"/>
      <c r="HU551" s="12"/>
      <c r="HV551" s="12"/>
      <c r="HW551" s="12"/>
      <c r="HX551" s="12"/>
      <c r="HY551" s="12"/>
      <c r="HZ551" s="12"/>
      <c r="IA551" s="12"/>
      <c r="IB551" s="12"/>
      <c r="IC551" s="12"/>
      <c r="ID551" s="12"/>
      <c r="IE551" s="12"/>
      <c r="IF551" s="12"/>
      <c r="IG551" s="12"/>
      <c r="IH551" s="12"/>
      <c r="II551" s="12"/>
      <c r="IJ551" s="12"/>
      <c r="IK551" s="12"/>
      <c r="IL551" s="12"/>
      <c r="IM551" s="12"/>
      <c r="IN551" s="12"/>
      <c r="IO551" s="12"/>
      <c r="IP551" s="12"/>
      <c r="IQ551" s="12"/>
      <c r="IR551" s="12"/>
      <c r="IS551" s="12"/>
      <c r="IT551" s="12"/>
      <c r="IU551" s="12"/>
      <c r="IV551" s="12"/>
      <c r="IW551" s="12"/>
      <c r="IX551" s="12"/>
      <c r="IY551" s="12"/>
      <c r="IZ551" s="12"/>
      <c r="JA551" s="12"/>
      <c r="JB551" s="12"/>
      <c r="JC551" s="12"/>
      <c r="JD551" s="12"/>
      <c r="JE551" s="12"/>
      <c r="JF551" s="12"/>
      <c r="JG551" s="12"/>
      <c r="JH551" s="12"/>
      <c r="JI551" s="12"/>
      <c r="JJ551" s="12"/>
      <c r="JK551" s="12"/>
      <c r="JL551" s="12"/>
      <c r="JM551" s="12"/>
      <c r="JN551" s="12"/>
      <c r="JO551" s="12"/>
      <c r="JP551" s="12"/>
      <c r="JQ551" s="12"/>
      <c r="JR551" s="12"/>
      <c r="JS551" s="12"/>
      <c r="JT551" s="12"/>
      <c r="JU551" s="12"/>
      <c r="JV551" s="12"/>
    </row>
    <row r="552" spans="12:282" x14ac:dyDescent="0.25"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12"/>
      <c r="FY552" s="12"/>
      <c r="FZ552" s="12"/>
      <c r="GA552" s="12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  <c r="HP552" s="12"/>
      <c r="HQ552" s="12"/>
      <c r="HR552" s="12"/>
      <c r="HS552" s="12"/>
      <c r="HT552" s="12"/>
      <c r="HU552" s="12"/>
      <c r="HV552" s="12"/>
      <c r="HW552" s="12"/>
      <c r="HX552" s="12"/>
      <c r="HY552" s="12"/>
      <c r="HZ552" s="12"/>
      <c r="IA552" s="12"/>
      <c r="IB552" s="12"/>
      <c r="IC552" s="12"/>
      <c r="ID552" s="12"/>
      <c r="IE552" s="12"/>
      <c r="IF552" s="12"/>
      <c r="IG552" s="12"/>
      <c r="IH552" s="12"/>
      <c r="II552" s="12"/>
      <c r="IJ552" s="12"/>
      <c r="IK552" s="12"/>
      <c r="IL552" s="12"/>
      <c r="IM552" s="12"/>
      <c r="IN552" s="12"/>
      <c r="IO552" s="12"/>
      <c r="IP552" s="12"/>
      <c r="IQ552" s="12"/>
      <c r="IR552" s="12"/>
      <c r="IS552" s="12"/>
      <c r="IT552" s="12"/>
      <c r="IU552" s="12"/>
      <c r="IV552" s="12"/>
      <c r="IW552" s="12"/>
      <c r="IX552" s="12"/>
      <c r="IY552" s="12"/>
      <c r="IZ552" s="12"/>
      <c r="JA552" s="12"/>
      <c r="JB552" s="12"/>
      <c r="JC552" s="12"/>
      <c r="JD552" s="12"/>
      <c r="JE552" s="12"/>
      <c r="JF552" s="12"/>
      <c r="JG552" s="12"/>
      <c r="JH552" s="12"/>
      <c r="JI552" s="12"/>
      <c r="JJ552" s="12"/>
      <c r="JK552" s="12"/>
      <c r="JL552" s="12"/>
      <c r="JM552" s="12"/>
      <c r="JN552" s="12"/>
      <c r="JO552" s="12"/>
      <c r="JP552" s="12"/>
      <c r="JQ552" s="12"/>
      <c r="JR552" s="12"/>
      <c r="JS552" s="12"/>
      <c r="JT552" s="12"/>
      <c r="JU552" s="12"/>
      <c r="JV552" s="12"/>
    </row>
    <row r="553" spans="12:282" x14ac:dyDescent="0.25"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12"/>
      <c r="FY553" s="12"/>
      <c r="FZ553" s="12"/>
      <c r="GA553" s="12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  <c r="HP553" s="12"/>
      <c r="HQ553" s="12"/>
      <c r="HR553" s="12"/>
      <c r="HS553" s="12"/>
      <c r="HT553" s="12"/>
      <c r="HU553" s="12"/>
      <c r="HV553" s="12"/>
      <c r="HW553" s="12"/>
      <c r="HX553" s="12"/>
      <c r="HY553" s="12"/>
      <c r="HZ553" s="12"/>
      <c r="IA553" s="12"/>
      <c r="IB553" s="12"/>
      <c r="IC553" s="12"/>
      <c r="ID553" s="12"/>
      <c r="IE553" s="12"/>
      <c r="IF553" s="12"/>
      <c r="IG553" s="12"/>
      <c r="IH553" s="12"/>
      <c r="II553" s="12"/>
      <c r="IJ553" s="12"/>
      <c r="IK553" s="12"/>
      <c r="IL553" s="12"/>
      <c r="IM553" s="12"/>
      <c r="IN553" s="12"/>
      <c r="IO553" s="12"/>
      <c r="IP553" s="12"/>
      <c r="IQ553" s="12"/>
      <c r="IR553" s="12"/>
      <c r="IS553" s="12"/>
      <c r="IT553" s="12"/>
      <c r="IU553" s="12"/>
      <c r="IV553" s="12"/>
      <c r="IW553" s="12"/>
      <c r="IX553" s="12"/>
      <c r="IY553" s="12"/>
      <c r="IZ553" s="12"/>
      <c r="JA553" s="12"/>
      <c r="JB553" s="12"/>
      <c r="JC553" s="12"/>
      <c r="JD553" s="12"/>
      <c r="JE553" s="12"/>
      <c r="JF553" s="12"/>
      <c r="JG553" s="12"/>
      <c r="JH553" s="12"/>
      <c r="JI553" s="12"/>
      <c r="JJ553" s="12"/>
      <c r="JK553" s="12"/>
      <c r="JL553" s="12"/>
      <c r="JM553" s="12"/>
      <c r="JN553" s="12"/>
      <c r="JO553" s="12"/>
      <c r="JP553" s="12"/>
      <c r="JQ553" s="12"/>
      <c r="JR553" s="12"/>
      <c r="JS553" s="12"/>
      <c r="JT553" s="12"/>
      <c r="JU553" s="12"/>
      <c r="JV553" s="12"/>
    </row>
    <row r="554" spans="12:282" x14ac:dyDescent="0.25"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12"/>
      <c r="FY554" s="12"/>
      <c r="FZ554" s="12"/>
      <c r="GA554" s="12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  <c r="HP554" s="12"/>
      <c r="HQ554" s="12"/>
      <c r="HR554" s="12"/>
      <c r="HS554" s="12"/>
      <c r="HT554" s="12"/>
      <c r="HU554" s="12"/>
      <c r="HV554" s="12"/>
      <c r="HW554" s="12"/>
      <c r="HX554" s="12"/>
      <c r="HY554" s="12"/>
      <c r="HZ554" s="12"/>
      <c r="IA554" s="12"/>
      <c r="IB554" s="12"/>
      <c r="IC554" s="12"/>
      <c r="ID554" s="12"/>
      <c r="IE554" s="12"/>
      <c r="IF554" s="12"/>
      <c r="IG554" s="12"/>
      <c r="IH554" s="12"/>
      <c r="II554" s="12"/>
      <c r="IJ554" s="12"/>
      <c r="IK554" s="12"/>
      <c r="IL554" s="12"/>
      <c r="IM554" s="12"/>
      <c r="IN554" s="12"/>
      <c r="IO554" s="12"/>
      <c r="IP554" s="12"/>
      <c r="IQ554" s="12"/>
      <c r="IR554" s="12"/>
      <c r="IS554" s="12"/>
      <c r="IT554" s="12"/>
      <c r="IU554" s="12"/>
      <c r="IV554" s="12"/>
      <c r="IW554" s="12"/>
      <c r="IX554" s="12"/>
      <c r="IY554" s="12"/>
      <c r="IZ554" s="12"/>
      <c r="JA554" s="12"/>
      <c r="JB554" s="12"/>
      <c r="JC554" s="12"/>
      <c r="JD554" s="12"/>
      <c r="JE554" s="12"/>
      <c r="JF554" s="12"/>
      <c r="JG554" s="12"/>
      <c r="JH554" s="12"/>
      <c r="JI554" s="12"/>
      <c r="JJ554" s="12"/>
      <c r="JK554" s="12"/>
      <c r="JL554" s="12"/>
      <c r="JM554" s="12"/>
      <c r="JN554" s="12"/>
      <c r="JO554" s="12"/>
      <c r="JP554" s="12"/>
      <c r="JQ554" s="12"/>
      <c r="JR554" s="12"/>
      <c r="JS554" s="12"/>
      <c r="JT554" s="12"/>
      <c r="JU554" s="12"/>
      <c r="JV554" s="12"/>
    </row>
    <row r="555" spans="12:282" x14ac:dyDescent="0.25"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12"/>
      <c r="FY555" s="12"/>
      <c r="FZ555" s="12"/>
      <c r="GA555" s="12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  <c r="HP555" s="12"/>
      <c r="HQ555" s="12"/>
      <c r="HR555" s="12"/>
      <c r="HS555" s="12"/>
      <c r="HT555" s="12"/>
      <c r="HU555" s="12"/>
      <c r="HV555" s="12"/>
      <c r="HW555" s="12"/>
      <c r="HX555" s="12"/>
      <c r="HY555" s="12"/>
      <c r="HZ555" s="12"/>
      <c r="IA555" s="12"/>
      <c r="IB555" s="12"/>
      <c r="IC555" s="12"/>
      <c r="ID555" s="12"/>
      <c r="IE555" s="12"/>
      <c r="IF555" s="12"/>
      <c r="IG555" s="12"/>
      <c r="IH555" s="12"/>
      <c r="II555" s="12"/>
      <c r="IJ555" s="12"/>
      <c r="IK555" s="12"/>
      <c r="IL555" s="12"/>
      <c r="IM555" s="12"/>
      <c r="IN555" s="12"/>
      <c r="IO555" s="12"/>
      <c r="IP555" s="12"/>
      <c r="IQ555" s="12"/>
      <c r="IR555" s="12"/>
      <c r="IS555" s="12"/>
      <c r="IT555" s="12"/>
      <c r="IU555" s="12"/>
      <c r="IV555" s="12"/>
      <c r="IW555" s="12"/>
      <c r="IX555" s="12"/>
      <c r="IY555" s="12"/>
      <c r="IZ555" s="12"/>
      <c r="JA555" s="12"/>
      <c r="JB555" s="12"/>
      <c r="JC555" s="12"/>
      <c r="JD555" s="12"/>
      <c r="JE555" s="12"/>
      <c r="JF555" s="12"/>
      <c r="JG555" s="12"/>
      <c r="JH555" s="12"/>
      <c r="JI555" s="12"/>
      <c r="JJ555" s="12"/>
      <c r="JK555" s="12"/>
      <c r="JL555" s="12"/>
      <c r="JM555" s="12"/>
      <c r="JN555" s="12"/>
      <c r="JO555" s="12"/>
      <c r="JP555" s="12"/>
      <c r="JQ555" s="12"/>
      <c r="JR555" s="12"/>
      <c r="JS555" s="12"/>
      <c r="JT555" s="12"/>
      <c r="JU555" s="12"/>
      <c r="JV555" s="12"/>
    </row>
    <row r="556" spans="12:282" x14ac:dyDescent="0.25"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12"/>
      <c r="FY556" s="12"/>
      <c r="FZ556" s="12"/>
      <c r="GA556" s="12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  <c r="HP556" s="12"/>
      <c r="HQ556" s="12"/>
      <c r="HR556" s="12"/>
      <c r="HS556" s="12"/>
      <c r="HT556" s="12"/>
      <c r="HU556" s="12"/>
      <c r="HV556" s="12"/>
      <c r="HW556" s="12"/>
      <c r="HX556" s="12"/>
      <c r="HY556" s="12"/>
      <c r="HZ556" s="12"/>
      <c r="IA556" s="12"/>
      <c r="IB556" s="12"/>
      <c r="IC556" s="12"/>
      <c r="ID556" s="12"/>
      <c r="IE556" s="12"/>
      <c r="IF556" s="12"/>
      <c r="IG556" s="12"/>
      <c r="IH556" s="12"/>
      <c r="II556" s="12"/>
      <c r="IJ556" s="12"/>
      <c r="IK556" s="12"/>
      <c r="IL556" s="12"/>
      <c r="IM556" s="12"/>
      <c r="IN556" s="12"/>
      <c r="IO556" s="12"/>
      <c r="IP556" s="12"/>
      <c r="IQ556" s="12"/>
      <c r="IR556" s="12"/>
      <c r="IS556" s="12"/>
      <c r="IT556" s="12"/>
      <c r="IU556" s="12"/>
      <c r="IV556" s="12"/>
      <c r="IW556" s="12"/>
      <c r="IX556" s="12"/>
      <c r="IY556" s="12"/>
      <c r="IZ556" s="12"/>
      <c r="JA556" s="12"/>
      <c r="JB556" s="12"/>
      <c r="JC556" s="12"/>
      <c r="JD556" s="12"/>
      <c r="JE556" s="12"/>
      <c r="JF556" s="12"/>
      <c r="JG556" s="12"/>
      <c r="JH556" s="12"/>
      <c r="JI556" s="12"/>
      <c r="JJ556" s="12"/>
      <c r="JK556" s="12"/>
      <c r="JL556" s="12"/>
      <c r="JM556" s="12"/>
      <c r="JN556" s="12"/>
      <c r="JO556" s="12"/>
      <c r="JP556" s="12"/>
      <c r="JQ556" s="12"/>
      <c r="JR556" s="12"/>
      <c r="JS556" s="12"/>
      <c r="JT556" s="12"/>
      <c r="JU556" s="12"/>
      <c r="JV556" s="12"/>
    </row>
    <row r="557" spans="12:282" x14ac:dyDescent="0.25"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12"/>
      <c r="FY557" s="12"/>
      <c r="FZ557" s="12"/>
      <c r="GA557" s="12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  <c r="HP557" s="12"/>
      <c r="HQ557" s="12"/>
      <c r="HR557" s="12"/>
      <c r="HS557" s="12"/>
      <c r="HT557" s="12"/>
      <c r="HU557" s="12"/>
      <c r="HV557" s="12"/>
      <c r="HW557" s="12"/>
      <c r="HX557" s="12"/>
      <c r="HY557" s="12"/>
      <c r="HZ557" s="12"/>
      <c r="IA557" s="12"/>
      <c r="IB557" s="12"/>
      <c r="IC557" s="12"/>
      <c r="ID557" s="12"/>
      <c r="IE557" s="12"/>
      <c r="IF557" s="12"/>
      <c r="IG557" s="12"/>
      <c r="IH557" s="12"/>
      <c r="II557" s="12"/>
      <c r="IJ557" s="12"/>
      <c r="IK557" s="12"/>
      <c r="IL557" s="12"/>
      <c r="IM557" s="12"/>
      <c r="IN557" s="12"/>
      <c r="IO557" s="12"/>
      <c r="IP557" s="12"/>
      <c r="IQ557" s="12"/>
      <c r="IR557" s="12"/>
      <c r="IS557" s="12"/>
      <c r="IT557" s="12"/>
      <c r="IU557" s="12"/>
      <c r="IV557" s="12"/>
      <c r="IW557" s="12"/>
      <c r="IX557" s="12"/>
      <c r="IY557" s="12"/>
      <c r="IZ557" s="12"/>
      <c r="JA557" s="12"/>
      <c r="JB557" s="12"/>
      <c r="JC557" s="12"/>
      <c r="JD557" s="12"/>
      <c r="JE557" s="12"/>
      <c r="JF557" s="12"/>
      <c r="JG557" s="12"/>
      <c r="JH557" s="12"/>
      <c r="JI557" s="12"/>
      <c r="JJ557" s="12"/>
      <c r="JK557" s="12"/>
      <c r="JL557" s="12"/>
      <c r="JM557" s="12"/>
      <c r="JN557" s="12"/>
      <c r="JO557" s="12"/>
      <c r="JP557" s="12"/>
      <c r="JQ557" s="12"/>
      <c r="JR557" s="12"/>
      <c r="JS557" s="12"/>
      <c r="JT557" s="12"/>
      <c r="JU557" s="12"/>
      <c r="JV557" s="12"/>
    </row>
    <row r="558" spans="12:282" x14ac:dyDescent="0.25"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12"/>
      <c r="FY558" s="12"/>
      <c r="FZ558" s="12"/>
      <c r="GA558" s="12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  <c r="HP558" s="12"/>
      <c r="HQ558" s="12"/>
      <c r="HR558" s="12"/>
      <c r="HS558" s="12"/>
      <c r="HT558" s="12"/>
      <c r="HU558" s="12"/>
      <c r="HV558" s="12"/>
      <c r="HW558" s="12"/>
      <c r="HX558" s="12"/>
      <c r="HY558" s="12"/>
      <c r="HZ558" s="12"/>
      <c r="IA558" s="12"/>
      <c r="IB558" s="12"/>
      <c r="IC558" s="12"/>
      <c r="ID558" s="12"/>
      <c r="IE558" s="12"/>
      <c r="IF558" s="12"/>
      <c r="IG558" s="12"/>
      <c r="IH558" s="12"/>
      <c r="II558" s="12"/>
      <c r="IJ558" s="12"/>
      <c r="IK558" s="12"/>
      <c r="IL558" s="12"/>
      <c r="IM558" s="12"/>
      <c r="IN558" s="12"/>
      <c r="IO558" s="12"/>
      <c r="IP558" s="12"/>
      <c r="IQ558" s="12"/>
      <c r="IR558" s="12"/>
      <c r="IS558" s="12"/>
      <c r="IT558" s="12"/>
      <c r="IU558" s="12"/>
      <c r="IV558" s="12"/>
      <c r="IW558" s="12"/>
      <c r="IX558" s="12"/>
      <c r="IY558" s="12"/>
      <c r="IZ558" s="12"/>
      <c r="JA558" s="12"/>
      <c r="JB558" s="12"/>
      <c r="JC558" s="12"/>
      <c r="JD558" s="12"/>
      <c r="JE558" s="12"/>
      <c r="JF558" s="12"/>
      <c r="JG558" s="12"/>
      <c r="JH558" s="12"/>
      <c r="JI558" s="12"/>
      <c r="JJ558" s="12"/>
      <c r="JK558" s="12"/>
      <c r="JL558" s="12"/>
      <c r="JM558" s="12"/>
      <c r="JN558" s="12"/>
      <c r="JO558" s="12"/>
      <c r="JP558" s="12"/>
      <c r="JQ558" s="12"/>
      <c r="JR558" s="12"/>
      <c r="JS558" s="12"/>
      <c r="JT558" s="12"/>
      <c r="JU558" s="12"/>
      <c r="JV558" s="12"/>
    </row>
    <row r="559" spans="12:282" x14ac:dyDescent="0.25"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12"/>
      <c r="FY559" s="12"/>
      <c r="FZ559" s="12"/>
      <c r="GA559" s="12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  <c r="HP559" s="12"/>
      <c r="HQ559" s="12"/>
      <c r="HR559" s="12"/>
      <c r="HS559" s="12"/>
      <c r="HT559" s="12"/>
      <c r="HU559" s="12"/>
      <c r="HV559" s="12"/>
      <c r="HW559" s="12"/>
      <c r="HX559" s="12"/>
      <c r="HY559" s="12"/>
      <c r="HZ559" s="12"/>
      <c r="IA559" s="12"/>
      <c r="IB559" s="12"/>
      <c r="IC559" s="12"/>
      <c r="ID559" s="12"/>
      <c r="IE559" s="12"/>
      <c r="IF559" s="12"/>
      <c r="IG559" s="12"/>
      <c r="IH559" s="12"/>
      <c r="II559" s="12"/>
      <c r="IJ559" s="12"/>
      <c r="IK559" s="12"/>
      <c r="IL559" s="12"/>
      <c r="IM559" s="12"/>
      <c r="IN559" s="12"/>
      <c r="IO559" s="12"/>
      <c r="IP559" s="12"/>
      <c r="IQ559" s="12"/>
      <c r="IR559" s="12"/>
      <c r="IS559" s="12"/>
      <c r="IT559" s="12"/>
      <c r="IU559" s="12"/>
      <c r="IV559" s="12"/>
      <c r="IW559" s="12"/>
      <c r="IX559" s="12"/>
      <c r="IY559" s="12"/>
      <c r="IZ559" s="12"/>
      <c r="JA559" s="12"/>
      <c r="JB559" s="12"/>
      <c r="JC559" s="12"/>
      <c r="JD559" s="12"/>
      <c r="JE559" s="12"/>
      <c r="JF559" s="12"/>
      <c r="JG559" s="12"/>
      <c r="JH559" s="12"/>
      <c r="JI559" s="12"/>
      <c r="JJ559" s="12"/>
      <c r="JK559" s="12"/>
      <c r="JL559" s="12"/>
      <c r="JM559" s="12"/>
      <c r="JN559" s="12"/>
      <c r="JO559" s="12"/>
      <c r="JP559" s="12"/>
      <c r="JQ559" s="12"/>
      <c r="JR559" s="12"/>
      <c r="JS559" s="12"/>
      <c r="JT559" s="12"/>
      <c r="JU559" s="12"/>
      <c r="JV559" s="12"/>
    </row>
    <row r="560" spans="12:282" x14ac:dyDescent="0.25"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12"/>
      <c r="FY560" s="12"/>
      <c r="FZ560" s="12"/>
      <c r="GA560" s="12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  <c r="HP560" s="12"/>
      <c r="HQ560" s="12"/>
      <c r="HR560" s="12"/>
      <c r="HS560" s="12"/>
      <c r="HT560" s="12"/>
      <c r="HU560" s="12"/>
      <c r="HV560" s="12"/>
      <c r="HW560" s="12"/>
      <c r="HX560" s="12"/>
      <c r="HY560" s="12"/>
      <c r="HZ560" s="12"/>
      <c r="IA560" s="12"/>
      <c r="IB560" s="12"/>
      <c r="IC560" s="12"/>
      <c r="ID560" s="12"/>
      <c r="IE560" s="12"/>
      <c r="IF560" s="12"/>
      <c r="IG560" s="12"/>
      <c r="IH560" s="12"/>
      <c r="II560" s="12"/>
      <c r="IJ560" s="12"/>
      <c r="IK560" s="12"/>
      <c r="IL560" s="12"/>
      <c r="IM560" s="12"/>
      <c r="IN560" s="12"/>
      <c r="IO560" s="12"/>
      <c r="IP560" s="12"/>
      <c r="IQ560" s="12"/>
      <c r="IR560" s="12"/>
      <c r="IS560" s="12"/>
      <c r="IT560" s="12"/>
      <c r="IU560" s="12"/>
      <c r="IV560" s="12"/>
      <c r="IW560" s="12"/>
      <c r="IX560" s="12"/>
      <c r="IY560" s="12"/>
      <c r="IZ560" s="12"/>
      <c r="JA560" s="12"/>
      <c r="JB560" s="12"/>
      <c r="JC560" s="12"/>
      <c r="JD560" s="12"/>
      <c r="JE560" s="12"/>
      <c r="JF560" s="12"/>
      <c r="JG560" s="12"/>
      <c r="JH560" s="12"/>
      <c r="JI560" s="12"/>
      <c r="JJ560" s="12"/>
      <c r="JK560" s="12"/>
      <c r="JL560" s="12"/>
      <c r="JM560" s="12"/>
      <c r="JN560" s="12"/>
      <c r="JO560" s="12"/>
      <c r="JP560" s="12"/>
      <c r="JQ560" s="12"/>
      <c r="JR560" s="12"/>
      <c r="JS560" s="12"/>
      <c r="JT560" s="12"/>
      <c r="JU560" s="12"/>
      <c r="JV560" s="12"/>
    </row>
    <row r="561" spans="12:282" x14ac:dyDescent="0.25"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12"/>
      <c r="FY561" s="12"/>
      <c r="FZ561" s="12"/>
      <c r="GA561" s="12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  <c r="HP561" s="12"/>
      <c r="HQ561" s="12"/>
      <c r="HR561" s="12"/>
      <c r="HS561" s="12"/>
      <c r="HT561" s="12"/>
      <c r="HU561" s="12"/>
      <c r="HV561" s="12"/>
      <c r="HW561" s="12"/>
      <c r="HX561" s="12"/>
      <c r="HY561" s="12"/>
      <c r="HZ561" s="12"/>
      <c r="IA561" s="12"/>
      <c r="IB561" s="12"/>
      <c r="IC561" s="12"/>
      <c r="ID561" s="12"/>
      <c r="IE561" s="12"/>
      <c r="IF561" s="12"/>
      <c r="IG561" s="12"/>
      <c r="IH561" s="12"/>
      <c r="II561" s="12"/>
      <c r="IJ561" s="12"/>
      <c r="IK561" s="12"/>
      <c r="IL561" s="12"/>
      <c r="IM561" s="12"/>
      <c r="IN561" s="12"/>
      <c r="IO561" s="12"/>
      <c r="IP561" s="12"/>
      <c r="IQ561" s="12"/>
      <c r="IR561" s="12"/>
      <c r="IS561" s="12"/>
      <c r="IT561" s="12"/>
      <c r="IU561" s="12"/>
      <c r="IV561" s="12"/>
      <c r="IW561" s="12"/>
      <c r="IX561" s="12"/>
      <c r="IY561" s="12"/>
      <c r="IZ561" s="12"/>
      <c r="JA561" s="12"/>
      <c r="JB561" s="12"/>
      <c r="JC561" s="12"/>
      <c r="JD561" s="12"/>
      <c r="JE561" s="12"/>
      <c r="JF561" s="12"/>
      <c r="JG561" s="12"/>
      <c r="JH561" s="12"/>
      <c r="JI561" s="12"/>
      <c r="JJ561" s="12"/>
      <c r="JK561" s="12"/>
      <c r="JL561" s="12"/>
      <c r="JM561" s="12"/>
      <c r="JN561" s="12"/>
      <c r="JO561" s="12"/>
      <c r="JP561" s="12"/>
      <c r="JQ561" s="12"/>
      <c r="JR561" s="12"/>
      <c r="JS561" s="12"/>
      <c r="JT561" s="12"/>
      <c r="JU561" s="12"/>
      <c r="JV561" s="12"/>
    </row>
    <row r="562" spans="12:282" x14ac:dyDescent="0.25"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12"/>
      <c r="FY562" s="12"/>
      <c r="FZ562" s="12"/>
      <c r="GA562" s="12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  <c r="HP562" s="12"/>
      <c r="HQ562" s="12"/>
      <c r="HR562" s="12"/>
      <c r="HS562" s="12"/>
      <c r="HT562" s="12"/>
      <c r="HU562" s="12"/>
      <c r="HV562" s="12"/>
      <c r="HW562" s="12"/>
      <c r="HX562" s="12"/>
      <c r="HY562" s="12"/>
      <c r="HZ562" s="12"/>
      <c r="IA562" s="12"/>
      <c r="IB562" s="12"/>
      <c r="IC562" s="12"/>
      <c r="ID562" s="12"/>
      <c r="IE562" s="12"/>
      <c r="IF562" s="12"/>
      <c r="IG562" s="12"/>
      <c r="IH562" s="12"/>
      <c r="II562" s="12"/>
      <c r="IJ562" s="12"/>
      <c r="IK562" s="12"/>
      <c r="IL562" s="12"/>
      <c r="IM562" s="12"/>
      <c r="IN562" s="12"/>
      <c r="IO562" s="12"/>
      <c r="IP562" s="12"/>
      <c r="IQ562" s="12"/>
      <c r="IR562" s="12"/>
      <c r="IS562" s="12"/>
      <c r="IT562" s="12"/>
      <c r="IU562" s="12"/>
      <c r="IV562" s="12"/>
      <c r="IW562" s="12"/>
      <c r="IX562" s="12"/>
      <c r="IY562" s="12"/>
      <c r="IZ562" s="12"/>
      <c r="JA562" s="12"/>
      <c r="JB562" s="12"/>
      <c r="JC562" s="12"/>
      <c r="JD562" s="12"/>
      <c r="JE562" s="12"/>
      <c r="JF562" s="12"/>
      <c r="JG562" s="12"/>
      <c r="JH562" s="12"/>
      <c r="JI562" s="12"/>
      <c r="JJ562" s="12"/>
      <c r="JK562" s="12"/>
      <c r="JL562" s="12"/>
      <c r="JM562" s="12"/>
      <c r="JN562" s="12"/>
      <c r="JO562" s="12"/>
      <c r="JP562" s="12"/>
      <c r="JQ562" s="12"/>
      <c r="JR562" s="12"/>
      <c r="JS562" s="12"/>
      <c r="JT562" s="12"/>
      <c r="JU562" s="12"/>
      <c r="JV562" s="12"/>
    </row>
    <row r="563" spans="12:282" x14ac:dyDescent="0.25"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12"/>
      <c r="FY563" s="12"/>
      <c r="FZ563" s="12"/>
      <c r="GA563" s="12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  <c r="HP563" s="12"/>
      <c r="HQ563" s="12"/>
      <c r="HR563" s="12"/>
      <c r="HS563" s="12"/>
      <c r="HT563" s="12"/>
      <c r="HU563" s="12"/>
      <c r="HV563" s="12"/>
      <c r="HW563" s="12"/>
      <c r="HX563" s="12"/>
      <c r="HY563" s="12"/>
      <c r="HZ563" s="12"/>
      <c r="IA563" s="12"/>
      <c r="IB563" s="12"/>
      <c r="IC563" s="12"/>
      <c r="ID563" s="12"/>
      <c r="IE563" s="12"/>
      <c r="IF563" s="12"/>
      <c r="IG563" s="12"/>
      <c r="IH563" s="12"/>
      <c r="II563" s="12"/>
      <c r="IJ563" s="12"/>
      <c r="IK563" s="12"/>
      <c r="IL563" s="12"/>
      <c r="IM563" s="12"/>
      <c r="IN563" s="12"/>
      <c r="IO563" s="12"/>
      <c r="IP563" s="12"/>
      <c r="IQ563" s="12"/>
      <c r="IR563" s="12"/>
      <c r="IS563" s="12"/>
      <c r="IT563" s="12"/>
      <c r="IU563" s="12"/>
      <c r="IV563" s="12"/>
      <c r="IW563" s="12"/>
      <c r="IX563" s="12"/>
      <c r="IY563" s="12"/>
      <c r="IZ563" s="12"/>
      <c r="JA563" s="12"/>
      <c r="JB563" s="12"/>
      <c r="JC563" s="12"/>
      <c r="JD563" s="12"/>
      <c r="JE563" s="12"/>
      <c r="JF563" s="12"/>
      <c r="JG563" s="12"/>
      <c r="JH563" s="12"/>
      <c r="JI563" s="12"/>
      <c r="JJ563" s="12"/>
      <c r="JK563" s="12"/>
      <c r="JL563" s="12"/>
      <c r="JM563" s="12"/>
      <c r="JN563" s="12"/>
      <c r="JO563" s="12"/>
      <c r="JP563" s="12"/>
      <c r="JQ563" s="12"/>
      <c r="JR563" s="12"/>
      <c r="JS563" s="12"/>
      <c r="JT563" s="12"/>
      <c r="JU563" s="12"/>
      <c r="JV563" s="12"/>
    </row>
    <row r="564" spans="12:282" x14ac:dyDescent="0.25"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12"/>
      <c r="FY564" s="12"/>
      <c r="FZ564" s="12"/>
      <c r="GA564" s="12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  <c r="HP564" s="12"/>
      <c r="HQ564" s="12"/>
      <c r="HR564" s="12"/>
      <c r="HS564" s="12"/>
      <c r="HT564" s="12"/>
      <c r="HU564" s="12"/>
      <c r="HV564" s="12"/>
      <c r="HW564" s="12"/>
      <c r="HX564" s="12"/>
      <c r="HY564" s="12"/>
      <c r="HZ564" s="12"/>
      <c r="IA564" s="12"/>
      <c r="IB564" s="12"/>
      <c r="IC564" s="12"/>
      <c r="ID564" s="12"/>
      <c r="IE564" s="12"/>
      <c r="IF564" s="12"/>
      <c r="IG564" s="12"/>
      <c r="IH564" s="12"/>
      <c r="II564" s="12"/>
      <c r="IJ564" s="12"/>
      <c r="IK564" s="12"/>
      <c r="IL564" s="12"/>
      <c r="IM564" s="12"/>
      <c r="IN564" s="12"/>
      <c r="IO564" s="12"/>
      <c r="IP564" s="12"/>
      <c r="IQ564" s="12"/>
      <c r="IR564" s="12"/>
      <c r="IS564" s="12"/>
      <c r="IT564" s="12"/>
      <c r="IU564" s="12"/>
      <c r="IV564" s="12"/>
      <c r="IW564" s="12"/>
      <c r="IX564" s="12"/>
      <c r="IY564" s="12"/>
      <c r="IZ564" s="12"/>
      <c r="JA564" s="12"/>
      <c r="JB564" s="12"/>
      <c r="JC564" s="12"/>
      <c r="JD564" s="12"/>
      <c r="JE564" s="12"/>
      <c r="JF564" s="12"/>
      <c r="JG564" s="12"/>
      <c r="JH564" s="12"/>
      <c r="JI564" s="12"/>
      <c r="JJ564" s="12"/>
      <c r="JK564" s="12"/>
      <c r="JL564" s="12"/>
      <c r="JM564" s="12"/>
      <c r="JN564" s="12"/>
      <c r="JO564" s="12"/>
      <c r="JP564" s="12"/>
      <c r="JQ564" s="12"/>
      <c r="JR564" s="12"/>
      <c r="JS564" s="12"/>
      <c r="JT564" s="12"/>
      <c r="JU564" s="12"/>
      <c r="JV564" s="12"/>
    </row>
    <row r="565" spans="12:282" x14ac:dyDescent="0.25"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12"/>
      <c r="FY565" s="12"/>
      <c r="FZ565" s="12"/>
      <c r="GA565" s="12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  <c r="HP565" s="12"/>
      <c r="HQ565" s="12"/>
      <c r="HR565" s="12"/>
      <c r="HS565" s="12"/>
      <c r="HT565" s="12"/>
      <c r="HU565" s="12"/>
      <c r="HV565" s="12"/>
      <c r="HW565" s="12"/>
      <c r="HX565" s="12"/>
      <c r="HY565" s="12"/>
      <c r="HZ565" s="12"/>
      <c r="IA565" s="12"/>
      <c r="IB565" s="12"/>
      <c r="IC565" s="12"/>
      <c r="ID565" s="12"/>
      <c r="IE565" s="12"/>
      <c r="IF565" s="12"/>
      <c r="IG565" s="12"/>
      <c r="IH565" s="12"/>
      <c r="II565" s="12"/>
      <c r="IJ565" s="12"/>
      <c r="IK565" s="12"/>
      <c r="IL565" s="12"/>
      <c r="IM565" s="12"/>
      <c r="IN565" s="12"/>
      <c r="IO565" s="12"/>
      <c r="IP565" s="12"/>
      <c r="IQ565" s="12"/>
      <c r="IR565" s="12"/>
      <c r="IS565" s="12"/>
      <c r="IT565" s="12"/>
      <c r="IU565" s="12"/>
      <c r="IV565" s="12"/>
      <c r="IW565" s="12"/>
      <c r="IX565" s="12"/>
      <c r="IY565" s="12"/>
      <c r="IZ565" s="12"/>
      <c r="JA565" s="12"/>
      <c r="JB565" s="12"/>
      <c r="JC565" s="12"/>
      <c r="JD565" s="12"/>
      <c r="JE565" s="12"/>
      <c r="JF565" s="12"/>
      <c r="JG565" s="12"/>
      <c r="JH565" s="12"/>
      <c r="JI565" s="12"/>
      <c r="JJ565" s="12"/>
      <c r="JK565" s="12"/>
      <c r="JL565" s="12"/>
      <c r="JM565" s="12"/>
      <c r="JN565" s="12"/>
      <c r="JO565" s="12"/>
      <c r="JP565" s="12"/>
      <c r="JQ565" s="12"/>
      <c r="JR565" s="12"/>
      <c r="JS565" s="12"/>
      <c r="JT565" s="12"/>
      <c r="JU565" s="12"/>
      <c r="JV565" s="12"/>
    </row>
    <row r="566" spans="12:282" x14ac:dyDescent="0.25"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12"/>
      <c r="FY566" s="12"/>
      <c r="FZ566" s="12"/>
      <c r="GA566" s="12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  <c r="HP566" s="12"/>
      <c r="HQ566" s="12"/>
      <c r="HR566" s="12"/>
      <c r="HS566" s="12"/>
      <c r="HT566" s="12"/>
      <c r="HU566" s="12"/>
      <c r="HV566" s="12"/>
      <c r="HW566" s="12"/>
      <c r="HX566" s="12"/>
      <c r="HY566" s="12"/>
      <c r="HZ566" s="12"/>
      <c r="IA566" s="12"/>
      <c r="IB566" s="12"/>
      <c r="IC566" s="12"/>
      <c r="ID566" s="12"/>
      <c r="IE566" s="12"/>
      <c r="IF566" s="12"/>
      <c r="IG566" s="12"/>
      <c r="IH566" s="12"/>
      <c r="II566" s="12"/>
      <c r="IJ566" s="12"/>
      <c r="IK566" s="12"/>
      <c r="IL566" s="12"/>
      <c r="IM566" s="12"/>
      <c r="IN566" s="12"/>
      <c r="IO566" s="12"/>
      <c r="IP566" s="12"/>
      <c r="IQ566" s="12"/>
      <c r="IR566" s="12"/>
      <c r="IS566" s="12"/>
      <c r="IT566" s="12"/>
      <c r="IU566" s="12"/>
      <c r="IV566" s="12"/>
      <c r="IW566" s="12"/>
      <c r="IX566" s="12"/>
      <c r="IY566" s="12"/>
      <c r="IZ566" s="12"/>
      <c r="JA566" s="12"/>
      <c r="JB566" s="12"/>
      <c r="JC566" s="12"/>
      <c r="JD566" s="12"/>
      <c r="JE566" s="12"/>
      <c r="JF566" s="12"/>
      <c r="JG566" s="12"/>
      <c r="JH566" s="12"/>
      <c r="JI566" s="12"/>
      <c r="JJ566" s="12"/>
      <c r="JK566" s="12"/>
      <c r="JL566" s="12"/>
      <c r="JM566" s="12"/>
      <c r="JN566" s="12"/>
      <c r="JO566" s="12"/>
      <c r="JP566" s="12"/>
      <c r="JQ566" s="12"/>
      <c r="JR566" s="12"/>
      <c r="JS566" s="12"/>
      <c r="JT566" s="12"/>
      <c r="JU566" s="12"/>
      <c r="JV566" s="12"/>
    </row>
    <row r="567" spans="12:282" x14ac:dyDescent="0.25"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12"/>
      <c r="FY567" s="12"/>
      <c r="FZ567" s="12"/>
      <c r="GA567" s="12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  <c r="HP567" s="12"/>
      <c r="HQ567" s="12"/>
      <c r="HR567" s="12"/>
      <c r="HS567" s="12"/>
      <c r="HT567" s="12"/>
      <c r="HU567" s="12"/>
      <c r="HV567" s="12"/>
      <c r="HW567" s="12"/>
      <c r="HX567" s="12"/>
      <c r="HY567" s="12"/>
      <c r="HZ567" s="12"/>
      <c r="IA567" s="12"/>
      <c r="IB567" s="12"/>
      <c r="IC567" s="12"/>
      <c r="ID567" s="12"/>
      <c r="IE567" s="12"/>
      <c r="IF567" s="12"/>
      <c r="IG567" s="12"/>
      <c r="IH567" s="12"/>
      <c r="II567" s="12"/>
      <c r="IJ567" s="12"/>
      <c r="IK567" s="12"/>
      <c r="IL567" s="12"/>
      <c r="IM567" s="12"/>
      <c r="IN567" s="12"/>
      <c r="IO567" s="12"/>
      <c r="IP567" s="12"/>
      <c r="IQ567" s="12"/>
      <c r="IR567" s="12"/>
      <c r="IS567" s="12"/>
      <c r="IT567" s="12"/>
      <c r="IU567" s="12"/>
      <c r="IV567" s="12"/>
      <c r="IW567" s="12"/>
      <c r="IX567" s="12"/>
      <c r="IY567" s="12"/>
      <c r="IZ567" s="12"/>
      <c r="JA567" s="12"/>
      <c r="JB567" s="12"/>
      <c r="JC567" s="12"/>
      <c r="JD567" s="12"/>
      <c r="JE567" s="12"/>
      <c r="JF567" s="12"/>
      <c r="JG567" s="12"/>
      <c r="JH567" s="12"/>
      <c r="JI567" s="12"/>
      <c r="JJ567" s="12"/>
      <c r="JK567" s="12"/>
      <c r="JL567" s="12"/>
      <c r="JM567" s="12"/>
      <c r="JN567" s="12"/>
      <c r="JO567" s="12"/>
      <c r="JP567" s="12"/>
      <c r="JQ567" s="12"/>
      <c r="JR567" s="12"/>
      <c r="JS567" s="12"/>
      <c r="JT567" s="12"/>
      <c r="JU567" s="12"/>
      <c r="JV567" s="12"/>
    </row>
    <row r="568" spans="12:282" x14ac:dyDescent="0.25"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12"/>
      <c r="FY568" s="12"/>
      <c r="FZ568" s="12"/>
      <c r="GA568" s="12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  <c r="HP568" s="12"/>
      <c r="HQ568" s="12"/>
      <c r="HR568" s="12"/>
      <c r="HS568" s="12"/>
      <c r="HT568" s="12"/>
      <c r="HU568" s="12"/>
      <c r="HV568" s="12"/>
      <c r="HW568" s="12"/>
      <c r="HX568" s="12"/>
      <c r="HY568" s="12"/>
      <c r="HZ568" s="12"/>
      <c r="IA568" s="12"/>
      <c r="IB568" s="12"/>
      <c r="IC568" s="12"/>
      <c r="ID568" s="12"/>
      <c r="IE568" s="12"/>
      <c r="IF568" s="12"/>
      <c r="IG568" s="12"/>
      <c r="IH568" s="12"/>
      <c r="II568" s="12"/>
      <c r="IJ568" s="12"/>
      <c r="IK568" s="12"/>
      <c r="IL568" s="12"/>
      <c r="IM568" s="12"/>
      <c r="IN568" s="12"/>
      <c r="IO568" s="12"/>
      <c r="IP568" s="12"/>
      <c r="IQ568" s="12"/>
      <c r="IR568" s="12"/>
      <c r="IS568" s="12"/>
      <c r="IT568" s="12"/>
      <c r="IU568" s="12"/>
      <c r="IV568" s="12"/>
      <c r="IW568" s="12"/>
      <c r="IX568" s="12"/>
      <c r="IY568" s="12"/>
      <c r="IZ568" s="12"/>
      <c r="JA568" s="12"/>
      <c r="JB568" s="12"/>
      <c r="JC568" s="12"/>
      <c r="JD568" s="12"/>
      <c r="JE568" s="12"/>
      <c r="JF568" s="12"/>
      <c r="JG568" s="12"/>
      <c r="JH568" s="12"/>
      <c r="JI568" s="12"/>
      <c r="JJ568" s="12"/>
      <c r="JK568" s="12"/>
      <c r="JL568" s="12"/>
      <c r="JM568" s="12"/>
      <c r="JN568" s="12"/>
      <c r="JO568" s="12"/>
      <c r="JP568" s="12"/>
      <c r="JQ568" s="12"/>
      <c r="JR568" s="12"/>
      <c r="JS568" s="12"/>
      <c r="JT568" s="12"/>
      <c r="JU568" s="12"/>
      <c r="JV568" s="12"/>
    </row>
    <row r="569" spans="12:282" x14ac:dyDescent="0.25"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12"/>
      <c r="FY569" s="12"/>
      <c r="FZ569" s="12"/>
      <c r="GA569" s="12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  <c r="HP569" s="12"/>
      <c r="HQ569" s="12"/>
      <c r="HR569" s="12"/>
      <c r="HS569" s="12"/>
      <c r="HT569" s="12"/>
      <c r="HU569" s="12"/>
      <c r="HV569" s="12"/>
      <c r="HW569" s="12"/>
      <c r="HX569" s="12"/>
      <c r="HY569" s="12"/>
      <c r="HZ569" s="12"/>
      <c r="IA569" s="12"/>
      <c r="IB569" s="12"/>
      <c r="IC569" s="12"/>
      <c r="ID569" s="12"/>
      <c r="IE569" s="12"/>
      <c r="IF569" s="12"/>
      <c r="IG569" s="12"/>
      <c r="IH569" s="12"/>
      <c r="II569" s="12"/>
      <c r="IJ569" s="12"/>
      <c r="IK569" s="12"/>
      <c r="IL569" s="12"/>
      <c r="IM569" s="12"/>
      <c r="IN569" s="12"/>
      <c r="IO569" s="12"/>
      <c r="IP569" s="12"/>
      <c r="IQ569" s="12"/>
      <c r="IR569" s="12"/>
      <c r="IS569" s="12"/>
      <c r="IT569" s="12"/>
      <c r="IU569" s="12"/>
      <c r="IV569" s="12"/>
      <c r="IW569" s="12"/>
      <c r="IX569" s="12"/>
      <c r="IY569" s="12"/>
      <c r="IZ569" s="12"/>
      <c r="JA569" s="12"/>
      <c r="JB569" s="12"/>
      <c r="JC569" s="12"/>
      <c r="JD569" s="12"/>
      <c r="JE569" s="12"/>
      <c r="JF569" s="12"/>
      <c r="JG569" s="12"/>
      <c r="JH569" s="12"/>
      <c r="JI569" s="12"/>
      <c r="JJ569" s="12"/>
      <c r="JK569" s="12"/>
      <c r="JL569" s="12"/>
      <c r="JM569" s="12"/>
      <c r="JN569" s="12"/>
      <c r="JO569" s="12"/>
      <c r="JP569" s="12"/>
      <c r="JQ569" s="12"/>
      <c r="JR569" s="12"/>
      <c r="JS569" s="12"/>
      <c r="JT569" s="12"/>
      <c r="JU569" s="12"/>
      <c r="JV569" s="12"/>
    </row>
    <row r="570" spans="12:282" x14ac:dyDescent="0.25"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12"/>
      <c r="FY570" s="12"/>
      <c r="FZ570" s="12"/>
      <c r="GA570" s="12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  <c r="HP570" s="12"/>
      <c r="HQ570" s="12"/>
      <c r="HR570" s="12"/>
      <c r="HS570" s="12"/>
      <c r="HT570" s="12"/>
      <c r="HU570" s="12"/>
      <c r="HV570" s="12"/>
      <c r="HW570" s="12"/>
      <c r="HX570" s="12"/>
      <c r="HY570" s="12"/>
      <c r="HZ570" s="12"/>
      <c r="IA570" s="12"/>
      <c r="IB570" s="12"/>
      <c r="IC570" s="12"/>
      <c r="ID570" s="12"/>
      <c r="IE570" s="12"/>
      <c r="IF570" s="12"/>
      <c r="IG570" s="12"/>
      <c r="IH570" s="12"/>
      <c r="II570" s="12"/>
      <c r="IJ570" s="12"/>
      <c r="IK570" s="12"/>
      <c r="IL570" s="12"/>
      <c r="IM570" s="12"/>
      <c r="IN570" s="12"/>
      <c r="IO570" s="12"/>
      <c r="IP570" s="12"/>
      <c r="IQ570" s="12"/>
      <c r="IR570" s="12"/>
      <c r="IS570" s="12"/>
      <c r="IT570" s="12"/>
      <c r="IU570" s="12"/>
      <c r="IV570" s="12"/>
      <c r="IW570" s="12"/>
      <c r="IX570" s="12"/>
      <c r="IY570" s="12"/>
      <c r="IZ570" s="12"/>
      <c r="JA570" s="12"/>
      <c r="JB570" s="12"/>
      <c r="JC570" s="12"/>
      <c r="JD570" s="12"/>
      <c r="JE570" s="12"/>
      <c r="JF570" s="12"/>
      <c r="JG570" s="12"/>
      <c r="JH570" s="12"/>
      <c r="JI570" s="12"/>
      <c r="JJ570" s="12"/>
      <c r="JK570" s="12"/>
      <c r="JL570" s="12"/>
      <c r="JM570" s="12"/>
      <c r="JN570" s="12"/>
      <c r="JO570" s="12"/>
      <c r="JP570" s="12"/>
      <c r="JQ570" s="12"/>
      <c r="JR570" s="12"/>
      <c r="JS570" s="12"/>
      <c r="JT570" s="12"/>
      <c r="JU570" s="12"/>
      <c r="JV570" s="12"/>
    </row>
    <row r="571" spans="12:282" x14ac:dyDescent="0.25"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12"/>
      <c r="FY571" s="12"/>
      <c r="FZ571" s="12"/>
      <c r="GA571" s="12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  <c r="HP571" s="12"/>
      <c r="HQ571" s="12"/>
      <c r="HR571" s="12"/>
      <c r="HS571" s="12"/>
      <c r="HT571" s="12"/>
      <c r="HU571" s="12"/>
      <c r="HV571" s="12"/>
      <c r="HW571" s="12"/>
      <c r="HX571" s="12"/>
      <c r="HY571" s="12"/>
      <c r="HZ571" s="12"/>
      <c r="IA571" s="12"/>
      <c r="IB571" s="12"/>
      <c r="IC571" s="12"/>
      <c r="ID571" s="12"/>
      <c r="IE571" s="12"/>
      <c r="IF571" s="12"/>
      <c r="IG571" s="12"/>
      <c r="IH571" s="12"/>
      <c r="II571" s="12"/>
      <c r="IJ571" s="12"/>
      <c r="IK571" s="12"/>
      <c r="IL571" s="12"/>
      <c r="IM571" s="12"/>
      <c r="IN571" s="12"/>
      <c r="IO571" s="12"/>
      <c r="IP571" s="12"/>
      <c r="IQ571" s="12"/>
      <c r="IR571" s="12"/>
      <c r="IS571" s="12"/>
      <c r="IT571" s="12"/>
      <c r="IU571" s="12"/>
      <c r="IV571" s="12"/>
      <c r="IW571" s="12"/>
      <c r="IX571" s="12"/>
      <c r="IY571" s="12"/>
      <c r="IZ571" s="12"/>
      <c r="JA571" s="12"/>
      <c r="JB571" s="12"/>
      <c r="JC571" s="12"/>
      <c r="JD571" s="12"/>
      <c r="JE571" s="12"/>
      <c r="JF571" s="12"/>
      <c r="JG571" s="12"/>
      <c r="JH571" s="12"/>
      <c r="JI571" s="12"/>
      <c r="JJ571" s="12"/>
      <c r="JK571" s="12"/>
      <c r="JL571" s="12"/>
      <c r="JM571" s="12"/>
      <c r="JN571" s="12"/>
      <c r="JO571" s="12"/>
      <c r="JP571" s="12"/>
      <c r="JQ571" s="12"/>
      <c r="JR571" s="12"/>
      <c r="JS571" s="12"/>
      <c r="JT571" s="12"/>
      <c r="JU571" s="12"/>
      <c r="JV571" s="12"/>
    </row>
    <row r="572" spans="12:282" x14ac:dyDescent="0.25"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12"/>
      <c r="FY572" s="12"/>
      <c r="FZ572" s="12"/>
      <c r="GA572" s="12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  <c r="HP572" s="12"/>
      <c r="HQ572" s="12"/>
      <c r="HR572" s="12"/>
      <c r="HS572" s="12"/>
      <c r="HT572" s="12"/>
      <c r="HU572" s="12"/>
      <c r="HV572" s="12"/>
      <c r="HW572" s="12"/>
      <c r="HX572" s="12"/>
      <c r="HY572" s="12"/>
      <c r="HZ572" s="12"/>
      <c r="IA572" s="12"/>
      <c r="IB572" s="12"/>
      <c r="IC572" s="12"/>
      <c r="ID572" s="12"/>
      <c r="IE572" s="12"/>
      <c r="IF572" s="12"/>
      <c r="IG572" s="12"/>
      <c r="IH572" s="12"/>
      <c r="II572" s="12"/>
      <c r="IJ572" s="12"/>
      <c r="IK572" s="12"/>
      <c r="IL572" s="12"/>
      <c r="IM572" s="12"/>
      <c r="IN572" s="12"/>
      <c r="IO572" s="12"/>
      <c r="IP572" s="12"/>
      <c r="IQ572" s="12"/>
      <c r="IR572" s="12"/>
      <c r="IS572" s="12"/>
      <c r="IT572" s="12"/>
      <c r="IU572" s="12"/>
      <c r="IV572" s="12"/>
      <c r="IW572" s="12"/>
      <c r="IX572" s="12"/>
      <c r="IY572" s="12"/>
      <c r="IZ572" s="12"/>
      <c r="JA572" s="12"/>
      <c r="JB572" s="12"/>
      <c r="JC572" s="12"/>
      <c r="JD572" s="12"/>
      <c r="JE572" s="12"/>
      <c r="JF572" s="12"/>
      <c r="JG572" s="12"/>
      <c r="JH572" s="12"/>
      <c r="JI572" s="12"/>
      <c r="JJ572" s="12"/>
      <c r="JK572" s="12"/>
      <c r="JL572" s="12"/>
      <c r="JM572" s="12"/>
      <c r="JN572" s="12"/>
      <c r="JO572" s="12"/>
      <c r="JP572" s="12"/>
      <c r="JQ572" s="12"/>
      <c r="JR572" s="12"/>
      <c r="JS572" s="12"/>
      <c r="JT572" s="12"/>
      <c r="JU572" s="12"/>
      <c r="JV572" s="12"/>
    </row>
    <row r="573" spans="12:282" x14ac:dyDescent="0.25"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12"/>
      <c r="FY573" s="12"/>
      <c r="FZ573" s="12"/>
      <c r="GA573" s="12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  <c r="HP573" s="12"/>
      <c r="HQ573" s="12"/>
      <c r="HR573" s="12"/>
      <c r="HS573" s="12"/>
      <c r="HT573" s="12"/>
      <c r="HU573" s="12"/>
      <c r="HV573" s="12"/>
      <c r="HW573" s="12"/>
      <c r="HX573" s="12"/>
      <c r="HY573" s="12"/>
      <c r="HZ573" s="12"/>
      <c r="IA573" s="12"/>
      <c r="IB573" s="12"/>
      <c r="IC573" s="12"/>
      <c r="ID573" s="12"/>
      <c r="IE573" s="12"/>
      <c r="IF573" s="12"/>
      <c r="IG573" s="12"/>
      <c r="IH573" s="12"/>
      <c r="II573" s="12"/>
      <c r="IJ573" s="12"/>
      <c r="IK573" s="12"/>
      <c r="IL573" s="12"/>
      <c r="IM573" s="12"/>
      <c r="IN573" s="12"/>
      <c r="IO573" s="12"/>
      <c r="IP573" s="12"/>
      <c r="IQ573" s="12"/>
      <c r="IR573" s="12"/>
      <c r="IS573" s="12"/>
      <c r="IT573" s="12"/>
      <c r="IU573" s="12"/>
      <c r="IV573" s="12"/>
      <c r="IW573" s="12"/>
      <c r="IX573" s="12"/>
      <c r="IY573" s="12"/>
      <c r="IZ573" s="12"/>
      <c r="JA573" s="12"/>
      <c r="JB573" s="12"/>
      <c r="JC573" s="12"/>
      <c r="JD573" s="12"/>
      <c r="JE573" s="12"/>
      <c r="JF573" s="12"/>
      <c r="JG573" s="12"/>
      <c r="JH573" s="12"/>
      <c r="JI573" s="12"/>
      <c r="JJ573" s="12"/>
      <c r="JK573" s="12"/>
      <c r="JL573" s="12"/>
      <c r="JM573" s="12"/>
      <c r="JN573" s="12"/>
      <c r="JO573" s="12"/>
      <c r="JP573" s="12"/>
      <c r="JQ573" s="12"/>
      <c r="JR573" s="12"/>
      <c r="JS573" s="12"/>
      <c r="JT573" s="12"/>
      <c r="JU573" s="12"/>
      <c r="JV573" s="12"/>
    </row>
    <row r="574" spans="12:282" x14ac:dyDescent="0.25"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12"/>
      <c r="FY574" s="12"/>
      <c r="FZ574" s="12"/>
      <c r="GA574" s="12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  <c r="HP574" s="12"/>
      <c r="HQ574" s="12"/>
      <c r="HR574" s="12"/>
      <c r="HS574" s="12"/>
      <c r="HT574" s="12"/>
      <c r="HU574" s="12"/>
      <c r="HV574" s="12"/>
      <c r="HW574" s="12"/>
      <c r="HX574" s="12"/>
      <c r="HY574" s="12"/>
      <c r="HZ574" s="12"/>
      <c r="IA574" s="12"/>
      <c r="IB574" s="12"/>
      <c r="IC574" s="12"/>
      <c r="ID574" s="12"/>
      <c r="IE574" s="12"/>
      <c r="IF574" s="12"/>
      <c r="IG574" s="12"/>
      <c r="IH574" s="12"/>
      <c r="II574" s="12"/>
      <c r="IJ574" s="12"/>
      <c r="IK574" s="12"/>
      <c r="IL574" s="12"/>
      <c r="IM574" s="12"/>
      <c r="IN574" s="12"/>
      <c r="IO574" s="12"/>
      <c r="IP574" s="12"/>
      <c r="IQ574" s="12"/>
      <c r="IR574" s="12"/>
      <c r="IS574" s="12"/>
      <c r="IT574" s="12"/>
      <c r="IU574" s="12"/>
      <c r="IV574" s="12"/>
      <c r="IW574" s="12"/>
      <c r="IX574" s="12"/>
      <c r="IY574" s="12"/>
      <c r="IZ574" s="12"/>
      <c r="JA574" s="12"/>
      <c r="JB574" s="12"/>
      <c r="JC574" s="12"/>
      <c r="JD574" s="12"/>
      <c r="JE574" s="12"/>
      <c r="JF574" s="12"/>
      <c r="JG574" s="12"/>
      <c r="JH574" s="12"/>
      <c r="JI574" s="12"/>
      <c r="JJ574" s="12"/>
      <c r="JK574" s="12"/>
      <c r="JL574" s="12"/>
      <c r="JM574" s="12"/>
      <c r="JN574" s="12"/>
      <c r="JO574" s="12"/>
      <c r="JP574" s="12"/>
      <c r="JQ574" s="12"/>
      <c r="JR574" s="12"/>
      <c r="JS574" s="12"/>
      <c r="JT574" s="12"/>
      <c r="JU574" s="12"/>
      <c r="JV574" s="12"/>
    </row>
    <row r="575" spans="12:282" x14ac:dyDescent="0.25"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12"/>
      <c r="FY575" s="12"/>
      <c r="FZ575" s="12"/>
      <c r="GA575" s="12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  <c r="HP575" s="12"/>
      <c r="HQ575" s="12"/>
      <c r="HR575" s="12"/>
      <c r="HS575" s="12"/>
      <c r="HT575" s="12"/>
      <c r="HU575" s="12"/>
      <c r="HV575" s="12"/>
      <c r="HW575" s="12"/>
      <c r="HX575" s="12"/>
      <c r="HY575" s="12"/>
      <c r="HZ575" s="12"/>
      <c r="IA575" s="12"/>
      <c r="IB575" s="12"/>
      <c r="IC575" s="12"/>
      <c r="ID575" s="12"/>
      <c r="IE575" s="12"/>
      <c r="IF575" s="12"/>
      <c r="IG575" s="12"/>
      <c r="IH575" s="12"/>
      <c r="II575" s="12"/>
      <c r="IJ575" s="12"/>
      <c r="IK575" s="12"/>
      <c r="IL575" s="12"/>
      <c r="IM575" s="12"/>
      <c r="IN575" s="12"/>
      <c r="IO575" s="12"/>
      <c r="IP575" s="12"/>
      <c r="IQ575" s="12"/>
      <c r="IR575" s="12"/>
      <c r="IS575" s="12"/>
      <c r="IT575" s="12"/>
      <c r="IU575" s="12"/>
      <c r="IV575" s="12"/>
      <c r="IW575" s="12"/>
      <c r="IX575" s="12"/>
      <c r="IY575" s="12"/>
      <c r="IZ575" s="12"/>
      <c r="JA575" s="12"/>
      <c r="JB575" s="12"/>
      <c r="JC575" s="12"/>
      <c r="JD575" s="12"/>
      <c r="JE575" s="12"/>
      <c r="JF575" s="12"/>
      <c r="JG575" s="12"/>
      <c r="JH575" s="12"/>
      <c r="JI575" s="12"/>
      <c r="JJ575" s="12"/>
      <c r="JK575" s="12"/>
      <c r="JL575" s="12"/>
      <c r="JM575" s="12"/>
      <c r="JN575" s="12"/>
      <c r="JO575" s="12"/>
      <c r="JP575" s="12"/>
      <c r="JQ575" s="12"/>
      <c r="JR575" s="12"/>
      <c r="JS575" s="12"/>
      <c r="JT575" s="12"/>
      <c r="JU575" s="12"/>
      <c r="JV575" s="12"/>
    </row>
    <row r="576" spans="12:282" x14ac:dyDescent="0.25"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12"/>
      <c r="FY576" s="12"/>
      <c r="FZ576" s="12"/>
      <c r="GA576" s="12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  <c r="HP576" s="12"/>
      <c r="HQ576" s="12"/>
      <c r="HR576" s="12"/>
      <c r="HS576" s="12"/>
      <c r="HT576" s="12"/>
      <c r="HU576" s="12"/>
      <c r="HV576" s="12"/>
      <c r="HW576" s="12"/>
      <c r="HX576" s="12"/>
      <c r="HY576" s="12"/>
      <c r="HZ576" s="12"/>
      <c r="IA576" s="12"/>
      <c r="IB576" s="12"/>
      <c r="IC576" s="12"/>
      <c r="ID576" s="12"/>
      <c r="IE576" s="12"/>
      <c r="IF576" s="12"/>
      <c r="IG576" s="12"/>
      <c r="IH576" s="12"/>
      <c r="II576" s="12"/>
      <c r="IJ576" s="12"/>
      <c r="IK576" s="12"/>
      <c r="IL576" s="12"/>
      <c r="IM576" s="12"/>
      <c r="IN576" s="12"/>
      <c r="IO576" s="12"/>
      <c r="IP576" s="12"/>
      <c r="IQ576" s="12"/>
      <c r="IR576" s="12"/>
      <c r="IS576" s="12"/>
      <c r="IT576" s="12"/>
      <c r="IU576" s="12"/>
      <c r="IV576" s="12"/>
      <c r="IW576" s="12"/>
      <c r="IX576" s="12"/>
      <c r="IY576" s="12"/>
      <c r="IZ576" s="12"/>
      <c r="JA576" s="12"/>
      <c r="JB576" s="12"/>
      <c r="JC576" s="12"/>
      <c r="JD576" s="12"/>
      <c r="JE576" s="12"/>
      <c r="JF576" s="12"/>
      <c r="JG576" s="12"/>
      <c r="JH576" s="12"/>
      <c r="JI576" s="12"/>
      <c r="JJ576" s="12"/>
      <c r="JK576" s="12"/>
      <c r="JL576" s="12"/>
      <c r="JM576" s="12"/>
      <c r="JN576" s="12"/>
      <c r="JO576" s="12"/>
      <c r="JP576" s="12"/>
      <c r="JQ576" s="12"/>
      <c r="JR576" s="12"/>
      <c r="JS576" s="12"/>
      <c r="JT576" s="12"/>
      <c r="JU576" s="12"/>
      <c r="JV576" s="12"/>
    </row>
    <row r="577" spans="12:282" x14ac:dyDescent="0.25"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12"/>
      <c r="FY577" s="12"/>
      <c r="FZ577" s="12"/>
      <c r="GA577" s="12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  <c r="HP577" s="12"/>
      <c r="HQ577" s="12"/>
      <c r="HR577" s="12"/>
      <c r="HS577" s="12"/>
      <c r="HT577" s="12"/>
      <c r="HU577" s="12"/>
      <c r="HV577" s="12"/>
      <c r="HW577" s="12"/>
      <c r="HX577" s="12"/>
      <c r="HY577" s="12"/>
      <c r="HZ577" s="12"/>
      <c r="IA577" s="12"/>
      <c r="IB577" s="12"/>
      <c r="IC577" s="12"/>
      <c r="ID577" s="12"/>
      <c r="IE577" s="12"/>
      <c r="IF577" s="12"/>
      <c r="IG577" s="12"/>
      <c r="IH577" s="12"/>
      <c r="II577" s="12"/>
      <c r="IJ577" s="12"/>
      <c r="IK577" s="12"/>
      <c r="IL577" s="12"/>
      <c r="IM577" s="12"/>
      <c r="IN577" s="12"/>
      <c r="IO577" s="12"/>
      <c r="IP577" s="12"/>
      <c r="IQ577" s="12"/>
      <c r="IR577" s="12"/>
      <c r="IS577" s="12"/>
      <c r="IT577" s="12"/>
      <c r="IU577" s="12"/>
      <c r="IV577" s="12"/>
      <c r="IW577" s="12"/>
      <c r="IX577" s="12"/>
      <c r="IY577" s="12"/>
      <c r="IZ577" s="12"/>
      <c r="JA577" s="12"/>
      <c r="JB577" s="12"/>
      <c r="JC577" s="12"/>
      <c r="JD577" s="12"/>
      <c r="JE577" s="12"/>
      <c r="JF577" s="12"/>
      <c r="JG577" s="12"/>
      <c r="JH577" s="12"/>
      <c r="JI577" s="12"/>
      <c r="JJ577" s="12"/>
      <c r="JK577" s="12"/>
      <c r="JL577" s="12"/>
      <c r="JM577" s="12"/>
      <c r="JN577" s="12"/>
      <c r="JO577" s="12"/>
      <c r="JP577" s="12"/>
      <c r="JQ577" s="12"/>
      <c r="JR577" s="12"/>
      <c r="JS577" s="12"/>
      <c r="JT577" s="12"/>
      <c r="JU577" s="12"/>
      <c r="JV577" s="12"/>
    </row>
    <row r="578" spans="12:282" x14ac:dyDescent="0.25"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12"/>
      <c r="FY578" s="12"/>
      <c r="FZ578" s="12"/>
      <c r="GA578" s="12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  <c r="HP578" s="12"/>
      <c r="HQ578" s="12"/>
      <c r="HR578" s="12"/>
      <c r="HS578" s="12"/>
      <c r="HT578" s="12"/>
      <c r="HU578" s="12"/>
      <c r="HV578" s="12"/>
      <c r="HW578" s="12"/>
      <c r="HX578" s="12"/>
      <c r="HY578" s="12"/>
      <c r="HZ578" s="12"/>
      <c r="IA578" s="12"/>
      <c r="IB578" s="12"/>
      <c r="IC578" s="12"/>
      <c r="ID578" s="12"/>
      <c r="IE578" s="12"/>
      <c r="IF578" s="12"/>
      <c r="IG578" s="12"/>
      <c r="IH578" s="12"/>
      <c r="II578" s="12"/>
      <c r="IJ578" s="12"/>
      <c r="IK578" s="12"/>
      <c r="IL578" s="12"/>
      <c r="IM578" s="12"/>
      <c r="IN578" s="12"/>
      <c r="IO578" s="12"/>
      <c r="IP578" s="12"/>
      <c r="IQ578" s="12"/>
      <c r="IR578" s="12"/>
      <c r="IS578" s="12"/>
      <c r="IT578" s="12"/>
      <c r="IU578" s="12"/>
      <c r="IV578" s="12"/>
      <c r="IW578" s="12"/>
      <c r="IX578" s="12"/>
      <c r="IY578" s="12"/>
      <c r="IZ578" s="12"/>
      <c r="JA578" s="12"/>
      <c r="JB578" s="12"/>
      <c r="JC578" s="12"/>
      <c r="JD578" s="12"/>
      <c r="JE578" s="12"/>
      <c r="JF578" s="12"/>
      <c r="JG578" s="12"/>
      <c r="JH578" s="12"/>
      <c r="JI578" s="12"/>
      <c r="JJ578" s="12"/>
      <c r="JK578" s="12"/>
      <c r="JL578" s="12"/>
      <c r="JM578" s="12"/>
      <c r="JN578" s="12"/>
      <c r="JO578" s="12"/>
      <c r="JP578" s="12"/>
      <c r="JQ578" s="12"/>
      <c r="JR578" s="12"/>
      <c r="JS578" s="12"/>
      <c r="JT578" s="12"/>
      <c r="JU578" s="12"/>
      <c r="JV578" s="12"/>
    </row>
    <row r="579" spans="12:282" x14ac:dyDescent="0.25"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12"/>
      <c r="FY579" s="12"/>
      <c r="FZ579" s="12"/>
      <c r="GA579" s="12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  <c r="HP579" s="12"/>
      <c r="HQ579" s="12"/>
      <c r="HR579" s="12"/>
      <c r="HS579" s="12"/>
      <c r="HT579" s="12"/>
      <c r="HU579" s="12"/>
      <c r="HV579" s="12"/>
      <c r="HW579" s="12"/>
      <c r="HX579" s="12"/>
      <c r="HY579" s="12"/>
      <c r="HZ579" s="12"/>
      <c r="IA579" s="12"/>
      <c r="IB579" s="12"/>
      <c r="IC579" s="12"/>
      <c r="ID579" s="12"/>
      <c r="IE579" s="12"/>
      <c r="IF579" s="12"/>
      <c r="IG579" s="12"/>
      <c r="IH579" s="12"/>
      <c r="II579" s="12"/>
      <c r="IJ579" s="12"/>
      <c r="IK579" s="12"/>
      <c r="IL579" s="12"/>
      <c r="IM579" s="12"/>
      <c r="IN579" s="12"/>
      <c r="IO579" s="12"/>
      <c r="IP579" s="12"/>
      <c r="IQ579" s="12"/>
      <c r="IR579" s="12"/>
      <c r="IS579" s="12"/>
      <c r="IT579" s="12"/>
      <c r="IU579" s="12"/>
      <c r="IV579" s="12"/>
      <c r="IW579" s="12"/>
      <c r="IX579" s="12"/>
      <c r="IY579" s="12"/>
      <c r="IZ579" s="12"/>
      <c r="JA579" s="12"/>
      <c r="JB579" s="12"/>
      <c r="JC579" s="12"/>
      <c r="JD579" s="12"/>
      <c r="JE579" s="12"/>
      <c r="JF579" s="12"/>
      <c r="JG579" s="12"/>
      <c r="JH579" s="12"/>
      <c r="JI579" s="12"/>
      <c r="JJ579" s="12"/>
      <c r="JK579" s="12"/>
      <c r="JL579" s="12"/>
      <c r="JM579" s="12"/>
      <c r="JN579" s="12"/>
      <c r="JO579" s="12"/>
      <c r="JP579" s="12"/>
      <c r="JQ579" s="12"/>
      <c r="JR579" s="12"/>
      <c r="JS579" s="12"/>
      <c r="JT579" s="12"/>
      <c r="JU579" s="12"/>
      <c r="JV579" s="12"/>
    </row>
    <row r="580" spans="12:282" x14ac:dyDescent="0.25"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12"/>
      <c r="FY580" s="12"/>
      <c r="FZ580" s="12"/>
      <c r="GA580" s="12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  <c r="HP580" s="12"/>
      <c r="HQ580" s="12"/>
      <c r="HR580" s="12"/>
      <c r="HS580" s="12"/>
      <c r="HT580" s="12"/>
      <c r="HU580" s="12"/>
      <c r="HV580" s="12"/>
      <c r="HW580" s="12"/>
      <c r="HX580" s="12"/>
      <c r="HY580" s="12"/>
      <c r="HZ580" s="12"/>
      <c r="IA580" s="12"/>
      <c r="IB580" s="12"/>
      <c r="IC580" s="12"/>
      <c r="ID580" s="12"/>
      <c r="IE580" s="12"/>
      <c r="IF580" s="12"/>
      <c r="IG580" s="12"/>
      <c r="IH580" s="12"/>
      <c r="II580" s="12"/>
      <c r="IJ580" s="12"/>
      <c r="IK580" s="12"/>
      <c r="IL580" s="12"/>
      <c r="IM580" s="12"/>
      <c r="IN580" s="12"/>
      <c r="IO580" s="12"/>
      <c r="IP580" s="12"/>
      <c r="IQ580" s="12"/>
      <c r="IR580" s="12"/>
      <c r="IS580" s="12"/>
      <c r="IT580" s="12"/>
      <c r="IU580" s="12"/>
      <c r="IV580" s="12"/>
      <c r="IW580" s="12"/>
      <c r="IX580" s="12"/>
      <c r="IY580" s="12"/>
      <c r="IZ580" s="12"/>
      <c r="JA580" s="12"/>
      <c r="JB580" s="12"/>
      <c r="JC580" s="12"/>
      <c r="JD580" s="12"/>
      <c r="JE580" s="12"/>
      <c r="JF580" s="12"/>
      <c r="JG580" s="12"/>
      <c r="JH580" s="12"/>
      <c r="JI580" s="12"/>
      <c r="JJ580" s="12"/>
      <c r="JK580" s="12"/>
      <c r="JL580" s="12"/>
      <c r="JM580" s="12"/>
      <c r="JN580" s="12"/>
      <c r="JO580" s="12"/>
      <c r="JP580" s="12"/>
      <c r="JQ580" s="12"/>
      <c r="JR580" s="12"/>
      <c r="JS580" s="12"/>
      <c r="JT580" s="12"/>
      <c r="JU580" s="12"/>
      <c r="JV580" s="12"/>
    </row>
    <row r="581" spans="12:282" x14ac:dyDescent="0.25"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12"/>
      <c r="FY581" s="12"/>
      <c r="FZ581" s="12"/>
      <c r="GA581" s="12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  <c r="HP581" s="12"/>
      <c r="HQ581" s="12"/>
      <c r="HR581" s="12"/>
      <c r="HS581" s="12"/>
      <c r="HT581" s="12"/>
      <c r="HU581" s="12"/>
      <c r="HV581" s="12"/>
      <c r="HW581" s="12"/>
      <c r="HX581" s="12"/>
      <c r="HY581" s="12"/>
      <c r="HZ581" s="12"/>
      <c r="IA581" s="12"/>
      <c r="IB581" s="12"/>
      <c r="IC581" s="12"/>
      <c r="ID581" s="12"/>
      <c r="IE581" s="12"/>
      <c r="IF581" s="12"/>
      <c r="IG581" s="12"/>
      <c r="IH581" s="12"/>
      <c r="II581" s="12"/>
      <c r="IJ581" s="12"/>
      <c r="IK581" s="12"/>
      <c r="IL581" s="12"/>
      <c r="IM581" s="12"/>
      <c r="IN581" s="12"/>
      <c r="IO581" s="12"/>
      <c r="IP581" s="12"/>
      <c r="IQ581" s="12"/>
      <c r="IR581" s="12"/>
      <c r="IS581" s="12"/>
      <c r="IT581" s="12"/>
      <c r="IU581" s="12"/>
      <c r="IV581" s="12"/>
      <c r="IW581" s="12"/>
      <c r="IX581" s="12"/>
      <c r="IY581" s="12"/>
      <c r="IZ581" s="12"/>
      <c r="JA581" s="12"/>
      <c r="JB581" s="12"/>
      <c r="JC581" s="12"/>
      <c r="JD581" s="12"/>
      <c r="JE581" s="12"/>
      <c r="JF581" s="12"/>
      <c r="JG581" s="12"/>
      <c r="JH581" s="12"/>
      <c r="JI581" s="12"/>
      <c r="JJ581" s="12"/>
      <c r="JK581" s="12"/>
      <c r="JL581" s="12"/>
      <c r="JM581" s="12"/>
      <c r="JN581" s="12"/>
      <c r="JO581" s="12"/>
      <c r="JP581" s="12"/>
      <c r="JQ581" s="12"/>
      <c r="JR581" s="12"/>
      <c r="JS581" s="12"/>
      <c r="JT581" s="12"/>
      <c r="JU581" s="12"/>
      <c r="JV581" s="12"/>
    </row>
    <row r="582" spans="12:282" x14ac:dyDescent="0.25"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12"/>
      <c r="FY582" s="12"/>
      <c r="FZ582" s="12"/>
      <c r="GA582" s="12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  <c r="HP582" s="12"/>
      <c r="HQ582" s="12"/>
      <c r="HR582" s="12"/>
      <c r="HS582" s="12"/>
      <c r="HT582" s="12"/>
      <c r="HU582" s="12"/>
      <c r="HV582" s="12"/>
      <c r="HW582" s="12"/>
      <c r="HX582" s="12"/>
      <c r="HY582" s="12"/>
      <c r="HZ582" s="12"/>
      <c r="IA582" s="12"/>
      <c r="IB582" s="12"/>
      <c r="IC582" s="12"/>
      <c r="ID582" s="12"/>
      <c r="IE582" s="12"/>
      <c r="IF582" s="12"/>
      <c r="IG582" s="12"/>
      <c r="IH582" s="12"/>
      <c r="II582" s="12"/>
      <c r="IJ582" s="12"/>
      <c r="IK582" s="12"/>
      <c r="IL582" s="12"/>
      <c r="IM582" s="12"/>
      <c r="IN582" s="12"/>
      <c r="IO582" s="12"/>
      <c r="IP582" s="12"/>
      <c r="IQ582" s="12"/>
      <c r="IR582" s="12"/>
      <c r="IS582" s="12"/>
      <c r="IT582" s="12"/>
      <c r="IU582" s="12"/>
      <c r="IV582" s="12"/>
      <c r="IW582" s="12"/>
      <c r="IX582" s="12"/>
      <c r="IY582" s="12"/>
      <c r="IZ582" s="12"/>
      <c r="JA582" s="12"/>
      <c r="JB582" s="12"/>
      <c r="JC582" s="12"/>
      <c r="JD582" s="12"/>
      <c r="JE582" s="12"/>
      <c r="JF582" s="12"/>
      <c r="JG582" s="12"/>
      <c r="JH582" s="12"/>
      <c r="JI582" s="12"/>
      <c r="JJ582" s="12"/>
      <c r="JK582" s="12"/>
      <c r="JL582" s="12"/>
      <c r="JM582" s="12"/>
      <c r="JN582" s="12"/>
      <c r="JO582" s="12"/>
      <c r="JP582" s="12"/>
      <c r="JQ582" s="12"/>
      <c r="JR582" s="12"/>
      <c r="JS582" s="12"/>
      <c r="JT582" s="12"/>
      <c r="JU582" s="12"/>
      <c r="JV582" s="12"/>
    </row>
    <row r="583" spans="12:282" x14ac:dyDescent="0.25"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12"/>
      <c r="FY583" s="12"/>
      <c r="FZ583" s="12"/>
      <c r="GA583" s="12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  <c r="HP583" s="12"/>
      <c r="HQ583" s="12"/>
      <c r="HR583" s="12"/>
      <c r="HS583" s="12"/>
      <c r="HT583" s="12"/>
      <c r="HU583" s="12"/>
      <c r="HV583" s="12"/>
      <c r="HW583" s="12"/>
      <c r="HX583" s="12"/>
      <c r="HY583" s="12"/>
      <c r="HZ583" s="12"/>
      <c r="IA583" s="12"/>
      <c r="IB583" s="12"/>
      <c r="IC583" s="12"/>
      <c r="ID583" s="12"/>
      <c r="IE583" s="12"/>
      <c r="IF583" s="12"/>
      <c r="IG583" s="12"/>
      <c r="IH583" s="12"/>
      <c r="II583" s="12"/>
      <c r="IJ583" s="12"/>
      <c r="IK583" s="12"/>
      <c r="IL583" s="12"/>
      <c r="IM583" s="12"/>
      <c r="IN583" s="12"/>
      <c r="IO583" s="12"/>
      <c r="IP583" s="12"/>
      <c r="IQ583" s="12"/>
      <c r="IR583" s="12"/>
      <c r="IS583" s="12"/>
      <c r="IT583" s="12"/>
      <c r="IU583" s="12"/>
      <c r="IV583" s="12"/>
      <c r="IW583" s="12"/>
      <c r="IX583" s="12"/>
      <c r="IY583" s="12"/>
      <c r="IZ583" s="12"/>
      <c r="JA583" s="12"/>
      <c r="JB583" s="12"/>
      <c r="JC583" s="12"/>
      <c r="JD583" s="12"/>
      <c r="JE583" s="12"/>
      <c r="JF583" s="12"/>
      <c r="JG583" s="12"/>
      <c r="JH583" s="12"/>
      <c r="JI583" s="12"/>
      <c r="JJ583" s="12"/>
      <c r="JK583" s="12"/>
      <c r="JL583" s="12"/>
      <c r="JM583" s="12"/>
      <c r="JN583" s="12"/>
      <c r="JO583" s="12"/>
      <c r="JP583" s="12"/>
      <c r="JQ583" s="12"/>
      <c r="JR583" s="12"/>
      <c r="JS583" s="12"/>
      <c r="JT583" s="12"/>
      <c r="JU583" s="12"/>
      <c r="JV583" s="12"/>
    </row>
    <row r="584" spans="12:282" x14ac:dyDescent="0.25"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12"/>
      <c r="FY584" s="12"/>
      <c r="FZ584" s="12"/>
      <c r="GA584" s="12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  <c r="HP584" s="12"/>
      <c r="HQ584" s="12"/>
      <c r="HR584" s="12"/>
      <c r="HS584" s="12"/>
      <c r="HT584" s="12"/>
      <c r="HU584" s="12"/>
      <c r="HV584" s="12"/>
      <c r="HW584" s="12"/>
      <c r="HX584" s="12"/>
      <c r="HY584" s="12"/>
      <c r="HZ584" s="12"/>
      <c r="IA584" s="12"/>
      <c r="IB584" s="12"/>
      <c r="IC584" s="12"/>
      <c r="ID584" s="12"/>
      <c r="IE584" s="12"/>
      <c r="IF584" s="12"/>
      <c r="IG584" s="12"/>
      <c r="IH584" s="12"/>
      <c r="II584" s="12"/>
      <c r="IJ584" s="12"/>
      <c r="IK584" s="12"/>
      <c r="IL584" s="12"/>
      <c r="IM584" s="12"/>
      <c r="IN584" s="12"/>
      <c r="IO584" s="12"/>
      <c r="IP584" s="12"/>
      <c r="IQ584" s="12"/>
      <c r="IR584" s="12"/>
      <c r="IS584" s="12"/>
      <c r="IT584" s="12"/>
      <c r="IU584" s="12"/>
      <c r="IV584" s="12"/>
      <c r="IW584" s="12"/>
      <c r="IX584" s="12"/>
      <c r="IY584" s="12"/>
      <c r="IZ584" s="12"/>
      <c r="JA584" s="12"/>
      <c r="JB584" s="12"/>
      <c r="JC584" s="12"/>
      <c r="JD584" s="12"/>
      <c r="JE584" s="12"/>
      <c r="JF584" s="12"/>
      <c r="JG584" s="12"/>
      <c r="JH584" s="12"/>
      <c r="JI584" s="12"/>
      <c r="JJ584" s="12"/>
      <c r="JK584" s="12"/>
      <c r="JL584" s="12"/>
      <c r="JM584" s="12"/>
      <c r="JN584" s="12"/>
      <c r="JO584" s="12"/>
      <c r="JP584" s="12"/>
      <c r="JQ584" s="12"/>
      <c r="JR584" s="12"/>
      <c r="JS584" s="12"/>
      <c r="JT584" s="12"/>
      <c r="JU584" s="12"/>
      <c r="JV584" s="12"/>
    </row>
    <row r="585" spans="12:282" x14ac:dyDescent="0.25"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12"/>
      <c r="FY585" s="12"/>
      <c r="FZ585" s="12"/>
      <c r="GA585" s="12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  <c r="HP585" s="12"/>
      <c r="HQ585" s="12"/>
      <c r="HR585" s="12"/>
      <c r="HS585" s="12"/>
      <c r="HT585" s="12"/>
      <c r="HU585" s="12"/>
      <c r="HV585" s="12"/>
      <c r="HW585" s="12"/>
      <c r="HX585" s="12"/>
      <c r="HY585" s="12"/>
      <c r="HZ585" s="12"/>
      <c r="IA585" s="12"/>
      <c r="IB585" s="12"/>
      <c r="IC585" s="12"/>
      <c r="ID585" s="12"/>
      <c r="IE585" s="12"/>
      <c r="IF585" s="12"/>
      <c r="IG585" s="12"/>
      <c r="IH585" s="12"/>
      <c r="II585" s="12"/>
      <c r="IJ585" s="12"/>
      <c r="IK585" s="12"/>
      <c r="IL585" s="12"/>
      <c r="IM585" s="12"/>
      <c r="IN585" s="12"/>
      <c r="IO585" s="12"/>
      <c r="IP585" s="12"/>
      <c r="IQ585" s="12"/>
      <c r="IR585" s="12"/>
      <c r="IS585" s="12"/>
      <c r="IT585" s="12"/>
      <c r="IU585" s="12"/>
      <c r="IV585" s="12"/>
      <c r="IW585" s="12"/>
      <c r="IX585" s="12"/>
      <c r="IY585" s="12"/>
      <c r="IZ585" s="12"/>
      <c r="JA585" s="12"/>
      <c r="JB585" s="12"/>
      <c r="JC585" s="12"/>
      <c r="JD585" s="12"/>
      <c r="JE585" s="12"/>
      <c r="JF585" s="12"/>
      <c r="JG585" s="12"/>
      <c r="JH585" s="12"/>
      <c r="JI585" s="12"/>
      <c r="JJ585" s="12"/>
      <c r="JK585" s="12"/>
      <c r="JL585" s="12"/>
      <c r="JM585" s="12"/>
      <c r="JN585" s="12"/>
      <c r="JO585" s="12"/>
      <c r="JP585" s="12"/>
      <c r="JQ585" s="12"/>
      <c r="JR585" s="12"/>
      <c r="JS585" s="12"/>
      <c r="JT585" s="12"/>
      <c r="JU585" s="12"/>
      <c r="JV585" s="12"/>
    </row>
    <row r="586" spans="12:282" x14ac:dyDescent="0.25"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12"/>
      <c r="FY586" s="12"/>
      <c r="FZ586" s="12"/>
      <c r="GA586" s="12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  <c r="HP586" s="12"/>
      <c r="HQ586" s="12"/>
      <c r="HR586" s="12"/>
      <c r="HS586" s="12"/>
      <c r="HT586" s="12"/>
      <c r="HU586" s="12"/>
      <c r="HV586" s="12"/>
      <c r="HW586" s="12"/>
      <c r="HX586" s="12"/>
      <c r="HY586" s="12"/>
      <c r="HZ586" s="12"/>
      <c r="IA586" s="12"/>
      <c r="IB586" s="12"/>
      <c r="IC586" s="12"/>
      <c r="ID586" s="12"/>
      <c r="IE586" s="12"/>
      <c r="IF586" s="12"/>
      <c r="IG586" s="12"/>
      <c r="IH586" s="12"/>
      <c r="II586" s="12"/>
      <c r="IJ586" s="12"/>
      <c r="IK586" s="12"/>
      <c r="IL586" s="12"/>
      <c r="IM586" s="12"/>
      <c r="IN586" s="12"/>
      <c r="IO586" s="12"/>
      <c r="IP586" s="12"/>
      <c r="IQ586" s="12"/>
      <c r="IR586" s="12"/>
      <c r="IS586" s="12"/>
      <c r="IT586" s="12"/>
      <c r="IU586" s="12"/>
      <c r="IV586" s="12"/>
      <c r="IW586" s="12"/>
      <c r="IX586" s="12"/>
      <c r="IY586" s="12"/>
      <c r="IZ586" s="12"/>
      <c r="JA586" s="12"/>
      <c r="JB586" s="12"/>
      <c r="JC586" s="12"/>
      <c r="JD586" s="12"/>
      <c r="JE586" s="12"/>
      <c r="JF586" s="12"/>
      <c r="JG586" s="12"/>
      <c r="JH586" s="12"/>
      <c r="JI586" s="12"/>
      <c r="JJ586" s="12"/>
      <c r="JK586" s="12"/>
      <c r="JL586" s="12"/>
      <c r="JM586" s="12"/>
      <c r="JN586" s="12"/>
      <c r="JO586" s="12"/>
      <c r="JP586" s="12"/>
      <c r="JQ586" s="12"/>
      <c r="JR586" s="12"/>
      <c r="JS586" s="12"/>
      <c r="JT586" s="12"/>
      <c r="JU586" s="12"/>
      <c r="JV586" s="12"/>
    </row>
    <row r="587" spans="12:282" x14ac:dyDescent="0.25"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12"/>
      <c r="FY587" s="12"/>
      <c r="FZ587" s="12"/>
      <c r="GA587" s="12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  <c r="HP587" s="12"/>
      <c r="HQ587" s="12"/>
      <c r="HR587" s="12"/>
      <c r="HS587" s="12"/>
      <c r="HT587" s="12"/>
      <c r="HU587" s="12"/>
      <c r="HV587" s="12"/>
      <c r="HW587" s="12"/>
      <c r="HX587" s="12"/>
      <c r="HY587" s="12"/>
      <c r="HZ587" s="12"/>
      <c r="IA587" s="12"/>
      <c r="IB587" s="12"/>
      <c r="IC587" s="12"/>
      <c r="ID587" s="12"/>
      <c r="IE587" s="12"/>
      <c r="IF587" s="12"/>
      <c r="IG587" s="12"/>
      <c r="IH587" s="12"/>
      <c r="II587" s="12"/>
      <c r="IJ587" s="12"/>
      <c r="IK587" s="12"/>
      <c r="IL587" s="12"/>
      <c r="IM587" s="12"/>
      <c r="IN587" s="12"/>
      <c r="IO587" s="12"/>
      <c r="IP587" s="12"/>
      <c r="IQ587" s="12"/>
      <c r="IR587" s="12"/>
      <c r="IS587" s="12"/>
      <c r="IT587" s="12"/>
      <c r="IU587" s="12"/>
      <c r="IV587" s="12"/>
      <c r="IW587" s="12"/>
      <c r="IX587" s="12"/>
      <c r="IY587" s="12"/>
      <c r="IZ587" s="12"/>
      <c r="JA587" s="12"/>
      <c r="JB587" s="12"/>
      <c r="JC587" s="12"/>
      <c r="JD587" s="12"/>
      <c r="JE587" s="12"/>
      <c r="JF587" s="12"/>
      <c r="JG587" s="12"/>
      <c r="JH587" s="12"/>
      <c r="JI587" s="12"/>
      <c r="JJ587" s="12"/>
      <c r="JK587" s="12"/>
      <c r="JL587" s="12"/>
      <c r="JM587" s="12"/>
      <c r="JN587" s="12"/>
      <c r="JO587" s="12"/>
      <c r="JP587" s="12"/>
      <c r="JQ587" s="12"/>
      <c r="JR587" s="12"/>
      <c r="JS587" s="12"/>
      <c r="JT587" s="12"/>
      <c r="JU587" s="12"/>
      <c r="JV587" s="12"/>
    </row>
    <row r="588" spans="12:282" x14ac:dyDescent="0.25"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12"/>
      <c r="FY588" s="12"/>
      <c r="FZ588" s="12"/>
      <c r="GA588" s="12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  <c r="HP588" s="12"/>
      <c r="HQ588" s="12"/>
      <c r="HR588" s="12"/>
      <c r="HS588" s="12"/>
      <c r="HT588" s="12"/>
      <c r="HU588" s="12"/>
      <c r="HV588" s="12"/>
      <c r="HW588" s="12"/>
      <c r="HX588" s="12"/>
      <c r="HY588" s="12"/>
      <c r="HZ588" s="12"/>
      <c r="IA588" s="12"/>
      <c r="IB588" s="12"/>
      <c r="IC588" s="12"/>
      <c r="ID588" s="12"/>
      <c r="IE588" s="12"/>
      <c r="IF588" s="12"/>
      <c r="IG588" s="12"/>
      <c r="IH588" s="12"/>
      <c r="II588" s="12"/>
      <c r="IJ588" s="12"/>
      <c r="IK588" s="12"/>
      <c r="IL588" s="12"/>
      <c r="IM588" s="12"/>
      <c r="IN588" s="12"/>
      <c r="IO588" s="12"/>
      <c r="IP588" s="12"/>
      <c r="IQ588" s="12"/>
      <c r="IR588" s="12"/>
      <c r="IS588" s="12"/>
      <c r="IT588" s="12"/>
      <c r="IU588" s="12"/>
      <c r="IV588" s="12"/>
      <c r="IW588" s="12"/>
      <c r="IX588" s="12"/>
      <c r="IY588" s="12"/>
      <c r="IZ588" s="12"/>
      <c r="JA588" s="12"/>
      <c r="JB588" s="12"/>
      <c r="JC588" s="12"/>
      <c r="JD588" s="12"/>
      <c r="JE588" s="12"/>
      <c r="JF588" s="12"/>
      <c r="JG588" s="12"/>
      <c r="JH588" s="12"/>
      <c r="JI588" s="12"/>
      <c r="JJ588" s="12"/>
      <c r="JK588" s="12"/>
      <c r="JL588" s="12"/>
      <c r="JM588" s="12"/>
      <c r="JN588" s="12"/>
      <c r="JO588" s="12"/>
      <c r="JP588" s="12"/>
      <c r="JQ588" s="12"/>
      <c r="JR588" s="12"/>
      <c r="JS588" s="12"/>
      <c r="JT588" s="12"/>
      <c r="JU588" s="12"/>
      <c r="JV588" s="12"/>
    </row>
    <row r="589" spans="12:282" x14ac:dyDescent="0.25"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12"/>
      <c r="FY589" s="12"/>
      <c r="FZ589" s="12"/>
      <c r="GA589" s="12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  <c r="HP589" s="12"/>
      <c r="HQ589" s="12"/>
      <c r="HR589" s="12"/>
      <c r="HS589" s="12"/>
      <c r="HT589" s="12"/>
      <c r="HU589" s="12"/>
      <c r="HV589" s="12"/>
      <c r="HW589" s="12"/>
      <c r="HX589" s="12"/>
      <c r="HY589" s="12"/>
      <c r="HZ589" s="12"/>
      <c r="IA589" s="12"/>
      <c r="IB589" s="12"/>
      <c r="IC589" s="12"/>
      <c r="ID589" s="12"/>
      <c r="IE589" s="12"/>
      <c r="IF589" s="12"/>
      <c r="IG589" s="12"/>
      <c r="IH589" s="12"/>
      <c r="II589" s="12"/>
      <c r="IJ589" s="12"/>
      <c r="IK589" s="12"/>
      <c r="IL589" s="12"/>
      <c r="IM589" s="12"/>
      <c r="IN589" s="12"/>
      <c r="IO589" s="12"/>
      <c r="IP589" s="12"/>
      <c r="IQ589" s="12"/>
      <c r="IR589" s="12"/>
      <c r="IS589" s="12"/>
      <c r="IT589" s="12"/>
      <c r="IU589" s="12"/>
      <c r="IV589" s="12"/>
      <c r="IW589" s="12"/>
      <c r="IX589" s="12"/>
      <c r="IY589" s="12"/>
      <c r="IZ589" s="12"/>
      <c r="JA589" s="12"/>
      <c r="JB589" s="12"/>
      <c r="JC589" s="12"/>
      <c r="JD589" s="12"/>
      <c r="JE589" s="12"/>
      <c r="JF589" s="12"/>
      <c r="JG589" s="12"/>
      <c r="JH589" s="12"/>
      <c r="JI589" s="12"/>
      <c r="JJ589" s="12"/>
      <c r="JK589" s="12"/>
      <c r="JL589" s="12"/>
      <c r="JM589" s="12"/>
      <c r="JN589" s="12"/>
      <c r="JO589" s="12"/>
      <c r="JP589" s="12"/>
      <c r="JQ589" s="12"/>
      <c r="JR589" s="12"/>
      <c r="JS589" s="12"/>
      <c r="JT589" s="12"/>
      <c r="JU589" s="12"/>
      <c r="JV589" s="12"/>
    </row>
    <row r="590" spans="12:282" x14ac:dyDescent="0.25"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12"/>
      <c r="FY590" s="12"/>
      <c r="FZ590" s="12"/>
      <c r="GA590" s="12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  <c r="HP590" s="12"/>
      <c r="HQ590" s="12"/>
      <c r="HR590" s="12"/>
      <c r="HS590" s="12"/>
      <c r="HT590" s="12"/>
      <c r="HU590" s="12"/>
      <c r="HV590" s="12"/>
      <c r="HW590" s="12"/>
      <c r="HX590" s="12"/>
      <c r="HY590" s="12"/>
      <c r="HZ590" s="12"/>
      <c r="IA590" s="12"/>
      <c r="IB590" s="12"/>
      <c r="IC590" s="12"/>
      <c r="ID590" s="12"/>
      <c r="IE590" s="12"/>
      <c r="IF590" s="12"/>
      <c r="IG590" s="12"/>
      <c r="IH590" s="12"/>
      <c r="II590" s="12"/>
      <c r="IJ590" s="12"/>
      <c r="IK590" s="12"/>
      <c r="IL590" s="12"/>
      <c r="IM590" s="12"/>
      <c r="IN590" s="12"/>
      <c r="IO590" s="12"/>
      <c r="IP590" s="12"/>
      <c r="IQ590" s="12"/>
      <c r="IR590" s="12"/>
      <c r="IS590" s="12"/>
      <c r="IT590" s="12"/>
      <c r="IU590" s="12"/>
      <c r="IV590" s="12"/>
      <c r="IW590" s="12"/>
      <c r="IX590" s="12"/>
      <c r="IY590" s="12"/>
      <c r="IZ590" s="12"/>
      <c r="JA590" s="12"/>
      <c r="JB590" s="12"/>
      <c r="JC590" s="12"/>
      <c r="JD590" s="12"/>
      <c r="JE590" s="12"/>
      <c r="JF590" s="12"/>
      <c r="JG590" s="12"/>
      <c r="JH590" s="12"/>
      <c r="JI590" s="12"/>
      <c r="JJ590" s="12"/>
      <c r="JK590" s="12"/>
      <c r="JL590" s="12"/>
      <c r="JM590" s="12"/>
      <c r="JN590" s="12"/>
      <c r="JO590" s="12"/>
      <c r="JP590" s="12"/>
      <c r="JQ590" s="12"/>
      <c r="JR590" s="12"/>
      <c r="JS590" s="12"/>
      <c r="JT590" s="12"/>
      <c r="JU590" s="12"/>
      <c r="JV590" s="12"/>
    </row>
    <row r="591" spans="12:282" x14ac:dyDescent="0.25"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12"/>
      <c r="FY591" s="12"/>
      <c r="FZ591" s="12"/>
      <c r="GA591" s="12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  <c r="HP591" s="12"/>
      <c r="HQ591" s="12"/>
      <c r="HR591" s="12"/>
      <c r="HS591" s="12"/>
      <c r="HT591" s="12"/>
      <c r="HU591" s="12"/>
      <c r="HV591" s="12"/>
      <c r="HW591" s="12"/>
      <c r="HX591" s="12"/>
      <c r="HY591" s="12"/>
      <c r="HZ591" s="12"/>
      <c r="IA591" s="12"/>
      <c r="IB591" s="12"/>
      <c r="IC591" s="12"/>
      <c r="ID591" s="12"/>
      <c r="IE591" s="12"/>
      <c r="IF591" s="12"/>
      <c r="IG591" s="12"/>
      <c r="IH591" s="12"/>
      <c r="II591" s="12"/>
      <c r="IJ591" s="12"/>
      <c r="IK591" s="12"/>
      <c r="IL591" s="12"/>
      <c r="IM591" s="12"/>
      <c r="IN591" s="12"/>
      <c r="IO591" s="12"/>
      <c r="IP591" s="12"/>
      <c r="IQ591" s="12"/>
      <c r="IR591" s="12"/>
      <c r="IS591" s="12"/>
      <c r="IT591" s="12"/>
      <c r="IU591" s="12"/>
      <c r="IV591" s="12"/>
      <c r="IW591" s="12"/>
      <c r="IX591" s="12"/>
      <c r="IY591" s="12"/>
      <c r="IZ591" s="12"/>
      <c r="JA591" s="12"/>
      <c r="JB591" s="12"/>
      <c r="JC591" s="12"/>
      <c r="JD591" s="12"/>
      <c r="JE591" s="12"/>
      <c r="JF591" s="12"/>
      <c r="JG591" s="12"/>
      <c r="JH591" s="12"/>
      <c r="JI591" s="12"/>
      <c r="JJ591" s="12"/>
      <c r="JK591" s="12"/>
      <c r="JL591" s="12"/>
      <c r="JM591" s="12"/>
      <c r="JN591" s="12"/>
      <c r="JO591" s="12"/>
      <c r="JP591" s="12"/>
      <c r="JQ591" s="12"/>
      <c r="JR591" s="12"/>
      <c r="JS591" s="12"/>
      <c r="JT591" s="12"/>
      <c r="JU591" s="12"/>
      <c r="JV591" s="12"/>
    </row>
    <row r="592" spans="12:282" x14ac:dyDescent="0.25"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12"/>
      <c r="FY592" s="12"/>
      <c r="FZ592" s="12"/>
      <c r="GA592" s="12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  <c r="HP592" s="12"/>
      <c r="HQ592" s="12"/>
      <c r="HR592" s="12"/>
      <c r="HS592" s="12"/>
      <c r="HT592" s="12"/>
      <c r="HU592" s="12"/>
      <c r="HV592" s="12"/>
      <c r="HW592" s="12"/>
      <c r="HX592" s="12"/>
      <c r="HY592" s="12"/>
      <c r="HZ592" s="12"/>
      <c r="IA592" s="12"/>
      <c r="IB592" s="12"/>
      <c r="IC592" s="12"/>
      <c r="ID592" s="12"/>
      <c r="IE592" s="12"/>
      <c r="IF592" s="12"/>
      <c r="IG592" s="12"/>
      <c r="IH592" s="12"/>
      <c r="II592" s="12"/>
      <c r="IJ592" s="12"/>
      <c r="IK592" s="12"/>
      <c r="IL592" s="12"/>
      <c r="IM592" s="12"/>
      <c r="IN592" s="12"/>
      <c r="IO592" s="12"/>
      <c r="IP592" s="12"/>
      <c r="IQ592" s="12"/>
      <c r="IR592" s="12"/>
      <c r="IS592" s="12"/>
      <c r="IT592" s="12"/>
      <c r="IU592" s="12"/>
      <c r="IV592" s="12"/>
      <c r="IW592" s="12"/>
      <c r="IX592" s="12"/>
      <c r="IY592" s="12"/>
      <c r="IZ592" s="12"/>
      <c r="JA592" s="12"/>
      <c r="JB592" s="12"/>
      <c r="JC592" s="12"/>
      <c r="JD592" s="12"/>
      <c r="JE592" s="12"/>
      <c r="JF592" s="12"/>
      <c r="JG592" s="12"/>
      <c r="JH592" s="12"/>
      <c r="JI592" s="12"/>
      <c r="JJ592" s="12"/>
      <c r="JK592" s="12"/>
      <c r="JL592" s="12"/>
      <c r="JM592" s="12"/>
      <c r="JN592" s="12"/>
      <c r="JO592" s="12"/>
      <c r="JP592" s="12"/>
      <c r="JQ592" s="12"/>
      <c r="JR592" s="12"/>
      <c r="JS592" s="12"/>
      <c r="JT592" s="12"/>
      <c r="JU592" s="12"/>
      <c r="JV592" s="12"/>
    </row>
    <row r="593" spans="12:282" x14ac:dyDescent="0.25"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12"/>
      <c r="FY593" s="12"/>
      <c r="FZ593" s="12"/>
      <c r="GA593" s="12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  <c r="HP593" s="12"/>
      <c r="HQ593" s="12"/>
      <c r="HR593" s="12"/>
      <c r="HS593" s="12"/>
      <c r="HT593" s="12"/>
      <c r="HU593" s="12"/>
      <c r="HV593" s="12"/>
      <c r="HW593" s="12"/>
      <c r="HX593" s="12"/>
      <c r="HY593" s="12"/>
      <c r="HZ593" s="12"/>
      <c r="IA593" s="12"/>
      <c r="IB593" s="12"/>
      <c r="IC593" s="12"/>
      <c r="ID593" s="12"/>
      <c r="IE593" s="12"/>
      <c r="IF593" s="12"/>
      <c r="IG593" s="12"/>
      <c r="IH593" s="12"/>
      <c r="II593" s="12"/>
      <c r="IJ593" s="12"/>
      <c r="IK593" s="12"/>
      <c r="IL593" s="12"/>
      <c r="IM593" s="12"/>
      <c r="IN593" s="12"/>
      <c r="IO593" s="12"/>
      <c r="IP593" s="12"/>
      <c r="IQ593" s="12"/>
      <c r="IR593" s="12"/>
      <c r="IS593" s="12"/>
      <c r="IT593" s="12"/>
      <c r="IU593" s="12"/>
      <c r="IV593" s="12"/>
      <c r="IW593" s="12"/>
      <c r="IX593" s="12"/>
      <c r="IY593" s="12"/>
      <c r="IZ593" s="12"/>
      <c r="JA593" s="12"/>
      <c r="JB593" s="12"/>
      <c r="JC593" s="12"/>
      <c r="JD593" s="12"/>
      <c r="JE593" s="12"/>
      <c r="JF593" s="12"/>
      <c r="JG593" s="12"/>
      <c r="JH593" s="12"/>
      <c r="JI593" s="12"/>
      <c r="JJ593" s="12"/>
      <c r="JK593" s="12"/>
      <c r="JL593" s="12"/>
      <c r="JM593" s="12"/>
      <c r="JN593" s="12"/>
      <c r="JO593" s="12"/>
      <c r="JP593" s="12"/>
      <c r="JQ593" s="12"/>
      <c r="JR593" s="12"/>
      <c r="JS593" s="12"/>
      <c r="JT593" s="12"/>
      <c r="JU593" s="12"/>
      <c r="JV593" s="12"/>
    </row>
    <row r="594" spans="12:282" x14ac:dyDescent="0.25"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12"/>
      <c r="FY594" s="12"/>
      <c r="FZ594" s="12"/>
      <c r="GA594" s="12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  <c r="HP594" s="12"/>
      <c r="HQ594" s="12"/>
      <c r="HR594" s="12"/>
      <c r="HS594" s="12"/>
      <c r="HT594" s="12"/>
      <c r="HU594" s="12"/>
      <c r="HV594" s="12"/>
      <c r="HW594" s="12"/>
      <c r="HX594" s="12"/>
      <c r="HY594" s="12"/>
      <c r="HZ594" s="12"/>
      <c r="IA594" s="12"/>
      <c r="IB594" s="12"/>
      <c r="IC594" s="12"/>
      <c r="ID594" s="12"/>
      <c r="IE594" s="12"/>
      <c r="IF594" s="12"/>
      <c r="IG594" s="12"/>
      <c r="IH594" s="12"/>
      <c r="II594" s="12"/>
      <c r="IJ594" s="12"/>
      <c r="IK594" s="12"/>
      <c r="IL594" s="12"/>
      <c r="IM594" s="12"/>
      <c r="IN594" s="12"/>
      <c r="IO594" s="12"/>
      <c r="IP594" s="12"/>
      <c r="IQ594" s="12"/>
      <c r="IR594" s="12"/>
      <c r="IS594" s="12"/>
      <c r="IT594" s="12"/>
      <c r="IU594" s="12"/>
      <c r="IV594" s="12"/>
      <c r="IW594" s="12"/>
      <c r="IX594" s="12"/>
      <c r="IY594" s="12"/>
      <c r="IZ594" s="12"/>
      <c r="JA594" s="12"/>
      <c r="JB594" s="12"/>
      <c r="JC594" s="12"/>
      <c r="JD594" s="12"/>
      <c r="JE594" s="12"/>
      <c r="JF594" s="12"/>
      <c r="JG594" s="12"/>
      <c r="JH594" s="12"/>
      <c r="JI594" s="12"/>
      <c r="JJ594" s="12"/>
      <c r="JK594" s="12"/>
      <c r="JL594" s="12"/>
      <c r="JM594" s="12"/>
      <c r="JN594" s="12"/>
      <c r="JO594" s="12"/>
      <c r="JP594" s="12"/>
      <c r="JQ594" s="12"/>
      <c r="JR594" s="12"/>
      <c r="JS594" s="12"/>
      <c r="JT594" s="12"/>
      <c r="JU594" s="12"/>
      <c r="JV594" s="12"/>
    </row>
    <row r="595" spans="12:282" x14ac:dyDescent="0.25"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12"/>
      <c r="FY595" s="12"/>
      <c r="FZ595" s="12"/>
      <c r="GA595" s="12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  <c r="HP595" s="12"/>
      <c r="HQ595" s="12"/>
      <c r="HR595" s="12"/>
      <c r="HS595" s="12"/>
      <c r="HT595" s="12"/>
      <c r="HU595" s="12"/>
      <c r="HV595" s="12"/>
      <c r="HW595" s="12"/>
      <c r="HX595" s="12"/>
      <c r="HY595" s="12"/>
      <c r="HZ595" s="12"/>
      <c r="IA595" s="12"/>
      <c r="IB595" s="12"/>
      <c r="IC595" s="12"/>
      <c r="ID595" s="12"/>
      <c r="IE595" s="12"/>
      <c r="IF595" s="12"/>
      <c r="IG595" s="12"/>
      <c r="IH595" s="12"/>
      <c r="II595" s="12"/>
      <c r="IJ595" s="12"/>
      <c r="IK595" s="12"/>
      <c r="IL595" s="12"/>
      <c r="IM595" s="12"/>
      <c r="IN595" s="12"/>
      <c r="IO595" s="12"/>
      <c r="IP595" s="12"/>
      <c r="IQ595" s="12"/>
      <c r="IR595" s="12"/>
      <c r="IS595" s="12"/>
      <c r="IT595" s="12"/>
      <c r="IU595" s="12"/>
      <c r="IV595" s="12"/>
      <c r="IW595" s="12"/>
      <c r="IX595" s="12"/>
      <c r="IY595" s="12"/>
      <c r="IZ595" s="12"/>
      <c r="JA595" s="12"/>
      <c r="JB595" s="12"/>
      <c r="JC595" s="12"/>
      <c r="JD595" s="12"/>
      <c r="JE595" s="12"/>
      <c r="JF595" s="12"/>
      <c r="JG595" s="12"/>
      <c r="JH595" s="12"/>
      <c r="JI595" s="12"/>
      <c r="JJ595" s="12"/>
      <c r="JK595" s="12"/>
      <c r="JL595" s="12"/>
      <c r="JM595" s="12"/>
      <c r="JN595" s="12"/>
      <c r="JO595" s="12"/>
      <c r="JP595" s="12"/>
      <c r="JQ595" s="12"/>
      <c r="JR595" s="12"/>
      <c r="JS595" s="12"/>
      <c r="JT595" s="12"/>
      <c r="JU595" s="12"/>
      <c r="JV595" s="12"/>
    </row>
    <row r="596" spans="12:282" x14ac:dyDescent="0.25"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12"/>
      <c r="FY596" s="12"/>
      <c r="FZ596" s="12"/>
      <c r="GA596" s="12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  <c r="HP596" s="12"/>
      <c r="HQ596" s="12"/>
      <c r="HR596" s="12"/>
      <c r="HS596" s="12"/>
      <c r="HT596" s="12"/>
      <c r="HU596" s="12"/>
      <c r="HV596" s="12"/>
      <c r="HW596" s="12"/>
      <c r="HX596" s="12"/>
      <c r="HY596" s="12"/>
      <c r="HZ596" s="12"/>
      <c r="IA596" s="12"/>
      <c r="IB596" s="12"/>
      <c r="IC596" s="12"/>
      <c r="ID596" s="12"/>
      <c r="IE596" s="12"/>
      <c r="IF596" s="12"/>
      <c r="IG596" s="12"/>
      <c r="IH596" s="12"/>
      <c r="II596" s="12"/>
      <c r="IJ596" s="12"/>
      <c r="IK596" s="12"/>
      <c r="IL596" s="12"/>
      <c r="IM596" s="12"/>
      <c r="IN596" s="12"/>
      <c r="IO596" s="12"/>
      <c r="IP596" s="12"/>
      <c r="IQ596" s="12"/>
      <c r="IR596" s="12"/>
      <c r="IS596" s="12"/>
      <c r="IT596" s="12"/>
      <c r="IU596" s="12"/>
      <c r="IV596" s="12"/>
      <c r="IW596" s="12"/>
      <c r="IX596" s="12"/>
      <c r="IY596" s="12"/>
      <c r="IZ596" s="12"/>
      <c r="JA596" s="12"/>
      <c r="JB596" s="12"/>
      <c r="JC596" s="12"/>
      <c r="JD596" s="12"/>
      <c r="JE596" s="12"/>
      <c r="JF596" s="12"/>
      <c r="JG596" s="12"/>
      <c r="JH596" s="12"/>
      <c r="JI596" s="12"/>
      <c r="JJ596" s="12"/>
      <c r="JK596" s="12"/>
      <c r="JL596" s="12"/>
      <c r="JM596" s="12"/>
      <c r="JN596" s="12"/>
      <c r="JO596" s="12"/>
      <c r="JP596" s="12"/>
      <c r="JQ596" s="12"/>
      <c r="JR596" s="12"/>
      <c r="JS596" s="12"/>
      <c r="JT596" s="12"/>
      <c r="JU596" s="12"/>
      <c r="JV596" s="12"/>
    </row>
    <row r="597" spans="12:282" x14ac:dyDescent="0.25"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12"/>
      <c r="FY597" s="12"/>
      <c r="FZ597" s="12"/>
      <c r="GA597" s="12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  <c r="HP597" s="12"/>
      <c r="HQ597" s="12"/>
      <c r="HR597" s="12"/>
      <c r="HS597" s="12"/>
      <c r="HT597" s="12"/>
      <c r="HU597" s="12"/>
      <c r="HV597" s="12"/>
      <c r="HW597" s="12"/>
      <c r="HX597" s="12"/>
      <c r="HY597" s="12"/>
      <c r="HZ597" s="12"/>
      <c r="IA597" s="12"/>
      <c r="IB597" s="12"/>
      <c r="IC597" s="12"/>
      <c r="ID597" s="12"/>
      <c r="IE597" s="12"/>
      <c r="IF597" s="12"/>
      <c r="IG597" s="12"/>
      <c r="IH597" s="12"/>
      <c r="II597" s="12"/>
      <c r="IJ597" s="12"/>
      <c r="IK597" s="12"/>
      <c r="IL597" s="12"/>
      <c r="IM597" s="12"/>
      <c r="IN597" s="12"/>
      <c r="IO597" s="12"/>
      <c r="IP597" s="12"/>
      <c r="IQ597" s="12"/>
      <c r="IR597" s="12"/>
      <c r="IS597" s="12"/>
      <c r="IT597" s="12"/>
      <c r="IU597" s="12"/>
      <c r="IV597" s="12"/>
      <c r="IW597" s="12"/>
      <c r="IX597" s="12"/>
      <c r="IY597" s="12"/>
      <c r="IZ597" s="12"/>
      <c r="JA597" s="12"/>
      <c r="JB597" s="12"/>
      <c r="JC597" s="12"/>
      <c r="JD597" s="12"/>
      <c r="JE597" s="12"/>
      <c r="JF597" s="12"/>
      <c r="JG597" s="12"/>
      <c r="JH597" s="12"/>
      <c r="JI597" s="12"/>
      <c r="JJ597" s="12"/>
      <c r="JK597" s="12"/>
      <c r="JL597" s="12"/>
      <c r="JM597" s="12"/>
      <c r="JN597" s="12"/>
      <c r="JO597" s="12"/>
      <c r="JP597" s="12"/>
      <c r="JQ597" s="12"/>
      <c r="JR597" s="12"/>
      <c r="JS597" s="12"/>
      <c r="JT597" s="12"/>
      <c r="JU597" s="12"/>
      <c r="JV597" s="12"/>
    </row>
    <row r="598" spans="12:282" x14ac:dyDescent="0.25"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12"/>
      <c r="FY598" s="12"/>
      <c r="FZ598" s="12"/>
      <c r="GA598" s="12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  <c r="HP598" s="12"/>
      <c r="HQ598" s="12"/>
      <c r="HR598" s="12"/>
      <c r="HS598" s="12"/>
      <c r="HT598" s="12"/>
      <c r="HU598" s="12"/>
      <c r="HV598" s="12"/>
      <c r="HW598" s="12"/>
      <c r="HX598" s="12"/>
      <c r="HY598" s="12"/>
      <c r="HZ598" s="12"/>
      <c r="IA598" s="12"/>
      <c r="IB598" s="12"/>
      <c r="IC598" s="12"/>
      <c r="ID598" s="12"/>
      <c r="IE598" s="12"/>
      <c r="IF598" s="12"/>
      <c r="IG598" s="12"/>
      <c r="IH598" s="12"/>
      <c r="II598" s="12"/>
      <c r="IJ598" s="12"/>
      <c r="IK598" s="12"/>
      <c r="IL598" s="12"/>
      <c r="IM598" s="12"/>
      <c r="IN598" s="12"/>
      <c r="IO598" s="12"/>
      <c r="IP598" s="12"/>
      <c r="IQ598" s="12"/>
      <c r="IR598" s="12"/>
      <c r="IS598" s="12"/>
      <c r="IT598" s="12"/>
      <c r="IU598" s="12"/>
      <c r="IV598" s="12"/>
      <c r="IW598" s="12"/>
      <c r="IX598" s="12"/>
      <c r="IY598" s="12"/>
      <c r="IZ598" s="12"/>
      <c r="JA598" s="12"/>
      <c r="JB598" s="12"/>
      <c r="JC598" s="12"/>
      <c r="JD598" s="12"/>
      <c r="JE598" s="12"/>
      <c r="JF598" s="12"/>
      <c r="JG598" s="12"/>
      <c r="JH598" s="12"/>
      <c r="JI598" s="12"/>
      <c r="JJ598" s="12"/>
      <c r="JK598" s="12"/>
      <c r="JL598" s="12"/>
      <c r="JM598" s="12"/>
      <c r="JN598" s="12"/>
      <c r="JO598" s="12"/>
      <c r="JP598" s="12"/>
      <c r="JQ598" s="12"/>
      <c r="JR598" s="12"/>
      <c r="JS598" s="12"/>
      <c r="JT598" s="12"/>
      <c r="JU598" s="12"/>
      <c r="JV598" s="12"/>
    </row>
    <row r="599" spans="12:282" x14ac:dyDescent="0.25"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12"/>
      <c r="FY599" s="12"/>
      <c r="FZ599" s="12"/>
      <c r="GA599" s="12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  <c r="HP599" s="12"/>
      <c r="HQ599" s="12"/>
      <c r="HR599" s="12"/>
      <c r="HS599" s="12"/>
      <c r="HT599" s="12"/>
      <c r="HU599" s="12"/>
      <c r="HV599" s="12"/>
      <c r="HW599" s="12"/>
      <c r="HX599" s="12"/>
      <c r="HY599" s="12"/>
      <c r="HZ599" s="12"/>
      <c r="IA599" s="12"/>
      <c r="IB599" s="12"/>
      <c r="IC599" s="12"/>
      <c r="ID599" s="12"/>
      <c r="IE599" s="12"/>
      <c r="IF599" s="12"/>
      <c r="IG599" s="12"/>
      <c r="IH599" s="12"/>
      <c r="II599" s="12"/>
      <c r="IJ599" s="12"/>
      <c r="IK599" s="12"/>
      <c r="IL599" s="12"/>
      <c r="IM599" s="12"/>
      <c r="IN599" s="12"/>
      <c r="IO599" s="12"/>
      <c r="IP599" s="12"/>
      <c r="IQ599" s="12"/>
      <c r="IR599" s="12"/>
      <c r="IS599" s="12"/>
      <c r="IT599" s="12"/>
      <c r="IU599" s="12"/>
      <c r="IV599" s="12"/>
      <c r="IW599" s="12"/>
      <c r="IX599" s="12"/>
      <c r="IY599" s="12"/>
      <c r="IZ599" s="12"/>
      <c r="JA599" s="12"/>
      <c r="JB599" s="12"/>
      <c r="JC599" s="12"/>
      <c r="JD599" s="12"/>
      <c r="JE599" s="12"/>
      <c r="JF599" s="12"/>
      <c r="JG599" s="12"/>
      <c r="JH599" s="12"/>
      <c r="JI599" s="12"/>
      <c r="JJ599" s="12"/>
      <c r="JK599" s="12"/>
      <c r="JL599" s="12"/>
      <c r="JM599" s="12"/>
      <c r="JN599" s="12"/>
      <c r="JO599" s="12"/>
      <c r="JP599" s="12"/>
      <c r="JQ599" s="12"/>
      <c r="JR599" s="12"/>
      <c r="JS599" s="12"/>
      <c r="JT599" s="12"/>
      <c r="JU599" s="12"/>
      <c r="JV599" s="12"/>
    </row>
    <row r="600" spans="12:282" x14ac:dyDescent="0.25"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  <c r="BC600" s="12"/>
      <c r="BD600" s="12"/>
      <c r="BE600" s="12"/>
      <c r="BF600" s="12"/>
      <c r="BG600" s="12"/>
      <c r="BH600" s="12"/>
      <c r="BI600" s="12"/>
      <c r="BJ600" s="12"/>
      <c r="BK600" s="12"/>
      <c r="BL600" s="12"/>
      <c r="BM600" s="12"/>
      <c r="BN600" s="12"/>
      <c r="BO600" s="12"/>
      <c r="BP600" s="12"/>
      <c r="BQ600" s="12"/>
      <c r="BR600" s="12"/>
      <c r="BS600" s="12"/>
      <c r="BT600" s="12"/>
      <c r="BU600" s="12"/>
      <c r="BV600" s="12"/>
      <c r="BW600" s="12"/>
      <c r="BX600" s="12"/>
      <c r="BY600" s="12"/>
      <c r="BZ600" s="12"/>
      <c r="CA600" s="12"/>
      <c r="CB600" s="12"/>
      <c r="CC600" s="12"/>
      <c r="CD600" s="12"/>
      <c r="CE600" s="12"/>
      <c r="CF600" s="12"/>
      <c r="CG600" s="12"/>
      <c r="CH600" s="12"/>
      <c r="CI600" s="12"/>
      <c r="CJ600" s="12"/>
      <c r="CK600" s="12"/>
      <c r="CL600" s="12"/>
      <c r="CM600" s="12"/>
      <c r="CN600" s="12"/>
      <c r="CO600" s="12"/>
      <c r="CP600" s="12"/>
      <c r="CQ600" s="12"/>
      <c r="CR600" s="12"/>
      <c r="CS600" s="12"/>
      <c r="CT600" s="12"/>
      <c r="CU600" s="12"/>
      <c r="CV600" s="12"/>
      <c r="CW600" s="12"/>
      <c r="CX600" s="12"/>
      <c r="CY600" s="12"/>
      <c r="CZ600" s="12"/>
      <c r="DA600" s="12"/>
      <c r="DB600" s="12"/>
      <c r="DC600" s="12"/>
      <c r="DD600" s="12"/>
      <c r="DE600" s="12"/>
      <c r="DF600" s="12"/>
      <c r="DG600" s="12"/>
      <c r="DH600" s="12"/>
      <c r="DI600" s="12"/>
      <c r="DJ600" s="12"/>
      <c r="DK600" s="12"/>
      <c r="DL600" s="12"/>
      <c r="DM600" s="12"/>
      <c r="DN600" s="12"/>
      <c r="DO600" s="12"/>
      <c r="DP600" s="12"/>
      <c r="DQ600" s="12"/>
      <c r="DR600" s="12"/>
      <c r="DS600" s="12"/>
      <c r="DT600" s="12"/>
      <c r="DU600" s="12"/>
      <c r="DV600" s="12"/>
      <c r="DW600" s="12"/>
      <c r="DX600" s="12"/>
      <c r="DY600" s="12"/>
      <c r="DZ600" s="12"/>
      <c r="EA600" s="12"/>
      <c r="EB600" s="12"/>
      <c r="EC600" s="12"/>
      <c r="ED600" s="12"/>
      <c r="EE600" s="12"/>
      <c r="EF600" s="12"/>
      <c r="EG600" s="12"/>
      <c r="EH600" s="12"/>
      <c r="EI600" s="12"/>
      <c r="EJ600" s="12"/>
      <c r="EK600" s="12"/>
      <c r="EL600" s="12"/>
      <c r="EM600" s="12"/>
      <c r="EN600" s="12"/>
      <c r="EO600" s="12"/>
      <c r="EP600" s="12"/>
      <c r="EQ600" s="12"/>
      <c r="ER600" s="12"/>
      <c r="ES600" s="12"/>
      <c r="ET600" s="12"/>
      <c r="EU600" s="12"/>
      <c r="EV600" s="12"/>
      <c r="EW600" s="12"/>
      <c r="EX600" s="12"/>
      <c r="EY600" s="12"/>
      <c r="EZ600" s="12"/>
      <c r="FA600" s="12"/>
      <c r="FB600" s="12"/>
      <c r="FC600" s="12"/>
      <c r="FD600" s="12"/>
      <c r="FE600" s="12"/>
      <c r="FF600" s="12"/>
      <c r="FG600" s="12"/>
      <c r="FH600" s="12"/>
      <c r="FI600" s="12"/>
      <c r="FJ600" s="12"/>
      <c r="FK600" s="12"/>
      <c r="FL600" s="12"/>
      <c r="FM600" s="12"/>
      <c r="FN600" s="12"/>
      <c r="FO600" s="12"/>
      <c r="FP600" s="12"/>
      <c r="FQ600" s="12"/>
      <c r="FR600" s="12"/>
      <c r="FS600" s="12"/>
      <c r="FT600" s="12"/>
      <c r="FU600" s="12"/>
      <c r="FV600" s="12"/>
      <c r="FW600" s="12"/>
      <c r="FX600" s="12"/>
      <c r="FY600" s="12"/>
      <c r="FZ600" s="12"/>
      <c r="GA600" s="12"/>
      <c r="GB600" s="12"/>
      <c r="GC600" s="12"/>
      <c r="GD600" s="12"/>
      <c r="GE600" s="12"/>
      <c r="GF600" s="12"/>
      <c r="GG600" s="12"/>
      <c r="GH600" s="12"/>
      <c r="GI600" s="12"/>
      <c r="GJ600" s="12"/>
      <c r="GK600" s="12"/>
      <c r="GL600" s="12"/>
      <c r="GM600" s="12"/>
      <c r="GN600" s="12"/>
      <c r="GO600" s="12"/>
      <c r="GP600" s="12"/>
      <c r="GQ600" s="12"/>
      <c r="GR600" s="12"/>
      <c r="GS600" s="12"/>
      <c r="GT600" s="12"/>
      <c r="GU600" s="12"/>
      <c r="GV600" s="12"/>
      <c r="GW600" s="12"/>
      <c r="GX600" s="12"/>
      <c r="GY600" s="12"/>
      <c r="GZ600" s="12"/>
      <c r="HA600" s="12"/>
      <c r="HB600" s="12"/>
      <c r="HC600" s="12"/>
      <c r="HD600" s="12"/>
      <c r="HE600" s="12"/>
      <c r="HF600" s="12"/>
      <c r="HG600" s="12"/>
      <c r="HH600" s="12"/>
      <c r="HI600" s="12"/>
      <c r="HJ600" s="12"/>
      <c r="HK600" s="12"/>
      <c r="HL600" s="12"/>
      <c r="HM600" s="12"/>
      <c r="HN600" s="12"/>
      <c r="HO600" s="12"/>
      <c r="HP600" s="12"/>
      <c r="HQ600" s="12"/>
      <c r="HR600" s="12"/>
      <c r="HS600" s="12"/>
      <c r="HT600" s="12"/>
      <c r="HU600" s="12"/>
      <c r="HV600" s="12"/>
      <c r="HW600" s="12"/>
      <c r="HX600" s="12"/>
      <c r="HY600" s="12"/>
      <c r="HZ600" s="12"/>
      <c r="IA600" s="12"/>
      <c r="IB600" s="12"/>
      <c r="IC600" s="12"/>
      <c r="ID600" s="12"/>
      <c r="IE600" s="12"/>
      <c r="IF600" s="12"/>
      <c r="IG600" s="12"/>
      <c r="IH600" s="12"/>
      <c r="II600" s="12"/>
      <c r="IJ600" s="12"/>
      <c r="IK600" s="12"/>
      <c r="IL600" s="12"/>
      <c r="IM600" s="12"/>
      <c r="IN600" s="12"/>
      <c r="IO600" s="12"/>
      <c r="IP600" s="12"/>
      <c r="IQ600" s="12"/>
      <c r="IR600" s="12"/>
      <c r="IS600" s="12"/>
      <c r="IT600" s="12"/>
      <c r="IU600" s="12"/>
      <c r="IV600" s="12"/>
      <c r="IW600" s="12"/>
      <c r="IX600" s="12"/>
      <c r="IY600" s="12"/>
      <c r="IZ600" s="12"/>
      <c r="JA600" s="12"/>
      <c r="JB600" s="12"/>
      <c r="JC600" s="12"/>
      <c r="JD600" s="12"/>
      <c r="JE600" s="12"/>
      <c r="JF600" s="12"/>
      <c r="JG600" s="12"/>
      <c r="JH600" s="12"/>
      <c r="JI600" s="12"/>
      <c r="JJ600" s="12"/>
      <c r="JK600" s="12"/>
      <c r="JL600" s="12"/>
      <c r="JM600" s="12"/>
      <c r="JN600" s="12"/>
      <c r="JO600" s="12"/>
      <c r="JP600" s="12"/>
      <c r="JQ600" s="12"/>
      <c r="JR600" s="12"/>
      <c r="JS600" s="12"/>
      <c r="JT600" s="12"/>
      <c r="JU600" s="12"/>
      <c r="JV600" s="12"/>
    </row>
  </sheetData>
  <mergeCells count="44">
    <mergeCell ref="A110:K110"/>
    <mergeCell ref="A199:K199"/>
    <mergeCell ref="A9:K9"/>
    <mergeCell ref="A52:K52"/>
    <mergeCell ref="A33:K33"/>
    <mergeCell ref="A38:K38"/>
    <mergeCell ref="A106:K106"/>
    <mergeCell ref="A27:K27"/>
    <mergeCell ref="A47:K47"/>
    <mergeCell ref="A88:K88"/>
    <mergeCell ref="A93:K93"/>
    <mergeCell ref="A98:K98"/>
    <mergeCell ref="A458:K458"/>
    <mergeCell ref="A116:K116"/>
    <mergeCell ref="A132:K132"/>
    <mergeCell ref="A138:K138"/>
    <mergeCell ref="A177:K177"/>
    <mergeCell ref="A229:K229"/>
    <mergeCell ref="A236:K236"/>
    <mergeCell ref="A282:K282"/>
    <mergeCell ref="A286:K286"/>
    <mergeCell ref="A122:K122"/>
    <mergeCell ref="A185:K185"/>
    <mergeCell ref="A206:K206"/>
    <mergeCell ref="A210:K210"/>
    <mergeCell ref="A214:K214"/>
    <mergeCell ref="A224:K224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3" manualBreakCount="3">
    <brk id="73" max="9" man="1"/>
    <brk id="26" max="9" man="1"/>
    <brk id="539" max="9" man="1"/>
  </rowBreaks>
  <colBreaks count="1" manualBreakCount="1">
    <brk id="11" max="1048575" man="1"/>
  </colBreaks>
  <ignoredErrors>
    <ignoredError sqref="F456 G50 F2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2022-12-02T18:46:55Z</cp:lastPrinted>
  <dcterms:created xsi:type="dcterms:W3CDTF">2017-02-23T14:23:40Z</dcterms:created>
  <dcterms:modified xsi:type="dcterms:W3CDTF">2023-06-09T17:01:46Z</dcterms:modified>
</cp:coreProperties>
</file>