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ine.local\perfiles\Roaming\edgar.hernandez\Documents\RMGE\Portal Transparencia\POA\"/>
    </mc:Choice>
  </mc:AlternateContent>
  <xr:revisionPtr revIDLastSave="0" documentId="13_ncr:1_{92A9323F-A349-4CF0-B6C3-D547D22312DB}" xr6:coauthVersionLast="45" xr6:coauthVersionMax="45" xr10:uidLastSave="{00000000-0000-0000-0000-000000000000}"/>
  <bookViews>
    <workbookView xWindow="-120" yWindow="-120" windowWidth="20730" windowHeight="11160" xr2:uid="{00000000-000D-0000-FFFF-FFFF00000000}"/>
  </bookViews>
  <sheets>
    <sheet name="POA 2020" sheetId="2" r:id="rId1"/>
  </sheets>
  <definedNames>
    <definedName name="_xlnm._FilterDatabase" localSheetId="0" hidden="1">'POA 2020'!$A$6:$Q$1119</definedName>
    <definedName name="_xlnm.Print_Area" localSheetId="0">'POA 2020'!$A$1:$Q$144</definedName>
    <definedName name="_xlnm.Print_Titles" localSheetId="0">'POA 2020'!$6:$6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51" i="2" l="1"/>
  <c r="L1051" i="2"/>
  <c r="M1051" i="2"/>
  <c r="J1051" i="2"/>
  <c r="K536" i="2"/>
  <c r="L536" i="2"/>
  <c r="M536" i="2"/>
  <c r="J536" i="2"/>
  <c r="K944" i="2" l="1"/>
  <c r="L944" i="2"/>
  <c r="M944" i="2"/>
  <c r="K1026" i="2" l="1"/>
  <c r="L1026" i="2"/>
  <c r="M1026" i="2"/>
  <c r="J1026" i="2"/>
  <c r="K1013" i="2"/>
  <c r="L1013" i="2"/>
  <c r="M1013" i="2"/>
  <c r="J1013" i="2"/>
  <c r="K1049" i="2"/>
  <c r="L1049" i="2"/>
  <c r="M1049" i="2"/>
  <c r="K1047" i="2"/>
  <c r="L1047" i="2"/>
  <c r="M1047" i="2"/>
  <c r="K1045" i="2"/>
  <c r="L1045" i="2"/>
  <c r="M1045" i="2"/>
  <c r="J1049" i="2"/>
  <c r="J1047" i="2"/>
  <c r="J1045" i="2"/>
  <c r="K1044" i="2" l="1"/>
  <c r="L1044" i="2"/>
  <c r="M1044" i="2"/>
  <c r="J1044" i="2"/>
  <c r="K1041" i="2"/>
  <c r="L1041" i="2"/>
  <c r="M1041" i="2"/>
  <c r="J1041" i="2"/>
  <c r="K1005" i="2"/>
  <c r="L1005" i="2"/>
  <c r="M1005" i="2"/>
  <c r="J1005" i="2"/>
  <c r="J1004" i="2" s="1"/>
  <c r="K989" i="2"/>
  <c r="L989" i="2"/>
  <c r="M989" i="2"/>
  <c r="J989" i="2"/>
  <c r="K998" i="2"/>
  <c r="L998" i="2"/>
  <c r="M998" i="2"/>
  <c r="J998" i="2"/>
  <c r="K836" i="2"/>
  <c r="L836" i="2"/>
  <c r="M836" i="2"/>
  <c r="J836" i="2"/>
  <c r="K842" i="2"/>
  <c r="L842" i="2"/>
  <c r="M842" i="2"/>
  <c r="J842" i="2"/>
  <c r="K872" i="2"/>
  <c r="L872" i="2"/>
  <c r="M872" i="2"/>
  <c r="J872" i="2"/>
  <c r="K898" i="2"/>
  <c r="L898" i="2"/>
  <c r="M898" i="2"/>
  <c r="J898" i="2"/>
  <c r="K918" i="2"/>
  <c r="K917" i="2" s="1"/>
  <c r="K903" i="2" s="1"/>
  <c r="L918" i="2"/>
  <c r="L917" i="2" s="1"/>
  <c r="L903" i="2" s="1"/>
  <c r="M918" i="2"/>
  <c r="M917" i="2" s="1"/>
  <c r="M903" i="2" s="1"/>
  <c r="J918" i="2"/>
  <c r="J917" i="2" s="1"/>
  <c r="J903" i="2" s="1"/>
  <c r="K769" i="2"/>
  <c r="L769" i="2"/>
  <c r="M769" i="2"/>
  <c r="J769" i="2"/>
  <c r="J988" i="2" l="1"/>
  <c r="M988" i="2"/>
  <c r="L988" i="2"/>
  <c r="K988" i="2"/>
  <c r="M768" i="2"/>
  <c r="L768" i="2"/>
  <c r="K768" i="2"/>
  <c r="J768" i="2"/>
  <c r="K953" i="2"/>
  <c r="L953" i="2"/>
  <c r="M953" i="2"/>
  <c r="J953" i="2"/>
  <c r="K964" i="2"/>
  <c r="L964" i="2"/>
  <c r="M964" i="2"/>
  <c r="J964" i="2"/>
  <c r="K969" i="2"/>
  <c r="L969" i="2"/>
  <c r="M969" i="2"/>
  <c r="J969" i="2"/>
  <c r="J944" i="2" l="1"/>
  <c r="J930" i="2"/>
  <c r="J929" i="2" l="1"/>
  <c r="K579" i="2"/>
  <c r="L579" i="2"/>
  <c r="M579" i="2"/>
  <c r="J579" i="2"/>
  <c r="K705" i="2"/>
  <c r="L705" i="2"/>
  <c r="M705" i="2"/>
  <c r="J705" i="2"/>
  <c r="K734" i="2"/>
  <c r="L734" i="2"/>
  <c r="M734" i="2"/>
  <c r="J734" i="2"/>
  <c r="K688" i="2" l="1"/>
  <c r="L688" i="2"/>
  <c r="M688" i="2"/>
  <c r="J688" i="2"/>
  <c r="K652" i="2" l="1"/>
  <c r="L652" i="2"/>
  <c r="M652" i="2"/>
  <c r="J652" i="2"/>
  <c r="K666" i="2"/>
  <c r="L666" i="2"/>
  <c r="M666" i="2"/>
  <c r="J666" i="2"/>
  <c r="K541" i="2" l="1"/>
  <c r="L541" i="2"/>
  <c r="M541" i="2"/>
  <c r="J541" i="2"/>
  <c r="K528" i="2" l="1"/>
  <c r="L528" i="2"/>
  <c r="M528" i="2"/>
  <c r="J528" i="2"/>
  <c r="M532" i="2"/>
  <c r="J521" i="2"/>
  <c r="L521" i="2"/>
  <c r="M521" i="2"/>
  <c r="M520" i="2" s="1"/>
  <c r="M519" i="2" s="1"/>
  <c r="K521" i="2"/>
  <c r="K520" i="2" s="1"/>
  <c r="K519" i="2" s="1"/>
  <c r="L520" i="2" l="1"/>
  <c r="L519" i="2" s="1"/>
  <c r="J520" i="2"/>
  <c r="J519" i="2" s="1"/>
  <c r="K515" i="2"/>
  <c r="L515" i="2"/>
  <c r="M515" i="2"/>
  <c r="J515" i="2"/>
  <c r="K511" i="2"/>
  <c r="L511" i="2"/>
  <c r="M511" i="2"/>
  <c r="J511" i="2"/>
  <c r="K505" i="2"/>
  <c r="L505" i="2"/>
  <c r="M505" i="2"/>
  <c r="J505" i="2"/>
  <c r="K495" i="2"/>
  <c r="L495" i="2"/>
  <c r="M495" i="2"/>
  <c r="J495" i="2"/>
  <c r="K489" i="2"/>
  <c r="K488" i="2" s="1"/>
  <c r="L489" i="2"/>
  <c r="L488" i="2" s="1"/>
  <c r="M489" i="2"/>
  <c r="M488" i="2" s="1"/>
  <c r="J489" i="2"/>
  <c r="J488" i="2" s="1"/>
  <c r="K480" i="2"/>
  <c r="K479" i="2" s="1"/>
  <c r="L480" i="2"/>
  <c r="L479" i="2" s="1"/>
  <c r="M480" i="2"/>
  <c r="M479" i="2" s="1"/>
  <c r="J480" i="2"/>
  <c r="J479" i="2" s="1"/>
  <c r="K472" i="2"/>
  <c r="L472" i="2"/>
  <c r="M472" i="2"/>
  <c r="J472" i="2"/>
  <c r="M494" i="2" l="1"/>
  <c r="L494" i="2"/>
  <c r="J494" i="2"/>
  <c r="K494" i="2"/>
  <c r="K466" i="2"/>
  <c r="L466" i="2"/>
  <c r="M466" i="2"/>
  <c r="J466" i="2"/>
  <c r="K451" i="2"/>
  <c r="L451" i="2"/>
  <c r="M451" i="2"/>
  <c r="J451" i="2"/>
  <c r="K441" i="2"/>
  <c r="L441" i="2"/>
  <c r="M441" i="2"/>
  <c r="J441" i="2"/>
  <c r="K424" i="2"/>
  <c r="L424" i="2"/>
  <c r="M424" i="2"/>
  <c r="J424" i="2"/>
  <c r="K412" i="2"/>
  <c r="L412" i="2"/>
  <c r="M412" i="2"/>
  <c r="J412" i="2"/>
  <c r="K405" i="2"/>
  <c r="L405" i="2"/>
  <c r="M405" i="2"/>
  <c r="J405" i="2"/>
  <c r="K376" i="2"/>
  <c r="L376" i="2"/>
  <c r="M376" i="2"/>
  <c r="J376" i="2"/>
  <c r="J450" i="2" l="1"/>
  <c r="K361" i="2"/>
  <c r="L361" i="2"/>
  <c r="M361" i="2"/>
  <c r="J361" i="2"/>
  <c r="K371" i="2"/>
  <c r="L371" i="2"/>
  <c r="M371" i="2"/>
  <c r="J371" i="2"/>
  <c r="K357" i="2"/>
  <c r="L357" i="2"/>
  <c r="M357" i="2"/>
  <c r="J357" i="2"/>
  <c r="K323" i="2" l="1"/>
  <c r="L323" i="2"/>
  <c r="M323" i="2"/>
  <c r="K339" i="2"/>
  <c r="L339" i="2"/>
  <c r="M339" i="2"/>
  <c r="J339" i="2"/>
  <c r="L322" i="2" l="1"/>
  <c r="L321" i="2" s="1"/>
  <c r="M322" i="2"/>
  <c r="M321" i="2" s="1"/>
  <c r="K322" i="2"/>
  <c r="K321" i="2" s="1"/>
  <c r="K216" i="2" l="1"/>
  <c r="L216" i="2"/>
  <c r="M216" i="2"/>
  <c r="K207" i="2"/>
  <c r="L207" i="2"/>
  <c r="M207" i="2"/>
  <c r="K152" i="2"/>
  <c r="L152" i="2"/>
  <c r="M152" i="2"/>
  <c r="K146" i="2"/>
  <c r="L146" i="2"/>
  <c r="M146" i="2"/>
  <c r="M145" i="2" l="1"/>
  <c r="L145" i="2"/>
  <c r="K145" i="2"/>
  <c r="J225" i="2" l="1"/>
  <c r="J216" i="2"/>
  <c r="J207" i="2"/>
  <c r="J152" i="2"/>
  <c r="J146" i="2"/>
  <c r="J145" i="2" l="1"/>
  <c r="K1086" i="2" l="1"/>
  <c r="L1086" i="2"/>
  <c r="M1086" i="2"/>
  <c r="K1113" i="2"/>
  <c r="K1112" i="2" s="1"/>
  <c r="L1113" i="2"/>
  <c r="L1112" i="2" s="1"/>
  <c r="M1113" i="2"/>
  <c r="M1112" i="2" s="1"/>
  <c r="K1105" i="2"/>
  <c r="L1105" i="2"/>
  <c r="M1105" i="2"/>
  <c r="K1100" i="2"/>
  <c r="L1100" i="2"/>
  <c r="M1100" i="2"/>
  <c r="K1090" i="2"/>
  <c r="K1085" i="2" s="1"/>
  <c r="L1090" i="2"/>
  <c r="M1090" i="2"/>
  <c r="J1113" i="2"/>
  <c r="J1112" i="2" s="1"/>
  <c r="J1105" i="2"/>
  <c r="J1100" i="2"/>
  <c r="J1090" i="2"/>
  <c r="J1086" i="2"/>
  <c r="K1081" i="2"/>
  <c r="L1081" i="2"/>
  <c r="M1081" i="2"/>
  <c r="J1081" i="2"/>
  <c r="K1074" i="2"/>
  <c r="L1074" i="2"/>
  <c r="M1074" i="2"/>
  <c r="J1074" i="2"/>
  <c r="K1069" i="2"/>
  <c r="L1069" i="2"/>
  <c r="M1069" i="2"/>
  <c r="J1069" i="2"/>
  <c r="J1099" i="2" l="1"/>
  <c r="M1085" i="2"/>
  <c r="L1085" i="2"/>
  <c r="K1099" i="2"/>
  <c r="M1099" i="2"/>
  <c r="J1085" i="2"/>
  <c r="L1099" i="2"/>
  <c r="L1056" i="2"/>
  <c r="L1055" i="2" s="1"/>
  <c r="M1056" i="2"/>
  <c r="M1055" i="2" s="1"/>
  <c r="K1056" i="2"/>
  <c r="K1055" i="2" s="1"/>
  <c r="J1056" i="2"/>
  <c r="J1055" i="2" s="1"/>
  <c r="K1054" i="2" l="1"/>
  <c r="M1054" i="2"/>
  <c r="L1054" i="2"/>
  <c r="J1054" i="2"/>
  <c r="K139" i="2"/>
  <c r="L139" i="2"/>
  <c r="M139" i="2"/>
  <c r="K128" i="2"/>
  <c r="L128" i="2"/>
  <c r="M128" i="2"/>
  <c r="K100" i="2"/>
  <c r="L100" i="2"/>
  <c r="M100" i="2"/>
  <c r="J100" i="2"/>
  <c r="M99" i="2" l="1"/>
  <c r="L7" i="2"/>
  <c r="L99" i="2"/>
  <c r="K99" i="2"/>
  <c r="K7" i="2"/>
  <c r="K90" i="2"/>
  <c r="L90" i="2"/>
  <c r="M90" i="2"/>
  <c r="L82" i="2"/>
  <c r="M82" i="2"/>
  <c r="M81" i="2" s="1"/>
  <c r="K82" i="2"/>
  <c r="M78" i="2"/>
  <c r="L78" i="2"/>
  <c r="K78" i="2"/>
  <c r="K74" i="2"/>
  <c r="L74" i="2"/>
  <c r="M74" i="2"/>
  <c r="J74" i="2"/>
  <c r="K64" i="2"/>
  <c r="L64" i="2"/>
  <c r="M64" i="2"/>
  <c r="K60" i="2"/>
  <c r="L60" i="2"/>
  <c r="M60" i="2"/>
  <c r="K55" i="2"/>
  <c r="L55" i="2"/>
  <c r="M55" i="2"/>
  <c r="K50" i="2"/>
  <c r="L50" i="2"/>
  <c r="M50" i="2"/>
  <c r="J64" i="2"/>
  <c r="J60" i="2"/>
  <c r="J55" i="2"/>
  <c r="J50" i="2"/>
  <c r="K81" i="2" l="1"/>
  <c r="L81" i="2"/>
  <c r="M49" i="2"/>
  <c r="L49" i="2"/>
  <c r="K49" i="2"/>
  <c r="J49" i="2"/>
  <c r="J90" i="2"/>
  <c r="J82" i="2"/>
  <c r="J81" i="2" l="1"/>
  <c r="K284" i="2"/>
  <c r="L284" i="2"/>
  <c r="M284" i="2"/>
  <c r="J284" i="2"/>
  <c r="K316" i="2"/>
  <c r="L316" i="2"/>
  <c r="M316" i="2"/>
  <c r="J316" i="2"/>
  <c r="K303" i="2"/>
  <c r="L303" i="2"/>
  <c r="M303" i="2"/>
  <c r="J303" i="2"/>
  <c r="K298" i="2"/>
  <c r="L298" i="2"/>
  <c r="M298" i="2"/>
  <c r="J248" i="2"/>
  <c r="K248" i="2"/>
  <c r="L248" i="2"/>
  <c r="M248" i="2"/>
  <c r="K243" i="2"/>
  <c r="L243" i="2"/>
  <c r="M243" i="2"/>
  <c r="J243" i="2"/>
  <c r="K239" i="2"/>
  <c r="L239" i="2"/>
  <c r="M239" i="2"/>
  <c r="J239" i="2"/>
  <c r="M238" i="2" l="1"/>
  <c r="L238" i="2"/>
  <c r="K238" i="2"/>
  <c r="L297" i="2"/>
  <c r="M297" i="2"/>
  <c r="K297" i="2"/>
  <c r="J238" i="2"/>
  <c r="J140" i="2"/>
  <c r="M24" i="2" l="1"/>
  <c r="M9" i="2" s="1"/>
  <c r="M8" i="2" s="1"/>
  <c r="M7" i="2" s="1"/>
  <c r="L24" i="2"/>
  <c r="L9" i="2" s="1"/>
  <c r="L8" i="2" s="1"/>
  <c r="K24" i="2"/>
  <c r="J24" i="2"/>
  <c r="K10" i="2" l="1"/>
  <c r="K9" i="2" s="1"/>
  <c r="K8" i="2" s="1"/>
  <c r="J10" i="2" l="1"/>
  <c r="J323" i="2" l="1"/>
  <c r="J322" i="2" s="1"/>
  <c r="J321" i="2" s="1"/>
  <c r="J298" i="2"/>
  <c r="J297" i="2" s="1"/>
  <c r="J139" i="2"/>
  <c r="J128" i="2"/>
  <c r="J99" i="2" s="1"/>
  <c r="J43" i="2"/>
  <c r="J40" i="2"/>
  <c r="J31" i="2"/>
  <c r="J9" i="2" l="1"/>
  <c r="J8" i="2" l="1"/>
  <c r="J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Magnolia Esther Jerez Marmolejos</author>
  </authors>
  <commentList>
    <comment ref="C990" authorId="0" shapeId="0" xr:uid="{00000000-0006-0000-0000-000001000000}">
      <text>
        <r>
          <rPr>
            <b/>
            <sz val="9"/>
            <color indexed="81"/>
            <rFont val="Tahoma"/>
            <family val="2"/>
          </rPr>
          <t>Magnolia Esther Jerez Marmolejos:</t>
        </r>
        <r>
          <rPr>
            <sz val="9"/>
            <color indexed="81"/>
            <rFont val="Tahoma"/>
            <family val="2"/>
          </rPr>
          <t xml:space="preserve">
Inhabilitado</t>
        </r>
      </text>
    </comment>
    <comment ref="C1045" authorId="0" shapeId="0" xr:uid="{00000000-0006-0000-0000-000002000000}">
      <text>
        <r>
          <rPr>
            <b/>
            <sz val="9"/>
            <color indexed="81"/>
            <rFont val="Tahoma"/>
            <family val="2"/>
          </rPr>
          <t>Magnolia Esther Jerez Marmolejos:</t>
        </r>
        <r>
          <rPr>
            <sz val="9"/>
            <color indexed="81"/>
            <rFont val="Tahoma"/>
            <family val="2"/>
          </rPr>
          <t xml:space="preserve">
Inhabilitado</t>
        </r>
      </text>
    </comment>
    <comment ref="C1047" authorId="0" shapeId="0" xr:uid="{00000000-0006-0000-0000-000003000000}">
      <text>
        <r>
          <rPr>
            <b/>
            <sz val="9"/>
            <color indexed="81"/>
            <rFont val="Tahoma"/>
            <family val="2"/>
          </rPr>
          <t>Magnolia Esther Jerez Marmolejos:</t>
        </r>
        <r>
          <rPr>
            <sz val="9"/>
            <color indexed="81"/>
            <rFont val="Tahoma"/>
            <family val="2"/>
          </rPr>
          <t xml:space="preserve">
Inhabilitado</t>
        </r>
      </text>
    </comment>
    <comment ref="C1049" authorId="0" shapeId="0" xr:uid="{00000000-0006-0000-0000-000004000000}">
      <text>
        <r>
          <rPr>
            <b/>
            <sz val="9"/>
            <color indexed="81"/>
            <rFont val="Tahoma"/>
            <family val="2"/>
          </rPr>
          <t>Magnolia Esther Jerez Marmolejos:</t>
        </r>
        <r>
          <rPr>
            <sz val="9"/>
            <color indexed="81"/>
            <rFont val="Tahoma"/>
            <family val="2"/>
          </rPr>
          <t xml:space="preserve">
Inhabilitado</t>
        </r>
      </text>
    </comment>
  </commentList>
</comments>
</file>

<file path=xl/sharedStrings.xml><?xml version="1.0" encoding="utf-8"?>
<sst xmlns="http://schemas.openxmlformats.org/spreadsheetml/2006/main" count="7017" uniqueCount="3474">
  <si>
    <t>Oficina Nacional de Estadística (ONE)</t>
  </si>
  <si>
    <t>Departamento de Planificación y Desarrollo</t>
  </si>
  <si>
    <t>Tipo producto</t>
  </si>
  <si>
    <t xml:space="preserve">Código </t>
  </si>
  <si>
    <t>Nombre/Descripción</t>
  </si>
  <si>
    <t>Categoría</t>
  </si>
  <si>
    <t xml:space="preserve">Presupuesto
Gasto Corriente
</t>
  </si>
  <si>
    <t xml:space="preserve">Presupuesto 
Inversión Pública </t>
  </si>
  <si>
    <t>Cooperación 
Nacional</t>
  </si>
  <si>
    <t>Cooperación 
Internacional</t>
  </si>
  <si>
    <t>Actividad</t>
  </si>
  <si>
    <t>Área
Responsable</t>
  </si>
  <si>
    <t>Institucional</t>
  </si>
  <si>
    <t>1.</t>
  </si>
  <si>
    <t>Fortalecer la institución optimizando adecuadamente los recursos (financieros, humanos, tecnológicos y materiales), mejorando su imagen, consolidando su sistema de planificación institucional, adecuando su marco legal y aplicando las mejores prácticas internacionales para el mejor desempeño organizacional</t>
  </si>
  <si>
    <t>OBJETIVO ESTRATÉGICO</t>
  </si>
  <si>
    <t xml:space="preserve">1.1. </t>
  </si>
  <si>
    <t>Gestión de la captación, asignación y ejecución efectiva de recursos</t>
  </si>
  <si>
    <t>ESTRATEGIA DERIVADA</t>
  </si>
  <si>
    <t>E</t>
  </si>
  <si>
    <t>1.1.01.</t>
  </si>
  <si>
    <t>Gestión administrativa financiera fortalecida</t>
  </si>
  <si>
    <t xml:space="preserve">PRODUCTO </t>
  </si>
  <si>
    <t>0001</t>
  </si>
  <si>
    <t>Administrativo y Financiero</t>
  </si>
  <si>
    <t>1.1.01.01.</t>
  </si>
  <si>
    <t xml:space="preserve">SUB-PRODUCTO </t>
  </si>
  <si>
    <t>Financiero</t>
  </si>
  <si>
    <t>1.1.01.02.</t>
  </si>
  <si>
    <t xml:space="preserve">Ejecución del Sistema de Gestión de Compras y Contrataciones </t>
  </si>
  <si>
    <t>Compras y Contrataciones</t>
  </si>
  <si>
    <t>1.1.01.03.</t>
  </si>
  <si>
    <t xml:space="preserve">Administrativo </t>
  </si>
  <si>
    <t>1.1.01.04.</t>
  </si>
  <si>
    <t xml:space="preserve">Implementación del Sistema de Control de Acceso y Seguridad </t>
  </si>
  <si>
    <t>1.1.02.</t>
  </si>
  <si>
    <t>Estructura Organizacional revisada y ajustada</t>
  </si>
  <si>
    <t xml:space="preserve">Planificación y Desarrollo </t>
  </si>
  <si>
    <t>1.1.02.01.</t>
  </si>
  <si>
    <t xml:space="preserve">Revisión y ajuste de la Estructura Organizacional </t>
  </si>
  <si>
    <t>1.1.03.</t>
  </si>
  <si>
    <t>Proceso de captación de recursos financieros mejorado y eficientizado</t>
  </si>
  <si>
    <t>1.1.03.01.</t>
  </si>
  <si>
    <t xml:space="preserve">Implementación del Plan de sostenibilidad financiera de la institución </t>
  </si>
  <si>
    <t>O</t>
  </si>
  <si>
    <t>1.1.04.</t>
  </si>
  <si>
    <t>Gestión de la Ética Pública</t>
  </si>
  <si>
    <t>Comisión de Ética Pública</t>
  </si>
  <si>
    <t>1.1.04.01.</t>
  </si>
  <si>
    <t>Gestión de la cultura de la Ética Pública</t>
  </si>
  <si>
    <t>1.1.05.</t>
  </si>
  <si>
    <t>Control y seguimiento del gasto</t>
  </si>
  <si>
    <t>1.1.05.01.</t>
  </si>
  <si>
    <t>Control y seguimiento del gasto de servicios generales</t>
  </si>
  <si>
    <t>1.1.05.02.</t>
  </si>
  <si>
    <t>Control y seguimiento del gasto no planificado</t>
  </si>
  <si>
    <t>1.1.06.</t>
  </si>
  <si>
    <t>Nómina Institucional</t>
  </si>
  <si>
    <t>1.1.06.01.</t>
  </si>
  <si>
    <t>Nómina Dirección y Coordinación Técnico-Administrativa de la Producción</t>
  </si>
  <si>
    <t>1.1.06.02.</t>
  </si>
  <si>
    <t xml:space="preserve">Nómina Producción y Difusión de Censos y Encuestas </t>
  </si>
  <si>
    <t>0002</t>
  </si>
  <si>
    <t>1.1.06.03.</t>
  </si>
  <si>
    <t xml:space="preserve">Nómina Producción y Difusión de Estadísticas Económicas, Demográficas, Sociales y Culturales </t>
  </si>
  <si>
    <t>0003</t>
  </si>
  <si>
    <t>1.1.06.04.</t>
  </si>
  <si>
    <t xml:space="preserve">Nómina Coordinación y Fortalecimiento del Sistema Estadístico Nacional </t>
  </si>
  <si>
    <t>0004</t>
  </si>
  <si>
    <t>1.1.06.05.</t>
  </si>
  <si>
    <t xml:space="preserve">Nómina Producción y Difusión de información estadística con Enfoque de Género </t>
  </si>
  <si>
    <t>0005</t>
  </si>
  <si>
    <t xml:space="preserve">1.2. </t>
  </si>
  <si>
    <t>Fortalecimiento de vínculos (asistencia técnica y gestión de recursos de cooperación)</t>
  </si>
  <si>
    <t>1.2.01.</t>
  </si>
  <si>
    <t>Plan de acción de RRII  diseñado e implementado</t>
  </si>
  <si>
    <t>1.2.01.01.</t>
  </si>
  <si>
    <t>1.2.02.</t>
  </si>
  <si>
    <t>Acuerdos y convenios con Institutos y Oficinas de Estadística de la región de Latinoamérica firmados y ejecutados</t>
  </si>
  <si>
    <t>1.2.02.01.</t>
  </si>
  <si>
    <t>1.2.03.</t>
  </si>
  <si>
    <t>1.2.03.01.</t>
  </si>
  <si>
    <t>1.2.04.</t>
  </si>
  <si>
    <t>Estrategia de gestión de la Cooperación Técnica y Relaciones Internacionales elaborada y aprobada</t>
  </si>
  <si>
    <t>1.2.04.01.</t>
  </si>
  <si>
    <t>1.2.04.02.</t>
  </si>
  <si>
    <t>1.2.05.</t>
  </si>
  <si>
    <t>Portafolio de proyectos para la Cooperación Internacional realizado</t>
  </si>
  <si>
    <t>1.2.05.01.</t>
  </si>
  <si>
    <t>1.2.06.</t>
  </si>
  <si>
    <t>Capacidades técnicas en cooperación técnica, relaciones internacionales y dirección de proyectos fortalecidas</t>
  </si>
  <si>
    <t>1.2.06.01.</t>
  </si>
  <si>
    <t xml:space="preserve">1.3. </t>
  </si>
  <si>
    <t xml:space="preserve">Mejoramiento de la imagen y posicionamiento institucional </t>
  </si>
  <si>
    <t>1.3.01.</t>
  </si>
  <si>
    <t>Plan integrado de visibilidad y posicionamiento institucional</t>
  </si>
  <si>
    <t>Comunicaciones</t>
  </si>
  <si>
    <t>1.3.01.01.</t>
  </si>
  <si>
    <t>Elaboración del calendario de eventos y publicaciones de notas de prensa relacionadas con la producción estadística</t>
  </si>
  <si>
    <t>1.3.02.</t>
  </si>
  <si>
    <t>Posicionamiento institucional desde la Dirección Nacional</t>
  </si>
  <si>
    <t>Dirección Nacional</t>
  </si>
  <si>
    <t>1.3.02.01.</t>
  </si>
  <si>
    <t xml:space="preserve">1.4. </t>
  </si>
  <si>
    <t>Fortalecimiento de la gestión del talento humano</t>
  </si>
  <si>
    <t>1.4.01.</t>
  </si>
  <si>
    <t>Sistema integrado de gestión humana elaborado e implementado</t>
  </si>
  <si>
    <t xml:space="preserve">Recursos Humanos </t>
  </si>
  <si>
    <t>1.4.01.01.</t>
  </si>
  <si>
    <t>Planificación de los recursos humanos realizada</t>
  </si>
  <si>
    <t>1.4.01.02.</t>
  </si>
  <si>
    <t xml:space="preserve">Implementación y diseño del Sistema de Gestión del Desempeño y Modelo de Gestión por Competencia </t>
  </si>
  <si>
    <t>1.4.01.03.</t>
  </si>
  <si>
    <t>1.4.01.04.</t>
  </si>
  <si>
    <t xml:space="preserve">Formulación e implementación del Programa Anual de Salud Ocupacional y Prevención de Riesgos Laborales </t>
  </si>
  <si>
    <t>1.4.01.05.</t>
  </si>
  <si>
    <t xml:space="preserve">Elaboración e implementación del Sistema de Beneficio y Compensación </t>
  </si>
  <si>
    <t>1.4.01.06.</t>
  </si>
  <si>
    <t xml:space="preserve">Implementación de la Estructura Organizativa </t>
  </si>
  <si>
    <t>1.4.01.07.</t>
  </si>
  <si>
    <t>Actualización de las políticas y los procedimientos de Recursos Humanos</t>
  </si>
  <si>
    <t>1.4.02.</t>
  </si>
  <si>
    <t>Programa de Gestión del Cambio elaborado implementado</t>
  </si>
  <si>
    <t>1.4.02.01.</t>
  </si>
  <si>
    <t>1.4.02.02.</t>
  </si>
  <si>
    <t>Realización del programa de actividades de integración</t>
  </si>
  <si>
    <t xml:space="preserve">1.5. </t>
  </si>
  <si>
    <t>Fortalecimiento de la infraestructura física</t>
  </si>
  <si>
    <t>1.5.01.</t>
  </si>
  <si>
    <t xml:space="preserve">Oficinas administrativas remodeladas y/o ampliadas </t>
  </si>
  <si>
    <t>Administrativo</t>
  </si>
  <si>
    <t>1.5.01.01.</t>
  </si>
  <si>
    <t>Mejoramiento de la infraestructura física y de gestión de las oficinas territoriales</t>
  </si>
  <si>
    <t>1.5.01.02.</t>
  </si>
  <si>
    <t>Remodelación o ampliación de oficinas en la sede central</t>
  </si>
  <si>
    <t xml:space="preserve">1.6. </t>
  </si>
  <si>
    <t>Gestión tecnológica e innovación</t>
  </si>
  <si>
    <t>1.6.01.</t>
  </si>
  <si>
    <t>Infraestructura tecnológica fortalecida</t>
  </si>
  <si>
    <t>Tecnología de la Información</t>
  </si>
  <si>
    <t>1.6.01.01.</t>
  </si>
  <si>
    <t>1.6.02.</t>
  </si>
  <si>
    <t>Repositorio único de estadística e indicadores fortalecido</t>
  </si>
  <si>
    <t>1.6.02.01.</t>
  </si>
  <si>
    <t>1.6.02.02.</t>
  </si>
  <si>
    <t>1.6.02.03.</t>
  </si>
  <si>
    <t xml:space="preserve">1.6.03. </t>
  </si>
  <si>
    <t>Gestión tecnológica fortalecida en base a las mejores prácticas</t>
  </si>
  <si>
    <t>1.6.03.01.</t>
  </si>
  <si>
    <t>Implementación de sistema de gestión de la seguridad de la información</t>
  </si>
  <si>
    <t>1.6.03.02.</t>
  </si>
  <si>
    <t>Implementación de sistema de gestión de servicios tecnológicos</t>
  </si>
  <si>
    <t>1.6.03.03.</t>
  </si>
  <si>
    <t xml:space="preserve">Fortalecimiento de competencias del personal del DTI </t>
  </si>
  <si>
    <t>1.6.04.</t>
  </si>
  <si>
    <t>Innovación de procesos tecnológicos</t>
  </si>
  <si>
    <t>1.6.04.01.</t>
  </si>
  <si>
    <t>1.6.05.</t>
  </si>
  <si>
    <t>Servicios en línea fortalecidos</t>
  </si>
  <si>
    <t>1.6.05.01.</t>
  </si>
  <si>
    <t>Fortalecimiento del portal web</t>
  </si>
  <si>
    <t>1.6.05.02.</t>
  </si>
  <si>
    <t>Implementación APP para difusión de información estadística / División Territorial</t>
  </si>
  <si>
    <t xml:space="preserve">1.7. </t>
  </si>
  <si>
    <t>Fortalecimiento del Sistema de Planificación Institucional</t>
  </si>
  <si>
    <t>1.7.01.</t>
  </si>
  <si>
    <t>Sistema Integrado de Planificación y Control fortalecido</t>
  </si>
  <si>
    <t>1.7.01.01.</t>
  </si>
  <si>
    <t>1.7.02.</t>
  </si>
  <si>
    <t>Sistema de Seguimiento y Evaluación de la Planificación Estratégica diseñado y en proceso de implementación</t>
  </si>
  <si>
    <t xml:space="preserve">1.7.02.01. </t>
  </si>
  <si>
    <t xml:space="preserve">1.7.03. </t>
  </si>
  <si>
    <t>Planes y proyectos formulados, ejecutados y evaluados</t>
  </si>
  <si>
    <t xml:space="preserve">1.7.03.01.  </t>
  </si>
  <si>
    <t xml:space="preserve">1.7.03.02.  </t>
  </si>
  <si>
    <t xml:space="preserve">1.7.03.03.  </t>
  </si>
  <si>
    <t xml:space="preserve">1.7.03.04.  </t>
  </si>
  <si>
    <t xml:space="preserve">1.7.03.05.  </t>
  </si>
  <si>
    <t xml:space="preserve">1.7.03.06.  </t>
  </si>
  <si>
    <t xml:space="preserve">Formulación y seguimiento Proyectos de Inversión Pública </t>
  </si>
  <si>
    <t>1.7.04.</t>
  </si>
  <si>
    <t>1.7.04.01.</t>
  </si>
  <si>
    <t>1.7.04.02.</t>
  </si>
  <si>
    <t xml:space="preserve">Sistema de Metas Presidenciales </t>
  </si>
  <si>
    <t>Planificación y Desarrollo</t>
  </si>
  <si>
    <t>Calidad en la Gestión</t>
  </si>
  <si>
    <t xml:space="preserve">1.8. </t>
  </si>
  <si>
    <t>Fortalecimiento del Sistema de Gestión de la Calidad</t>
  </si>
  <si>
    <t>1.8.01.</t>
  </si>
  <si>
    <t>Sistema de Gestión de Calidad fortalecido</t>
  </si>
  <si>
    <t>1.8.01.01.</t>
  </si>
  <si>
    <t>1.8.02.</t>
  </si>
  <si>
    <t>Normas Básicas de Control Interno (NOBACI)</t>
  </si>
  <si>
    <t>1.8.02.01</t>
  </si>
  <si>
    <t>1.8.03.</t>
  </si>
  <si>
    <t>Carta Compromiso al Ciudadano (CCC)</t>
  </si>
  <si>
    <t>1.8.03.01.</t>
  </si>
  <si>
    <t>Marco Común de Evaluación (CAF)</t>
  </si>
  <si>
    <t>Establecer las normas, instrumentos y mecanismos que permitan la coordinación y articulación eficaz de los órganos que forman parte del Sistema Estadístico Nacional</t>
  </si>
  <si>
    <t xml:space="preserve">2.1. </t>
  </si>
  <si>
    <t>Fortalecimiento de la planificación del desarrollo estadístico nacional</t>
  </si>
  <si>
    <t>2.1.01.</t>
  </si>
  <si>
    <t>Plan Estadístico Nacional (PEN) reformulado e implementado</t>
  </si>
  <si>
    <t>Coordinación del SEN</t>
  </si>
  <si>
    <t>2.1.01.01.</t>
  </si>
  <si>
    <t>2.1.02.</t>
  </si>
  <si>
    <t>Base Cartográfica Censal actualizada y aprobada</t>
  </si>
  <si>
    <t>Cartografía</t>
  </si>
  <si>
    <t>2.1.02.01.</t>
  </si>
  <si>
    <t>Actualización cartográfica para la producción estadística nacional</t>
  </si>
  <si>
    <t>2.1.02.02.</t>
  </si>
  <si>
    <t>Generación de productos para el X Censo Nacional de Población y Vivienda 2020</t>
  </si>
  <si>
    <t>2.1.02.03.</t>
  </si>
  <si>
    <t>Elaboración de mapas provinciales, municipales y urbanos para el levantamiento censal</t>
  </si>
  <si>
    <t>2.1.03.</t>
  </si>
  <si>
    <t>Marco Geoestadístico Nacional creado</t>
  </si>
  <si>
    <t>2.1.03.01.</t>
  </si>
  <si>
    <t>División Territorial actualizada y aprobada anualmente</t>
  </si>
  <si>
    <t>Marco Censal 2020 realizado</t>
  </si>
  <si>
    <t xml:space="preserve">Elaboración del marco por provincias </t>
  </si>
  <si>
    <t>Registros Administrativos fortalecidos</t>
  </si>
  <si>
    <t>Normalización del Sistema Estadístico Nacional para el seguimiento de los Objetivos de Desarrollo Sostenible en República Dominicana</t>
  </si>
  <si>
    <t xml:space="preserve"> SUB-PRODUCTO </t>
  </si>
  <si>
    <t>Coordinación Estadística</t>
  </si>
  <si>
    <t>Inventario de Operaciones estadísticas (IOE) actualizado</t>
  </si>
  <si>
    <t>Fortalecimiento de la capacidad estadística y uso de la información para la planificación del desarrollo nacional</t>
  </si>
  <si>
    <t>SUB-PRODUCTO</t>
  </si>
  <si>
    <t>2.2.</t>
  </si>
  <si>
    <t>Normalización de la producción y difusión de las estadísticas producidas por las instituciones del SEN bajo estándares internacionales</t>
  </si>
  <si>
    <t>2.2.01.</t>
  </si>
  <si>
    <t>Marco normativo de la producción estadística del SEN  diseñado y puesto en ejecución</t>
  </si>
  <si>
    <t>2.2.01.01.</t>
  </si>
  <si>
    <t xml:space="preserve">Política de difusión de la producción estadística del SEN formulada  e implementada </t>
  </si>
  <si>
    <t>2.2.03.</t>
  </si>
  <si>
    <t>Metodología e Investigaciones</t>
  </si>
  <si>
    <t>2.2.03.01.</t>
  </si>
  <si>
    <t>Elaboración del contenido de Tu Municipio en Cifras</t>
  </si>
  <si>
    <t>2.3.</t>
  </si>
  <si>
    <t>Diseño e implementación de los controles para el aseguramiento de la calidad de la producción estadística del SEN</t>
  </si>
  <si>
    <t>2.3.01.</t>
  </si>
  <si>
    <t>Documentación de los procesos de aseguramiento de la calidad de la producción estadística del SEN compilada</t>
  </si>
  <si>
    <t>2.3.01.01.</t>
  </si>
  <si>
    <t xml:space="preserve">2.4. </t>
  </si>
  <si>
    <t>Fortalecimiento de las capacidades técnicas operativas de las instituciones del SEN que producen estadísticas</t>
  </si>
  <si>
    <t>2.4.01.</t>
  </si>
  <si>
    <t>Modelos de estructuras organizativas de las unidades institucionales de estadísticas implementados</t>
  </si>
  <si>
    <t>2.4.01.01.</t>
  </si>
  <si>
    <t xml:space="preserve">2.5. </t>
  </si>
  <si>
    <t>Fortalecimiento de los mecanismos de coordinación y articulación del SEN</t>
  </si>
  <si>
    <t>2.5.01.</t>
  </si>
  <si>
    <t>Planes Sectoriales de Producción Estadística en las provincias implementados</t>
  </si>
  <si>
    <t>Oficinas Territoriales</t>
  </si>
  <si>
    <t>2.5.01.01.</t>
  </si>
  <si>
    <t>Generación de capacidades de las oficinas territoriales</t>
  </si>
  <si>
    <t>2.5.01.02.</t>
  </si>
  <si>
    <t>Implementación de los planes sectoriales según priorización</t>
  </si>
  <si>
    <t>2.5.01.03.</t>
  </si>
  <si>
    <t>Estadísticas de gestión de las Oficinas Territoriales</t>
  </si>
  <si>
    <t>2.5.02.</t>
  </si>
  <si>
    <t>Procesos continuos de socialización y consulta con el SEN realizados</t>
  </si>
  <si>
    <t>2.5.02.01.</t>
  </si>
  <si>
    <t>2.5.03.</t>
  </si>
  <si>
    <t>Programa de pasantías en  temas de coordinación y articulación  del Sistema Estadístico Nacional diseñado y ejecutado</t>
  </si>
  <si>
    <t>2.5.03.01.</t>
  </si>
  <si>
    <t>2.5.04.</t>
  </si>
  <si>
    <t>Planes de trabajo diseñados e implementados como resultado de los convenios y acuerdos firmados en el marco del SEN</t>
  </si>
  <si>
    <t>2.5.04.01.</t>
  </si>
  <si>
    <t>3.</t>
  </si>
  <si>
    <t>Fortalecer los procesos de generación y difusión de la producción estadística de la institución, garantizando la calidad de su contenido, la excelencia de su difusión y el uso adecuado de los grupos de interés, nacionales e internacionales.</t>
  </si>
  <si>
    <t xml:space="preserve">3.1. </t>
  </si>
  <si>
    <t>Generación de estadísticas oficiales que conciernen a la ONE con calidad y oportunamente</t>
  </si>
  <si>
    <t>3.1.01.</t>
  </si>
  <si>
    <t>Censos</t>
  </si>
  <si>
    <t>3.1.01.01.</t>
  </si>
  <si>
    <t>Lineamientos e investigaciones previas al levantamiento de la información principal</t>
  </si>
  <si>
    <t>0009</t>
  </si>
  <si>
    <t>3.1.02.</t>
  </si>
  <si>
    <t>VIII Censo Nacional Agropecuario realizado (fase de planificación y diseño, fase de levantamiento, fase de procesamiento y fase de difusión)</t>
  </si>
  <si>
    <t>3.1.02.01.</t>
  </si>
  <si>
    <t xml:space="preserve">Fase de planificación y diseño </t>
  </si>
  <si>
    <t>3.1.03.</t>
  </si>
  <si>
    <t xml:space="preserve">Sistema de Encuestas de Hogares fortalecido </t>
  </si>
  <si>
    <t>Encuestas</t>
  </si>
  <si>
    <t>Análisis de la información recopilada en la ENHOGAR MICS -2019</t>
  </si>
  <si>
    <t>3.1.04.</t>
  </si>
  <si>
    <t>3.1.05.</t>
  </si>
  <si>
    <t>Sistema de Índices Económicos integrado y fortalecido</t>
  </si>
  <si>
    <t>Estadísticas Económicas</t>
  </si>
  <si>
    <t>3.1.05.01.</t>
  </si>
  <si>
    <t>Índice de Precios del Productor (IPP)</t>
  </si>
  <si>
    <t>3.1.05.02.</t>
  </si>
  <si>
    <t>Índice de Costos Directos de la Construcción de Viviendas (ICDV)</t>
  </si>
  <si>
    <t>3.1.06.</t>
  </si>
  <si>
    <t>Metodologías de estadísticas económicas elaboradas y/o actualizadas</t>
  </si>
  <si>
    <t>3.1.06.01.</t>
  </si>
  <si>
    <t>Diseño metodológico y análisis del Índice de Precios del Productor- IPP</t>
  </si>
  <si>
    <t>3.1.06.02.</t>
  </si>
  <si>
    <t>Diseño metodológico y análisis del Índice de Costos Directos de la Construcción de Viviendas -ICDV</t>
  </si>
  <si>
    <t>3.1.06.03.</t>
  </si>
  <si>
    <t>Diseño metodológico del Estudio de Oferta de Edificaciones- EOE</t>
  </si>
  <si>
    <t>3.1.06.04.</t>
  </si>
  <si>
    <t>Compendio de Estadísticas Coyunturales</t>
  </si>
  <si>
    <t>3.1.06.05.</t>
  </si>
  <si>
    <t>Diseño metodológico y análisis de datos del Directorio de Empresas y Establecimientos (DEE).</t>
  </si>
  <si>
    <t>3.1.06.06.</t>
  </si>
  <si>
    <t xml:space="preserve">Medición de las micro-finanzas de la Fundación Reservas </t>
  </si>
  <si>
    <t>3.1.06.07.</t>
  </si>
  <si>
    <t>Diseño metodológico y análisis de la Encuesta Nacional de Actividad Económica (ENAE).</t>
  </si>
  <si>
    <t>3.1.06.08.</t>
  </si>
  <si>
    <t>Medición oficial de la pobreza monetaria en República Dominicana</t>
  </si>
  <si>
    <t>3.1.06.09.</t>
  </si>
  <si>
    <t>3.1.06.10.</t>
  </si>
  <si>
    <t>Diseño metodológico Índice de Precios de Vivienda Nueva- IPVN</t>
  </si>
  <si>
    <t>Estudios económicos coyunturales actualizados, mejorados y ampliados</t>
  </si>
  <si>
    <t>Estudio de Oferta de Edificaciones</t>
  </si>
  <si>
    <t>Encuesta de Infraestructura Económica levantada y difundida</t>
  </si>
  <si>
    <t>Directorio  de empresas y establecimientos actualizado, mejorado y ampliado</t>
  </si>
  <si>
    <t xml:space="preserve">Sistema de indicadores sociodemográficos, ambientales y culturales fortalecido
</t>
  </si>
  <si>
    <t>Estadísticas Demográficas, Sociales y Culturales</t>
  </si>
  <si>
    <t>Sistema Integrado de Indicadores para el Desarrollo (SINID)</t>
  </si>
  <si>
    <t>Sub-sistema de materiales de comunicación y difusión breves de indicadores SINID</t>
  </si>
  <si>
    <t>Anuarios y compendios  basados en información de registros administrativos sobre datos sociales, demográficos, judiciales y culturales, elaborados</t>
  </si>
  <si>
    <t>Elaboración de anuarios y compendios del ámbito demográfico</t>
  </si>
  <si>
    <t>Elaboración de anuarios y compendios del ámbito social</t>
  </si>
  <si>
    <t>Elaboración de anuarios y compendios de seguridad y convivencia</t>
  </si>
  <si>
    <t>Gestión de las solicitudes de usuarios nacionales</t>
  </si>
  <si>
    <t>Elaboración de reportes estadísticos anuales para agencias internacionales OIT, UNICEF, CEPAL, UNSTATS, SES; REDEPLAN</t>
  </si>
  <si>
    <t>I Censo Nacional Pesquero 2019</t>
  </si>
  <si>
    <t xml:space="preserve">3.2. </t>
  </si>
  <si>
    <t>Fomento de la compilación y uso de los registros administrativos con fines estadísticos</t>
  </si>
  <si>
    <t>3.2.01.</t>
  </si>
  <si>
    <t>Sistema de información económica a partir de registros administrativos elaborado, actualizado y sistematizado (series e indicadores basados en los registros administrativos económicos)</t>
  </si>
  <si>
    <t>3.2.01.01.</t>
  </si>
  <si>
    <t>Actualización del sub-sistema de estadísticas e indicadores de transporte marítimo 2019</t>
  </si>
  <si>
    <t>3.2.01.02.</t>
  </si>
  <si>
    <t>Actualización de sub-sistema de estadísticas e indicadores de construcción 2019</t>
  </si>
  <si>
    <t>3.2.01.03.</t>
  </si>
  <si>
    <t>Actualización de sub-sistema de estadísticas e indicadores de Comunicación 2019</t>
  </si>
  <si>
    <t>3.2.01.04.</t>
  </si>
  <si>
    <t>Actualización del sub-sistema de estadísticas e indicadores de turismo 2019</t>
  </si>
  <si>
    <t>3.2.01.05.</t>
  </si>
  <si>
    <t>Actualización del sub-sistema de estadísticas e indicadores de finanzas públicas gobierno central 2019</t>
  </si>
  <si>
    <t>3.2.01.06.</t>
  </si>
  <si>
    <t>Actualización de sub-sistema de estadísticas e indicadores de finanzas públicas municipales (ayuntamientos) 2019</t>
  </si>
  <si>
    <t>3.2.01.07.</t>
  </si>
  <si>
    <t>Actualización del sub-sistema de estadísticas e indicadores del  mercado asegurador 2019</t>
  </si>
  <si>
    <t>3.2.01.08.</t>
  </si>
  <si>
    <t>Actualización del sub-sistema de estadísticas e indicadores de bolsa de valores 2019</t>
  </si>
  <si>
    <t>3.2.01.09.</t>
  </si>
  <si>
    <t>Actualización del sub-sistema de estadísticas e indicadores de intermediarios financieros (Banca) 2019</t>
  </si>
  <si>
    <t>3.2.01.10.</t>
  </si>
  <si>
    <t>Actualización del sub-sistema de estadísticas e indicadores de Macroeconómicos 2019</t>
  </si>
  <si>
    <t>3.2.01.11.</t>
  </si>
  <si>
    <t>Actualización del sub-sistema de estadísticas e indicadores de Tasa de Cambio 2019</t>
  </si>
  <si>
    <t>3.2.01.12.</t>
  </si>
  <si>
    <t>Actualización del sub-sistema de estadísticas e indicadores de deuda externa 2019</t>
  </si>
  <si>
    <t>3.2.01.13.</t>
  </si>
  <si>
    <t>Actualización del sub-sistema de estadísticas del sector industria 2019</t>
  </si>
  <si>
    <t>3.2.01.14.</t>
  </si>
  <si>
    <t>Actualización del sub-sistema de estadísticas e indicadores agrícolas y pecuario 2019</t>
  </si>
  <si>
    <t>3.2.01.15.</t>
  </si>
  <si>
    <t>Actualización del sub-sistema de estadísticas e indicadores de minería 2018</t>
  </si>
  <si>
    <t>3.2.01.16.</t>
  </si>
  <si>
    <t>Actualización del sub-sistema de estadísticas e indicadores de electricidad 2019</t>
  </si>
  <si>
    <t>3.2.01.17.</t>
  </si>
  <si>
    <t>Actualización del sub-sistema de estadísticas e indicadores de agua 2019</t>
  </si>
  <si>
    <t>3.2.01.18.</t>
  </si>
  <si>
    <t>Actualización del sub-sistema de estadísticas e indicadores de consumo de Combustible 2019</t>
  </si>
  <si>
    <t>3.2.01.19.</t>
  </si>
  <si>
    <t>Actualización del sub-sistema de estadísticas e indicadores de  las zonas francas 2019</t>
  </si>
  <si>
    <t>3.2.01.20.</t>
  </si>
  <si>
    <t>Actualización del sub-sistema de estadísticas e indicadores del sector externo (comercio exterior) 2019</t>
  </si>
  <si>
    <t>3.2.01.21.</t>
  </si>
  <si>
    <t>Mejoramiento de los Sistemas estadísticos sectoriales</t>
  </si>
  <si>
    <t>3.2.01.22.</t>
  </si>
  <si>
    <t>Elaboración de los reportes anuales de estadísticas económicas  para las agencias internacionales y usuarios nacionales</t>
  </si>
  <si>
    <t>3.2.01.23.</t>
  </si>
  <si>
    <t>3.2.01.24.</t>
  </si>
  <si>
    <t>3.2.01.25.</t>
  </si>
  <si>
    <t>3.2.01.26.</t>
  </si>
  <si>
    <t>Elaboración y publicación de los Artículos Coyunturales, Departamento Estadísticas Económicas</t>
  </si>
  <si>
    <t>3.2.02.</t>
  </si>
  <si>
    <t xml:space="preserve">Sistema de estadísticas vitales fortalecido </t>
  </si>
  <si>
    <t>3.2.02.01.</t>
  </si>
  <si>
    <t>Recolección, procesamiento, documentación y difusión de las Estadísticas Vitales</t>
  </si>
  <si>
    <t>3.2.03.</t>
  </si>
  <si>
    <t xml:space="preserve">Sistema de estadísticas de seguridad y convivencia fortalecido (Muertes accidentales y violentas, delito, victimización) </t>
  </si>
  <si>
    <t>3.2.03.01.</t>
  </si>
  <si>
    <t>Sub-sistema de estadísticas de muertes accidentales y violentas</t>
  </si>
  <si>
    <t>3.2.03.02.</t>
  </si>
  <si>
    <t>Sub-sistema de estadísticas de seguridad pública, convivencia, victimización y justicia</t>
  </si>
  <si>
    <t>3.2.04.</t>
  </si>
  <si>
    <t>Sistema de estadísticas sociales fortalecido</t>
  </si>
  <si>
    <t>3.2.04.01.</t>
  </si>
  <si>
    <t xml:space="preserve">Desarrollo del sub-sistema de estadísticas de migración </t>
  </si>
  <si>
    <t>3.2.04.02.</t>
  </si>
  <si>
    <t xml:space="preserve">Actualización del sub-sistema de estadísticas laborales y de seguridad social </t>
  </si>
  <si>
    <t>3.2.04.03.</t>
  </si>
  <si>
    <r>
      <t>Actualización del sub-sistema de</t>
    </r>
    <r>
      <rPr>
        <sz val="12"/>
        <color rgb="FFFF0000"/>
        <rFont val="Times New Roman"/>
        <family val="1"/>
      </rPr>
      <t xml:space="preserve"> </t>
    </r>
    <r>
      <rPr>
        <sz val="10"/>
        <color rgb="FF000000"/>
        <rFont val="Times New Roman"/>
        <family val="1"/>
      </rPr>
      <t xml:space="preserve">asistencia social y condiciones de vida </t>
    </r>
  </si>
  <si>
    <t>3.2.04.04.</t>
  </si>
  <si>
    <t xml:space="preserve">Actualización del sub-sistema de estadísticas de salud </t>
  </si>
  <si>
    <t>3.2.04.05.</t>
  </si>
  <si>
    <t>Actualización del sub-sistema de estadísticas de infancia</t>
  </si>
  <si>
    <t>3.2.04.06.</t>
  </si>
  <si>
    <t xml:space="preserve">Fortalecimiento del sub-sistema de estadísticas de educación </t>
  </si>
  <si>
    <t>3.2.04.07.</t>
  </si>
  <si>
    <t>Actualización del sub-sistema de estadísticas culturales</t>
  </si>
  <si>
    <t>3.2.05.</t>
  </si>
  <si>
    <t>Sistema de estadísticas ambientales fortalecido</t>
  </si>
  <si>
    <t>3.2.05.01.</t>
  </si>
  <si>
    <t>Recolección, procesamiento y documentación de las Estadísticas Ambientales</t>
  </si>
  <si>
    <t xml:space="preserve">3.3. </t>
  </si>
  <si>
    <t>3.3.01.</t>
  </si>
  <si>
    <t>Documentos de Análisis Geoespacial diseñados y publicados</t>
  </si>
  <si>
    <t>3.3.01.01.</t>
  </si>
  <si>
    <t>Elaboración de Atlas</t>
  </si>
  <si>
    <t xml:space="preserve">Comunicaciones </t>
  </si>
  <si>
    <t>3.4.03.</t>
  </si>
  <si>
    <t>Servicios prestados en el CENDOC mejorados</t>
  </si>
  <si>
    <t>3.4.03.01.</t>
  </si>
  <si>
    <t>Incremento en la oferta de actividades que realiza el CENDOC con su público meta</t>
  </si>
  <si>
    <t>3.4.04.</t>
  </si>
  <si>
    <t>Sistema de evaluación de satisfacción de usuarios fortalecido</t>
  </si>
  <si>
    <t>3.4.04.01.</t>
  </si>
  <si>
    <t>3.4.05.</t>
  </si>
  <si>
    <t xml:space="preserve">Plan de Comunicación formulado y ejecutado </t>
  </si>
  <si>
    <t>3.4.05.01.</t>
  </si>
  <si>
    <t>Implementación del plan de comunicaciones de la ONE</t>
  </si>
  <si>
    <t xml:space="preserve">3.5. </t>
  </si>
  <si>
    <t>Desarrollo e implementación de proyectos de análisis y metodologías de investigación</t>
  </si>
  <si>
    <t>3.5.01.</t>
  </si>
  <si>
    <t>3.5.01.01.</t>
  </si>
  <si>
    <t>3.5.02.</t>
  </si>
  <si>
    <t>Metodologías para el fortalecimiento de la producción estadística publicadas</t>
  </si>
  <si>
    <t>3.5.02.01.</t>
  </si>
  <si>
    <t>Análisis demográficos para difusión masiva publicados</t>
  </si>
  <si>
    <t xml:space="preserve">Publicación de los Panoramas Estadísticos </t>
  </si>
  <si>
    <t xml:space="preserve">3.6. </t>
  </si>
  <si>
    <t>Producción y difusión de información estadística a partir del enfoque de género, visibilización de grupos vulnerables y buenas prácticas inclusivas</t>
  </si>
  <si>
    <t>3.6.01.</t>
  </si>
  <si>
    <t>Políticas y normas de transversalización del enfoque de género y de visibilización de grupos vulnerables socializadas e implementadas</t>
  </si>
  <si>
    <t>3.6.01.01.</t>
  </si>
  <si>
    <t>3.6.01.02.</t>
  </si>
  <si>
    <t>3.6.02.</t>
  </si>
  <si>
    <t>Producción de información con enfoque de género mejorada</t>
  </si>
  <si>
    <t xml:space="preserve">Sistema Nacional de Estadísticas sobre Violencia de Género (SINAVIG) </t>
  </si>
  <si>
    <t>3.6.02.04.</t>
  </si>
  <si>
    <t xml:space="preserve">Sistema de Indicadores de Género (SISGE) </t>
  </si>
  <si>
    <t>3.6.03.</t>
  </si>
  <si>
    <t xml:space="preserve">Fortalecimiento del personal técnico en temas de género </t>
  </si>
  <si>
    <t>3.6.03.01.</t>
  </si>
  <si>
    <t xml:space="preserve">3.7. </t>
  </si>
  <si>
    <t>Innovación en la Producción Estadística</t>
  </si>
  <si>
    <t>3.7.01.</t>
  </si>
  <si>
    <t>3.7.01.01.</t>
  </si>
  <si>
    <t>3.7.02.</t>
  </si>
  <si>
    <t xml:space="preserve">Estadísticas económicas actualizadas </t>
  </si>
  <si>
    <t>3.7.02.01.</t>
  </si>
  <si>
    <t>Elaboración del estudio sobre el impacto de las micro finanzas en el bienestar social</t>
  </si>
  <si>
    <t>3.7.03.</t>
  </si>
  <si>
    <t>Estructuras existentes y tamaño de muestra de las operaciones estadísticas con cobertura ampliada</t>
  </si>
  <si>
    <t>3.7.03.01.</t>
  </si>
  <si>
    <t>Oferta de Edificaciones para la zona Urbana de la Región Metropolitana</t>
  </si>
  <si>
    <t>3.7.04.</t>
  </si>
  <si>
    <t xml:space="preserve">Plataforma única de indicadores </t>
  </si>
  <si>
    <t>3.7.04.01.</t>
  </si>
  <si>
    <t>Conformación del Sistema de información integrado</t>
  </si>
  <si>
    <t>Estadísticas del Sector Educación actualizadas</t>
  </si>
  <si>
    <t>4.</t>
  </si>
  <si>
    <t>Implementar estrategias formativas y planes para sensibilización que impulsen una cultura estadística a nivel nacional sobre producción, difusión y análisis de información estadística, demográfica y cartográfica, impactando así la toma de decisiones públicas y al desarrollo nacional</t>
  </si>
  <si>
    <t xml:space="preserve">4.1. </t>
  </si>
  <si>
    <t>Fortalecimiento de la Escuela Nacional de Estadística</t>
  </si>
  <si>
    <t>4.1.01.</t>
  </si>
  <si>
    <t xml:space="preserve">Procesos de la ENE sistematizados y automatizados </t>
  </si>
  <si>
    <t>Escuela Nacional de Estadística</t>
  </si>
  <si>
    <t>4.1.01.01.</t>
  </si>
  <si>
    <t>Automatización de los procesos de gestión académica</t>
  </si>
  <si>
    <t>4.1.02.</t>
  </si>
  <si>
    <t>4.1.02.01.</t>
  </si>
  <si>
    <t>4.1.03.</t>
  </si>
  <si>
    <t>4.1.03.01.</t>
  </si>
  <si>
    <t>4.1.04.</t>
  </si>
  <si>
    <t>Rediseño de la estructura organizacional y de funciones de la ENE implementado</t>
  </si>
  <si>
    <t>4.1.04.01.</t>
  </si>
  <si>
    <t xml:space="preserve">Aprobación del manual de cargos de la ENE </t>
  </si>
  <si>
    <t>4.1.05.</t>
  </si>
  <si>
    <t>Servicio de formación en línea estructurado y mejorado</t>
  </si>
  <si>
    <t>4.1.05.01.</t>
  </si>
  <si>
    <t xml:space="preserve">4.2. </t>
  </si>
  <si>
    <t>Diseño y ejecución de programas de capacitación y formación estadística dirigidos a las instituciones públicas y privadas y la sociedad en general.</t>
  </si>
  <si>
    <t>4.2.01.</t>
  </si>
  <si>
    <t>Diagnóstico de necesidades y demandas de capacitación estadística realizado</t>
  </si>
  <si>
    <t>4.2.01.01.</t>
  </si>
  <si>
    <t xml:space="preserve">Realización del Diagnóstico de Detección de Necesidades de Capacitación Estadística aplicada a la ONE </t>
  </si>
  <si>
    <t>4.2.02.</t>
  </si>
  <si>
    <t>Oferta académica de la ENE actualizada e implementada según demandas y necesidades</t>
  </si>
  <si>
    <t>4.2.02.01.</t>
  </si>
  <si>
    <t xml:space="preserve">Actualización de la Oferta académica de la ENE </t>
  </si>
  <si>
    <t>4.2.02.02.</t>
  </si>
  <si>
    <t>4.2.02.03.</t>
  </si>
  <si>
    <t>Gestión de avales académicos</t>
  </si>
  <si>
    <t xml:space="preserve">4.3. </t>
  </si>
  <si>
    <t>Fomento del uso de la información estadística</t>
  </si>
  <si>
    <t>4.3.01.</t>
  </si>
  <si>
    <t>Programa de formación para el fomento de la cultura estadística diseñado e implementado</t>
  </si>
  <si>
    <t>4.3.01.01.</t>
  </si>
  <si>
    <t>4.3.02.</t>
  </si>
  <si>
    <t>Subportal Escolar de Estadística desplegado</t>
  </si>
  <si>
    <t>4.3.02.01.</t>
  </si>
  <si>
    <t>4.3.02.02.</t>
  </si>
  <si>
    <t xml:space="preserve">4.4. </t>
  </si>
  <si>
    <t xml:space="preserve">Establecimiento de alianzas estratégicas con organismos públicos y privados para los fines de promover y fomentar la cultura estadística en el país </t>
  </si>
  <si>
    <t>4.4.01.</t>
  </si>
  <si>
    <t>Red de colaboradores de la ENE establecida</t>
  </si>
  <si>
    <t>4.4.01.01.</t>
  </si>
  <si>
    <t>Investigaciones</t>
  </si>
  <si>
    <t>1.1.01.01.01</t>
  </si>
  <si>
    <t>TAREA</t>
  </si>
  <si>
    <t>Cargar procesos de compras en el portal transaccional</t>
  </si>
  <si>
    <t>Actualizar el maestro de insumos</t>
  </si>
  <si>
    <t>Colgar los procesos de compras en el portal ONE</t>
  </si>
  <si>
    <t>1.1.01.02.01</t>
  </si>
  <si>
    <t>1.1.01.02.02</t>
  </si>
  <si>
    <t>1.1.01.02.03</t>
  </si>
  <si>
    <t>1.1.01.02.04</t>
  </si>
  <si>
    <t>Fortalecimiento de los procesos administrativos</t>
  </si>
  <si>
    <t>1.1.01.04.01</t>
  </si>
  <si>
    <t>1.1.01.04.02</t>
  </si>
  <si>
    <t>Entregables</t>
  </si>
  <si>
    <t>Área
Involucrada</t>
  </si>
  <si>
    <t>Procesos de compras cargados en el portal transaccional</t>
  </si>
  <si>
    <t>Procesos de compras colgados en el portal ONE</t>
  </si>
  <si>
    <t>Desplegar el sistema</t>
  </si>
  <si>
    <t xml:space="preserve">Capacitar el personal de las áreas internas </t>
  </si>
  <si>
    <t>Sistema de acceso y seguridad desplegado</t>
  </si>
  <si>
    <t xml:space="preserve">Completar el levantamiento de procesos </t>
  </si>
  <si>
    <t>Personal de las áreas internas capacitado en el uso de la herramienta</t>
  </si>
  <si>
    <t>Equipos tecnológicos en funcionamiento</t>
  </si>
  <si>
    <t xml:space="preserve">Documentos controlados y socializados:
1. Política de Adquisiciones
2. Procedimiento para la Actualización del Maestro de Insumos </t>
  </si>
  <si>
    <t>1.1.02.01.01</t>
  </si>
  <si>
    <t>1.1.02.01.02</t>
  </si>
  <si>
    <t>1.1.01.03.01</t>
  </si>
  <si>
    <t>1.1.01.03.02</t>
  </si>
  <si>
    <t>Actualizar mapa global de procesos ONE según la nueva estructura</t>
  </si>
  <si>
    <t>Validar correspondencia del MOF y mapa global de procesos ONE</t>
  </si>
  <si>
    <t>Mapa global de procesos actualizado</t>
  </si>
  <si>
    <t>1.1.03.01.01</t>
  </si>
  <si>
    <t xml:space="preserve">Someter anteproyecto del presupuesto a DIGEPRES 
</t>
  </si>
  <si>
    <t>Anteproyecto del presupuesto sometido a DIGEPRES</t>
  </si>
  <si>
    <t>1.1.04.01.01</t>
  </si>
  <si>
    <t>1.1.04.01.02</t>
  </si>
  <si>
    <t>1.1.04.01.03</t>
  </si>
  <si>
    <t>1.1.04.01.04</t>
  </si>
  <si>
    <t>1.1.04.01.05</t>
  </si>
  <si>
    <t>1.1.04.01.06</t>
  </si>
  <si>
    <t>1.1.04.01.07</t>
  </si>
  <si>
    <t xml:space="preserve">Realizar encuestas de clima ético institucional para conocer la presencia o ausencia de prácticas éticas formales </t>
  </si>
  <si>
    <t xml:space="preserve">Analizar datos levantados en la encuesta de lima ético institucional para conocer la presencia o ausencia de prácticas éticas formales </t>
  </si>
  <si>
    <t xml:space="preserve">Elaborar y mantener actualizada base de datos de los sujetos obligados a presentar declaración jurada de bienes </t>
  </si>
  <si>
    <t xml:space="preserve">Elaborar el plan de trabajo 2021 </t>
  </si>
  <si>
    <t>(100) empleados sensibilizados</t>
  </si>
  <si>
    <t xml:space="preserve">Actividad de conmemoración realizada </t>
  </si>
  <si>
    <t>Encuesta completada</t>
  </si>
  <si>
    <t>Informe de resultados socializado con la DIGEIG</t>
  </si>
  <si>
    <t xml:space="preserve">Plan de trabajo validado </t>
  </si>
  <si>
    <t xml:space="preserve">Realizar reuniones ordinarias de seguimiento al plan de acción </t>
  </si>
  <si>
    <t>12 reuniones ordinarias realizadas</t>
  </si>
  <si>
    <t>1.5.01.01.01</t>
  </si>
  <si>
    <t>1.5.01.02.01</t>
  </si>
  <si>
    <t xml:space="preserve">Mejorar la infraestructura de las Oficinas territoriales </t>
  </si>
  <si>
    <t>1.7.01.01.01</t>
  </si>
  <si>
    <t>1.7.01.01.02</t>
  </si>
  <si>
    <t>Documentar procedimientos del proceso de gestión presupuestaria</t>
  </si>
  <si>
    <t>Documentar el proceso de contribución  institucional a la formulación y actualización del PNPSP</t>
  </si>
  <si>
    <t>Estructura Plan Operativo Anual (POA) 2020</t>
  </si>
  <si>
    <t>Documentación de gestión presupuestaria controlada y socializada</t>
  </si>
  <si>
    <t>Documentación de proceso de contribución  institucional a la formulación y actualización del PNPSP controlada y socializada</t>
  </si>
  <si>
    <t>Implementación del Sistema de Seguimiento y Evaluación de la Planificación Estratégica</t>
  </si>
  <si>
    <t>1.7.02.01.01</t>
  </si>
  <si>
    <t>1.7.02.01.02</t>
  </si>
  <si>
    <t>1.7.02.01.03</t>
  </si>
  <si>
    <t xml:space="preserve">Socializar el plan del Sistema de Seguimiento y Evaluación de la Planificación Estratégica </t>
  </si>
  <si>
    <t>Capacitar al personal involucrado en el proceso de  Seguimiento y Evaluación de la Planificación Estratégica</t>
  </si>
  <si>
    <t>Implementar cambios y mejoras</t>
  </si>
  <si>
    <t>Sistema de Seguimiento y Evaluación de la Planificación Estratégica socializado</t>
  </si>
  <si>
    <t>Personal involucrado en el proceso de  Seguimiento y Evaluación capacitado</t>
  </si>
  <si>
    <t>Cambios y mejoras implementados</t>
  </si>
  <si>
    <t>Formulación PEI 2021-2024</t>
  </si>
  <si>
    <t>Monitoreo y seguimiento de la Planificación estratégica</t>
  </si>
  <si>
    <t>Monitoreo y seguimiento de la planificación operativa</t>
  </si>
  <si>
    <t>Monitoreo y seguimiento de la planificación presupuestaria</t>
  </si>
  <si>
    <t xml:space="preserve">Realizar talleres y reuniones de trabajo </t>
  </si>
  <si>
    <t>Elaborar documento PEI 2021-2024</t>
  </si>
  <si>
    <t>Socializar y difundir PEI 2021-2024</t>
  </si>
  <si>
    <t>Dar seguimiento y evaluar PEI 2018-2020</t>
  </si>
  <si>
    <t>Programar en DELPHOS distribución metas 2020</t>
  </si>
  <si>
    <t>Socializar y difundir POA 2020</t>
  </si>
  <si>
    <t>Formular POA 2021</t>
  </si>
  <si>
    <t>Formular matriz de demanda 2021</t>
  </si>
  <si>
    <t>Consolidar matriz de presupuestación</t>
  </si>
  <si>
    <t>Elaborar PACC</t>
  </si>
  <si>
    <t xml:space="preserve">Actualizar matriz de presupuestación </t>
  </si>
  <si>
    <t>Actualizar  Estructura Programática 2021</t>
  </si>
  <si>
    <t xml:space="preserve">Identificar necesidades de las áreas </t>
  </si>
  <si>
    <t>Formular anteproyecto de presupuesto 2021</t>
  </si>
  <si>
    <t>Formular y cargar programación físico-financiera 2021 en SIGEF</t>
  </si>
  <si>
    <t>Monitorear producción física institucional</t>
  </si>
  <si>
    <t xml:space="preserve">Cargar avance físico trimestral en SIGEF </t>
  </si>
  <si>
    <t>Analizar y seleccionar propuestas para proyectos de inversión</t>
  </si>
  <si>
    <t>Formular y reformular proyectos de inversión pública</t>
  </si>
  <si>
    <t>Cargar en el SNIP programación físico-financiera 2021</t>
  </si>
  <si>
    <t>Elaborar informes de ejecución físico-financiera de proyectos de inversión pública</t>
  </si>
  <si>
    <t>PNPSP institucional 2021-2024 formulado</t>
  </si>
  <si>
    <t xml:space="preserve">Reportes trimestrales de los avances del PNPSP institucional </t>
  </si>
  <si>
    <t>TDR elaborados</t>
  </si>
  <si>
    <t>Talleres y reuniones de trabajo realizados</t>
  </si>
  <si>
    <t>PEI 2021-2024 elaborado</t>
  </si>
  <si>
    <t>PEI 2021-2024 socializado</t>
  </si>
  <si>
    <t>Informe de Evaluación Anual PEI 2019
Reporte de Seguimiento PEI 2020-1S</t>
  </si>
  <si>
    <t>Herramienta programada para el registro del año en curso</t>
  </si>
  <si>
    <t>POA 2020 socializado y difundido</t>
  </si>
  <si>
    <t>Reportes del monitoreo mensual con estatus actualizado (12)</t>
  </si>
  <si>
    <t>Informes trimestrales de seguimiento (4)
Informe de seguimiento y evaluación 2019</t>
  </si>
  <si>
    <t>POA 2021 formulado</t>
  </si>
  <si>
    <t>Matriz de demandas formulada</t>
  </si>
  <si>
    <t>Matriz consolidada</t>
  </si>
  <si>
    <t xml:space="preserve">PACC cargado en el portal </t>
  </si>
  <si>
    <t xml:space="preserve">Matriz de presupuestación actualizada </t>
  </si>
  <si>
    <t xml:space="preserve">Estructura Programática actualizada </t>
  </si>
  <si>
    <t xml:space="preserve">Necesidades presupuestarias de las áreas identificadas </t>
  </si>
  <si>
    <t xml:space="preserve">Estructura Programática y anteproyecto entregado a Financiero </t>
  </si>
  <si>
    <t>Reportes trimestrales de logro de metas físicas (4)
Reportes mensuales de estatus (12)</t>
  </si>
  <si>
    <t xml:space="preserve">Avance físico cargado en el SIGEF </t>
  </si>
  <si>
    <t>Propuesta revisadas</t>
  </si>
  <si>
    <t xml:space="preserve">Proyectos formulados o reformulados </t>
  </si>
  <si>
    <t xml:space="preserve">Informes de ejecución cargado en el portal de transparencia </t>
  </si>
  <si>
    <t>Gestión de Información Estadística Institucional</t>
  </si>
  <si>
    <t>Actualización de la Información Estadística Institucional</t>
  </si>
  <si>
    <t>Elaboración de las memorias institucionales</t>
  </si>
  <si>
    <t>Consolidar, tabular y publicar informes trimestrales de información estadística institucional</t>
  </si>
  <si>
    <t>Recopilar y validar las informaciones de las áreas</t>
  </si>
  <si>
    <t>Estructurar las memorias institucionales</t>
  </si>
  <si>
    <t>Informes trimestrales de información estadística institucional disponibles en el portal de transparencia</t>
  </si>
  <si>
    <t>1.7.03.01.01</t>
  </si>
  <si>
    <t>1.7.03.01.02</t>
  </si>
  <si>
    <t>1.7.03.02.01</t>
  </si>
  <si>
    <t>1.7.03.02.02</t>
  </si>
  <si>
    <t>1.7.03.02.03</t>
  </si>
  <si>
    <t>1.7.03.02.04</t>
  </si>
  <si>
    <t>1.7.03.02.05</t>
  </si>
  <si>
    <t>1.7.03.03.01</t>
  </si>
  <si>
    <t>1.7.03.03.02</t>
  </si>
  <si>
    <t>1.7.03.04.01</t>
  </si>
  <si>
    <t>1.7.03.04.02</t>
  </si>
  <si>
    <t>1.7.03.04.03</t>
  </si>
  <si>
    <t>1.7.03.04.04</t>
  </si>
  <si>
    <t>1.7.03.04.05</t>
  </si>
  <si>
    <t>1.7.03.05.01</t>
  </si>
  <si>
    <t>1.7.03.05.02</t>
  </si>
  <si>
    <t>1.7.03.05.03</t>
  </si>
  <si>
    <t>1.7.03.05.04</t>
  </si>
  <si>
    <t>1.7.03.05.05</t>
  </si>
  <si>
    <t>1.7.03.05.06</t>
  </si>
  <si>
    <t>1.7.03.05.07</t>
  </si>
  <si>
    <t>1.7.03.05.08</t>
  </si>
  <si>
    <t>1.7.03.05.09</t>
  </si>
  <si>
    <t>1.7.03.05.10</t>
  </si>
  <si>
    <t>1.7.03.05.11</t>
  </si>
  <si>
    <t>1.7.03.06.01</t>
  </si>
  <si>
    <t>1.7.03.06.02</t>
  </si>
  <si>
    <t>1.7.03.06.03</t>
  </si>
  <si>
    <t>1.7.03.06.04</t>
  </si>
  <si>
    <t>1.7.04.01.01</t>
  </si>
  <si>
    <t>1.7.04.02.01</t>
  </si>
  <si>
    <t>1.7.04.02.02</t>
  </si>
  <si>
    <t>1.7.04.02.03</t>
  </si>
  <si>
    <t>1.7.04.02.04</t>
  </si>
  <si>
    <t>1.7.04.02.05</t>
  </si>
  <si>
    <t>Gestión Documental de Procesos</t>
  </si>
  <si>
    <t xml:space="preserve">Mejora Continua de Procesos </t>
  </si>
  <si>
    <t>1.8.02.02</t>
  </si>
  <si>
    <t>1.8.02.03</t>
  </si>
  <si>
    <t>1.8.02.04</t>
  </si>
  <si>
    <t xml:space="preserve">Auditoria del Sistema de Calidad </t>
  </si>
  <si>
    <t xml:space="preserve">Implementación del Sistema de auditoría interna de calidad </t>
  </si>
  <si>
    <t xml:space="preserve">Capacitar al personal ONE (Documentación de procesos, uso de la herramienta del Sistema Documental de Procesos y  Mejora Continua) </t>
  </si>
  <si>
    <t>Elaborar el plan de documentación de procesos y procedimientos</t>
  </si>
  <si>
    <t>Documentar los procesos de las áreas 
dentro del alcance</t>
  </si>
  <si>
    <t>1.8.01.01.01</t>
  </si>
  <si>
    <t>1.8.01.01.02</t>
  </si>
  <si>
    <t>1.8.01.01.03</t>
  </si>
  <si>
    <t>1.8.02.01.01</t>
  </si>
  <si>
    <t>1.8.02.01.02</t>
  </si>
  <si>
    <t>1.8.02.02.01</t>
  </si>
  <si>
    <t>1.8.02.03.01</t>
  </si>
  <si>
    <t>1.8.02.03.02</t>
  </si>
  <si>
    <t>1.8.02.03.03</t>
  </si>
  <si>
    <t>1.8.02.03.04</t>
  </si>
  <si>
    <t>1.8.02.04.01</t>
  </si>
  <si>
    <t>1.8.03.01.01</t>
  </si>
  <si>
    <t>1.8.03.01.02</t>
  </si>
  <si>
    <t>1.8.03.01.03</t>
  </si>
  <si>
    <t>Gestionar plan de acción de la NOBACI</t>
  </si>
  <si>
    <t>Elaborar reporte cuatrimestral seguimiento y evaluación de la NOBACI</t>
  </si>
  <si>
    <t>Gestionar Plan de Mejoras</t>
  </si>
  <si>
    <t>Elaborar informe de cierre del Plan de Mejoras</t>
  </si>
  <si>
    <t>Gestionar la Autoevaluación anual</t>
  </si>
  <si>
    <t>Gestionar los resultados de los indicadores de metas presidenciales actualizados</t>
  </si>
  <si>
    <t>Elaborar el plan de auditoría preliminar</t>
  </si>
  <si>
    <t>Auditar internamente la calidad de los procesos definidos</t>
  </si>
  <si>
    <t>Reporte de asistencia semestral  de las capacitaciones</t>
  </si>
  <si>
    <t xml:space="preserve">Plan de documentación de procesos y procedimientos identificados en el POA, formulado </t>
  </si>
  <si>
    <t>Reportes cuatrimestrales de seguimiento y evaluación de la NOBACI, elaborados</t>
  </si>
  <si>
    <t xml:space="preserve">Avance del plan de mejoras identificados por áreas responsables, formulado 
</t>
  </si>
  <si>
    <t xml:space="preserve">Informe de cierre del plan de mejoras,  formulado 
</t>
  </si>
  <si>
    <t>Autoevaluación elaborada</t>
  </si>
  <si>
    <t xml:space="preserve">Informe trimestral de documentos levantados por las áreas controlados y disponibles en el Sistema Documental de Procesos (4)
</t>
  </si>
  <si>
    <t xml:space="preserve">Avance del plan de acción  de requerimientos identificados por áreas responsables, formulado 
</t>
  </si>
  <si>
    <t>Programación cargada en SIGEF</t>
  </si>
  <si>
    <t>Dar seguimiento y evaluar POA</t>
  </si>
  <si>
    <t>Monitorear y dar seguimiento a los indicadores de la CCC</t>
  </si>
  <si>
    <t xml:space="preserve">Informes trimestrales elaborados (4)
Informes semestrales elaborados (2)
</t>
  </si>
  <si>
    <t>Monitorear el avance del Plan de Mejoras</t>
  </si>
  <si>
    <t xml:space="preserve">Informes Trimestrales elaborados (4)
</t>
  </si>
  <si>
    <t xml:space="preserve">1. Reporte de avance mensual para reunión de Gabinete
2. Informes trimestrales elaborados (4)  </t>
  </si>
  <si>
    <t xml:space="preserve"> Auditores internos certificados 
(15 auditores) </t>
  </si>
  <si>
    <t xml:space="preserve">Plan de auditoría preliminar elaborado
</t>
  </si>
  <si>
    <t xml:space="preserve">Informe de auditoría (1)
</t>
  </si>
  <si>
    <t xml:space="preserve">Crear el calendario de eventos institucionales </t>
  </si>
  <si>
    <t>Coordinar eventos institucionales para proyectar imagen y productos  de la institución</t>
  </si>
  <si>
    <t>Socializar el Plan de Comunicaciones del Censo</t>
  </si>
  <si>
    <t>Implementar la primera etapa Plan de Comunicaciones del Censo</t>
  </si>
  <si>
    <t>Elaborar y ejecutar el calendario de programación de las publicaciones</t>
  </si>
  <si>
    <t>Monitorear la imagen de la  ONE en los medios de comunicación</t>
  </si>
  <si>
    <t>1.3.01.01.01</t>
  </si>
  <si>
    <t>1.3.01.01.02</t>
  </si>
  <si>
    <t>1.3.01.01.03</t>
  </si>
  <si>
    <t>1.3.01.01.04</t>
  </si>
  <si>
    <t>1.3.01.01.05</t>
  </si>
  <si>
    <t>1.3.01.01.06</t>
  </si>
  <si>
    <t>Calendario elaborado actualizado mensualmente durante 12 meses, enero/diciembre</t>
  </si>
  <si>
    <t>Imagen y productos de la institución proyectados</t>
  </si>
  <si>
    <t>Plan de Comunicaciones del Censo socializado</t>
  </si>
  <si>
    <t>Primera etapa del Plan de Comunicaciones del Censo implementada</t>
  </si>
  <si>
    <t>Calendario de programación de las publicaciones elaborado</t>
  </si>
  <si>
    <t xml:space="preserve">Participar en el 51° Período de Sesiones de la Comisión Estadística de las Naciones Unidas </t>
  </si>
  <si>
    <t>Participar en el Consorcio para el Desarrollo de la Estadística en el Siglo XXI (PARIS 21)</t>
  </si>
  <si>
    <t>Coordinar la 4ta Conferencia Estadística Nacional</t>
  </si>
  <si>
    <t>Participar en la Comisión Económica para América Latina y el Caribe (CEA-CEPAL)</t>
  </si>
  <si>
    <t>Coordinar el grupo de trabajo sobre medición de las TIC de la CEA</t>
  </si>
  <si>
    <t>Participar en la Comisión Centroamericana de Estadística (CENTROESTAD)</t>
  </si>
  <si>
    <t>Visitar el Instituto de Estadística de la UNESCO</t>
  </si>
  <si>
    <t>1.3.01.01.07</t>
  </si>
  <si>
    <t xml:space="preserve">Informe de participación de la ONE RD </t>
  </si>
  <si>
    <t>Procedimientos de suministro controlados y socializados</t>
  </si>
  <si>
    <t>Reforzar las áreas administrativas con los insumos tecnológicos requeridos</t>
  </si>
  <si>
    <t>1. Correspondencia del MOF con el mapa global de procesos ONE validada
2. Informes de avance de las áreas validadas elaborados</t>
  </si>
  <si>
    <t>Base de datos actualizada trimestralmente</t>
  </si>
  <si>
    <t xml:space="preserve">Actualización e implementación  del plan de acción de RRII </t>
  </si>
  <si>
    <t>1.2.01.01.01</t>
  </si>
  <si>
    <t>1.2.01.01.02</t>
  </si>
  <si>
    <t>1.2.01.01.03</t>
  </si>
  <si>
    <t xml:space="preserve">Revisar y actualizar el plan de acción de RRII </t>
  </si>
  <si>
    <t>Plan de acción de RRII actualizado de acuerdo a las necesidades para el 2020</t>
  </si>
  <si>
    <t xml:space="preserve">Gestión de la de firma acuerdos y convenios internacionales
</t>
  </si>
  <si>
    <t>1.2.02.01.01</t>
  </si>
  <si>
    <t>1.2.02.01.02</t>
  </si>
  <si>
    <t>1.2.02.01.03</t>
  </si>
  <si>
    <t>Documento de acuerdo y/o convenio aprobado y firmado</t>
  </si>
  <si>
    <t>1. Tres asistencias técnicas recibidas.
2. Informe y registro de asistencias técnicas recibidas</t>
  </si>
  <si>
    <t>1. Dos asistencias técnicas ofrecidas.
2. Informe y registro de asistencias técnicas ofrecidas</t>
  </si>
  <si>
    <t>Acuerdos y convenios interinstitucionales nacionales firmados y ejecutados</t>
  </si>
  <si>
    <t>Gestión de firma de acuerdos y convenios interinstitucionales nacionales</t>
  </si>
  <si>
    <t>1.2.03.01.01</t>
  </si>
  <si>
    <t>1.2.03.01.02</t>
  </si>
  <si>
    <r>
      <t>Coordinar la firma de 4</t>
    </r>
    <r>
      <rPr>
        <b/>
        <sz val="10"/>
        <rFont val="Times New Roman"/>
        <family val="1"/>
      </rPr>
      <t xml:space="preserve"> </t>
    </r>
    <r>
      <rPr>
        <sz val="10"/>
        <rFont val="Times New Roman"/>
        <family val="1"/>
      </rPr>
      <t xml:space="preserve">acuerdos y convenios interinstitucionales nacionales </t>
    </r>
  </si>
  <si>
    <t>Diseño y elaboración de la Estrategia de gestión de la Cooperación Técnica y Relaciones Internacionales</t>
  </si>
  <si>
    <t>Diseñar y elaborar de la  Estrategia de captación de recursos de CI de la ONE</t>
  </si>
  <si>
    <t>Gestionar aprobación de la Estrategia por la MAE para su implementación</t>
  </si>
  <si>
    <t>1.2.04.01.01</t>
  </si>
  <si>
    <t>1.2.04.01.02</t>
  </si>
  <si>
    <t>1.2.04.01.03</t>
  </si>
  <si>
    <t>1.2.04.01.04</t>
  </si>
  <si>
    <t>TDR elaborado, socializado  y aprobado</t>
  </si>
  <si>
    <t xml:space="preserve">Estrategia aprobada e implementada </t>
  </si>
  <si>
    <t>Coordinar la alineación de las ofertas de CI provenientes de organismos internacionales con las demandas de la ONE.</t>
  </si>
  <si>
    <t>1.2.04.02.01</t>
  </si>
  <si>
    <t>1.2.04.02.02</t>
  </si>
  <si>
    <t>Gestionar la respuesta a las demandas de recursos para los proyectos de la ONE con apoyo de CI</t>
  </si>
  <si>
    <t>Ofertas de CI provenientes de organismos internacionales alineada con las demandas de la ONE</t>
  </si>
  <si>
    <t>Matriz de oferta de CI actualizada y aprobada</t>
  </si>
  <si>
    <t xml:space="preserve">Gestión de la oferta de la Cooperación Internacional y demandas de la ONE </t>
  </si>
  <si>
    <t>1.2.04.02.03</t>
  </si>
  <si>
    <t>Respuesta a las demandas de recursos para los proyectos de la ONE gestionada</t>
  </si>
  <si>
    <t>Peso</t>
  </si>
  <si>
    <t>Documento de la estrategia de captación de recursos de CI de la ONE diseñada</t>
  </si>
  <si>
    <t>1.2.05.01.01</t>
  </si>
  <si>
    <t>1.2.05.01.02</t>
  </si>
  <si>
    <t>Fortalecer la eficiencia en la ejecución de los procesos de la coordinación, monitoreo y cierre de proyectos</t>
  </si>
  <si>
    <t>Procesos de Coordinación, monitoreo y cierre de proyectos fortalecidos y eficientizados</t>
  </si>
  <si>
    <t>Cuatro proyectos de la ONE realizados con el apoyo de CI</t>
  </si>
  <si>
    <t xml:space="preserve">Fortalecimiento de las capacidades en materia de cooperación técnica, relaciones internacionales y dirección de proyectos </t>
  </si>
  <si>
    <t xml:space="preserve">Realizar y completar 3 capacitaciones de cooperación técnica, relaciones internacionales y/o dirección de proyectos </t>
  </si>
  <si>
    <t>1.2.06.01.01</t>
  </si>
  <si>
    <t>Tres capacitaciones completadas</t>
  </si>
  <si>
    <t>Infraestructura física de cuatro oficinas territoriales mejorada</t>
  </si>
  <si>
    <r>
      <t xml:space="preserve">Documentación del subproceso </t>
    </r>
    <r>
      <rPr>
        <i/>
        <sz val="10"/>
        <color theme="1"/>
        <rFont val="Times New Roman"/>
        <family val="1"/>
      </rPr>
      <t xml:space="preserve">Ejecutar el presupuesto anual </t>
    </r>
  </si>
  <si>
    <r>
      <t xml:space="preserve">Completar la documentación de los procedimientos y registros del subproceso </t>
    </r>
    <r>
      <rPr>
        <i/>
        <sz val="10"/>
        <color theme="1"/>
        <rFont val="Times New Roman"/>
        <family val="1"/>
      </rPr>
      <t xml:space="preserve">Ejecutar el presupuesto anual </t>
    </r>
  </si>
  <si>
    <t>Resultados del monitoreo de la imagen realizado</t>
  </si>
  <si>
    <t>Medios de verificación</t>
  </si>
  <si>
    <t>Persona responsable</t>
  </si>
  <si>
    <r>
      <t xml:space="preserve">Completar la documentación del subproceso </t>
    </r>
    <r>
      <rPr>
        <i/>
        <sz val="10"/>
        <color theme="1"/>
        <rFont val="Times New Roman"/>
        <family val="1"/>
      </rPr>
      <t>Administrar compras y contrataciones</t>
    </r>
  </si>
  <si>
    <t>Juana Zobeida Escaño</t>
  </si>
  <si>
    <t>Mercedes García</t>
  </si>
  <si>
    <t>Sistema Documental de Procesos</t>
  </si>
  <si>
    <t>Portal transaccional</t>
  </si>
  <si>
    <t>Portal web ONE</t>
  </si>
  <si>
    <t>Reporte de capacitación</t>
  </si>
  <si>
    <t>Equipos tecnológicos adquiridos</t>
  </si>
  <si>
    <t>Correo electrónico de envío
Acuse de recibo de correspondencia</t>
  </si>
  <si>
    <t>Listas de asistencia</t>
  </si>
  <si>
    <t>Fotos</t>
  </si>
  <si>
    <t>Correo electrónico de envío y/o
Acuse de recibo de correspondencia</t>
  </si>
  <si>
    <t>Minutas de reuniones</t>
  </si>
  <si>
    <t>Plan de acción de RRII actualizado de acuerdo a las necesidades para el 2021</t>
  </si>
  <si>
    <t>Fotos, minutas, listados de asistencia</t>
  </si>
  <si>
    <t xml:space="preserve">Correos electrónicos </t>
  </si>
  <si>
    <t>Informe y registro de asistencias técnicas recibidas</t>
  </si>
  <si>
    <t xml:space="preserve"> Informe y registro de asistencias técnicas ofrecidas</t>
  </si>
  <si>
    <t>Reportes trimestrales de acuerdos y convenios firmados</t>
  </si>
  <si>
    <t>Documentos de adjudicación</t>
  </si>
  <si>
    <t>Documento de alineación</t>
  </si>
  <si>
    <t>Correos electrónicos que evidencien la gestión</t>
  </si>
  <si>
    <t>Documentación soporte de los apoyos recibidos</t>
  </si>
  <si>
    <t>Reporte de esfuerzos realizados</t>
  </si>
  <si>
    <t>Certificados de participación</t>
  </si>
  <si>
    <t>12 actualizaciones del calendario</t>
  </si>
  <si>
    <t>Fotos, videos, listados de asistencia de los distintos eventos</t>
  </si>
  <si>
    <t>Informes de avance</t>
  </si>
  <si>
    <t>Reportes de las publicaciones</t>
  </si>
  <si>
    <t>Informes de resultado</t>
  </si>
  <si>
    <t>Fotos, reportes</t>
  </si>
  <si>
    <t>Listado de asistencia</t>
  </si>
  <si>
    <t>Presentación PPT, correo electrónico</t>
  </si>
  <si>
    <t>Reporte de implementación</t>
  </si>
  <si>
    <t>DELPHOS actualizado</t>
  </si>
  <si>
    <t>Documento con las necesidades presupuestarias</t>
  </si>
  <si>
    <t>Correo electrónico</t>
  </si>
  <si>
    <t>SIGEF actualizado</t>
  </si>
  <si>
    <t>Portal de transparencia actualizado</t>
  </si>
  <si>
    <t>Personal ONE capacitado</t>
  </si>
  <si>
    <t>Áreas planificadas, documentadas</t>
  </si>
  <si>
    <t>Plan de acción de la NOBACI actualizado</t>
  </si>
  <si>
    <t>Certificados de capacitación</t>
  </si>
  <si>
    <t>Plan de mejoras actualizado</t>
  </si>
  <si>
    <t xml:space="preserve">Validación y difusión del Plan Estadístico Nacional (PEN) 2020-2024 </t>
  </si>
  <si>
    <t>2.1.01.01.01</t>
  </si>
  <si>
    <t>2.1.01.01.02</t>
  </si>
  <si>
    <t>2.1.01.01.03</t>
  </si>
  <si>
    <t>2.1.01.01.04</t>
  </si>
  <si>
    <t>2.1.01.01.05</t>
  </si>
  <si>
    <t>2.1.01.01.06</t>
  </si>
  <si>
    <t>2.1.01.01.07</t>
  </si>
  <si>
    <t>2.1.01.01.08</t>
  </si>
  <si>
    <t>2.1.01.01.09</t>
  </si>
  <si>
    <t>2.1.01.01.10</t>
  </si>
  <si>
    <t>2.1.01.01.11</t>
  </si>
  <si>
    <t>2.1.01.01.12</t>
  </si>
  <si>
    <t>2.1.01.01.13</t>
  </si>
  <si>
    <t>2.1.01.01.14</t>
  </si>
  <si>
    <t>Actualizar TDR consultoría</t>
  </si>
  <si>
    <t>Gestionar la contratación</t>
  </si>
  <si>
    <t>Elaborar documento diagnóstico PEN</t>
  </si>
  <si>
    <t>Validar documento diagnóstico de la producción estadística nacional</t>
  </si>
  <si>
    <t xml:space="preserve">Validar ejes, objetivos y líneas de acción </t>
  </si>
  <si>
    <t>Definir indicadores de seguimiento implementación del PEN</t>
  </si>
  <si>
    <t>Construir cuadros del plan: Enumerados según eje, objetivo y línea de acción.</t>
  </si>
  <si>
    <t>Validar los cuadros del plan: Enumerados según eje, objetivo y línea de acción.</t>
  </si>
  <si>
    <t>Elaborar documento PEN</t>
  </si>
  <si>
    <t>Validar documento PEN 2020-2024</t>
  </si>
  <si>
    <t>Diagramar el documento PEN 2020-2024</t>
  </si>
  <si>
    <t>Imprimir documento PEN 2020-2024</t>
  </si>
  <si>
    <t>Difundir documento PEN 2020-2024</t>
  </si>
  <si>
    <t>Diseñar el Plan de trabajo interinstitucional para la implementación de las mejoras priorizadas de la producción y calidad de las estadística del PEN</t>
  </si>
  <si>
    <t>Documento diagnóstico PEN elaborado</t>
  </si>
  <si>
    <t xml:space="preserve">Documento diagnóstico de la producción estadística del SEN: Cuadros, gráficos y análisis </t>
  </si>
  <si>
    <t>Documento diagnóstico de la producción estadística nacional validado</t>
  </si>
  <si>
    <t>Listado de asistencia de las reuniones de validación.</t>
  </si>
  <si>
    <t>Ejes, objetivos y líneas de acción definitivos</t>
  </si>
  <si>
    <t>Indicadores de seguimiento implementación del PEN definidos</t>
  </si>
  <si>
    <t>Cuadro de indicadores según línea de acción.</t>
  </si>
  <si>
    <t>Cuadros y gráficos de los cruces del plan: Enumerados según eje, objetivo y línea de acción</t>
  </si>
  <si>
    <t>Cuadros del plan: Enumerados según eje, objetivo y línea de acción, validados</t>
  </si>
  <si>
    <t>Minuta de resultados de la validación de los cuadros</t>
  </si>
  <si>
    <t>Documento PEN 2020-2024 elaborado</t>
  </si>
  <si>
    <t>Documento PEN 2020-2024</t>
  </si>
  <si>
    <t>Documento PEN 2020-2024 validado</t>
  </si>
  <si>
    <t>Documento PEN 2020-2024 diagramado</t>
  </si>
  <si>
    <t>Diagramación aprobada</t>
  </si>
  <si>
    <t>Documento PEN 2020-2024 impreso</t>
  </si>
  <si>
    <t>Documento impreso</t>
  </si>
  <si>
    <t>Documento PEN 2020-2024 difundido</t>
  </si>
  <si>
    <t>Medios de difusión: Asistencia, fotos, portal ONE</t>
  </si>
  <si>
    <t>Plan de trabajo del instrumento de implementación del PEN 2020-2024 (Año 2020), diseñado</t>
  </si>
  <si>
    <t>Plan de trabajo del instrumento de implementación del PEN 2020-2024 (Año 2020).</t>
  </si>
  <si>
    <t>Alexandra Izquierdo</t>
  </si>
  <si>
    <t>1.4.01.01.01</t>
  </si>
  <si>
    <t>Elaborar la planificación anual de los recursos humanos de la institución</t>
  </si>
  <si>
    <t>Matriz de planificación y presupuestación de RRHH 2020, remitidas al MAP</t>
  </si>
  <si>
    <t>Raisa Caamaño</t>
  </si>
  <si>
    <t>1.4.01.02.01</t>
  </si>
  <si>
    <t>1.4.01.02.02</t>
  </si>
  <si>
    <t>1.4.01.02.03</t>
  </si>
  <si>
    <t>1.4.01.02.04</t>
  </si>
  <si>
    <t>Socializar el Diccionario de Competencias y Comportamientos</t>
  </si>
  <si>
    <t>Concluir evaluación de desempeño 2019</t>
  </si>
  <si>
    <t>Elaborar los acuerdos de desempeño 2020</t>
  </si>
  <si>
    <t>Solicitar evaluación anual del desempeño 2020</t>
  </si>
  <si>
    <t>Diccionario de Competencias y Comportamientos socializado</t>
  </si>
  <si>
    <t>Correo electrónico, comunicación o presentación en PPT</t>
  </si>
  <si>
    <t>Evaluación anual de desempeño 2019 completada</t>
  </si>
  <si>
    <t xml:space="preserve">Fichas de evaluación de cada área completadas </t>
  </si>
  <si>
    <t>Formularios de acuerdos de desempeño</t>
  </si>
  <si>
    <t>Documentos con acuerdos de desempeño 2020</t>
  </si>
  <si>
    <t>Evaluación anual de desempeño 2020 solicitada</t>
  </si>
  <si>
    <t>Correo electrónico con solicitud formal</t>
  </si>
  <si>
    <t>Seryira Durán</t>
  </si>
  <si>
    <t>Actualización y ejecución del Plan de Capacitación 2020</t>
  </si>
  <si>
    <t>1.4.01.03.01</t>
  </si>
  <si>
    <t>1.4.01.03.02</t>
  </si>
  <si>
    <t xml:space="preserve">Actualizar el Plan de capacitación 2020 </t>
  </si>
  <si>
    <t>Ejecutar el Programa de Capacitación 2020</t>
  </si>
  <si>
    <t>Programa de capacitación aprobado por DN</t>
  </si>
  <si>
    <t>Informe trimestral de avances (3 informes)</t>
  </si>
  <si>
    <t>1.4.01.04.01</t>
  </si>
  <si>
    <t>1.4.01.04.02</t>
  </si>
  <si>
    <t>Revisar y validar el plan anual de salud ocupacional y prevención de riesgos laborales</t>
  </si>
  <si>
    <t>Ejecutar el cronograma de implementación del plan anual de salud ocupacional y prevención de riesgos laborales</t>
  </si>
  <si>
    <t>Plan anual de salud ocupacional y prevención de riesgos laborales revisado y validado</t>
  </si>
  <si>
    <t>Documento validado</t>
  </si>
  <si>
    <t>Cronograma de implementación del plan anual de salud ocupacional y prevención de riesgos laborales ejecutado</t>
  </si>
  <si>
    <t>Reportes trimestrales de ejecución</t>
  </si>
  <si>
    <t>Alexandra Aponte</t>
  </si>
  <si>
    <t>1.4.01.05.01</t>
  </si>
  <si>
    <t>1.4.01.05.02</t>
  </si>
  <si>
    <t>1.4.01.05.03</t>
  </si>
  <si>
    <t>Realizar cronograma de procedimientos a documentar</t>
  </si>
  <si>
    <t xml:space="preserve">Revisar y aprobar las políticas y procedimientos del Departamento de Recursos Humanos </t>
  </si>
  <si>
    <t>Cronograma de procedimientos a documentar elaborado</t>
  </si>
  <si>
    <t>Documento con el cronograma</t>
  </si>
  <si>
    <t>Políticas y procedimientos del Departamento de Recursos Humanos aprobadas y socializadas</t>
  </si>
  <si>
    <t>Políticas y procedimientos del Departamento de Recursos Humanos disponibles en el Sistema Documental de Procesos</t>
  </si>
  <si>
    <t>Evidencias a los sistemas de monitoreo externos (NOBACI, SISMAP, Indicador de Gestión Presupuestaria, CAF y Portal de Transparencia) actualizadas trimestralmente</t>
  </si>
  <si>
    <t xml:space="preserve">Documentos actualizados y cargados en las distintas plataformas </t>
  </si>
  <si>
    <t>1.4.01.06.01</t>
  </si>
  <si>
    <t>1.4.01.06.02</t>
  </si>
  <si>
    <t>1.4.01.06.03</t>
  </si>
  <si>
    <t>Gestionar aprobación del manual de descripciones y perfiles de puestos de la ONE</t>
  </si>
  <si>
    <t>Implementar en el SASP de la nueva estructura organizacional</t>
  </si>
  <si>
    <t>SASP de la nueva estructura organizacional implementado</t>
  </si>
  <si>
    <t>Aimeé Canario</t>
  </si>
  <si>
    <t>1.4.01.07.01</t>
  </si>
  <si>
    <t>1.4.01.07.02</t>
  </si>
  <si>
    <t>1.4.01.07.03</t>
  </si>
  <si>
    <t>Gestionar el Absentismo Laboral</t>
  </si>
  <si>
    <t>Monitorear el cumplimiento de las normas institucionales</t>
  </si>
  <si>
    <t>Administrar los servicios de beneficios laborales dirigidos al personal</t>
  </si>
  <si>
    <t>Absentismo laboral gestionado</t>
  </si>
  <si>
    <t>Reporte trimestral de absentismo</t>
  </si>
  <si>
    <t>Cumplimiento de las normas institucionales monitoreado</t>
  </si>
  <si>
    <t>Reporte trimestral de monitoreo (incidencias)</t>
  </si>
  <si>
    <t>Servicios de beneficios laborales dirigidos al personal gestionados</t>
  </si>
  <si>
    <t>Reporte trimestral de ejecución</t>
  </si>
  <si>
    <t>1.4.02.03.</t>
  </si>
  <si>
    <t xml:space="preserve">Elaboración y ejecución del programa de reconocimiento al personal </t>
  </si>
  <si>
    <t>Realización de la Encuesta de Clima Organizacional ONE</t>
  </si>
  <si>
    <t>1.4.02.01.01</t>
  </si>
  <si>
    <t>1.4.02.01.02</t>
  </si>
  <si>
    <t>1.4.02.01.03</t>
  </si>
  <si>
    <t>1.4.02.02.01</t>
  </si>
  <si>
    <t>1.4.02.02.02</t>
  </si>
  <si>
    <t>1.4.02.03.01</t>
  </si>
  <si>
    <t>1.4.02.03.02</t>
  </si>
  <si>
    <t>Elaborar el Programa de reconocimiento a empleados</t>
  </si>
  <si>
    <t>Socializar el Programa de reconocimiento a empleados</t>
  </si>
  <si>
    <t>Ejecutar el Programa de reconocimiento a empleados</t>
  </si>
  <si>
    <t>Programa de reconocimiento a empleados elaborado</t>
  </si>
  <si>
    <t>Programa aprobado por la DN</t>
  </si>
  <si>
    <t>Programa de reconocimiento a empleados socializado</t>
  </si>
  <si>
    <t>Programa de reconocimiento a empleados ejecutado</t>
  </si>
  <si>
    <t>Informe trimestral de ejecución</t>
  </si>
  <si>
    <t xml:space="preserve">Actualizar Programa de actividades 2020 </t>
  </si>
  <si>
    <t xml:space="preserve">Ejecutar el Programa de actividades 2020 </t>
  </si>
  <si>
    <t>Programa de actividades 2020 actualizado</t>
  </si>
  <si>
    <t>Programa de actividades aprobado por DN</t>
  </si>
  <si>
    <t>Programa de actividades 2020 ejecutado</t>
  </si>
  <si>
    <t xml:space="preserve">Realizar Encuesta de clima </t>
  </si>
  <si>
    <t xml:space="preserve">Elaborar Plan de acción para mejorar el clima </t>
  </si>
  <si>
    <t>Encuesta de clima realizada</t>
  </si>
  <si>
    <t>Informe de resultados</t>
  </si>
  <si>
    <t>Plan de acción para mejorar el clima elaborado</t>
  </si>
  <si>
    <t>Plan de Acción remitido al MAP</t>
  </si>
  <si>
    <t>Marisol Ramos</t>
  </si>
  <si>
    <t>2.1.02.01.01</t>
  </si>
  <si>
    <t>Validar el levantamiento cartográfico</t>
  </si>
  <si>
    <t>Digitalizar la base cartográfica</t>
  </si>
  <si>
    <t>2.1.02.01.02</t>
  </si>
  <si>
    <t>2.1.02.01.03</t>
  </si>
  <si>
    <t>2.1.02.02.01</t>
  </si>
  <si>
    <t>2.1.02.02.02</t>
  </si>
  <si>
    <t>2.1.02.02.03</t>
  </si>
  <si>
    <t>2.1.02.02.04</t>
  </si>
  <si>
    <t>Generar mapas para segmentación censal</t>
  </si>
  <si>
    <t>Realizar la segmentación censal</t>
  </si>
  <si>
    <t>Digitalizar la segmentación censal</t>
  </si>
  <si>
    <t xml:space="preserve">Generar los mapas censales </t>
  </si>
  <si>
    <t>2.1.02.03.01</t>
  </si>
  <si>
    <t>2.1.02.03.02</t>
  </si>
  <si>
    <t>2.1.02.03.03</t>
  </si>
  <si>
    <t>Editar los mapas provinciales, municipales y urbanos</t>
  </si>
  <si>
    <t>Generar mapas provinciales, municipales y urbanos</t>
  </si>
  <si>
    <t>Imprimir mapas provinciales, municipales y urbanos</t>
  </si>
  <si>
    <t>Mapas provinciales, municipales y urbanos impresos</t>
  </si>
  <si>
    <t>Actualización de la División Territorial 2020</t>
  </si>
  <si>
    <t>Incorporar las nuevas comunidades creadas</t>
  </si>
  <si>
    <t>Elaborar los complementos literarios</t>
  </si>
  <si>
    <t>Revisar el documento</t>
  </si>
  <si>
    <t xml:space="preserve">Hacer la corrección literaria </t>
  </si>
  <si>
    <t>Incorporar cambios de la corrección literaria</t>
  </si>
  <si>
    <t>Diagramar el documento</t>
  </si>
  <si>
    <t>Revisar la diagramación del documento</t>
  </si>
  <si>
    <t>Publicar el producto</t>
  </si>
  <si>
    <t>Comunidades incorporadas al documento</t>
  </si>
  <si>
    <t>Documentación del producto</t>
  </si>
  <si>
    <t xml:space="preserve">Documento elaborado </t>
  </si>
  <si>
    <t>Documento revisado</t>
  </si>
  <si>
    <t>Documento diagramado</t>
  </si>
  <si>
    <t>Documento corregido</t>
  </si>
  <si>
    <t>Documento terminado</t>
  </si>
  <si>
    <t>Base de datos estandarizada</t>
  </si>
  <si>
    <t>Jesús Gell</t>
  </si>
  <si>
    <t>Grisell Arias</t>
  </si>
  <si>
    <t>3.3.01.01.01</t>
  </si>
  <si>
    <t>3.3.01.01.02</t>
  </si>
  <si>
    <t>3.3.01.01.03</t>
  </si>
  <si>
    <t>3.3.01.01.04</t>
  </si>
  <si>
    <t>3.3.01.01.05</t>
  </si>
  <si>
    <t>3.3.01.01.06</t>
  </si>
  <si>
    <t>3.3.01.01.07</t>
  </si>
  <si>
    <t>3.3.01.01.08</t>
  </si>
  <si>
    <t>3.3.01.01.09</t>
  </si>
  <si>
    <t xml:space="preserve">Modelar la base cartográfica </t>
  </si>
  <si>
    <t>Preparar la base de datos según las variables objetivos</t>
  </si>
  <si>
    <t>Generar mapas, tablas y gráficos</t>
  </si>
  <si>
    <t>Documentar el producto</t>
  </si>
  <si>
    <t>Hacer la corrección literaria</t>
  </si>
  <si>
    <t>Verificar la corrección literaria</t>
  </si>
  <si>
    <t xml:space="preserve">Verificar la diagramación </t>
  </si>
  <si>
    <t>Base cartográfica modelada</t>
  </si>
  <si>
    <t>Base de datos lista</t>
  </si>
  <si>
    <t>Mapas, tablas y gráficos generados</t>
  </si>
  <si>
    <t>Productos documentados</t>
  </si>
  <si>
    <t>Documento elaborado con corrección literaria</t>
  </si>
  <si>
    <t>Diagramación revisada</t>
  </si>
  <si>
    <t>Documento publicado</t>
  </si>
  <si>
    <t>4.1.01.01.01</t>
  </si>
  <si>
    <t>4.1.01.01.02</t>
  </si>
  <si>
    <t>4.1.01.01.03</t>
  </si>
  <si>
    <t>4.1.01.01.04</t>
  </si>
  <si>
    <t>4.1.01.01.05</t>
  </si>
  <si>
    <t>4.1.01.01.06</t>
  </si>
  <si>
    <t>4.1.01.01.07</t>
  </si>
  <si>
    <t>Actualizar los TDR</t>
  </si>
  <si>
    <t>Hacer levantamiento de procesos actuales que realiza la ENE</t>
  </si>
  <si>
    <t xml:space="preserve">Completar documentación de procesos </t>
  </si>
  <si>
    <t>Hacer análisis FODA con los gestores del la ENE</t>
  </si>
  <si>
    <t xml:space="preserve">Realizar benchlearning con entidades académicas para conocer sus sistemas informáticos </t>
  </si>
  <si>
    <t>Desarrollar el sistema informático</t>
  </si>
  <si>
    <t>Consultoría contratada</t>
  </si>
  <si>
    <t>Inventario de los procesos actuales de la ENE</t>
  </si>
  <si>
    <t>Informe de levantamiento de procesos</t>
  </si>
  <si>
    <t>Informe sobre FODA realizado</t>
  </si>
  <si>
    <t xml:space="preserve">Benchlearnig con las mejores prácticas para sistemas académicos </t>
  </si>
  <si>
    <t>Informe final de procesos levantados</t>
  </si>
  <si>
    <t>Xiomara Espaillat</t>
  </si>
  <si>
    <t>Paola Lama</t>
  </si>
  <si>
    <t>4.1.02.01.01</t>
  </si>
  <si>
    <t>4.1.02.01.02</t>
  </si>
  <si>
    <t xml:space="preserve">Socializar el reglamento académico con los ejecutores </t>
  </si>
  <si>
    <t>Reglamento académico socializado con los ejecutores</t>
  </si>
  <si>
    <t>Reporte de socialización con los diferentes actores del proceso</t>
  </si>
  <si>
    <t>Evaluación del proceso de adaptación a nuevo reglamento de la escuela</t>
  </si>
  <si>
    <t>Reportes de seguimiento</t>
  </si>
  <si>
    <t>4.1.03.01.01</t>
  </si>
  <si>
    <t>4.1.03.01.02</t>
  </si>
  <si>
    <t>4.1.03.01.03</t>
  </si>
  <si>
    <t>Socializar las funciones de la parte administrativa de la ENE</t>
  </si>
  <si>
    <t>Socializar las funciones de la ENE Virtual de la escuela</t>
  </si>
  <si>
    <t>Documento de propuesta</t>
  </si>
  <si>
    <t>Reporte con funciones administrativas de la ENE</t>
  </si>
  <si>
    <t>Reporte con funciones de la Plataforma Virtual</t>
  </si>
  <si>
    <t xml:space="preserve">Capacitación de nuevos docentes para impartir cursos virtuales </t>
  </si>
  <si>
    <t>4.1.04.01.01</t>
  </si>
  <si>
    <t>4.1.04.01.02</t>
  </si>
  <si>
    <t>4.1.04.01.03</t>
  </si>
  <si>
    <t>Preparar  plataforma para cursos virtuales</t>
  </si>
  <si>
    <t>Seleccionar el personal para capacitarse en entornos virtuales</t>
  </si>
  <si>
    <t xml:space="preserve">Capacitar docentes seleccionados </t>
  </si>
  <si>
    <t>Presentación de plantilla definitiva para cursos virtuales</t>
  </si>
  <si>
    <t>Reporte de oferta para propuesta</t>
  </si>
  <si>
    <t>Reporte de facilitadores para preparar cursos virtuales</t>
  </si>
  <si>
    <t>Presentación de propuestas</t>
  </si>
  <si>
    <t>10 docentes capacitados en plataformas virtuales de Moodle</t>
  </si>
  <si>
    <t>Julio León</t>
  </si>
  <si>
    <t>Inclusión de cursos completamente virtuales en la plataforma con elementos de inclusión</t>
  </si>
  <si>
    <t>4.1.04.02.</t>
  </si>
  <si>
    <t>4.1.04.02.01</t>
  </si>
  <si>
    <t>Cursos realizados con interpretes para personas con discapacidad auditiva estructurados</t>
  </si>
  <si>
    <t>Videos grabados con inclusión de traductor para sordos</t>
  </si>
  <si>
    <t>Programa de certificación  de docentes de la ENE en cursos virtuales realizado</t>
  </si>
  <si>
    <t>Evaluación de los facilitadores que hayan realizado el curso para docentes on line</t>
  </si>
  <si>
    <t>4.1.05.01.01</t>
  </si>
  <si>
    <t>4.1.05.01.02</t>
  </si>
  <si>
    <t>Informe definitivo</t>
  </si>
  <si>
    <t>Realizar propuesta de evaluación para acreditación de docentes virtuales al INAP</t>
  </si>
  <si>
    <t>Realizar propuesta de evaluación para acreditación de docentes virtuales al IINFOTEP</t>
  </si>
  <si>
    <t>4.2.01.01.01</t>
  </si>
  <si>
    <t>4.2.01.01.02</t>
  </si>
  <si>
    <t>4.2.02.01.01</t>
  </si>
  <si>
    <t>4.2.02.01.02</t>
  </si>
  <si>
    <t>Reporte definitivo detección</t>
  </si>
  <si>
    <t>Ejecución del Plan de Capacitación Estadística 2020</t>
  </si>
  <si>
    <t>4.2.02.02.01</t>
  </si>
  <si>
    <t>4.2.02.03.01</t>
  </si>
  <si>
    <t>4.2.02.03.02</t>
  </si>
  <si>
    <t>Presentación de propuesta</t>
  </si>
  <si>
    <t>Documento con parámetros</t>
  </si>
  <si>
    <t>Reporte de necesidades de capacitación en estadísticas, de las instituciones con convenios  con la ONE</t>
  </si>
  <si>
    <t>4.3.01.01.01</t>
  </si>
  <si>
    <t>4.3.01.01.02</t>
  </si>
  <si>
    <t>4.3.01.01.03</t>
  </si>
  <si>
    <t>Recurso elaborado</t>
  </si>
  <si>
    <t>Publicación de la oferta de la ENE en el subportal de la ONE para su acceso vía web</t>
  </si>
  <si>
    <t>4.3.02.01.01</t>
  </si>
  <si>
    <t>4.3.02.01.03</t>
  </si>
  <si>
    <t>Elaborar reglamentos de publicaciones en la ENE</t>
  </si>
  <si>
    <t>Reglamento de publicación en la ENE</t>
  </si>
  <si>
    <t>Documento elaborado</t>
  </si>
  <si>
    <t>Oferta de la ENE actualizada y publicada en la web</t>
  </si>
  <si>
    <t>Portal Web ONE</t>
  </si>
  <si>
    <t>4.3.02.02.01</t>
  </si>
  <si>
    <t>4.3.02.02.02</t>
  </si>
  <si>
    <t>Diseñar fascículos para estudiantes de nivel básico y medio</t>
  </si>
  <si>
    <t>Diagramar fascículos para estudiantes de nivel básico y medio</t>
  </si>
  <si>
    <t>Raysa Hernández</t>
  </si>
  <si>
    <t>4.4.01.01.01</t>
  </si>
  <si>
    <t>4.4.01.01.02</t>
  </si>
  <si>
    <t>Reporte realizado</t>
  </si>
  <si>
    <t>Red de colaboradores de la ENE diseñada</t>
  </si>
  <si>
    <t>Documento con la red de colaboradores para la ENE</t>
  </si>
  <si>
    <t>Encuestas llenas</t>
  </si>
  <si>
    <t>Procedimientos controlados y socializados:
1. Creación de fondo reponible
2. Pago de proyectos por cooperación internacional 
3. Regularización de Anticipos
4. Ejecución presupuestaria según ejecución de cuotas compromiso
5. Descarga de activo fijo</t>
  </si>
  <si>
    <t xml:space="preserve">Expansión y actualización de la infraestructura tecnológica </t>
  </si>
  <si>
    <t>Rediseño del repositorio de datos e integración con los sistemas de difusión estadística</t>
  </si>
  <si>
    <t>Implementación del nuevo repositorio de datos</t>
  </si>
  <si>
    <t>Implementación de soluciones de análisis de datos OLAP</t>
  </si>
  <si>
    <t>Elaboración y publicación de reportes dinámicos vinculados a las bases de datos</t>
  </si>
  <si>
    <t>1.6.03.01.01</t>
  </si>
  <si>
    <t>Realizar el seguimiento y monitoreo de la seguridad de la información</t>
  </si>
  <si>
    <t>Reportes trimestrales</t>
  </si>
  <si>
    <t>Sistema Integrado de Presupuestación</t>
  </si>
  <si>
    <t>1.6.01.01.01</t>
  </si>
  <si>
    <t>1.6.01.01.02</t>
  </si>
  <si>
    <t>1.6.01.01.03</t>
  </si>
  <si>
    <t>1.6.01.01.04</t>
  </si>
  <si>
    <t>1.6.02.01.01</t>
  </si>
  <si>
    <t>1.6.02.01.02</t>
  </si>
  <si>
    <t>1.6.02.01.03</t>
  </si>
  <si>
    <t>1.6.02.01.04</t>
  </si>
  <si>
    <t>1.6.02.01.05</t>
  </si>
  <si>
    <t>1.6.02.01.06</t>
  </si>
  <si>
    <t>1.6.02.01.07</t>
  </si>
  <si>
    <t>1.6.02.01.08</t>
  </si>
  <si>
    <t>1.6.02.02.01</t>
  </si>
  <si>
    <t>1.6.02.02.02</t>
  </si>
  <si>
    <t>1.6.02.02.03</t>
  </si>
  <si>
    <t>1.6.02.02.04</t>
  </si>
  <si>
    <t>1.6.02.02.05</t>
  </si>
  <si>
    <t>1.6.02.03.01</t>
  </si>
  <si>
    <t>1.6.02.03.02</t>
  </si>
  <si>
    <t>1.6.02.03.03</t>
  </si>
  <si>
    <t>1.6.02.03.04</t>
  </si>
  <si>
    <t>1.6.02.03.05</t>
  </si>
  <si>
    <t>1.6.02.03.09</t>
  </si>
  <si>
    <t>1.6.02.03.10</t>
  </si>
  <si>
    <t>1.6.02.04.</t>
  </si>
  <si>
    <t>1.6.02.04.01</t>
  </si>
  <si>
    <t>1.6.02.04.02</t>
  </si>
  <si>
    <t>1.6.02.04.03</t>
  </si>
  <si>
    <t>1.6.02.04.04</t>
  </si>
  <si>
    <t>1.6.02.05.</t>
  </si>
  <si>
    <t>1.6.02.05.01</t>
  </si>
  <si>
    <t>1.6.02.05.02</t>
  </si>
  <si>
    <t>1.6.02.05.03</t>
  </si>
  <si>
    <t>1.6.02.05.04</t>
  </si>
  <si>
    <t>1.6.02.05.05</t>
  </si>
  <si>
    <t>1.6.02.05.06</t>
  </si>
  <si>
    <t>1.6.02.05.07</t>
  </si>
  <si>
    <t>1.6.02.05.08</t>
  </si>
  <si>
    <t>1.6.02.05.09</t>
  </si>
  <si>
    <t>1.6.02.05.10</t>
  </si>
  <si>
    <t>1.6.02.05.11</t>
  </si>
  <si>
    <t>1.6.02.05.12</t>
  </si>
  <si>
    <t>1.6.02.05.13</t>
  </si>
  <si>
    <t>1.6.02.05.14</t>
  </si>
  <si>
    <t>1.6.02.05.15</t>
  </si>
  <si>
    <t>1.6.02.05.16</t>
  </si>
  <si>
    <t>1.6.02.05.17</t>
  </si>
  <si>
    <t>1.6.02.05.18</t>
  </si>
  <si>
    <t>1.6.02.05.19</t>
  </si>
  <si>
    <t>1.6.02.05.20</t>
  </si>
  <si>
    <t>1.6.02.05.21</t>
  </si>
  <si>
    <t>1.6.02.05.22</t>
  </si>
  <si>
    <t>1.6.02.05.23</t>
  </si>
  <si>
    <t>1.6.02.05.24</t>
  </si>
  <si>
    <t>1.6.02.05.25</t>
  </si>
  <si>
    <t>1.6.03.02.01</t>
  </si>
  <si>
    <t>1.6.03.02.02</t>
  </si>
  <si>
    <t>1.6.03.02.03</t>
  </si>
  <si>
    <t>1.6.03.03.01</t>
  </si>
  <si>
    <t>1.6.04.01.01</t>
  </si>
  <si>
    <t>1.6.04.01.02</t>
  </si>
  <si>
    <t>1.6.04.01.03</t>
  </si>
  <si>
    <t>1.6.04.01.04</t>
  </si>
  <si>
    <t>1.6.04.01.05</t>
  </si>
  <si>
    <t>1.6.04.01.06</t>
  </si>
  <si>
    <t>1.6.04.01.07</t>
  </si>
  <si>
    <t>1.6.05.01.01</t>
  </si>
  <si>
    <t>1.6.05.01.02</t>
  </si>
  <si>
    <t>1.6.05.01.03</t>
  </si>
  <si>
    <t>1.6.05.02.01</t>
  </si>
  <si>
    <t>1.6.05.02.02</t>
  </si>
  <si>
    <t>1.6.05.02.03</t>
  </si>
  <si>
    <t>1.6.05.02.04</t>
  </si>
  <si>
    <t>1.6.05.02.05</t>
  </si>
  <si>
    <t>1.6.05.02.06</t>
  </si>
  <si>
    <t>1.6.05.02.07</t>
  </si>
  <si>
    <t xml:space="preserve">Gestionar la adquisición de los servidores </t>
  </si>
  <si>
    <t>Expandir el almacenamiento</t>
  </si>
  <si>
    <t xml:space="preserve">Expandir y actualizar las redes informáticas </t>
  </si>
  <si>
    <t>Gestionar la adquisición de las estaciones de trabajo</t>
  </si>
  <si>
    <t>Reporte de instalación de servidores</t>
  </si>
  <si>
    <t>Reporte de instalación de almacenamiento</t>
  </si>
  <si>
    <t>Reporte de actualización de las redes</t>
  </si>
  <si>
    <t>Reporte de asignación de equipos</t>
  </si>
  <si>
    <t>Servidores adquiridos</t>
  </si>
  <si>
    <t>Almacenamiento expandido</t>
  </si>
  <si>
    <t>Redes informáticas expandidas y actualizadas</t>
  </si>
  <si>
    <t>Estaciones de trabajo adquiridas</t>
  </si>
  <si>
    <t>Wellington Lizardo</t>
  </si>
  <si>
    <t>Evaluar el repositorio de datos existente</t>
  </si>
  <si>
    <t xml:space="preserve">Elaborar el catálogo único de series, indicadores y base estadísticas </t>
  </si>
  <si>
    <t>Rediseñar el repositorio de datos</t>
  </si>
  <si>
    <t>Implementar el prototipo del repositorio de datos</t>
  </si>
  <si>
    <t>Elaborar el plan de implementación del nuevo repositorio</t>
  </si>
  <si>
    <t>Elaborar el informe final sobre rediseño del repositorio de datos</t>
  </si>
  <si>
    <t>Fecha 
inicio</t>
  </si>
  <si>
    <t>Fecha 
fin</t>
  </si>
  <si>
    <t>Catálogo único de series estadísticas e indicadores</t>
  </si>
  <si>
    <t>Documento con el rediseño</t>
  </si>
  <si>
    <t>a) Cubos.
b) Reportes preelaborados.</t>
  </si>
  <si>
    <t>Plan de implementación del repositorio</t>
  </si>
  <si>
    <t>Informe final</t>
  </si>
  <si>
    <t>Gestionar la contratación de consultoría para rediseño del repositorio de datos e integración con los sistemas de difusión estadística</t>
  </si>
  <si>
    <t>Elaborar TDR consultoría para formulación del PEI 2021-2024</t>
  </si>
  <si>
    <t>Gestionar la contratación de consultoría para para formulación del 
PEI 2021-2024</t>
  </si>
  <si>
    <t>Gestionar la contratación dela consultoría para la reformulación del PEN 2020-2024</t>
  </si>
  <si>
    <t>Repositorio existente evaluado</t>
  </si>
  <si>
    <t>Catálogo único de series, indicadores y base estadísticas elaborado</t>
  </si>
  <si>
    <t>Repositorio de datos rediseñado</t>
  </si>
  <si>
    <t>Prototipo del repositorio de datos implementado</t>
  </si>
  <si>
    <t>Plan de implementación del nuevo repositorio elaborado</t>
  </si>
  <si>
    <t>Informe final sobre rediseño del repositorio de datos elaborado</t>
  </si>
  <si>
    <t>Santos Zaldívar</t>
  </si>
  <si>
    <t>Elaborar el cronograma de migración de contenidos a nuevo repositorio de datos</t>
  </si>
  <si>
    <t>Desarrollar y poner en marcha el portal del repositorio (administrativo/difusión)</t>
  </si>
  <si>
    <t>Migrar contenidos en los sistemas de difusión al nuevo repositorio de datos</t>
  </si>
  <si>
    <t xml:space="preserve">Diseñar, desarrollar y poner en marcha los servicios de integración de datos </t>
  </si>
  <si>
    <t>Reporte de migración</t>
  </si>
  <si>
    <t>Elaborar reporte de migración</t>
  </si>
  <si>
    <t>Cronograma de trabajo elaborado</t>
  </si>
  <si>
    <t>Portal del repositorio desplegado</t>
  </si>
  <si>
    <t>Contenidos al nuevo DWH migrados</t>
  </si>
  <si>
    <t>Servicios de integración de datos desplegado</t>
  </si>
  <si>
    <t>Portal del repositorio desarrollado y desplegado</t>
  </si>
  <si>
    <t xml:space="preserve">Servicios de integración de datos diseñados, desarrollados y desplegados </t>
  </si>
  <si>
    <t>Reporte de migración elaborado</t>
  </si>
  <si>
    <t xml:space="preserve">Documento de cronograma de trabajo </t>
  </si>
  <si>
    <t>Publicar el Cubo OLAP de las estadísticas vitales 2001-2019 en la INTRANET</t>
  </si>
  <si>
    <t>Publicar el Cubo OLAP de las estadísticas vitales 2001-2019 en la Web</t>
  </si>
  <si>
    <t>Diseñar e implementar cubos OLAP</t>
  </si>
  <si>
    <t xml:space="preserve">Datos extraídos para
1. Estadísticas vitales
2. Estadísticas del comercio internacional de mercancías
3. Estadísticas de Finanzas Municipales
4. Actualización del DEE
</t>
  </si>
  <si>
    <t>Extraer datos 2019 del Registro Civil (JCE), Registro de Exportaciones e Importaciones (DGA), Dirección General de Presupuesto y Dirección General de Compras Públicas</t>
  </si>
  <si>
    <t>Cubos generados</t>
  </si>
  <si>
    <t xml:space="preserve">Hacer la validación y consistencia de los datos 2019 </t>
  </si>
  <si>
    <t>Validar y hacer consistencia a los datos de:
1. Registro Civil de la Junta Central Electoral (JCE)
2. Exportación e importación proporcionados por la Dirección General de Aduanas (DGA) 
3. Estadísticas de Finanzas Municipales - Dirección General de Presupuesto
4. Registro de Proveedores del Estado - Dirección General de Compras Públicas</t>
  </si>
  <si>
    <t xml:space="preserve">Integrar los datos 2019 </t>
  </si>
  <si>
    <t>Hacer el control de calidad de los Cubos OLAP 2001-2019</t>
  </si>
  <si>
    <t xml:space="preserve">Control de calidad de los cubos OLAP 2001-2019 de:
1. Estadísticas vitales
2. Estadísticas del comercio internacional de mercancías
3. Estadísticas de Finanzas Municipales
4. Actualización del DEE
</t>
  </si>
  <si>
    <t>Datos integrados de:
1. Registro Civil de la Junta Central Electoral (JCE)
2. Exportación e importación proporcionados por la Dirección General de Aduanas (DGA) 
3. Estadísticas de Finanzas Municipales - Dirección General de Presupuesto
4. Registro de Proveedores del Estado - Dirección General de Compras Públicas</t>
  </si>
  <si>
    <t>INTRANET institucional</t>
  </si>
  <si>
    <t>Elaborar y publicar reportes dinámicos vinculados al cubo OLAP  de  las ENHOGAR 2005-2018</t>
  </si>
  <si>
    <t>Elaborar y publicar reportes dinámicos vinculados al cubo OLAP  de las ENI 2002 - 2005</t>
  </si>
  <si>
    <t>Elaborar y publicar dinámicos vinculados al cubo OLAP  del Registro Nacional de Empresas 2014-2015</t>
  </si>
  <si>
    <t>Cubo OLAP  de  las ENHOGAR 2005-2018</t>
  </si>
  <si>
    <t>Cubo OLAP  de las ENI 2002 - 2005</t>
  </si>
  <si>
    <t>Cubo OLAP de Precios al Productos IPP</t>
  </si>
  <si>
    <t>Cubo OLAP del Registro Nacional de Empresas 2014-2015</t>
  </si>
  <si>
    <t>Reportes dinámicos publicados</t>
  </si>
  <si>
    <t>Reportes trimestrales de seguimiento</t>
  </si>
  <si>
    <t>Monitoreo y seguimiento del SGSI realizado</t>
  </si>
  <si>
    <t>Daurin Perez</t>
  </si>
  <si>
    <t>Gestionar la contratación de consultoría para Implementación de sistema de gestión de servicios tecnológicos</t>
  </si>
  <si>
    <t>Implementar Norma ISO 20000 sobre gestión de servicios TIC</t>
  </si>
  <si>
    <t>Elaborar TDR de consultoría para Implementación de sistema de gestión de servicios tecnológicos</t>
  </si>
  <si>
    <t>Procesos documentados e implementados</t>
  </si>
  <si>
    <t>Elaborar TDR</t>
  </si>
  <si>
    <t>Norma ISO 20000 sobre gestión de servicios TIC implementada</t>
  </si>
  <si>
    <t>Daniel Pacheco</t>
  </si>
  <si>
    <t>Capacitar al personal de DTI</t>
  </si>
  <si>
    <t>Personal capacitado</t>
  </si>
  <si>
    <t>Reporte trimestral de capacitaciones
Certificados de participación</t>
  </si>
  <si>
    <t>Danilo Duarte</t>
  </si>
  <si>
    <t>Gestionar la contratación de consultoría para el desarrollo del Sistema Integrado de Presupuestación</t>
  </si>
  <si>
    <t>Hacer el levantamiento de requerimientos</t>
  </si>
  <si>
    <t>Diseñar el sistema de presupuestación</t>
  </si>
  <si>
    <t>Preparar el prototipo</t>
  </si>
  <si>
    <t>Desarrollar el sistema de presupuestación</t>
  </si>
  <si>
    <t>Desplegar el sistema de presupuestación</t>
  </si>
  <si>
    <t>Daniel Mejía</t>
  </si>
  <si>
    <t>Desplegar el nuevo portal web</t>
  </si>
  <si>
    <t>Elaborar el informe final de desarrollo del nuevo portal web</t>
  </si>
  <si>
    <t>Migración de contenidos a nuevo portal web</t>
  </si>
  <si>
    <t xml:space="preserve">1. Documento de requerimientos (aprobado).
2. Plan de proyecto.
</t>
  </si>
  <si>
    <t>Sistema diseñado</t>
  </si>
  <si>
    <t>Prototipo preparado</t>
  </si>
  <si>
    <t>1. Interfaz gráfica.
2. Modelo de datos.
3. Diccionario de datos.</t>
  </si>
  <si>
    <t>1. Versión inicial de la aplicación (funcional).
2. Reporte de evaluación de prototipo (resultado de pruebas).</t>
  </si>
  <si>
    <t>Sistema desplegado</t>
  </si>
  <si>
    <t>1. Manual de operación del sistema (orientado al usuario final).
2. Manual de instalación, configuración y administración del sistema.
3. Reporte de Capacitación.</t>
  </si>
  <si>
    <t>Requerimientos identificados</t>
  </si>
  <si>
    <t>Informe aprobado</t>
  </si>
  <si>
    <t>Contenidos migrados</t>
  </si>
  <si>
    <t>1. Manual de operación del sistema (orientado al usuario final).
2. Manual de instalación, configuración y administración del sistema.
3. Informe de Capacitación.</t>
  </si>
  <si>
    <t>Gestionar la contratación de consultoría para el desarrollo de aplicaciones móviles (APPs) para difusión de información estadística / División Territorial</t>
  </si>
  <si>
    <t>Diseñar la APP</t>
  </si>
  <si>
    <t>Desarrollar la APP</t>
  </si>
  <si>
    <t>Desplegar la APP</t>
  </si>
  <si>
    <t>APP desarrollada</t>
  </si>
  <si>
    <t>APP diseñada</t>
  </si>
  <si>
    <t>APP desplegada</t>
  </si>
  <si>
    <t>Creación de la base de datos Redatam de la ENHOGAR-MICS 2019</t>
  </si>
  <si>
    <t>Diseñar, desarrollar y poner en marcha el subportal de descarga bases de datos estadísticas</t>
  </si>
  <si>
    <t>Publicar en la web las bases de datos estadísticas para descarga</t>
  </si>
  <si>
    <t>Publicar en la web las bases de datos estadísticas para procesamiento analítico en línea</t>
  </si>
  <si>
    <t>Desarrollar de la aplicación Web para la publicación de la base de datos Redatam de la ENHOGAR-MICS 2019</t>
  </si>
  <si>
    <t>Publicar la base de datos Redatam de ENHOGAR-MICS 2019 en la INTRANET</t>
  </si>
  <si>
    <t>Hacer control de calidad de la base de datos Redatam de la ENHOGAR-MICS 2019</t>
  </si>
  <si>
    <t>Publicar la base de datos Redatam de ENHOGAR-MICS 2019 en la Web</t>
  </si>
  <si>
    <t>Crear la base de datos Redatam de la ENA 2019</t>
  </si>
  <si>
    <t>Desarrollar la aplicación Web para la publicación de la base de datos Redatam de la ENA 2019</t>
  </si>
  <si>
    <t>Publicar la base de datos Redatam de ENA 2019 en la INTRANET</t>
  </si>
  <si>
    <t>Hacer control de calidad de la base de datos Redatam de la ENA 2019</t>
  </si>
  <si>
    <t>Publicar la base de datos Redatam de ENA 2019 en la Web</t>
  </si>
  <si>
    <t>Integrar las estadísticas vitales 2019 a la Base de datos Redatam 2001-2018</t>
  </si>
  <si>
    <t>Publicar la base de datos Redatam de las estadísticas vitales 2001-2019 en la INTRANET</t>
  </si>
  <si>
    <t>Hacer control de calidad de la base de datos Redatam de las estadísticas vitales 2001-2019</t>
  </si>
  <si>
    <t>Publicar la base de datos Redatam de las estadísticas vitales 2001-2019 en la Web</t>
  </si>
  <si>
    <t>Integrar las muertes accidentales y violentas 2019 a la Base de datos Redatam 2007-2018</t>
  </si>
  <si>
    <t>Publicar la base de datos Redatam de muertes accidentales y violentas 2007-2019 en la INTRANET</t>
  </si>
  <si>
    <t>Hacer control de calidad de la base de datos Redatam de muertes accidentales y violentas 2007-2019</t>
  </si>
  <si>
    <t>Publicar la base de datos Redatam de muertes accidentales y violentas 2007-2019 en la Web</t>
  </si>
  <si>
    <t>Documentar la metodología de anonimización de las bases de datos estadísticas</t>
  </si>
  <si>
    <t>Anonimizar la base de datos de la Encuesta Nacional de Hogares de Propósitos Múltiples, ENHOGAR -MICS 2019</t>
  </si>
  <si>
    <t>Anonimizar la base de datos de la Encuesta Nacional de Alfabetismo ENA 2019</t>
  </si>
  <si>
    <t>Base de datos Redatam creada</t>
  </si>
  <si>
    <t>Aplicación web desarrollada</t>
  </si>
  <si>
    <t>Base Redatam  ENHOGAR-MICS 2019 en la INTRANET</t>
  </si>
  <si>
    <t>Base Redatam  ENHOGAR-MICS 2019  revisada</t>
  </si>
  <si>
    <t>Base Redatam  ENHOGAR-MICS 2019 en la web</t>
  </si>
  <si>
    <t>Base Redatam  ENA 2019 en la INTRANET</t>
  </si>
  <si>
    <t>Base Redatam  ENA 2019  revisada</t>
  </si>
  <si>
    <t>Base Redatam ENA 2019 en la web</t>
  </si>
  <si>
    <t>Base Redatam de las Estadísticas Vitales 2001-2019 creada</t>
  </si>
  <si>
    <t>Base Redatam  de las Estadísticas Vitales 2001-2019 en la INTRANET</t>
  </si>
  <si>
    <t>Base Redatam  de las Estadísticas Vitales 2001-2019  revisada</t>
  </si>
  <si>
    <t>Base Redatam  de las Estadísticas Vitales 2001-2019 en la Web</t>
  </si>
  <si>
    <t>Base Redatam de muertes accidentales y violentas 2007-2019 creada</t>
  </si>
  <si>
    <t>Base Redatam  de  muertes accidentales y violentas 2007-2019 en la INTRANET</t>
  </si>
  <si>
    <t>Base Redatam  de  muertes accidentales y violentas 2007-2019  revisada</t>
  </si>
  <si>
    <t>Base Redatam  de  muertes accidentales y violentas 2007-2019 en la Web</t>
  </si>
  <si>
    <t>BD ENHOGAR -MICS 2019 anonimizada</t>
  </si>
  <si>
    <t>BD ENA 2019 anonimizada</t>
  </si>
  <si>
    <t>Subportal implementado</t>
  </si>
  <si>
    <t xml:space="preserve">a) Base de datos ENHOGAR -MICS 2019
b) Base de datos de la ENA 2019
</t>
  </si>
  <si>
    <t>a) Bases Redatam de las ENHOGAR2005-2019
b) Base Redatam de la ENA 2019</t>
  </si>
  <si>
    <t>Base de datos ENA 2019 Redatam creada</t>
  </si>
  <si>
    <t>Danny Almonte</t>
  </si>
  <si>
    <t>Willy Otañez</t>
  </si>
  <si>
    <t>Kisoris Sánchez</t>
  </si>
  <si>
    <t>Francisco Florencio</t>
  </si>
  <si>
    <t>Base de datos Redatam</t>
  </si>
  <si>
    <t>Aplicación web</t>
  </si>
  <si>
    <t>Base de datos ENA 2019 Redatam</t>
  </si>
  <si>
    <t>Metodología documentada</t>
  </si>
  <si>
    <t>Subportal de descarga bases de datos estadísticas</t>
  </si>
  <si>
    <t>Reportes de implementación</t>
  </si>
  <si>
    <t>Juan Arias</t>
  </si>
  <si>
    <t>Listado de asistencia de las reuniones de validación</t>
  </si>
  <si>
    <t>Documentos disponibles en el Sistema Documental de Procesos</t>
  </si>
  <si>
    <t>Estadísticas Continuas</t>
  </si>
  <si>
    <t xml:space="preserve">Memoria de Rendición de Cuentas cargada en Portal de Memorias 
</t>
  </si>
  <si>
    <t>1.7.04.02.06</t>
  </si>
  <si>
    <t>Hacer la corrección literaria de la Memoria de Rendición de Cuentas</t>
  </si>
  <si>
    <t>Diagramar la Memoria de Rendición de Cuentas</t>
  </si>
  <si>
    <t>1.7.04.02.07</t>
  </si>
  <si>
    <t>Diagramar la Memoria de Gestión 2019</t>
  </si>
  <si>
    <t>1.7.04.02.08</t>
  </si>
  <si>
    <t xml:space="preserve">Carga de la memoria de Rendición de Cuentas en el Portal de Memorias (Presidencia) </t>
  </si>
  <si>
    <t>Memoria de Rendición de Cuentas cargada en Portal Web ONE (1T)
Memoria de Gestión cargada en Portal Web ONE (2T)</t>
  </si>
  <si>
    <t>Portal de memorias (Presidencia RD)</t>
  </si>
  <si>
    <t>Publicar las memorias institucionales 2019 en el Portal Web ONE</t>
  </si>
  <si>
    <t>Memoria Rendición de Cuentas corregida y con cambios aplicados</t>
  </si>
  <si>
    <t>Memoria de Rendición de Cuentas diagramada</t>
  </si>
  <si>
    <t>Memoria de Gestión 2019 estructurada y corregida</t>
  </si>
  <si>
    <t xml:space="preserve">Informaciones Memoria Rendición de Cuentas 2020 recopiladas y validadas
Informaciones Memoria de Gestión recopiladas y validadas al 70%
</t>
  </si>
  <si>
    <t xml:space="preserve">Memoria Rendición de Cuentas consolidada y revisada 
Memoria de Gestión estructurada al 70%
</t>
  </si>
  <si>
    <t>Memoria de Gestión 2019 diagramada</t>
  </si>
  <si>
    <t>Miguelina Lorenzo</t>
  </si>
  <si>
    <t>Gladjorie Rodríguez</t>
  </si>
  <si>
    <t xml:space="preserve">1. Informaciones Memoria Rendición de Cuentas 2020 recopiladas y validadas, octubre 15
Entregable 
2. Informaciones Memoria de Gestión recopiladas y validadas, dic 31 al 70%
</t>
  </si>
  <si>
    <t xml:space="preserve">1. Memoria Rendición de Cuentas consolidada y revisada 5 de noviembre 
2. Memoria de Gestión estructurada al 70%
</t>
  </si>
  <si>
    <t>Documento con corrección literaria</t>
  </si>
  <si>
    <t>Realizar la codificación cartográfica de la base actualizada</t>
  </si>
  <si>
    <t>100% del total de las 32 provincias actualizadas .</t>
  </si>
  <si>
    <t>100% del total de las provincias, codificadas.
(24 provincias en el 2020, representando un 60% del total de provincias)</t>
  </si>
  <si>
    <t>100% del total de las provincias, digitalizadas.
(24 provincias en el 2020, representando un 60% del total de provincias)</t>
  </si>
  <si>
    <t>100% del total de las provincias, para la generación de los segmentos censales.
(27 provincias en el 2020, representando un 84% del total de provincias)</t>
  </si>
  <si>
    <t>100% del total de las provincias segmentadas.
(27 provincias en el 2020, representando un 84% del total de provincias)</t>
  </si>
  <si>
    <t>100% del total de las provincias digitalizadas.
(27 provincias en el 2020, representando un 84% del total de provincias)</t>
  </si>
  <si>
    <t>100% del total de mapas generados.
(27 provincias en el 2020, representando un 84% del total de provincias)</t>
  </si>
  <si>
    <t>24 provincias codificadas</t>
  </si>
  <si>
    <t>24 provincias digitalizadas</t>
  </si>
  <si>
    <t xml:space="preserve">32 provincias actualizadas </t>
  </si>
  <si>
    <t>27 provincias para la generación de los segmentos censales</t>
  </si>
  <si>
    <t>27 provincias segmentadas</t>
  </si>
  <si>
    <t>27 provincias digitalizadas</t>
  </si>
  <si>
    <t>Mapas de 27 provincias generados</t>
  </si>
  <si>
    <t>100% de los mapas impresos.</t>
  </si>
  <si>
    <t>100% del total de edición de mapas.
(27 provincias en el 2020, representando un 84% del total de provincias)</t>
  </si>
  <si>
    <t>100% del total de la generación de mapas.
(27 provincias en el 2020, representando un 84% del total de provincias)</t>
  </si>
  <si>
    <t>Mapas de 27 provincias editados</t>
  </si>
  <si>
    <t>2.1.02.04.</t>
  </si>
  <si>
    <t>2.1.02.04.01</t>
  </si>
  <si>
    <t>2.1.02.04.02</t>
  </si>
  <si>
    <t>2.1.02.04.03</t>
  </si>
  <si>
    <t>Elaborar TDR consultoría</t>
  </si>
  <si>
    <t xml:space="preserve">Automatización de la generación de los productos cartográficos </t>
  </si>
  <si>
    <t xml:space="preserve">Automatizar la generación de los productos cartográficos </t>
  </si>
  <si>
    <t xml:space="preserve">Generación automatizada de los productos cartográficos </t>
  </si>
  <si>
    <t>Herramienta tecnológica en funcionamiento</t>
  </si>
  <si>
    <t>Entregar las evidencias a los sistemas de monitoreo externos (NOBACI, SISMAP, Indicador de Gestión Presupuestaria, CAF y Portal de Transparencia)</t>
  </si>
  <si>
    <t>Matriz FODA con gestores de la ENE</t>
  </si>
  <si>
    <t>Mario Emilio Fernandez Cepeda</t>
  </si>
  <si>
    <t>Patricia Castro</t>
  </si>
  <si>
    <t>Documentación de Procesos de la Planificación plurianual y presupuestaria</t>
  </si>
  <si>
    <t>Rose Mary Severino</t>
  </si>
  <si>
    <t>Magnolia Jerez</t>
  </si>
  <si>
    <t>Alma Vargas</t>
  </si>
  <si>
    <t>Sonia Cristo</t>
  </si>
  <si>
    <t>Anyela de León</t>
  </si>
  <si>
    <t>Ana Mateo</t>
  </si>
  <si>
    <t>Milton Morales</t>
  </si>
  <si>
    <t>Kenia Sánchez</t>
  </si>
  <si>
    <t>Giselle Rodríguez</t>
  </si>
  <si>
    <t>Wendy Báez</t>
  </si>
  <si>
    <t>Ruth Mateo</t>
  </si>
  <si>
    <t>Victoria Tapia</t>
  </si>
  <si>
    <t xml:space="preserve">Gladjorie Rodríguez </t>
  </si>
  <si>
    <t>Alan Alfonseca</t>
  </si>
  <si>
    <t xml:space="preserve">Raysa Hernández </t>
  </si>
  <si>
    <t>Ivan Ottewander</t>
  </si>
  <si>
    <t>Lucía Acosta</t>
  </si>
  <si>
    <t>Generación del Marco Geoestadístico</t>
  </si>
  <si>
    <t>2.1.03.01.01</t>
  </si>
  <si>
    <t>2.1.03.01.02</t>
  </si>
  <si>
    <t>Base de datos sistematizada</t>
  </si>
  <si>
    <t>Base de datos integrada</t>
  </si>
  <si>
    <t>Base de datos</t>
  </si>
  <si>
    <t>Sistema desarrollado</t>
  </si>
  <si>
    <t>30</t>
  </si>
  <si>
    <t>10</t>
  </si>
  <si>
    <t>20</t>
  </si>
  <si>
    <t>5</t>
  </si>
  <si>
    <t>Sistematizar la codificación y segmentación censal</t>
  </si>
  <si>
    <t>Integrar la segmentación y codificación con la información geoespacial</t>
  </si>
  <si>
    <t>2.1.04.</t>
  </si>
  <si>
    <t>2.1.04.01.</t>
  </si>
  <si>
    <t>2.1.04.01.01</t>
  </si>
  <si>
    <t>2.1.04.01.02</t>
  </si>
  <si>
    <t>2.1.04.01.03</t>
  </si>
  <si>
    <t>2.1.04.01.04</t>
  </si>
  <si>
    <t>2.1.04.01.05</t>
  </si>
  <si>
    <t>2.1.04.01.06</t>
  </si>
  <si>
    <t>2.1.04.01.07</t>
  </si>
  <si>
    <t>2.1.04.01.08</t>
  </si>
  <si>
    <t xml:space="preserve">Codificar las áreas operativas censales </t>
  </si>
  <si>
    <t>Elaborar los segmentos censales y distribución espacial de las áreas operativas censales.</t>
  </si>
  <si>
    <t>100% del total de la codificación de las áreas operativas censales.
(27 provincias representando un 84% del total de provincias)</t>
  </si>
  <si>
    <t>100% del total de las provincias (32 provincias)</t>
  </si>
  <si>
    <t>1. (25) demandas internacionales de información gestionadas.
2. Reporte trimestral de demandas gestionadas</t>
  </si>
  <si>
    <t>Elaborar las estructuras de cargos de las áreas organizacionales</t>
  </si>
  <si>
    <t>1.4.01.06.04</t>
  </si>
  <si>
    <t>1.4.01.06.05</t>
  </si>
  <si>
    <t>Elaborar el manual de descripciones y perfiles de puestos de la ONE</t>
  </si>
  <si>
    <t>Reasignar a todo el personal el puesto correspondiente en la nueva estructura de cargos</t>
  </si>
  <si>
    <t>Estructuras de puestos por Unidad Organizacional</t>
  </si>
  <si>
    <t>Borrador del Manual de Cargos remitido al MAP para revisión y validación</t>
  </si>
  <si>
    <t>Relación de acciones de personal realizadas y entregadas</t>
  </si>
  <si>
    <t>Resolución del Manual de descripciones y perfiles de puestos de la ONE gestionada</t>
  </si>
  <si>
    <t>Mapas codificados</t>
  </si>
  <si>
    <t>Mapas segmentados</t>
  </si>
  <si>
    <t>Planes Estadísticos Sectoriales (PES) 2020-2024</t>
  </si>
  <si>
    <t>2.1.05</t>
  </si>
  <si>
    <t>2.1.05.01.</t>
  </si>
  <si>
    <t>2.1.05.01.01</t>
  </si>
  <si>
    <t>2.1.05.01.02</t>
  </si>
  <si>
    <t>2.1.05.01.03</t>
  </si>
  <si>
    <t>2.1.06.</t>
  </si>
  <si>
    <t>2.1.06.01.</t>
  </si>
  <si>
    <t xml:space="preserve">Plan Estadístico Sectorial (PES)Transporte 2020-2024 </t>
  </si>
  <si>
    <t>2.1.06.01.01</t>
  </si>
  <si>
    <t>2.1.06.01.02</t>
  </si>
  <si>
    <t>2.1.06.01.03</t>
  </si>
  <si>
    <t>2.1.06.01.04</t>
  </si>
  <si>
    <t>2.1.06.01.05</t>
  </si>
  <si>
    <t>2.1.06.01.06</t>
  </si>
  <si>
    <t>2.1.06.01.07</t>
  </si>
  <si>
    <t>Elaborar diagnóstico de la producción estadística del sector transporte</t>
  </si>
  <si>
    <t>Identificar y analizar la demanda de la producción estadística de las instituciones del sector</t>
  </si>
  <si>
    <t>Formular propuestas de mejoras según análisis de necesidades</t>
  </si>
  <si>
    <t>Elaborar el documento del Plan Estadístico del Sector Transporte</t>
  </si>
  <si>
    <t>Revisión y Validación del PES Transporte</t>
  </si>
  <si>
    <t>Corrección literaria y diagramación del PES Transporte</t>
  </si>
  <si>
    <t>Publicación PES Transporte</t>
  </si>
  <si>
    <t>Diagnóstico de la producción estadística del sector transporte</t>
  </si>
  <si>
    <t>Documento diagnóstico del sector</t>
  </si>
  <si>
    <t>Demanda de la producción estadística del sector identificada y analizada</t>
  </si>
  <si>
    <t>Documento de los análisis de vacíos</t>
  </si>
  <si>
    <t>Propuestas de mejoras según análisis de necesidades formuladas</t>
  </si>
  <si>
    <t>Fichas de propuestas de mejoras</t>
  </si>
  <si>
    <t>Documento PES Trasporte</t>
  </si>
  <si>
    <t xml:space="preserve">Documento del PES </t>
  </si>
  <si>
    <t>Documento PES Transporte Revisado y validado</t>
  </si>
  <si>
    <t>Documento PES validado</t>
  </si>
  <si>
    <t>Documento PES Transporte diagramado</t>
  </si>
  <si>
    <t>Documento PES diagramado</t>
  </si>
  <si>
    <t>PES Trasporte 2020-2024</t>
  </si>
  <si>
    <t xml:space="preserve">Portal web ONE </t>
  </si>
  <si>
    <t>Cesimarlin Peña</t>
  </si>
  <si>
    <t>2.1.07.</t>
  </si>
  <si>
    <t>2.1.07.01.</t>
  </si>
  <si>
    <t>2.1.07.01.01</t>
  </si>
  <si>
    <t>2.1.07.01.02</t>
  </si>
  <si>
    <t>2.1.07.01.03</t>
  </si>
  <si>
    <t>2.1.07.01.04</t>
  </si>
  <si>
    <t>2.1.07.01.05</t>
  </si>
  <si>
    <t>Elaborar diagnóstico de la producción estadística del sector Seguridad Ciudadana</t>
  </si>
  <si>
    <t>Identificar y analizar la demanda de la producción estadística de las instituciones del sector Seguridad Ciudadana</t>
  </si>
  <si>
    <t>Elaborar el documento del Plan Estadístico del Sector Seguridad Ciudadana</t>
  </si>
  <si>
    <t>Corrección literaria y diagramación del PES Seguridad Ciudadana</t>
  </si>
  <si>
    <t>Publicación PES Seguridad Ciudadana</t>
  </si>
  <si>
    <t>Plan Estadístico Sectorial Seguridad Ciudadana 2020-2024</t>
  </si>
  <si>
    <t>Diagnóstico de la producción estadística del sector Seguridad Ciudadana</t>
  </si>
  <si>
    <t>Documento PES Seguridad Ciudadana</t>
  </si>
  <si>
    <t>Documento PES Seguridad Ciudadana Revisado y validado</t>
  </si>
  <si>
    <t>Documento PES Seguridad Ciudadana diagramado</t>
  </si>
  <si>
    <t>PES Seguridad Ciudadana 2020-2024</t>
  </si>
  <si>
    <t>Revisión y Validación del PES Seguridad Ciudadana</t>
  </si>
  <si>
    <t>Josefina Manzueta</t>
  </si>
  <si>
    <t>2.1.08.01.01</t>
  </si>
  <si>
    <t>2.1.08.01.02</t>
  </si>
  <si>
    <t>2.1.08.01.03</t>
  </si>
  <si>
    <t>2.1.08.01.04</t>
  </si>
  <si>
    <t>2.1.08.01.05</t>
  </si>
  <si>
    <t>2.1.08.01.06</t>
  </si>
  <si>
    <t>2.1.08.01.07</t>
  </si>
  <si>
    <t>Plan Estadístico Sectorial Medio Ambiente 2020-2024</t>
  </si>
  <si>
    <t>Elaborar diagnóstico de la producción estadística del sector Medio Ambiente</t>
  </si>
  <si>
    <t>Identificar y analizar la demanda de la producción estadística de las instituciones del sector Medio Ambiente</t>
  </si>
  <si>
    <t>Elaborar el documento del Plan Estadístico del Sector Medio Ambiente</t>
  </si>
  <si>
    <t>Revisión y Validación del PES Medio Ambiente</t>
  </si>
  <si>
    <t>Corrección literaria y diagramación del PES Medio Ambiente</t>
  </si>
  <si>
    <t>Publicación PES Medio Ambiente</t>
  </si>
  <si>
    <t>Diagnóstico de la producción estadística del sector Medio Ambiente</t>
  </si>
  <si>
    <t>Documento PES Medio Ambiente</t>
  </si>
  <si>
    <t>Documento PES Medio Ambiente Revisado y validado</t>
  </si>
  <si>
    <t>PES Medio Ambiente 2020-2024</t>
  </si>
  <si>
    <t>Paola E. Rodriguez</t>
  </si>
  <si>
    <t>2.1.09.01.01</t>
  </si>
  <si>
    <t>2.1.09.01.02</t>
  </si>
  <si>
    <t>2.1.09.01.03</t>
  </si>
  <si>
    <t>Validación interna del Plan Estadístico de Primera Infancia</t>
  </si>
  <si>
    <t>Corrección literaria y diagramación del Plan Estadístico de Primera Infancia</t>
  </si>
  <si>
    <t>Publicación del Plan Estadístico de Primera Infancia</t>
  </si>
  <si>
    <t xml:space="preserve">Documento metodológico y conceptual del producto estadístico </t>
  </si>
  <si>
    <t>Cuadro de indicadores validados</t>
  </si>
  <si>
    <t>Documento Perfiles sectoriales</t>
  </si>
  <si>
    <t>Documento Perfiles sectoriales diagramado</t>
  </si>
  <si>
    <t>Documento Perfiles sectoriales publicado</t>
  </si>
  <si>
    <t>Plan Estadístico de Primera Infancia validado</t>
  </si>
  <si>
    <t>Documento del Plan validado</t>
  </si>
  <si>
    <t>Plan Estadístico de Primera Infancia diagramado</t>
  </si>
  <si>
    <t>Documento del plan diagramado</t>
  </si>
  <si>
    <t>Plan Estadístico de Primera Infancia publicado</t>
  </si>
  <si>
    <t>Perfil descriptivo de la Actividad Estadística del SEN Formulados</t>
  </si>
  <si>
    <t>Perfil Sectorial de la Actividad Estadística  del SEN</t>
  </si>
  <si>
    <t>2.1.10.</t>
  </si>
  <si>
    <t>2.1.10.01.01</t>
  </si>
  <si>
    <t>2.1.10.01.02</t>
  </si>
  <si>
    <t>Definir el método y alcance</t>
  </si>
  <si>
    <t>Selección de variables IOE</t>
  </si>
  <si>
    <t>Elaborar documento-infografía</t>
  </si>
  <si>
    <t>Corrección literaria y diagramación del informe final</t>
  </si>
  <si>
    <t>Publicación del informe final</t>
  </si>
  <si>
    <t>Carlos Sosa</t>
  </si>
  <si>
    <t xml:space="preserve">Modelo de Reconocimiento y Documentación de Registros Administrativos con fines Estadísticos </t>
  </si>
  <si>
    <t>Validar Propuesta de estrategia de levantamiento y sistema para la clasificación de registros administrativos</t>
  </si>
  <si>
    <t>Validar el Diseño del sistema de catastro de los registros administrativos</t>
  </si>
  <si>
    <t>Validar la Sistematización de los registros administrativos</t>
  </si>
  <si>
    <t>Validar el procedimiento de evaluación de calidad de los Registros Administrativos</t>
  </si>
  <si>
    <t>Validar los manuales de procesos para el registro y documentación de registros administrativos</t>
  </si>
  <si>
    <t>Validar los reportes periódicos de seguimiento de las actividades y su cumplimiento de acuerdo al plan de trabajo y cronograma</t>
  </si>
  <si>
    <t>Validar el informe final</t>
  </si>
  <si>
    <t>Socializar Plan de mejoras de RRAA con sectores priorizados del SEN</t>
  </si>
  <si>
    <t>Gestionar la contratación de la consultoría</t>
  </si>
  <si>
    <t>Propuesta de estrategia de levantamiento y sistema para la clasificación de registros administrativos, validada</t>
  </si>
  <si>
    <t>Documento digital aprobado</t>
  </si>
  <si>
    <t>Diseño del sistema de catastro de los registros administrativos, validado</t>
  </si>
  <si>
    <t>Sistematización de los registros administrativos, validada</t>
  </si>
  <si>
    <t>Procedimiento de evaluación de calidad de los registros Administrativos, validado</t>
  </si>
  <si>
    <t>Manuales de procesos para el registro y documentación de registros administrativos, validados</t>
  </si>
  <si>
    <t>Reportes periódicos de seguimiento de las actividades y su cumplimiento de acuerdo al plan de trabajo y cronograma, validados</t>
  </si>
  <si>
    <t>Informe final validado</t>
  </si>
  <si>
    <t>Plan de mejoras de RRAA con instituciones del SEN socializado</t>
  </si>
  <si>
    <t>Listados de asistencia, fotos</t>
  </si>
  <si>
    <t>2.1.06.02.</t>
  </si>
  <si>
    <t>2.1.06.03.</t>
  </si>
  <si>
    <t>2.1.06.04.</t>
  </si>
  <si>
    <t>2.1.06.02.01</t>
  </si>
  <si>
    <t>2.1.06.02.02</t>
  </si>
  <si>
    <t>2.1.06.02.03</t>
  </si>
  <si>
    <t>2.1.06.02.04</t>
  </si>
  <si>
    <t>2.1.06.02.05</t>
  </si>
  <si>
    <t>2.1.06.02.06</t>
  </si>
  <si>
    <t>2.1.06.02.07</t>
  </si>
  <si>
    <t>2.1.06.03.01</t>
  </si>
  <si>
    <t>2.1.06.03.02</t>
  </si>
  <si>
    <t>2.1.06.03.03</t>
  </si>
  <si>
    <t>2.1.06.03.04</t>
  </si>
  <si>
    <t>2.1.06.03.05</t>
  </si>
  <si>
    <t>2.1.06.03.06</t>
  </si>
  <si>
    <t>2.1.06.03.07</t>
  </si>
  <si>
    <t>2.1.06.04.01</t>
  </si>
  <si>
    <t>2.1.06.04.02</t>
  </si>
  <si>
    <t>2.1.06.04.03</t>
  </si>
  <si>
    <t>2.1.08.</t>
  </si>
  <si>
    <t>2.1.08.01</t>
  </si>
  <si>
    <t>2.1.08.01.08</t>
  </si>
  <si>
    <t>2.1.08.01.09</t>
  </si>
  <si>
    <t>2.1.08.01.10</t>
  </si>
  <si>
    <t>2.1.09.</t>
  </si>
  <si>
    <t>2.1.09.01</t>
  </si>
  <si>
    <t>2.1.09.02.</t>
  </si>
  <si>
    <t>Diagnóstico del estado de la oferta estadística para ODS</t>
  </si>
  <si>
    <t>Actualización Matriz Única de Indicadores 2020, identificando nuevas fuentes de datos  procedentes de operaciones estadísticas y/o Registros Administrativos, según IOE actualizado</t>
  </si>
  <si>
    <t>2.1.09.01.04</t>
  </si>
  <si>
    <t>2.1.09.01.05</t>
  </si>
  <si>
    <t>2.1.09.01.06</t>
  </si>
  <si>
    <t>2.1.09.01.07</t>
  </si>
  <si>
    <t>2.1.09.01.08</t>
  </si>
  <si>
    <t>Procesar los datos del levantamiento de fuentes de datos para indicadores de Institucionalidad y Prosperidad</t>
  </si>
  <si>
    <t xml:space="preserve">Análisis de vacíos según diagnóstico y necesidades de datos estadísticos para el monitoreo de las subcomisiones </t>
  </si>
  <si>
    <t>Elaborar documento informe estado de la oferta estadística nacional para el seguimiento y monitoreo de los ODS de Institucionalidad y Prosperidad</t>
  </si>
  <si>
    <t>Elaborar documento informe capacidad de desglose de la oferta estadística nacional para el seguimiento y monitoreo de los ODS</t>
  </si>
  <si>
    <t>Corrección literaria y diagramación del informe final del Diagnóstico de Fuente de Datos para ODS</t>
  </si>
  <si>
    <t>Publicar el informe final del Diagnóstico de Fuente de Datos para ODS</t>
  </si>
  <si>
    <t>Participación y asistencia técnica ONE en la Subcomisión Prosperidad</t>
  </si>
  <si>
    <t>Participación y asistencia técnica ONE en la Subcomisión Institucional</t>
  </si>
  <si>
    <t>Datos del levantamiento de fuentes de datos para indicadores de Institucionalidad y Prosperidad, procesados</t>
  </si>
  <si>
    <t>Cuadros y gráficos de los cruces</t>
  </si>
  <si>
    <t>Matriz de análisis de vacíos</t>
  </si>
  <si>
    <t>Documento informe estado de la oferta estadística nacional para el seguimiento y monitoreo de los ODS de Institucionalidad y Prosperidad, elaborado</t>
  </si>
  <si>
    <t>Documento diagnóstico validado</t>
  </si>
  <si>
    <t>informe capacidad de desglose de la oferta estadística nacional para el seguimiento y monitoreo de los ODS elaborado</t>
  </si>
  <si>
    <t>Documento informe capacidad de desglose de la oferta estadística nacional para el seguimiento y monitoreo de los ODS</t>
  </si>
  <si>
    <t>informe final del Diagnóstico de Fuente de Datos para ODS e informe estado de la oferta estadística nacional para el seguimiento y monitoreo de los ODS de Institucionalidad y Prosperidad diagramados</t>
  </si>
  <si>
    <t>Documentos de los informes</t>
  </si>
  <si>
    <t>Reporte trimestral de actividades realizadas en el marco de la Subcomisión Prosperidad</t>
  </si>
  <si>
    <t>Reportes. Minutas y documentos de trabajo</t>
  </si>
  <si>
    <t>Reporte trimestral de actividades realizadas en el marco de la Subcomisión Institucional</t>
  </si>
  <si>
    <t>Análisis de vacíos según diagnostico y necesidades de datos estadísticos para el monitoreo de las subcomisiones, elaborado</t>
  </si>
  <si>
    <t>Informe final del Diagnóstico de Fuente de Datos para ODS e informe estado de la oferta estadística nacional para el seguimiento y monitoreo de los ODS de Institucionalidad y Prosperidad publicados</t>
  </si>
  <si>
    <t>Orlando Hernández</t>
  </si>
  <si>
    <t>2.1.09.02.01</t>
  </si>
  <si>
    <t>2.1.09.02.02</t>
  </si>
  <si>
    <t>2.1.09.02.03</t>
  </si>
  <si>
    <t>2.1.09.02.04</t>
  </si>
  <si>
    <t>2.1.09.02.05</t>
  </si>
  <si>
    <t>2.1.09.02.06</t>
  </si>
  <si>
    <t>Actualizar Indicadores ODS 2020,  a partir de la producción estadística del SEN 2019</t>
  </si>
  <si>
    <t>Construir las Metadatas correspondientes</t>
  </si>
  <si>
    <t>Actualizar  Portal Web ODS 2020, según avances registrados en la Matriz Única de Indicadores</t>
  </si>
  <si>
    <t xml:space="preserve">Revisar indicadores informe voluntario país </t>
  </si>
  <si>
    <t xml:space="preserve">Identificar y seleccionar indicadores para metas ODS priorizadas país </t>
  </si>
  <si>
    <t>Matriz Única de Indicadores actualizada 2020</t>
  </si>
  <si>
    <t>Fichas de Metadatas</t>
  </si>
  <si>
    <t>Portal Web ODS Actualizado</t>
  </si>
  <si>
    <t>Informe voluntario país con las observaciones encontradas</t>
  </si>
  <si>
    <t>Matriz de indicadores priorizados para las metas ODS país</t>
  </si>
  <si>
    <t>Asistencia, matrices y fichas generadas.</t>
  </si>
  <si>
    <t xml:space="preserve">Rosmeiry Reyes
</t>
  </si>
  <si>
    <t>2.1.10.01</t>
  </si>
  <si>
    <t>Actualización de la base de datos del IOE</t>
  </si>
  <si>
    <t>Actualizar el Inventario de Operaciones estadísticas (IOE) del Sector Salud</t>
  </si>
  <si>
    <t xml:space="preserve">Completar el  Inventario de Operaciones estadísticas (IOE) Sector Infraestructura y Construcción </t>
  </si>
  <si>
    <t>IOE salud actualizado</t>
  </si>
  <si>
    <t xml:space="preserve">Sistema del inventario de operaciones estadísticas </t>
  </si>
  <si>
    <t>IOE del sector Infraestructura y Construcción actualizado</t>
  </si>
  <si>
    <t xml:space="preserve">Rosmeiry Rodriguez
</t>
  </si>
  <si>
    <t>2.2.01.01.01</t>
  </si>
  <si>
    <t>2.2.01.01.02</t>
  </si>
  <si>
    <t>2.2.01.01.03</t>
  </si>
  <si>
    <t>2.2.01.01.04</t>
  </si>
  <si>
    <t xml:space="preserve">Diseño y ejecución del Marco normativo de la producción estadística del SEN  </t>
  </si>
  <si>
    <t xml:space="preserve">Elaborar el diseño Metodológico y Conceptual del marco normativo de la producción estadística del SEN a partir de RRAA. </t>
  </si>
  <si>
    <t>Evaluar los métodos y mecanismos normativos RRAA</t>
  </si>
  <si>
    <t>Elaborar el manual/documento metodológico y conceptual del marco normativo de la producción estadística a partir de RRAA</t>
  </si>
  <si>
    <t>Implementar el Marco Normativo de la Producción Estadística Nacional a partir de RRAA en dos operaciones estadísticas priorizadas</t>
  </si>
  <si>
    <t>Documento de la revisión  Metodológica y Conceptual del Marco Normativo de la Producción Estadística Nacional</t>
  </si>
  <si>
    <t xml:space="preserve">Métodos y mecanismos normativos evaluados </t>
  </si>
  <si>
    <t xml:space="preserve">Métodos y mecanismos normativos evaluado </t>
  </si>
  <si>
    <t>Documento Normativo de la Producción Estadística Nacional a partir de RRAA Socializado y validado</t>
  </si>
  <si>
    <t>Documento Normativo de la Producción Estadística Nacional a partir de RR.AA Socializado y validado</t>
  </si>
  <si>
    <t>Reporte de  normalización de las 2 OE priorizadas</t>
  </si>
  <si>
    <t>Maridalia Rodríguez G.</t>
  </si>
  <si>
    <t>Implementación de los Clasificadores Nacionales</t>
  </si>
  <si>
    <t>2.2.01.02.</t>
  </si>
  <si>
    <t>2.2.01.02.01</t>
  </si>
  <si>
    <t>2.2.01.02.02</t>
  </si>
  <si>
    <t>2.2.01.02.03</t>
  </si>
  <si>
    <t>2.2.01.02.04</t>
  </si>
  <si>
    <t>2.2.01.02.05</t>
  </si>
  <si>
    <t>2.2.01.02.06</t>
  </si>
  <si>
    <t>2.2.01.02.07</t>
  </si>
  <si>
    <t>2.2.01.02.08</t>
  </si>
  <si>
    <t>Gestionar decreto clasificadores</t>
  </si>
  <si>
    <t>Publicar las clasificaciones nacionales</t>
  </si>
  <si>
    <t>Realizar talleres/reuniones sensibilización a Directivos/Gerentes uso clasificadores</t>
  </si>
  <si>
    <t>Capacitar a instituciones priorizadas en uso clasificadores e interpretación de datos</t>
  </si>
  <si>
    <t>Adaptar los Instrumentos de recolección de datos  según clasificador por instituciones</t>
  </si>
  <si>
    <t>Adopción de clasificadores por instituciones que responden al marco nacional de clasificaciones</t>
  </si>
  <si>
    <t>Revisar el Portal Web de Clasificadores</t>
  </si>
  <si>
    <t>Poner en marcha el sistema nacional de consulta de las clasificaciones nacionales</t>
  </si>
  <si>
    <t>Decreto publicado</t>
  </si>
  <si>
    <t>Comunicaciones y correos remitidos</t>
  </si>
  <si>
    <t>Clasificaciones nacionales publicadas</t>
  </si>
  <si>
    <t>Nota de prensa</t>
  </si>
  <si>
    <t xml:space="preserve">Talleres de sensibilización realizados </t>
  </si>
  <si>
    <t>Lista/minuta  de participantes, Reportes de los talleres realizados (4)</t>
  </si>
  <si>
    <t>Instituciones capacitadas</t>
  </si>
  <si>
    <t>Informe trimestral avance implementación</t>
  </si>
  <si>
    <t>Instrumentos de recolección de datos  según clasificador por instituciones adaptados</t>
  </si>
  <si>
    <t>Clasificadores adoptados</t>
  </si>
  <si>
    <t>Portal web de clasificadores revisado</t>
  </si>
  <si>
    <t>Informe revisión portal web</t>
  </si>
  <si>
    <t>4 instituciones que han adoptado los  clasificadores según priorización o demanda</t>
  </si>
  <si>
    <t xml:space="preserve">Consulta en línea, Base de datos según clasificadores nacionales </t>
  </si>
  <si>
    <t>Rene Guzmán</t>
  </si>
  <si>
    <t>2.02.02.</t>
  </si>
  <si>
    <t>2.2.02.01</t>
  </si>
  <si>
    <t>2.2.02.01.01</t>
  </si>
  <si>
    <t>2.2.02.01.02</t>
  </si>
  <si>
    <t>2.2.02.01.03</t>
  </si>
  <si>
    <t>2.2.02.01.04</t>
  </si>
  <si>
    <t xml:space="preserve">Formulación y Socialización de la Política de difusión de la producción estadística del SEN </t>
  </si>
  <si>
    <t>Elaborar el protocolo para la difusión de productos estadísticos del SEN</t>
  </si>
  <si>
    <t>Elaborar el Documento sistematizado de la Difusión de la producción estadística</t>
  </si>
  <si>
    <t>Desarrollar el calendario de publicaciones según priorización de la demanda END2030 y PNPSP</t>
  </si>
  <si>
    <t>Socializar Política de difusión de la producción estadística del SEN</t>
  </si>
  <si>
    <t>Documento guía-protocolo de la difusión de estadísticas, elaborado</t>
  </si>
  <si>
    <t>Documento guía-protocolo de la difusión de estadísticas</t>
  </si>
  <si>
    <t>Documento sobre política de difusión de la producción estadística del SEN formulado</t>
  </si>
  <si>
    <t xml:space="preserve">Documento sobre política de difusión de la producción estadística del SEN </t>
  </si>
  <si>
    <t>Calendario de publicaciones según priorización de la demanda END2030 y PNPSP, desarrollado</t>
  </si>
  <si>
    <t>Política de difusión de la producción estadística del SEN, socializada</t>
  </si>
  <si>
    <t>Reunión de socialización, listados de asistencia</t>
  </si>
  <si>
    <t>Iveth Cruz</t>
  </si>
  <si>
    <t>Tu Municipio en Cifras (TMC) actualizado</t>
  </si>
  <si>
    <t>2.2.03.01.01</t>
  </si>
  <si>
    <t>2.2.03.01.02</t>
  </si>
  <si>
    <t>2.2.03.01.03</t>
  </si>
  <si>
    <t>2.2.03.01.04</t>
  </si>
  <si>
    <t>2.2.03.01.05</t>
  </si>
  <si>
    <t xml:space="preserve">Elaborar el contenido de Tu Municipio en Cifras </t>
  </si>
  <si>
    <t xml:space="preserve">Corregir el estilo de Tu Municipio en Cifras </t>
  </si>
  <si>
    <t xml:space="preserve">Diagramar Tu Municipio en Cifras </t>
  </si>
  <si>
    <t xml:space="preserve">Publicar y difundir Tu Municipio en Cifras </t>
  </si>
  <si>
    <t>Base de Datos elaboradas e indicadores calculados</t>
  </si>
  <si>
    <t>03 documentos TMC elaborados en el 1T                         10 documentos TMC elaborados en el 2T                         14 documentos TMC elaborados en el 3T                         12 documentos TMC elaborados en el 4T</t>
  </si>
  <si>
    <t>03 documentos TMC corregidos en el 1T                         10 documentos TMC corregidos en el 2T                         14 documentos TMC corregidos en el 3T                         12 documentos TMC corregidos en el 4T</t>
  </si>
  <si>
    <t>03 documentos TMC diagramados en el 1T                      10 documentos TMC diagramados en el 2T                     14 documentos TMC diagramados en el 3T                     12 documentos TMC diagramados en el 4T</t>
  </si>
  <si>
    <t>03 documentos TMC publicados en el 1T                      10 documentos TMC publicados en el 2T                     14 documentos TMC publicados en el 3T                     12 documentos TMC publicados en el 4T</t>
  </si>
  <si>
    <t>Documentos elaborados</t>
  </si>
  <si>
    <t>Documentos corregidos</t>
  </si>
  <si>
    <t>Documentos diagramados</t>
  </si>
  <si>
    <t>Marcelo Nyffeler</t>
  </si>
  <si>
    <t>Gladjorie Rodriguez</t>
  </si>
  <si>
    <t>2.3.03.01.01</t>
  </si>
  <si>
    <t>2.3.03.01.02</t>
  </si>
  <si>
    <t>2.3.03.01.03</t>
  </si>
  <si>
    <t>2.3.03.01.04</t>
  </si>
  <si>
    <t>2.3.03.01.05</t>
  </si>
  <si>
    <t>2.3.03.01.06</t>
  </si>
  <si>
    <t>Guía de documentación de procesos de producción de operaciones estadísticas</t>
  </si>
  <si>
    <t>Definir el alcance de las (OE priorizadas)</t>
  </si>
  <si>
    <t xml:space="preserve">Documentar los procedimientos de las etapas del proceso estadístico </t>
  </si>
  <si>
    <t>Definir las políticas y controles del aseguramiento de la calidad del procesos estadístico de dos OE priorizadas</t>
  </si>
  <si>
    <t xml:space="preserve">Definir el o los responsables de las etapas del proceso estadístico </t>
  </si>
  <si>
    <t xml:space="preserve">Validar el documento </t>
  </si>
  <si>
    <t>Alcance de las (OE priorizadas), definido</t>
  </si>
  <si>
    <t>Políticas y controles del aseguramiento de la calidad del procesos estadístico de dos OE priorizada definidas</t>
  </si>
  <si>
    <t>Procedimientos de las etapas del proceso estadístico documentados</t>
  </si>
  <si>
    <t>Responsables de las etapas del proceso estadístico definidos</t>
  </si>
  <si>
    <t xml:space="preserve">Documento metodológico </t>
  </si>
  <si>
    <t>Políticas y controles del aseguramiento de la calidad</t>
  </si>
  <si>
    <t xml:space="preserve">Documentación de los procedimientos de las etapas del proceso estadístico </t>
  </si>
  <si>
    <t>Documento con la Identificación de responsables</t>
  </si>
  <si>
    <t xml:space="preserve">Diagnóstico de necesidades de creación y/o restructuración de unidades estadísticas de las instituciones priorizadas en el marco de los acuerdos de colaboración </t>
  </si>
  <si>
    <t>2.4.01.01.01</t>
  </si>
  <si>
    <t>2.4.01.01.02</t>
  </si>
  <si>
    <t>2.4.01.01.03</t>
  </si>
  <si>
    <t xml:space="preserve">Aprobar internamente los modelos de estructuras organizativas de las unidades institucionales de estadísticas </t>
  </si>
  <si>
    <t>Evaluar las estructuras organizativas de las unidades de estadísticas, de las instituciones con convenio de colaboración en proceso de implementación</t>
  </si>
  <si>
    <t>Ajustar los modelos de las estructuras organizativas de las unidades de estadísticas, bajo el marco de los acuerdos de colaboración interinstitucionales que lo requieran</t>
  </si>
  <si>
    <t>Leslie Almonte</t>
  </si>
  <si>
    <t>Modelos de estructuras organizativas de las unidades institucionales de estadísticas aprobados</t>
  </si>
  <si>
    <t>Documento final aprobado</t>
  </si>
  <si>
    <t>Informe de evaluación instituciones que sus unidades de estadísticas asumen el modelo de estructura estadística (UIE)</t>
  </si>
  <si>
    <t>Informe de evaluación instituciones que sus unidades de esta siticas asumen el modelo de estructura estadística (UIE)</t>
  </si>
  <si>
    <t>Informe de avance de ajustes de las unidades de estadísticas de las instituciones trabajadas</t>
  </si>
  <si>
    <t>Planificación de los procesos continuos de socialización y consultas con el SEN 2020</t>
  </si>
  <si>
    <t>Participación y asistencia técnica ONE Mesa del Agua en el marco de los CTS</t>
  </si>
  <si>
    <t>Participación y asistencia técnica ONE Mesa de Migración en el marco de los CTS</t>
  </si>
  <si>
    <t>Participación y asistencia técnica ONE Cuentas Ambientales y de Energía en el marco de los CTS</t>
  </si>
  <si>
    <t>Participación y asistencia técnica ONE en la mesa técnica de Seguridad Ciudadana en el marco de los CTS</t>
  </si>
  <si>
    <t>Diseñar el Plan de capacitación al Personal Técnico de las Oficinas Territoriales (Región Norte y Sur)</t>
  </si>
  <si>
    <t>Impartir las capacitaciones al Personal Técnico de las Oficinas Territoriales (Región Norte y Sur) según Plan</t>
  </si>
  <si>
    <t>Diseño del Programa de pasantías en  temas de coordinación y articulación  del Sistema Estadístico Nacional</t>
  </si>
  <si>
    <t>Diseñar el Programa de pasantías en  temas de coordinación y articulación  del Sistema Estadístico Nacional</t>
  </si>
  <si>
    <t>Validar el Programa de pasantías en  temas de coordinación y articulación  del Sistema Estadístico Nacional</t>
  </si>
  <si>
    <t>Implementación y seguimiento a planes de trabajos diseñados como resultado de los convenios y acuerdos de colaboración Interinstitucional</t>
  </si>
  <si>
    <t>Implementar convenio ONE-PGR</t>
  </si>
  <si>
    <t>Convocar el personal de las OT de las regiones faltantes por capacitación</t>
  </si>
  <si>
    <t>Realizar visitas de supervisión de la capacitación regional</t>
  </si>
  <si>
    <t>2.5.01.01.01</t>
  </si>
  <si>
    <t>2.5.01.01.02</t>
  </si>
  <si>
    <t>2.5.01.01.03</t>
  </si>
  <si>
    <t>2.5.01.02.01</t>
  </si>
  <si>
    <t>2.5.01.02.02</t>
  </si>
  <si>
    <t>2.5.01.03.01</t>
  </si>
  <si>
    <t>Dar seguimiento a la gestión de las OT</t>
  </si>
  <si>
    <t xml:space="preserve">Gestionar la logística de las capacitaciones regionales </t>
  </si>
  <si>
    <t>Personal de las OT convocado</t>
  </si>
  <si>
    <t xml:space="preserve">Listados de confirmación por región </t>
  </si>
  <si>
    <t>Visitas de supervisión realizadas</t>
  </si>
  <si>
    <t xml:space="preserve">Informes de avances y hallazgos </t>
  </si>
  <si>
    <t xml:space="preserve">Oficinas Territoriales </t>
  </si>
  <si>
    <t xml:space="preserve"> Informe anual 2019 sobre el perfil de usuario y de la demanda de información estadística en las Oficinas Territoriales</t>
  </si>
  <si>
    <t>Reporte trimestral de actividades realizadas</t>
  </si>
  <si>
    <t>Lista de participantes y minutas</t>
  </si>
  <si>
    <t>Plan de capacitación al Personal Técnico de las Oficinas Territoriales (Región Norte y Sur) diseñado</t>
  </si>
  <si>
    <t xml:space="preserve">Plan de capacitación </t>
  </si>
  <si>
    <t>Capacitaciones al Personal Técnico de las Oficinas Territoriales (Región Norte y Sur) según Plan impartidas</t>
  </si>
  <si>
    <t>Zenobia Horacio</t>
  </si>
  <si>
    <t>Marinelva Mateo</t>
  </si>
  <si>
    <t>Claudia Pelegrin</t>
  </si>
  <si>
    <t>Programa de pasantías diseñado</t>
  </si>
  <si>
    <t>Documento del programa de pasantía entregado para fines de validación</t>
  </si>
  <si>
    <t>Programa de pasantías validado</t>
  </si>
  <si>
    <t>Documento del programa de pasantía validado</t>
  </si>
  <si>
    <t xml:space="preserve">Juan Arias </t>
  </si>
  <si>
    <t>Dar seguimiento a convenios implementados 2019 (PAS, INAPA, SNS)</t>
  </si>
  <si>
    <t>Convenio ONE-PGR implementado</t>
  </si>
  <si>
    <t>Informe de resultados de implementación del convenio</t>
  </si>
  <si>
    <t>Informe de seguimiento implementación convenios (PAS, INAPA, SNS)</t>
  </si>
  <si>
    <t>Reportes de avance de los convenios</t>
  </si>
  <si>
    <t xml:space="preserve">X Censo Nacional de Población y Vivienda realizado </t>
  </si>
  <si>
    <t>3.1.01.01.01</t>
  </si>
  <si>
    <t>3.1.01.01.02</t>
  </si>
  <si>
    <t>3.1.01.01.03</t>
  </si>
  <si>
    <t>3.1.01.01.04</t>
  </si>
  <si>
    <t>3.1.01.01.05</t>
  </si>
  <si>
    <t xml:space="preserve">Hacer el levantamiento de la prueba Censal </t>
  </si>
  <si>
    <t xml:space="preserve">Actualizar planes y estrategias </t>
  </si>
  <si>
    <t>Capacitar personal para la prueba censal</t>
  </si>
  <si>
    <t xml:space="preserve">Informe </t>
  </si>
  <si>
    <t xml:space="preserve">Planes y estrategias actualizados </t>
  </si>
  <si>
    <t>Informe de levantamiento</t>
  </si>
  <si>
    <t>Planes actualizados</t>
  </si>
  <si>
    <t>Informes de capacitación, fotos</t>
  </si>
  <si>
    <t>Contratos y cartas compromisos firmados</t>
  </si>
  <si>
    <t>Personal capacitado para prueba censal</t>
  </si>
  <si>
    <t>Personal contratado y capacitado</t>
  </si>
  <si>
    <t>Recursos Humanos</t>
  </si>
  <si>
    <t xml:space="preserve">Reclutar y seleccionar personal operativo para la prueba censal </t>
  </si>
  <si>
    <t>3.1.02.01.01</t>
  </si>
  <si>
    <t>3.1.02.01.02</t>
  </si>
  <si>
    <t xml:space="preserve">Elaborar métodos y documentos </t>
  </si>
  <si>
    <t xml:space="preserve">Elaborar planes de trabajo </t>
  </si>
  <si>
    <t>Planes de trabajo elaborados</t>
  </si>
  <si>
    <t xml:space="preserve">Francisco Cáceres </t>
  </si>
  <si>
    <t>Shelila Ruiz</t>
  </si>
  <si>
    <t xml:space="preserve">Belkis López </t>
  </si>
  <si>
    <t>Nancy Mercedes</t>
  </si>
  <si>
    <t>Dario López</t>
  </si>
  <si>
    <t>3.1.03.01</t>
  </si>
  <si>
    <t>Realización del Censo Nacional Pesquero de la República Dominicana fase II</t>
  </si>
  <si>
    <t>3.1.03.01.01</t>
  </si>
  <si>
    <t>3.1.03.01.02</t>
  </si>
  <si>
    <t xml:space="preserve">Procesar los datos del levantamiento </t>
  </si>
  <si>
    <t>Datos procesados</t>
  </si>
  <si>
    <t>Resultados analizados y entregados</t>
  </si>
  <si>
    <t>Boleta, manuales y formularios elaborados</t>
  </si>
  <si>
    <t>3.1.04.01</t>
  </si>
  <si>
    <t>Levantamiento de la ENHOGAR 2020</t>
  </si>
  <si>
    <t>Análisis de la información recopilada en la Encuesta Nacional de Analfabetismo (ENA-2019)</t>
  </si>
  <si>
    <t>Preparar el operativo de la Encuesta de Precios del Productor</t>
  </si>
  <si>
    <t>Realizar el levantamiento, critica, codificación y digitación encuesta de Precios del Productor</t>
  </si>
  <si>
    <t>Realizar supervisión y control de calidad encuesta de precios del productor</t>
  </si>
  <si>
    <t>Recopilar, criticar, codificar y cargar los datos o informaciones provenientes de otras fuentes utilizados en el cálculo del Índice de Precios del Productor</t>
  </si>
  <si>
    <t>Realizar el procesamiento de la encuesta de Precios del Productor, el cálculo y el análisis del IPP</t>
  </si>
  <si>
    <t>Elaborar materiales de comunicación y difusión de resultados del IPP</t>
  </si>
  <si>
    <t>Corregir boletín y anexos del IPP</t>
  </si>
  <si>
    <t>Diagramar boletín y anexos del IPP</t>
  </si>
  <si>
    <t>Cargar resultados IPP manufactura y servicios y actualizar gráficos en el página Web ONE, SINID, PDNR</t>
  </si>
  <si>
    <t>Publicar y difundir resultados IPP manufactura y servicios</t>
  </si>
  <si>
    <t>Elaborar materiales para compendio Dominicana en Cifras 2020, Síntesis Dominicana en Cifras 2020, Anuario de Estadísticas Económicas 2019 e Informe anual IPP 2019.</t>
  </si>
  <si>
    <t>Corregir Informe anual IPP 2019</t>
  </si>
  <si>
    <t>Diagramar Informe anual IPP 2019</t>
  </si>
  <si>
    <t>Cargar Informe anual IPP 2019 y anexos en el página Web ONE</t>
  </si>
  <si>
    <t>Publicar y difundir Informe anual IPP 2019 y anexos</t>
  </si>
  <si>
    <t>Elaborar informe de entorno económico y social IPP</t>
  </si>
  <si>
    <t xml:space="preserve">Ejecutar mantenimiento de la muestra y ajustes por cobertura y calidad </t>
  </si>
  <si>
    <t>Documentar los procesos del IPP en el Sistema Documental ONE</t>
  </si>
  <si>
    <t>Elaborar requerimiento sistema informático del IPP</t>
  </si>
  <si>
    <t>Probar el sistema informático del IPP</t>
  </si>
  <si>
    <t>1T-Formularios impresos y actualizados, hojas de planificación del operativo Encuesta de Precios del Productor Enero a Marzo 2020
2T- Formularios impresos y actualizados, hojas de planificación del operativo Encuesta de Precios del Productor Abril a Junio 2020
3T- Formularios impresos y actualizados, hojas de planificación del operativo Encuesta de Precios del Productor Julio a Septiembre 2020
4T- Formularios impresos y actualizados, hojas de planificación del operativo Encuesta de Precios del Productor Octubre a Diciembre 2020</t>
  </si>
  <si>
    <t>1T- Formularios diligenciados, Base de datos en bruto, Informe por técnico Enero a Marzo 2020
2T- Formularios diligenciados, Base de datos en bruto, Informe por técnico Abril a Junio 2020
3T- Formularios diligenciados, Base de datos en bruto, Informe por técnico Julio a Septiembre 2020
4T- Formularios diligenciados, Base de datos en bruto, Informe por técnico Octubre a Diciembre 2020</t>
  </si>
  <si>
    <t>1T- Informe de supervisión Enero a Marzo 2020
2T- Informe de supervisión Abril a Junio 2020
3T- Informe de supervisión Julio a Septiembre 2020
4T- Informe supervisión Octubre a Diciembre 2020</t>
  </si>
  <si>
    <t>1T-Tablas con información recopilada Diciembre 2019 a Febrero 2020: Tasa de cambio Dólar y Euro e IPC
2T-Tablas con información recopilada Marzo a Mayo 2020: Tasa de cambio Dólar y Euro e IPC
3T-Tablas con información recopilada Junio a Agosto 2020: Tasa de cambio Dólar y Euro e IPC
4T-Tablas con información recopilada Septiembre a Noviembre 2020: Tasa de cambio Dólar y Euro e IPC</t>
  </si>
  <si>
    <t>1T-Base de datos procesada Diciembre 2019 a Febrero 2020 (3)
Reporte de cálculo de relativos e índice Diciembre 2020 a Febrero 2020 (3)
Reporte de análisis de resultados Manufactura y Servicios Diciembre 2020 a Febrero 2020 (6)
2T-Base de datos procesada Marzo a Mayo 2020 (3)
Reporte de cálculo de relativos e índice Marzo a Mayo 2020 (3)
Reporte de análisis de resultados Manufactura y Servicios Marzo a Mayo 2020 (6)
3T-Base de datos procesada Junio a Agosto 2020 (3)
Reporte de cálculo de relativos e índice  Junio a Agosto 2020 (3)
Reporte de análisis de resultados Manufactura y Servicios Junio a Agosto 2020 (6)
4T-Base de datos procesada Septiembre a Noviembre 2020 (3)
Reporte de cálculo de relativos e índice Septiembre a Noviembre 2020 (3)
Reporte de análisis de resultados Manufactura y Servicios Septiembre a Noviembre 2020 (6)</t>
  </si>
  <si>
    <t>1T-Tablas de series históricas Diciembre 2019 a Febrero 2020 (12)
Boletín Manufactura Diciembre 2019 a Febrero 2020 (3)
Anexos boletín Manufactura Diciembre 2019 a Febrero 2020 (3)
Boletín Servicios Diciembre 2019 a Febrero 2020 (3)
Anexos boletín Servicios Diciembre 2019 a Febrero 2020 (3)
Plantilla de carga de datos SINID Manufactura y Servicios Diciembre 2019 a Febrero 2020 (6)
Plantilla de carga de datos SDMX Diciembre 2019 a Febrero 2020 (3)
2T -Tablas de series históricas Marzo a Mayo 2020 (12)
Boletín Manufactura Marzo a Mayo 2020 (3)
Anexos Manufactura boletín Marzo a Mayo 2020 (3)
Boletín Servicios Marzo a Mayo 2020 (3)
Anexos Servicios boletín Marzo a Mayo 2020 (3)
Plantilla de carga de datos SINID Manufactura y Servicios Marzo a Mayo 2020 (6)
Plantilla de carga de datos SDMX Marzo a Mayo 2020 (3)
3T-Tablas de series históricas Junio a Agosto 2020 (12)
Boletín Manufactura Junio a Agosto 2020 (3)
Anexos Manufactura boletín Junio a Agosto 2020 (3)
Boletín Servicios Junio a Agosto 2020 (3)
Anexos Servicios boletín Junio a Agosto 2020 (3)
Plantilla de carga de datos SINID Manufactura y Servicios Junio a Agosto 2020 (6)
Plantilla de carga de datos SDMX Junio a Agosto 2020 (3)
4T-Tablas de series históricas Septiembre a Noviembre 2020 (12)
Boletín Manufactura Septiembre a Noviembre 2020 (3)
Anexos Manufactura boletín Septiembre a Noviembre 2020 (3)
Boletín Servicios Septiembre a Noviembre 2020 (3)
Anexos Servicios boletín Septiembre a Noviembre 2020 (3)
Plantilla de carga de datos SINID Manufactura y Servicios Septiembre a Noviembre 2020 (6)
Plantilla de carga de datos SDMX Septiembre a Noviembre 2020 (3)</t>
  </si>
  <si>
    <t>1T-Boletines IPP Manufactura y Servicios y anexos Diciembre 2019 a Febrero 2020 corregidos (3)
2T-Boletines IPP Manufactura y Servicios Marzo a Mayo 2020 corregidos (3)
3T-Boletines IPP Manufactura y Servicios Junio a Agosto 2020corregidos(3)
4T-Boletines IPP Manufactura y servicios Septiembre a Noviembre 2020 corregidos (3)</t>
  </si>
  <si>
    <t>1T-Boletines IPP Manufactura y Servicios y anexos Diciembre 2019 a Febrero 2020 diagramados y corregidos (3)
2T-Boletines IPP Manufactura y Servicios Marzo a Mayo 2020 diagramados y corregidos (3)
3T-Boletines IPP Manufactura y Servicios Junio a Agosto 2020 diagramados y corregidos(3)
4T-Boletines IPP Manufactura y servicios Septiembre a Noviembre 2020 diagramados y corregidos (3)</t>
  </si>
  <si>
    <t>1T-Tablas de series históricas Diciembre 2019 a Febrero 2020 (12) cargado en la página Web ONE
Boletín Manufactura Diciembre 2019 a Febrero 2020 (3) cargado en la página Web ONE
Anexos Manufactura boletín Diciembre 2019 a Febrero 2020 (3) cargado en la página Web ONE
Boletín Servicios Diciembre 2019 a Febrero 2020 (3) cargado en la página Web ONE
Anexos Servicios boletín Diciembre 2019 a Febrero 2020 (3) cargado en la página Web ONE
Nota de prensa Diciembre 2019 a Febrero 2020 (3) cargado  en la página Web ONE sección precios/IPP
Indicadores en SINID actualizados Diciembre 2019 a Febrero 2020 (3)
Documento PPI_DR En formato SDMX actualizado Diciembre 2019 a Febrero 2020 (3) en PDNR
2T-Tablas de series históricas Marzo a Mayo 2020 (12) cargado en la página Web ONE
Boletín Manufactura Marzo a Mayo 2020 (3) cargado en la página Web ONE
Anexos Manufactura boletín Marzo a Mayo 2020 (3) cargado en la página Web ONE
Boletín Servicios Marzo a Mayo 2020 (3) cargado en la página Web ONE
Anexos Servicios boletín Marzo a Mayo 2020 (3) cargado en la página Web ONE
Nota de prensa Marzo a Mayo 2020 (3) cargado en la página Web ONE sección Precios/IPP
Indicadores en SINID actualizados Marzo a Mayo 2020 (3)
Documento PPI_DR En formato SDMX actualizado Marzo a Mayo 2020 (3) en PDNR
3T-Tablas de series históricas Junio a Agosto 2020 (12) cargado en la página Web ONE
Boletín Manufactura Junio a Agosto 2020 (3) cargado en la página Web ONE
Anexos Manufactura boletín Junio a Agosto 2020 (3) cargado en la página Web ONE
Boletín Servicios Junio a Agosto 2020 (3) cargado en la página Web ONE
Anexos Servicios boletín Junio a Agosto 2020 (3) cargado en la página Web ONE
Nota de prensa Junio a Agosto 2020 (3) cargado en la página Web ONE Sección de Precios/IPP
Indicadores en SINID actualizados  Junio a Agosto 2020 (3)
Documento PPI_DR En formato SDMX actualizado Junio a Agosto 2020 (3) en PDNR
4T-Tablas de series históricas Septiembre a Noviembre 2020 (12) cargado en la página Web ONE
Boletín Manufactura Septiembre a Noviembre 2020 (3) cargado en la página Web ONE
Anexos Manufactura boletín Septiembre a Noviembre 2020 (3) cargado en la página Web ONE
Boletín Servicios Septiembre a Noviembre 2020 (3) cargado en la página Web ONE
Anexos Servicios boletín Septiembre a Noviembre 2020 (3) cargado en la página Web ONE
Nota de prensa Septiembre a Noviembre 2020 (3) cargado en la página Web ONE Sección Precios/IPP
Indicadores en SINID actualizados  Septiembre a Noviembre 2020 (3)</t>
  </si>
  <si>
    <t>1T-Tablas de series históricas Diciembre 2019 a Febrero 2020 (12) publicado en la página Web ONE
Boletín Manufactura Diciembre 2019 a Febrero 2020 (3) publicado en la página Web ONE
Anexos Manufactura boletín Diciembre 2019 a Febrero 2020 (3) publicado en la página Web ONE
Boletín Servicios Diciembre 2019 a Febrero 2020 (3) publicado en la página Web ONE
Anexos Servicios boletín Diciembre 2019 a Febrero 2020 (3) publicado en la página Web ONE
Nota de prensa Diciembre 2019 a Febrero 2020 (3) elaborada y publicada en la página Web ONE 
Diapositiva Diciembre 2019 a Febrero 2020 (3) elaborada y publicada en la página Web ONE
Cápsulas informativas e infografías Diciembre 2019 a Febrero 2020 (3) elaboradas y publicadas en las redes sociales ONE
2T-Tablas de series históricas Marzo a Mayo 2020 (12) publicado en la página Web ONE
Boletín Manufactura Marzo a Mayo 2020 (3) publicado en la página Web ONE
Anexos Manufactura boletín Marzo a Mayo 2020 (3) publicado en la página Web ONE
Boletín Servicios Marzo a Mayo 2020 (3) publicado en la página Web ONE
Anexos Servicios boletín Marzo a Mayo 2020 (3) publicado en la página Web ONE
Nota de prensa Marzo a Mayo 2020 (3) elaborada y publicada en la página Web ONE
Diapositivas Marzo a Mayo 2020 (3) elaborada y publicada en la página Web ONE
Cápsulas informativas e Infografías Marzo a Mayo 2020 (3) elaboradas y publicadas en las redes sociales ONE
3T-Tablas de series históricas Junio a Agosto 2020 (12) publicado en la página Web ONE
Boletín Manufactura Junio a Agosto 2020 (3) publicado en la página Web ONE
Anexos Manufactura boletín Junio a Agosto 2020 (3) publicado en la página Web ONE
Boletín Servicios Junio a Agosto 2020 (3) publicado en la página Web ONE
Anexos Servicios boletín Junio a Agosto 2020 (3) publicado en la página Web ONE
Nota de prensa Junio a Agosto 2020 (3) elaborada y publicada en la página Web ONE
Diapositiva Junio a Agosto 2020 (3) elaborada y publicada en la página Web ONE
Cápsulas informativas e Infografías Junio a Agosto 2020 (3)elaboradas y publicadas en las redes sociales ONE
4T-Tablas de series históricas Septiembre a Noviembre 2020 (12) publicado en la página Web ONE
Boletín Manufactura Septiembre a Noviembre 2020 (3) publicado en la página Web ONE
Anexos Manufactura boletín Septiembre a Noviembre 2020 (3) publicado en la página Web ONE
Boletín Servicios Septiembre a Noviembre 2020 (3) publicado en la página Web ONE
Anexos Servicios boletín Septiembre a Noviembre 2020 (3) publicado en la página Web ONE
Nota de prensa Septiembre a Noviembre 2020 (3) elaborada y publicada en la página Web ONE
Diapositivas Septiembre a Noviembre 2020 (3) elaborada y publicada en la página Web ONE
Cápsulas informativas e Infografías Septiembre a Noviembre 2020 (3) elaboradas y publicadas en las redes sociales ONE</t>
  </si>
  <si>
    <t>Tablas Dominicana en cifras 2020
Síntesis Dominicana en cifras 2020 - Sección Precios
Tablas Anuarios de Estadísticas Económicas 2019
Informe anual IPP 2019
Anexos Informe anual IPP 2019</t>
  </si>
  <si>
    <t>Informe anual IPP 2019 y anexos diagramado y corregido</t>
  </si>
  <si>
    <t>Informe anual IPP 2019 y anexos cargado en el página Web ONE</t>
  </si>
  <si>
    <t>Informe anual IPP 2019 publicado en página Web ONE
Post redes sociales ONE
Nota de prensa elabora y publicada en página Web ONE</t>
  </si>
  <si>
    <t>1T Informe de entorno económico y social Enero a Marzo 2020 (3)
2T Informe de entorno económico y social Abril a Junio 2020(3)
3T Informe de entorno económico y social Julio a Septiembre 2020  (3)
4T Informe de entorno económico y social Octubre a diciembre 2020 (3)</t>
  </si>
  <si>
    <t>1T Informe de  ejecución mantenimiento de la muestra, ajustes por cobertura  y calidad diciembre 2019 a febrero 2020 (3)
2T Informe de ejecución mantenimiento de la muestra, ajustes por cobertura y calidad marzo a mayo 2020 (3)
3T Informe de ejecución mantenimiento de la muestra, ajustes por cobertura y calidad junio a agosto 2020 (3)
4T Informe de ejecución mantenimiento de la muestra, ajustes por cobertura y calidad septiembre a noviembre 2020 (3)</t>
  </si>
  <si>
    <t>Diagrama Nivel cero aprobado y publicado en sistema documental ONE
Flujogramas de los Subprocesos de Organizar y preparar y recolectar información aprobados y publicados
Procedimientos de los Subprocesos de Organizar y preparar y recolectar información aprobados y publicados
Guías de los Subprocesos de Organizar y preparar y recolectar información aprobados y publicados
Manuales de los Subprocesos de Organizar y preparar y recolectar información aprobados y publicados</t>
  </si>
  <si>
    <t>Documento de requerimiento aprobado Módulos Validación, Registros administrativos, cálculo y análisis.</t>
  </si>
  <si>
    <t>Informe de resultados de prueba Módulos: Validación, Registros administrativos, cálculo y análisis</t>
  </si>
  <si>
    <t>Formularios impresos y actualizados, hojas de planificación y seguimiento por técnico, hoja de planificación de supervisión, cartas nuevos informantes en el área de Oficina de la División de Índices de Precios y Estadísticas Coyunturales y en la carpeta del servidor "IPP".</t>
  </si>
  <si>
    <t xml:space="preserve">Formularios diligenciados, Base de datos en bruto, Informe por técnico y de supervisión en el área de Oficina de la División de Índices de Precios y Estadísticas Coyunturales y en la carpeta del servidor "IPP". </t>
  </si>
  <si>
    <t xml:space="preserve">Informe de supervisión en la carpeta del servidor "IPP". </t>
  </si>
  <si>
    <t>Tablas con información recopilada en carpeta compartida "IPP" en el servidor.</t>
  </si>
  <si>
    <t xml:space="preserve">Base de datos procesada, Reporte de cálculo de relativos e índice y Reporte de análisis de resultados Manufactura y Servicios por mes disponible en carpeta compartida "IPP" en el servidor. </t>
  </si>
  <si>
    <t xml:space="preserve">Tablas de series históricas, Boletín Manufactura (.docx.), Anexos boletín Manufactura, Boletín Servicios (.docx.), Anexos boletín Servicios en carpeta compartida "IPP" en el servidor.
</t>
  </si>
  <si>
    <t>Formulario solicitud para creación  y edición de productos registrado en la INTRANET y boletines y anexos corregidos en carpeta compartida "PUBLICACIONES" en el servidor.</t>
  </si>
  <si>
    <t>Formulario solicitud para creación  y edición de productos registrado en la INTRANET y boletines y anexos diagramados y corregidos en carpeta compartida "PUBLICACIONES" en el servidor.</t>
  </si>
  <si>
    <t>Tablas de series históricas, Boletín Manufactura, Anexos Manufactura boletín, Boletín Servicios, Anexos Servicios boletín, Nota de prensa cargada en la página Web ONE Sección Precios/IPP
Actualización de indicadores cargado en SINID
Actualización de índices cargado en PDNR</t>
  </si>
  <si>
    <t>Tablas de series históricas, Boletín Manufactura, Anexos Manufactura boletín, Boletín Servicios, 
Anexos Servicios boletín, Nota de prensa, Diapositivas publicado en la página Web ONE Sección Precios/IPP y publicaciones. Post de Infografías y Cápsulas informativas publicado en las redes sociales ONE.</t>
  </si>
  <si>
    <t>Tablas Dominicana en cifras 2019, Tablas Anuarios de Estadísticas Económicas 2019, Informe anual IPP 2019 y Anexos Informe anual IPP 2019 disponible en carpeta compartida "IPP" en el servidor.</t>
  </si>
  <si>
    <t>Formulario solicitud para creación  y edición de productos registrado en la INTRANET e Informe anual  corregidos en carpeta compartida "PUBLICACIONES" en el servidor.</t>
  </si>
  <si>
    <t>Formulario solicitud para creación  y edición de productos registrado en la INTRANET e Informe anual y anexos diagramados  en carpeta compartida "PUBLICACIONES" en el servidor.</t>
  </si>
  <si>
    <t>Informe anual IPP 2019 publicado en página Web ONE, artículos publicados en medios  y post en redes sociales</t>
  </si>
  <si>
    <t>Informe de entorno económico y social en la carpeta del servidor "IPP"</t>
  </si>
  <si>
    <t>Informe de ejecución mantenimiento de la muestra y ajustes por cobertura  y calidad en la carpeta del servidor "IPP"</t>
  </si>
  <si>
    <t>Documentos publicados en el Sistema Documental ONE y accesible por la  INTRANET</t>
  </si>
  <si>
    <t>Documento requerimiento sistema informático IPP en la carpeta del servidor "IPP" y acuse de recibo documento.</t>
  </si>
  <si>
    <t>Comunicación escrita o correo de conformidad de los módulos entregados</t>
  </si>
  <si>
    <t>Arnaldo Castillo</t>
  </si>
  <si>
    <t>Levantamiento Encuesta Evaluación de sinergia PRORULAL y PROSOLI</t>
  </si>
  <si>
    <t>3.1.05.01.01</t>
  </si>
  <si>
    <t>3.1.05.01.02</t>
  </si>
  <si>
    <t>3.1.05.01.03</t>
  </si>
  <si>
    <t>3.1.05.01.04</t>
  </si>
  <si>
    <t>3.1.05.01.05</t>
  </si>
  <si>
    <t>3.1.05.01.06</t>
  </si>
  <si>
    <t>3.1.05.01.07</t>
  </si>
  <si>
    <t>3.1.05.01.08</t>
  </si>
  <si>
    <t>3.1.05.01.09</t>
  </si>
  <si>
    <t>3.1.05.01.10</t>
  </si>
  <si>
    <t>3.1.05.01.11</t>
  </si>
  <si>
    <t>3.1.05.01.12</t>
  </si>
  <si>
    <t>3.1.05.01.13</t>
  </si>
  <si>
    <t>3.1.05.01.14</t>
  </si>
  <si>
    <t>3.1.05.01.15</t>
  </si>
  <si>
    <t>3.1.05.01.16</t>
  </si>
  <si>
    <t>3.1.05.01.17</t>
  </si>
  <si>
    <t>3.1.05.01.18</t>
  </si>
  <si>
    <t>3.1.05.01.19</t>
  </si>
  <si>
    <t>3.1.05.01.20</t>
  </si>
  <si>
    <t>3.1.05.02.01</t>
  </si>
  <si>
    <t>3.1.05.02.02</t>
  </si>
  <si>
    <t>3.1.05.02.03</t>
  </si>
  <si>
    <t>3.1.05.02.04</t>
  </si>
  <si>
    <t>3.1.05.02.05</t>
  </si>
  <si>
    <t>3.1.05.02.06</t>
  </si>
  <si>
    <t>3.1.05.02.07</t>
  </si>
  <si>
    <t>3.1.05.02.08</t>
  </si>
  <si>
    <t>3.1.05.02.09</t>
  </si>
  <si>
    <t>3.1.05.02.10</t>
  </si>
  <si>
    <t>3.1.05.02.11</t>
  </si>
  <si>
    <t>3.1.05.02.12</t>
  </si>
  <si>
    <t>3.1.05.02.13</t>
  </si>
  <si>
    <t>3.1.05.02.14</t>
  </si>
  <si>
    <t>3.1.05.02.15</t>
  </si>
  <si>
    <t>Preparar el operativo de la Encuesta de Costos Directos de la Construcción de Viviendas</t>
  </si>
  <si>
    <t>Realizar el levantamiento, critica, codificación y digitación Encuesta de Costos Directos de la Construcción de Viviendas</t>
  </si>
  <si>
    <t>Recopilar, criticar, codificar y cargar los datos o informaciones provenientes de otras fuentes utilizados en el cálculo del ICDV</t>
  </si>
  <si>
    <t>Realizar el procesamiento de la Encuesta de Costos Directos de la Construcción de Viviendas, el cálculo y el análisis del ICDV</t>
  </si>
  <si>
    <t>Elaborar materiales de comunicación y difusión de resultados del ICDV</t>
  </si>
  <si>
    <t>Corregir el Boletín y anexos del ICDV</t>
  </si>
  <si>
    <t>Diagramar Boletín y anexos del ICDV</t>
  </si>
  <si>
    <t>Cargar resultados ICDV y actualizar gráficos en el página Web ONE y SINID</t>
  </si>
  <si>
    <t>Publicar y difundir resultados del ICDV</t>
  </si>
  <si>
    <t>Elaborar materiales para compendio Dominicana en Cifras 2020, Síntesis Dominicana en Cifras 2020, Anuario de Estadísticas Económicas 2019 e Informe anual ICDV 2019.</t>
  </si>
  <si>
    <t>Corregir Informe anual ICDV 2019 y anexos</t>
  </si>
  <si>
    <t>Diagramar Informe anual ICDV 2019 y anexos</t>
  </si>
  <si>
    <t>Cargar Informe anual ICDV 2019 y anexos en el página Web ONE</t>
  </si>
  <si>
    <t>Publicar y difundir Informe anual ICDV 2019</t>
  </si>
  <si>
    <t>Elaborar informe de entorno económico y social ICDV</t>
  </si>
  <si>
    <t>1T Hojas de planificación y seguimiento del operativo Encuesta de Costos Directos de la Construcción de Viviendas Enero a Marzo 2020
2T Hojas de planificación y seguimiento del operativo Encuesta de Costos Directos de la Construcción de Viviendas Abril a Junio 2020
3T Hojas de planificación y seguimiento del operativo Encuesta de Costos Directos de la Construcción de Viviendas Julio a Septiembre 2020
4T Hojas de planificación y seguimiento del operativo Encuesta de Costos Directos de la Construcción de Viviendas Octubre a Diciembre 2020</t>
  </si>
  <si>
    <t>Hojas de planificación y seguimiento diligenciadas en la carpeta del servidor "ICDV".</t>
  </si>
  <si>
    <t>1T-Cotizaciones con información solicitada de Enero a Marzo 2020
Base de datos en bruto Enero a Marzo 2020
Informe de gestión  Enero a Marzo 2020
2T -Cotizaciones con información solicitada de Abril a Junio 2020
Base de datos en bruto Abril a Junio 2020
Informe de gestión  Abril a Junio 2020
3T -Cotizaciones con información solicitada de Julio a Septiembre 2020
Base de datos en bruto Julio a Septiembre 2020
Informe de gestión Julio a Septiembre 2020
4T -Cotizaciones con información solicitada de Octubre a Diciembre 2020
Base de datos en bruto Octubre a Diciembre 2020
Informe de gestión Octubre a Diciembre 2020</t>
  </si>
  <si>
    <t>Cotizaciones con información solicitada, Base de datos en bruto, Informe de gestión en carpeta del servidor "ICDV"</t>
  </si>
  <si>
    <t>1T Tablas con información recopilada Diciembre 2019 a febrero 2020
-Tasa de cambio Dólar y otras monedas convertibles
-Resolución Precios de los principales derivados del petróleo
-Resoluciones salariales
-Principales comodities transados en el mercado internacional
-IPC, general, anual, por grupo de bienes y servicios, por artículos, subyacente, transables y no transables, por quintiles y por región.
2T Tablas con información recopilada Marzo a Mayo 2020
-Tasa de cambio Dólar y otras monedas convertibles
-Resolución Precios de los principales derivados del petróleo
-Resoluciones salariales
-Principales comodities transados en el mercado internacional
-IPC, general, anual, por grupo de bienes y servicios, por artículos, subyacente, transables y no transables, por quintiles y por región.
3T Tablas con información recopilada Junio a Agosto 2020
-Tasa de cambio Dólar y otras monedas convertibles
-Resolución Precios de los principales derivados del petróleo
-Resoluciones salariales
-Principales comodities transados en el mercado internacional
-IPC, general, anual, por grupo de bienes y servicios, por artículos, subyacente, transables y no transables, por quintiles y por región.
4T Tablas con información recopilada Septiembre a Noviembre 2020
-Tasa de cambio Dólar y otras monedas convertibles
-Resolución Precios de los principales derivados del petróleo
-Resoluciones salariales
-Principales comodities transados en el mercado internacional
-IPC, general, anual, por grupo de bienes y servicios, por artículos, subyacente, transables y no transables, por quintiles y por región.</t>
  </si>
  <si>
    <t>Tablas con información recopilada en carpeta del servidor "ICDV" y publicadas en la Web sección Otros precios y costos</t>
  </si>
  <si>
    <t>Base de datos procesada, Reporte de actualización y cálculo y Reporte de análisis de resultados en carpeta del servidor "ICDV"</t>
  </si>
  <si>
    <t>1T Reporte resultados Diciembre 2019 a Febrero 2020 (3)
Tablas de series históricas Diciembre 2019 a Febrero 2020 (3)
Boletín Diciembre 2019 a Febrero 2020 (3)
Anexos boletín Diciembre 2019 a Febrero 2020 (3)
Plantilla de carga SINID Diciembre 2019 a Febrero 2020 (3)
2T 
Reporte resultados Marzo a Mayo 2020 (3)
Tablas de series históricas Marzo a Mayo 2020 (3)
Boletín Marzo a Mayo 2020 (3)
Anexos boletín Marzo a Mayo 2020 (3)
Plantilla de carga SINID Marzo a Mayo 2020 (3)
3T 
Reporte resultados Junio a Agosto 2020 (3)
Tablas de series históricas Junio a Agosto 2020 (3)
Boletín Junio a Agosto 2020 (3)
Anexos boletín Junio a Agosto 2020 (3)
Plantilla de carga SINID Junio a Agosto 2020 (3)
4T
Reporte resultados Septiembre a Noviembre 2020 (3)
Tablas de series históricas Septiembre a Noviembre 2020 (3)
Boletín Septiembre a Noviembre 2020 (3)
Anexos boletín Septiembre a Noviembre 2020 (3)
Plantilla de carga SINID Septiembre a Noviembre 2020 (3)</t>
  </si>
  <si>
    <t>Reporte resultados, Tablas de series históricas, Boletín, Anexos boletín Y Plantilla de carga SINID en carpeta del servidor "ICDV"</t>
  </si>
  <si>
    <t xml:space="preserve">1T Boletines y anexos Diciembre 2019 a Febrero 2020  corregidos (3)
2T Boletines y anexos Marzo a Mayo 2020 corregidos (3)
3T Boletines y anexos Junio a Agosto 2020 corregidos (3)
4T Boletines y anexos Septiembre a Noviembre 2020 corregidos (3)
</t>
  </si>
  <si>
    <t>Formulario solicitud para creación  y edición de productos registrado en la INTRANET boletines corregidos en carpeta compartida "PUBLICACIONES" en el servidor.</t>
  </si>
  <si>
    <t xml:space="preserve">1T Boletines y anexos Diciembre 2019 a Febrero 2020 diagramados y corregidos (3)
2T Boletines y anexos Marzo a Mayo 2020 diagramados y corregidos (3)
3T Boletines y anexos Junio a Agosto 2020 diagramados y corregidos (3)
4T Boletines y anexos Septiembre a Noviembre 2020 diagramados y corregidos (3)
</t>
  </si>
  <si>
    <t>1T
Tablas de series históricas Diciembre 2019 a Febrero 2020 (3) cargado en la página Web ONE
Boletín ICDV Diciembre 2019 a Febrero 2020 (3) cargado en la página Web ONE
Anexos ICDV Diciembre 2019 a Febrero 2020 (3) cargado en la página Web ONE
Nota de prensa Diciembre 2019 a Febrero 2020 (3) cargado en la página Web ONE sección precios/ICDV
Indicadores en SINID actualizados Diciembre 2019 a Febrero 2020 (3)
2T
Tablas de series históricas Marzo a Mayo 2020 (3) cargado en la página Web ONE
Boletín ICDV Marzo a Mayo 2020 (3) cargado en la página Web ONE
Anexos ICDV boletín Marzo a Mayo 2020 (3) cargado en la página Web ONE
Nota de prensa Marzo a Mayo 2020 (3) cargado en la página Web ONE sección Precios/ICDV
Indicadores en SINID actualizados Marzo a Mayo 2020 (3)
3T
Tablas de series históricas Junio a Agosto 2020 (3) cargado en la página Web ONE
Boletín ICDV Junio a Agosto 2020 (3) cargado en la página Web ONE
Anexos ICDV boletín Junio a Agosto 2020 (3) cargado en la página Web ONE
Nota de prensa Junio a Agosto 2020 (3) cargado en la página Web ONE Sección de Precios/ICDV
Indicadores en SINID actualizados  Junio a Agosto 2020 (3)
4T
Tablas de series históricas Septiembre a Noviembre 2020 (3) cargado en la página Web ONE
Boletín ICDV Septiembre a Noviembre 2020 (3) cargado en la página Web ONE
Anexos ICDV boletín Septiembre a Noviembre 2020 (3) cargado en la página Web ONE
Nota de prensa Septiembre a Noviembre 2020 (3) cargado en la página Web ONE Sección Precios/ICDV
Indicadores en SINID actualizados  Septiembre a Noviembre 2020 (3)</t>
  </si>
  <si>
    <t>Tablas de series históricas, Boletín Mensual, Anexos nota de prensa cargada en la página Web ONE Sección Precios/IPP
Actualización de indicadores cargado en SINID
Actualización de índices cargado en PDNR</t>
  </si>
  <si>
    <t>1T Reporte resultados Diciembre 2019 a Febrero 2020 (3) publicado en la página Web ONE
Tablas de series históricas Diciembre 2019 a Febrero 2020 (3) publicado en la página Web ONE
Boletín Diciembre 2019 a Febrero 2020 (3) publicado en la página Web ONE
Anexos boletín Diciembre 2019 a Febrero 2020 (3) publicado en la página Web ONE
Nota de prensa Diciembre 2019 a Febrero 2020 (3) publicado en la página Web ONE
Infografías Diciembre 2019 a Febrero 2020 (3) publicado en la página Web ONE
Cápsulas informativas Diciembre 2019 a Febrero 2020 (3) publicado en las redes sociales ONE
2T Reporte resultados Marzo a Mayo 2020 (3) publicado en la página Web ONE
Tablas de series históricas Marzo a Mayo 2020 (3) publicado en la página Web ONE
Boletín Marzo a Mayo 2020 (3) publicado en la página Web ONE
Anexos boletín Marzo a Mayo 2020 (3) publicado en la página Web ONE
Nota de prensa Marzo a Mayo 2020 (3) publicado en la página Web ONE
Infografías Marzo a Mayo 2020 (3) publicado en la página Web ONE
Cápsulas informativas Marzo a Mayo 2020 (3) publicado en las redes sociales ONE
3T Reporte resultados Junio a Agosto 2020 (3) publicado en la página Web ONE
Tablas de series históricas Junio a Agosto 2020 (3) publicado en la página Web ONE
Boletín Junio a Agosto 2020 (3) publicado en la página Web ONE
Anexos boletín Junio a Agosto 2020 (3) publicado en la página Web ONE
Nota de prensa Junio a Agosto 2020 (3) publicado en la página Web ONE
Infografías Junio a Agosto 2020 (3) publicado en la página Web ONE
Cápsulas informativas Junio a Agosto 2020 (3) publicado en las redes sociales ONE
4T Reporte resultados Septiembre a Noviembre 2020 (3) publicado en la página Web ONE
Tablas de series históricas Septiembre a Noviembre 2020 (3) publicado en la página Web ONE
Boletín Septiembre a Noviembre 2020 (3) publicado en la página Web ONE
Anexos boletín Septiembre a Noviembre 2020 (3) publicado en la página Web ONE
Nota de prensa Septiembre a Noviembre 2020 (3)  publicado en la página Web ONE
Infografías Septiembre a Noviembre 2020 (3) publicado en la página Web ONE
Cápsulas informativas Septiembre a Noviembre 2020 (3) publicado en las redes sociales ONE</t>
  </si>
  <si>
    <t xml:space="preserve">Tablas de series históricas, Boletín, Anexos, Nota de prensa cargada en la página Web ONE Sección Precios/ICDV
Actualización de indicadores cargado en SINID
</t>
  </si>
  <si>
    <t>Tablas Dominicana en cifras 2020
Tablas Anuarios de Estadísticas Económicas 2019
Síntesis Dominicana en cifras 2020 - Sección Precios
Informe anual ICDV 2019
Anexos Informe anual ICDV 2019</t>
  </si>
  <si>
    <t>Tablas Dominicana en cifras 2020, Tablas Anuarios de Estadísticas Económicas 2019, Informe anual ICDV 2019 y Anexos Informe anual ICDV 2019 disponible en carpeta compartida "Coyunturales de construcción" en el servidor.</t>
  </si>
  <si>
    <t>Informe anual ICDV 2019 diagramado y corregido</t>
  </si>
  <si>
    <t>Informe anual ICDV 2019 y anexos cargado en el página Web ONE</t>
  </si>
  <si>
    <t>Informe anual ICDV 2019 publicado en página Web ONE
Nota de prensa publicado en la página Web ONE y enviada a los medios
Infografías publicado en la página Web ONE
Cápsulas informativas publicado en las redes sociales ONE</t>
  </si>
  <si>
    <t>Informe anual ICDV 2019 publicado en página Web ONE, artículos publicados en medios  y post en redes sociales</t>
  </si>
  <si>
    <t>1T-Informe de entorno económico y social Enero a Marzo 2020
2T-Informe de entorno económico y social Abril a Junio 2020
3T-Informe de entorno económico y social Julio a septiembre 2020
4T-Informe de entorno económico y social Octubre a diciembre 2020</t>
  </si>
  <si>
    <t>Informe de entorno económico y social en la carpeta del servidor "ICDV"</t>
  </si>
  <si>
    <t>1T Base de datos procesada Diciembre 2019 a Febrero 2020 (3)
Reporte de actualización y cálculo Diciembre 2019 a Febrero 2020 (3)
Reporte de análisis de resultados Diciembre 2019 a Febrero 2020 (3)
2T Base de datos procesada Marzo a Mayo 2020 (3)
Reporte de actualización y cálculo Marzo a Mayo 2020 (3)
Reporte de análisis de resultados Marzo a Mayo 2020 (3)
3T Base de datos procesada Junio a Agosto 2020 (3)
Reporte de actualización y cálculo Junio a Agosto 2020 (3)
Reporte de análisis de resultados Junio a Agosto 2020 (3)
4T Base de datos procesada Septiembre a Noviembre 2020 (3)
Reporte de actualización y cálculo Septiembre a Noviembre 2020 (3)
Reporte de análisis de resultados Septiembre a Noviembre 2020 (3)</t>
  </si>
  <si>
    <t>Schneidder Dieudone</t>
  </si>
  <si>
    <t>Schneidder Dieudonne</t>
  </si>
  <si>
    <t>Ricardo González</t>
  </si>
  <si>
    <t>Schneidder Dieudonne/Ricardo González</t>
  </si>
  <si>
    <t>2.5.02.01.01</t>
  </si>
  <si>
    <t>2.5.02.01.02</t>
  </si>
  <si>
    <t>2.5.02.01.03</t>
  </si>
  <si>
    <t>2.5.02.01.04</t>
  </si>
  <si>
    <t>2.5.03.01.01</t>
  </si>
  <si>
    <t>2.5.03.01.02</t>
  </si>
  <si>
    <t>2.5.04.01.01</t>
  </si>
  <si>
    <t>2.5.04.01.02</t>
  </si>
  <si>
    <t>3.1.06.01.01</t>
  </si>
  <si>
    <t>3.1.06.01.02</t>
  </si>
  <si>
    <t>1T-Reporte de mantenimiento de muestra, análisis de cobertura, análisis de calidad del cálculo y análisis de contexto: (diciembre 2019, enero 2020 y febrero 2020).
2T-Reporte de mantenimiento de muestra, análisis de cobertura, análisis de calidad del cálculo y análisis de contexto: (marzo 2020, abril 2020 y mayo 2020).
3T-Reporte de mantenimiento de muestra, análisis de cobertura, análisis de calidad del cálculo y análisis de contexto: (junio 2020, julio 2020 y agosto 2020).
4T-Reporte de mantenimiento de muestra, análisis de cobertura, análisis de calidad del cálculo y análisis de contexto: (septiembre 2020, octubre 2020 y noviembre 2020).</t>
  </si>
  <si>
    <t>Reporte de mantenimiento de muestra, análisis de cobertura, análisis de calidad del cálculo y análisis de contexto enviado por correo electrónico a la División de Índice de Precios y Estadísticas Coyunturales.</t>
  </si>
  <si>
    <t>1T-Página web actualizada en la sección de metodología (diciembre 2018, enero 2020 y febrero 2020).
2T-Página web actualizada en la sección de metodología (marzo 2020, abril 2020 y mayo 2020).
3T-Página web actualizada en la sección de metodología (junio 2020, julio 2020 y agosto 2020).
4T-Página web actualizada en la sección de metodología (septiembre 2020, octubre 2020 y noviembre 2020).</t>
  </si>
  <si>
    <t>Página web actualizada en la sección de metodología.</t>
  </si>
  <si>
    <t>Enmanuel De León</t>
  </si>
  <si>
    <t>3.1.06.02.01</t>
  </si>
  <si>
    <t>3.1.06.02.02</t>
  </si>
  <si>
    <t>3.1.06.02.03</t>
  </si>
  <si>
    <t>3.1.06.02.04</t>
  </si>
  <si>
    <t>Documento con la selección y definición de muestra del ICDV.</t>
  </si>
  <si>
    <t>Documento con la selección y definición de muestra del ICDV enviado por correo electrónico a la División de Índice de Precios y Estadísticas Coyunturales.</t>
  </si>
  <si>
    <t>Documento con la selección y definición de muestra del ICDV revisado.</t>
  </si>
  <si>
    <t>Documento con la selección y definición de muestra del ICDV enviado por correo electrónico a la División de Metodología.</t>
  </si>
  <si>
    <t>Documento con el diseño de la ejecución del ICDV.</t>
  </si>
  <si>
    <t>Documento con el diseño de la ejecución del ICDV enviado por correo electrónico a la División de Índice de Precios y Estadísticas Coyunturales.</t>
  </si>
  <si>
    <t>Documento con el diseño de los mecanismos de control de calidad del ICDV.</t>
  </si>
  <si>
    <t>Documento con el diseño de los mecanismos de control de calidad del ICDV enviado por correo electrónico a la División de Índice de Precios y Estadísticas Coyunturales.</t>
  </si>
  <si>
    <t>Gabriela Ferreiras Harguindeguy</t>
  </si>
  <si>
    <t>3.1.06.03.01</t>
  </si>
  <si>
    <t>3.1.06.03.02</t>
  </si>
  <si>
    <t>3.1.06.03.03</t>
  </si>
  <si>
    <t>3.1.06.03.04</t>
  </si>
  <si>
    <t>3.1.06.03.05</t>
  </si>
  <si>
    <t>3.1.06.03.06</t>
  </si>
  <si>
    <t>3.1.06.03.07</t>
  </si>
  <si>
    <t>3.1.06.03.08</t>
  </si>
  <si>
    <t>3.1.06.03.09</t>
  </si>
  <si>
    <t>3.1.06.03.10</t>
  </si>
  <si>
    <t>Realizar el mantenimiento y análisis metodológico del IPP</t>
  </si>
  <si>
    <r>
      <t xml:space="preserve">Actualizar la página </t>
    </r>
    <r>
      <rPr>
        <i/>
        <sz val="10"/>
        <color rgb="FF000000"/>
        <rFont val="Times New Roman"/>
        <family val="1"/>
      </rPr>
      <t>web</t>
    </r>
    <r>
      <rPr>
        <sz val="10"/>
        <color rgb="FF000000"/>
        <rFont val="Times New Roman"/>
        <family val="1"/>
      </rPr>
      <t xml:space="preserve"> de la sección de metodología </t>
    </r>
  </si>
  <si>
    <t>Seleccionar y definir muestra del ICDV</t>
  </si>
  <si>
    <t>Revisar selección y definición de muestra del ICDV</t>
  </si>
  <si>
    <t>Elaborar diseño de la ejecución del ICDV</t>
  </si>
  <si>
    <t>Diseñar los mecanismos para el control de la calidad del ICDV</t>
  </si>
  <si>
    <t>Elaborar documento metodológico del EOE 2020</t>
  </si>
  <si>
    <t>Realizar propuesta de cuestionario del EOE 2020</t>
  </si>
  <si>
    <t>Revisar y aprobar cuestionario del EOE 2020</t>
  </si>
  <si>
    <t>Adaptar revisiones al cuestionario del EOE 2020</t>
  </si>
  <si>
    <t>Corregir cuestionario del EOE 2020</t>
  </si>
  <si>
    <t>Actualizar normas y parámetros de validación del EOE 2020</t>
  </si>
  <si>
    <t>Corregir EOE 2020</t>
  </si>
  <si>
    <t>Adaptar corrección literaria del EOE 2020</t>
  </si>
  <si>
    <t>Diagramar EOE 2020</t>
  </si>
  <si>
    <t>Publicar y difundir EOE 2020</t>
  </si>
  <si>
    <t>T1. Documento metodológico del EOE 2020.</t>
  </si>
  <si>
    <t>Documento metodológico del EOE enviado por correo electrónico a la División de Índice de Precios y Estadísticas Coyunturales, y al Departamento de Publicaciones.</t>
  </si>
  <si>
    <t>T1. Propuesta del formulario del EOE 2020.</t>
  </si>
  <si>
    <t>Formulario del EOE enviado por correo electrónico a la División de Índice de Precios y Estadísticas Coyunturales.</t>
  </si>
  <si>
    <t>T1. Formulario del EOE 2020 revisado.</t>
  </si>
  <si>
    <t>Formulario del EOE 2020 enviado por correo electrónico a la División de Metodología.</t>
  </si>
  <si>
    <t>T1. Formulario final del EOE 2020.</t>
  </si>
  <si>
    <t>Formulario final del EOE 2020 enviado por correo electrónico al Departamento de Publicaciones.</t>
  </si>
  <si>
    <t>T1. Formulario del EOE 2020 con corrección literaria.</t>
  </si>
  <si>
    <t>Formulario del EOE 2020 con correcciones enviado a la División de Metodología.</t>
  </si>
  <si>
    <t>T1. Documento con las normas de validación del EOE 2020.</t>
  </si>
  <si>
    <t>Documento con las normas de validación del EOE 2020 por correo electrónico a la División de Índice de Precios y Estadísticas Coyunturales.</t>
  </si>
  <si>
    <t>T1. Documento con la metodología del EOE 2020 corregido.</t>
  </si>
  <si>
    <t>Documento con la metodología del EOE 2020 enviado por correo electrónico a la División de Metodología.</t>
  </si>
  <si>
    <t>T1. Documento de la metodología del EOE 2020 con adaptación de las correcciones literarias.</t>
  </si>
  <si>
    <t>Documento de la metodología del EOE 2020 con adaptación de las correcciones literarias enviado por correo electrónico al Departamento de Publicaciones.</t>
  </si>
  <si>
    <t>T2. Documento con la metodología del EOE 2020 diagramado.</t>
  </si>
  <si>
    <t>Documento diagramado con la metodología del EOE 2020 enviado por correo electrónico a la División de Metodología.</t>
  </si>
  <si>
    <t>T2. Documento con la metodología del EOE 2020 publicado y difundido.</t>
  </si>
  <si>
    <r>
      <t xml:space="preserve">Documento con la metodología del EOE 2020 publicado en la página </t>
    </r>
    <r>
      <rPr>
        <i/>
        <sz val="10"/>
        <rFont val="Times New Roman"/>
        <family val="1"/>
      </rPr>
      <t>WEB</t>
    </r>
    <r>
      <rPr>
        <sz val="10"/>
        <rFont val="Times New Roman"/>
        <family val="1"/>
      </rPr>
      <t>.</t>
    </r>
  </si>
  <si>
    <t>3.1.06.04.01</t>
  </si>
  <si>
    <t>3.1.06.04.02</t>
  </si>
  <si>
    <t>3.1.06.04.03</t>
  </si>
  <si>
    <t>Elaborar diseño estadísticos del IPVN</t>
  </si>
  <si>
    <t>Elaborar diseño de la ejecución del IPVN</t>
  </si>
  <si>
    <t>Elaborar los mecanismos de control de la calidad del IPVN</t>
  </si>
  <si>
    <t>Documento con el diseño estadístico del IPVN enviado a la División de Índice de Precios y Estadísticas Coyunturales.</t>
  </si>
  <si>
    <t>Documento con el diseño de la ejecución del IPVN enviado a la División de Índice de Precios y Estadísticas Coyunturales.</t>
  </si>
  <si>
    <t>Documento con los mecanismos de control de la calidad del IPVN enviada a la División de Índice de Precios y Estadísticas Coyunturales.</t>
  </si>
  <si>
    <t>3.1.06.05.01</t>
  </si>
  <si>
    <t>3.1.06.05.02</t>
  </si>
  <si>
    <t>3.1.06.05.03</t>
  </si>
  <si>
    <t>3.1.06.05.04</t>
  </si>
  <si>
    <t>3.1.06.05.05</t>
  </si>
  <si>
    <t>3.1.06.05.06</t>
  </si>
  <si>
    <t>Procesar la Base de Datos para análisis del DEE 2019</t>
  </si>
  <si>
    <t>Elaborar el informe del Directorio de Empresas y Establecimientos 2019</t>
  </si>
  <si>
    <t>Publicar el Informe del DEE 2019</t>
  </si>
  <si>
    <t xml:space="preserve">Actualizar la página web de la sección del DEE </t>
  </si>
  <si>
    <t>Corrección literaria del Informe del DEE 2019</t>
  </si>
  <si>
    <t>Diagramar el informe del DEE 2019</t>
  </si>
  <si>
    <t>Excel con cuadros y gráficos elaborados</t>
  </si>
  <si>
    <t>Excel con cuadros y gráficos elaborados en la carpeta compartida: Equipo procesamiento metodología</t>
  </si>
  <si>
    <t>Informe final elaborado del DEE 2018</t>
  </si>
  <si>
    <t>Informe final en la carpeta compartida de Equipo procesamiento de metodología y enviado a comunicaciones para correcciones</t>
  </si>
  <si>
    <t>Informe corregido</t>
  </si>
  <si>
    <t>Informe en Word con correcciones</t>
  </si>
  <si>
    <t>Informe diagramado</t>
  </si>
  <si>
    <t>Informe en pdf diagramado</t>
  </si>
  <si>
    <t>Informe publicado</t>
  </si>
  <si>
    <t>Informe final publicado en la Web</t>
  </si>
  <si>
    <t>Página Web actualizada</t>
  </si>
  <si>
    <t>Informes nuevos publicados en la Web cargados</t>
  </si>
  <si>
    <t>Juan De Regla Encarnación</t>
  </si>
  <si>
    <t xml:space="preserve">Felvin Tejeda </t>
  </si>
  <si>
    <t>Eddy Tejeda</t>
  </si>
  <si>
    <t>3.1.06.06.01</t>
  </si>
  <si>
    <t>Informe, Excel con cuadros y gráficos elaborados en la carpeta compartida: Equipo procesamiento metodología</t>
  </si>
  <si>
    <t xml:space="preserve">Cuadros y gráficos elaborados:
1. Base de Datos de la Fundación Reservas para análisis 4T del 2019.
2. Base de Datos de la Fundación Reservas para análisis 1T del 2020.
3. Base de Datos de la Fundación Reservas para análisis 2T del 2020.
5. Base de Datos de la Fundación Reservas para análisis 3T del 2020.
</t>
  </si>
  <si>
    <t>3.1.06.07.01</t>
  </si>
  <si>
    <t>3.1.06.06.02</t>
  </si>
  <si>
    <t>3.1.06.06.03</t>
  </si>
  <si>
    <t>3.1.06.06.04</t>
  </si>
  <si>
    <t>3.1.06.06.05</t>
  </si>
  <si>
    <t>T1. Documento con el diseño estadístico del IPVN</t>
  </si>
  <si>
    <t>T2. Documento con el diseño de la ejecución del IPVN</t>
  </si>
  <si>
    <t>T3. Documento con los mecanismos de control de la calidad del IPVN</t>
  </si>
  <si>
    <t>Diseñar y seleccionar la muestra ENAE-2020</t>
  </si>
  <si>
    <t>Corrección de los Informes de la ENAE 2018-2019</t>
  </si>
  <si>
    <t>Diagramación de los Informes de la ENAE 2018-2019</t>
  </si>
  <si>
    <t>Publicar el Informe de la ENAE 2018-2019</t>
  </si>
  <si>
    <t>Informe de selección de la muestra ENAE-2020</t>
  </si>
  <si>
    <t>Informe Final en la carpeta compartida de DEE ENAE para metodología</t>
  </si>
  <si>
    <t>Informe general ENAE 2018 elaborado
Informe elaborado de manufactura 2019.
Informe elaborado de Minas y canteras 2019.
Informe elaborado de Comercio 2019.
Informe elaborado de Construcción 2019.
Informe elaborado de Electricidad 2019.
Informe elaborado de Agua 2019.
Informe elaborado de Transporte 2019.
Informe elaborado de Alojamiento y servicios de comida 2019.
Informe elaborado de Información y comunicaciones 2019.</t>
  </si>
  <si>
    <t xml:space="preserve">Informes corregidos </t>
  </si>
  <si>
    <t>Informes diagramados</t>
  </si>
  <si>
    <t xml:space="preserve">Gladjorie Rodriguez </t>
  </si>
  <si>
    <t>3.1.06.08.01</t>
  </si>
  <si>
    <t>3.1.06.08.02</t>
  </si>
  <si>
    <t>3.1.06.08.03</t>
  </si>
  <si>
    <t>3.1.06.08.04</t>
  </si>
  <si>
    <t>3.1.06.08.05</t>
  </si>
  <si>
    <t>T3. Estadísticas Coyunturales gestionadas.</t>
  </si>
  <si>
    <t>Correos electrónicos recibidos con los datos de las Estadísticas Coyunturales del 2019.</t>
  </si>
  <si>
    <t>T3. Compendio de Estadísticas Coyunturales 2019 elaborado.</t>
  </si>
  <si>
    <t>Compendio de Estadísticas Coyunturales 2019 enviado a la División de Publicaciones.</t>
  </si>
  <si>
    <t>T3. Compendio de Estadísticas Coyunturales 2019 corregido.</t>
  </si>
  <si>
    <t>Compendio de Estadísticas Coyunturales 2019 recibido por parte de la División de Publicaciones.</t>
  </si>
  <si>
    <t>T3. Compendio de Estadísticas Coyunturales 2019 diagramado.</t>
  </si>
  <si>
    <t>T4. Compendio de Estadísticas Coyunturales publicado y difundido.</t>
  </si>
  <si>
    <r>
      <t xml:space="preserve">Compendio de Estadísticas Coyunturales colgado en la página </t>
    </r>
    <r>
      <rPr>
        <i/>
        <sz val="10"/>
        <rFont val="Times New Roman"/>
        <family val="1"/>
      </rPr>
      <t>web</t>
    </r>
    <r>
      <rPr>
        <sz val="10"/>
        <rFont val="Times New Roman"/>
        <family val="1"/>
      </rPr>
      <t>.</t>
    </r>
  </si>
  <si>
    <t>Perfil de las empresas exportadoras e importadoras 2018 y 2019</t>
  </si>
  <si>
    <t>Gestionar las Estadísticas Coyunturales para el Compendio 2019</t>
  </si>
  <si>
    <t>Elaborar compendio de Estadísticas Coyunturales 2019</t>
  </si>
  <si>
    <t>Corregir compendio de Estadísticas Coyunturales 2019</t>
  </si>
  <si>
    <t>Diagramar compendio de Estadísticas Coyunturales 2019</t>
  </si>
  <si>
    <t>Publicar y difundir compendio de Estadísticas Coyunturales 2019</t>
  </si>
  <si>
    <t>3.1.06.07.02</t>
  </si>
  <si>
    <t>3.1.06.07.03</t>
  </si>
  <si>
    <t>3.1.06.07.04</t>
  </si>
  <si>
    <t>3.1.06.07.05</t>
  </si>
  <si>
    <t>3.1.06.07.06</t>
  </si>
  <si>
    <t xml:space="preserve">Revisar consistencia y completitud de los cuestionarios recibidos de Fundación Reservas </t>
  </si>
  <si>
    <t>Corregir, completar y los datos de los cuestionarios validados vía telefónica.</t>
  </si>
  <si>
    <t>Digitar cuestionarios</t>
  </si>
  <si>
    <t>Clasificar la actividad de los cuestionarios de Fundación Reservas.</t>
  </si>
  <si>
    <t>Cuestionarios revisados con inconsistencias y datos incompletos identificados: T1, T2, T3</t>
  </si>
  <si>
    <t>Datos validados, corregidos y completados.</t>
  </si>
  <si>
    <t>*Reporte de llamadas telefónicas y estatus por cuestionario
*Cuestionarios validados, corregidos y corregidos.</t>
  </si>
  <si>
    <t>Base de datos digitada T1,T2,T3</t>
  </si>
  <si>
    <t>Base de datos en carpeta compartida Z:\PYMES</t>
  </si>
  <si>
    <t>Registro de formularios clasificados por actividad económica</t>
  </si>
  <si>
    <t>Base datos de cuestionarios clasificados Z:\PYMES</t>
  </si>
  <si>
    <t>Base de datos digitada revisada T1,T2,T3 para el informe</t>
  </si>
  <si>
    <t>Procesar bases de datos y elaborar informes de la Fundación Reservas 
del 2019-2020</t>
  </si>
  <si>
    <t>Revisar y corregir base de datos con cuestionarios digitadas para informe</t>
  </si>
  <si>
    <t>3.1.07.</t>
  </si>
  <si>
    <t>3.1.07.01</t>
  </si>
  <si>
    <t>3.1.07.01.01</t>
  </si>
  <si>
    <t>3.1.07.01.02</t>
  </si>
  <si>
    <t>3.1.07.01.03</t>
  </si>
  <si>
    <t>3.1.07.01.04</t>
  </si>
  <si>
    <t>3.1.07.01.05</t>
  </si>
  <si>
    <t>3.1.07.01.06</t>
  </si>
  <si>
    <t>3.1.07.01.07</t>
  </si>
  <si>
    <t>3.1.07.01.08</t>
  </si>
  <si>
    <t>3.1.07.01.09</t>
  </si>
  <si>
    <t>3.1.07.01.10</t>
  </si>
  <si>
    <t>3.1.07.01.11</t>
  </si>
  <si>
    <t>3.1.07.01.12</t>
  </si>
  <si>
    <t>Revisión y ajustes planificación EOE</t>
  </si>
  <si>
    <t>Realizar ajustes al diseño de la captación y procesamiento</t>
  </si>
  <si>
    <t>Capacitación del personal contratado del EOE</t>
  </si>
  <si>
    <t>Prueba piloto</t>
  </si>
  <si>
    <t xml:space="preserve">Preparación del operativo </t>
  </si>
  <si>
    <t>Realizar el levantamiento y captura</t>
  </si>
  <si>
    <t>Realizar el procesamiento</t>
  </si>
  <si>
    <t>Elaborar materiales de comunicación y difusión de resultados</t>
  </si>
  <si>
    <t xml:space="preserve">Anonimizar de la base de datos </t>
  </si>
  <si>
    <t>Corregir Informe final de resultados</t>
  </si>
  <si>
    <t>Diagramar Informe final de resultados</t>
  </si>
  <si>
    <t xml:space="preserve">Publicar resultados  </t>
  </si>
  <si>
    <t xml:space="preserve">Ricardo González
</t>
  </si>
  <si>
    <t xml:space="preserve"> Plan de trabajo EOE 2020
Cronograma EOE 2020
Presupuesto EOE 2020
Organigrama y perfiles EOE 2020
Plan de comunicaciones EOE 2020
Marco conceptual, formulario, instructivo, instrumentos de control EOE 2020
Plan de tabulados e informes y metodología de calculo de indicadores Ajustados EOE 2020
</t>
  </si>
  <si>
    <t xml:space="preserve"> Esquemas y criterios de control, manuales de organización y de procedimientos ajustados, Documento de requerimiento informático EOE
</t>
  </si>
  <si>
    <t xml:space="preserve">Listado de participantes taller de capacitación EOE 2020
FOTOS
</t>
  </si>
  <si>
    <t xml:space="preserve">Informe y ajustes EOE 2020
</t>
  </si>
  <si>
    <t xml:space="preserve">Materiales impresos y reproducidos, Hojas de rutas EOE 2020
</t>
  </si>
  <si>
    <t xml:space="preserve">T1: Base de datos EOE 2-2019
Cuadros de salida EOE 2-2019
Base de datos EOE 2020
Cuadros de salida EOE 2020
</t>
  </si>
  <si>
    <t xml:space="preserve">2T Informe de resultados EOE 2-2019 diagramados y corregidos
4T Informe de resultados EOE 2020 diagramados y corregidos
</t>
  </si>
  <si>
    <t xml:space="preserve">2T Base de datos final EOE 2-2019 anonimizada
4T Base de datos final EOE 2020 anonimizada
</t>
  </si>
  <si>
    <t xml:space="preserve">2T Informe de resultados EOE 2-2019 diagramados y corregidos.
4T Informe de resultados EOE 2020 diagramados y corregidos.
</t>
  </si>
  <si>
    <t>Prueba piloto realizada</t>
  </si>
  <si>
    <t>Levantamiento y captura realizados</t>
  </si>
  <si>
    <t>Materiales elaborados y resultados difundidos</t>
  </si>
  <si>
    <t>3.1.08.</t>
  </si>
  <si>
    <t>Encuesta de Infraestructura Económica 2019</t>
  </si>
  <si>
    <t>Encuesta de Infraestructura Económica 2020</t>
  </si>
  <si>
    <t>3.1.08.01</t>
  </si>
  <si>
    <t>3.1.08.01.01</t>
  </si>
  <si>
    <t>3.1.08.01.02</t>
  </si>
  <si>
    <t>3.1.08.01.03</t>
  </si>
  <si>
    <t>3.1.08.01.04</t>
  </si>
  <si>
    <t>3.1.08.01.05</t>
  </si>
  <si>
    <t>3.1.08.01.06</t>
  </si>
  <si>
    <t>3.1.08.01.07</t>
  </si>
  <si>
    <t>3.1.08.02</t>
  </si>
  <si>
    <t>3.1.08.02.01</t>
  </si>
  <si>
    <t>3.1.08.02.02</t>
  </si>
  <si>
    <t>3.1.08.02.03</t>
  </si>
  <si>
    <t>3.1.08.02.04</t>
  </si>
  <si>
    <t>3.1.08.02.05</t>
  </si>
  <si>
    <t>3.1.08.02.06</t>
  </si>
  <si>
    <t>3.1.08.02.07</t>
  </si>
  <si>
    <t>3.1.08.02.08</t>
  </si>
  <si>
    <t>3.1.08.02.09</t>
  </si>
  <si>
    <t>3.1.08.02.10</t>
  </si>
  <si>
    <t>3.1.08.02.11</t>
  </si>
  <si>
    <t>3.1.08.02.12</t>
  </si>
  <si>
    <t>Informe de seguimiento de los líderes de levantamiento</t>
  </si>
  <si>
    <t>Cuestionarios en formato físico y digital con código de clasificación CIIU, CIIU-RD y  CCP</t>
  </si>
  <si>
    <t>Formularios físicos y/o digital con códigos CIIU y CCP</t>
  </si>
  <si>
    <t>Cuestionarios en formato físico y digital   con código de ubicación geográfica según división territorial</t>
  </si>
  <si>
    <t>Cuestionarios físicos y/o digital con códigos Geográficos</t>
  </si>
  <si>
    <t>Informe de los supervisores del total de cuestionarios validados y entregados para la etapa de crítica de consistencia</t>
  </si>
  <si>
    <t>Cuestionarios digitales físicos y digitales con validación</t>
  </si>
  <si>
    <t>Informe de cuestionarios con la revisión crítica</t>
  </si>
  <si>
    <t>Informe digital de los resultados</t>
  </si>
  <si>
    <t>Base de datos de empresas digitadas y validadas</t>
  </si>
  <si>
    <t>Base de datos de empresas en formato Excel validada</t>
  </si>
  <si>
    <t>Rafaela Rocha</t>
  </si>
  <si>
    <t>Luz Morel</t>
  </si>
  <si>
    <t>Clasificar las empresas por Actividad Económica y producto de la ENAE 2019</t>
  </si>
  <si>
    <t>Codificar georeferencia de las empresas de la ENAE 2019</t>
  </si>
  <si>
    <t>Validar la consistencia contable de los cuestionarios levantados en la ENAE 2019</t>
  </si>
  <si>
    <t>Crítica de la consistencia de los cuestionarios ENAE-2019</t>
  </si>
  <si>
    <t>Digitar los formularios levantados en la ENAE 2019</t>
  </si>
  <si>
    <t>Validar base de datos generada ENAE 2019</t>
  </si>
  <si>
    <t>Concluir el levantamiento de la ENAE 2019</t>
  </si>
  <si>
    <t>Elaborar o adaptar los instrumentos de captura y metodológicos para ENAE 2020</t>
  </si>
  <si>
    <t>Reclutar el personal externo para la ENAE 2020</t>
  </si>
  <si>
    <t>Capacitar al personal de la ENAE-2020</t>
  </si>
  <si>
    <t>Hacer la actualización telefónica de las empresas seleccionadas para levantamiento</t>
  </si>
  <si>
    <t>Realizar levantamiento de las informaciones en las empresas ENAE 2020</t>
  </si>
  <si>
    <t>Crítica de la consistencia de los cuestionarios ENAE-2020</t>
  </si>
  <si>
    <t>Digitar los formularios levantados en la ENAE 2020</t>
  </si>
  <si>
    <t>Instrumentos de captura y documentos metodológicos actualizados, mejorado y en funcionamiento</t>
  </si>
  <si>
    <t>Instrumentos de captura y metodológicos</t>
  </si>
  <si>
    <t>Base de datos con los resultados de las evaluaciones aplicadas</t>
  </si>
  <si>
    <t>Lista de seleccionados</t>
  </si>
  <si>
    <t>Base de datos con empresas con información de autoridad actualizada</t>
  </si>
  <si>
    <t>Reporte de cartas</t>
  </si>
  <si>
    <t>Cuestionarios físicos y/o digital</t>
  </si>
  <si>
    <t>Listado de cuestionarios recibidos</t>
  </si>
  <si>
    <t>Analizar y entregar resultados</t>
  </si>
  <si>
    <t>Procesamiento realizado</t>
  </si>
  <si>
    <t>Cuestionarios con información levantada
Base de datos EOE 2020</t>
  </si>
  <si>
    <t>Actualización del Directorio de Empresas y Establecimientos (DEE-2019)</t>
  </si>
  <si>
    <t>Levantamiento del Directorio de Empresas y Establecimientos (DEE-2020)</t>
  </si>
  <si>
    <t>3.1.09.</t>
  </si>
  <si>
    <t>3.1.09.02.</t>
  </si>
  <si>
    <t>3.1.09.01.</t>
  </si>
  <si>
    <t>3.1.09.01.01</t>
  </si>
  <si>
    <t>3.1.09.01.02</t>
  </si>
  <si>
    <t>3.1.09.01.03</t>
  </si>
  <si>
    <t>3.1.09.01.04</t>
  </si>
  <si>
    <t>3.1.09.02.01</t>
  </si>
  <si>
    <t>3.1.09.02.02</t>
  </si>
  <si>
    <t>3.1.09.02.03</t>
  </si>
  <si>
    <t>3.1.09.02.04</t>
  </si>
  <si>
    <t>3.1.09.02.05</t>
  </si>
  <si>
    <t>3.1.09.02.06</t>
  </si>
  <si>
    <t>3.1.09.02.07</t>
  </si>
  <si>
    <t>3.1.09.02.08</t>
  </si>
  <si>
    <t>3.1.09.02.09</t>
  </si>
  <si>
    <t>3.1.09.02.10</t>
  </si>
  <si>
    <t xml:space="preserve">Actualización telefónica, digital o en terreno del marco muestral DEE 2019 para Encuestas Económicas </t>
  </si>
  <si>
    <t>Revisar y validar los de datos geográficos y actividad económica de registros de empresas y establecimientos actualizados en el 2019</t>
  </si>
  <si>
    <t>Estructurar la base de datos final del DEE 2019 para elaboración del informe final</t>
  </si>
  <si>
    <t>Registros de empresas y establecimientos marco muestral para encuestas económicas actualizados</t>
  </si>
  <si>
    <t>Registros de empresas y establecimientos clasificados y codificados</t>
  </si>
  <si>
    <t>Base de datos DEE 2019 actualizada, revisada, revalidada y corregida</t>
  </si>
  <si>
    <t>Base de datos final del DEE 2019 estructurada, actualizada, validada y codificada para elaboración de informe final y publicación.</t>
  </si>
  <si>
    <t xml:space="preserve">1. Base de datos registros de empresas y establecimientos marco muestral para encuestas económicas actualizados.
2. Cuestionarios y listado en empresas y establecimientos validados en terreno        </t>
  </si>
  <si>
    <t>Base de datos de DEE 2019 estructurada en carpeta compartida en el servidor.Z:\DEE\DEE 2019</t>
  </si>
  <si>
    <t xml:space="preserve">Registros de empresas y establecimientos marco muestral para encuestas económicas clasificados y codificados           </t>
  </si>
  <si>
    <t>Base de datos final de DEE 2019 estructurada revisada en carpeta compartida en el servidor.Z:\DEE\DEE 2019</t>
  </si>
  <si>
    <t>Emmanuel Gatón</t>
  </si>
  <si>
    <t>Solicitar y recibir las bases de datos a instituciones públicas y privadas con registros de empresas</t>
  </si>
  <si>
    <t>Validar, clasificar y codificar preliminarmente los nuevos registros de empresas</t>
  </si>
  <si>
    <t xml:space="preserve">Estructurar base marco DEE 2020 para actualización </t>
  </si>
  <si>
    <t>Seleccionar y asignar registros de empresas para actualizar  vía telefónica</t>
  </si>
  <si>
    <t>Actualización telefónica, digital o en terreno registros empresariales DEE 2020</t>
  </si>
  <si>
    <t>Revalidar, clasificar y codificar registros de empresas y establecimientos actualizados</t>
  </si>
  <si>
    <t>Estructurar Publicar tabulados y base de datos del DEE 2019</t>
  </si>
  <si>
    <t xml:space="preserve">Responder las solicitudes de usuarios del DEE </t>
  </si>
  <si>
    <t>Anonimizar base de datos Registro Nacional de Establecimientos (RNE 2014-2015)</t>
  </si>
  <si>
    <t>Bases de datos de instituciones públicas con registros validados, codificados y clasificados preliminarmente</t>
  </si>
  <si>
    <t>Base de datos marco DEE 2020 para actualización.</t>
  </si>
  <si>
    <t xml:space="preserve">Base con registros seleccionados y asignados
</t>
  </si>
  <si>
    <t xml:space="preserve">Base de datos del DEE actualizada vía telefónica y otros medios de comunicación
</t>
  </si>
  <si>
    <t>Registros de empresas y establecimientos clasificados</t>
  </si>
  <si>
    <t xml:space="preserve">Series de Directorio disponibles en la página web </t>
  </si>
  <si>
    <t>Archivos con respuestas a usuarios.</t>
  </si>
  <si>
    <t>Base de datos RNE 2014-2015 anonimizada</t>
  </si>
  <si>
    <t>Bases de datos recibidas</t>
  </si>
  <si>
    <t>Biankis Bello</t>
  </si>
  <si>
    <t>1. Informe de revisión y codificación
2. Bases en carpeta compartida en servidor Z: DEE- DEE 2020. Coordinación del DEE"
Coordinación del DEE</t>
  </si>
  <si>
    <t>1. Cartas de solicitud y bases de datos recibidas en dispositivos de almacenamiento.
2. Bases de datos en carpeta compartida en servidor Z: DEE- DEE 2020 Coordinación del DEE.</t>
  </si>
  <si>
    <t>1. Informe de estructuración de la base de datos del DEE 2020.
2. Bases de datos en carpeta compartida en servidor Z: DEE- DEE 2020. Coordinación del DEE.</t>
  </si>
  <si>
    <t>Criterio y listado de empresas  asignadas para actualización en compartida en servidor Z: DEE- DEE 2020. Coordinación del DEE.</t>
  </si>
  <si>
    <t>1. Reporte de avance
2. Base de datos DEE clasificadas en aplicativo o en otro formato. http://dee/default.aspx</t>
  </si>
  <si>
    <t>Serie disponible en REDATAM o repositorio de consulta</t>
  </si>
  <si>
    <t xml:space="preserve">Carpeta con instrumentos metodológicos </t>
  </si>
  <si>
    <t>Carpeta compartida  con respuesta a solicitudes: Z:\DEE\DEE solicitudes atendidas</t>
  </si>
  <si>
    <t>Identificar e integrar nuevos indicadores al sistema</t>
  </si>
  <si>
    <t>Actualizar la información demográfica en el SINID</t>
  </si>
  <si>
    <t>Actualizar la información sobre migraciones en el SINID</t>
  </si>
  <si>
    <t>Actualizar la información sobre estadísticas laborales y de seguridad social en el SINID</t>
  </si>
  <si>
    <t xml:space="preserve">Actualizar la oferta de indicadores de pobreza del SINID 
</t>
  </si>
  <si>
    <t>Actualizar apartado de indicadores ILAC en el SINID</t>
  </si>
  <si>
    <t>Actualizar indicadores de medio ambiente del SINID</t>
  </si>
  <si>
    <t xml:space="preserve">Actualizar la oferta de estadísticas de educación del SINID
</t>
  </si>
  <si>
    <t xml:space="preserve">Elaborar, actualizar y completar  los indicadores de muertes accidentales y violentas para el SINID  </t>
  </si>
  <si>
    <t>Elaborar, actualizar los indicadores de justicia para el SINID</t>
  </si>
  <si>
    <t>Actualizar la oferta de indicadores de participación social y política del SINID</t>
  </si>
  <si>
    <t>Actualizar indicadores en el apartado de Trabajo Decente en el SINID</t>
  </si>
  <si>
    <t>Actualizar indicadores en el apartado de Educación Para Todos en el SINID</t>
  </si>
  <si>
    <t>3.1.10.</t>
  </si>
  <si>
    <t>Indicadores actualizados en un 60% en el SINID 2019.</t>
  </si>
  <si>
    <t>Sectores documentados</t>
  </si>
  <si>
    <t>Nuevos indicadores SINID integrados</t>
  </si>
  <si>
    <t>Matriz de indicadores publicados en SINID</t>
  </si>
  <si>
    <t>Sistema de información SINID</t>
  </si>
  <si>
    <t xml:space="preserve">Indicadores elaborados y actualizados </t>
  </si>
  <si>
    <t>Indicadores actualizados</t>
  </si>
  <si>
    <t>Nuevos indicadores identificados</t>
  </si>
  <si>
    <t>Matriz general de indicadores generada</t>
  </si>
  <si>
    <t>Indicadores MICs actualizados</t>
  </si>
  <si>
    <t>Indicadores END actualizados</t>
  </si>
  <si>
    <t>Información demográfica actualizada</t>
  </si>
  <si>
    <t>Información sobre migraciones actualizada</t>
  </si>
  <si>
    <t>Información de estadísticas laborales y de seguridad social actualizada</t>
  </si>
  <si>
    <t>Oferta de indicadores de pobreza actualizada</t>
  </si>
  <si>
    <t>Apartado de indicadores ILAC actualizada</t>
  </si>
  <si>
    <t>Indicadores de medio ambiente actualizados</t>
  </si>
  <si>
    <t>Oferta de estadísticas de educación actualizada</t>
  </si>
  <si>
    <t>Indicadores de muertes accidentales y violentas actualizados</t>
  </si>
  <si>
    <t>Indicadores de justicia actualizados</t>
  </si>
  <si>
    <t>Oferta de indicadores de participación social y política actualizados</t>
  </si>
  <si>
    <t>Indicadores en el apartado de Trabajo Decente actualizados</t>
  </si>
  <si>
    <t>Indicadores en el apartado de Educación Para Todos actualizados</t>
  </si>
  <si>
    <t>Actualizar indicadores</t>
  </si>
  <si>
    <t>Documentar de varios sectores SINID.</t>
  </si>
  <si>
    <t>Generar la matriz general de indicadores 2019</t>
  </si>
  <si>
    <t>Actualizar Indicadores MICs</t>
  </si>
  <si>
    <t>Actualizar Indicadores de la END</t>
  </si>
  <si>
    <t>Leidy Zabala</t>
  </si>
  <si>
    <t>3.1.10.01.</t>
  </si>
  <si>
    <t>3.1.10.01.01</t>
  </si>
  <si>
    <t>3.1.10.01.02</t>
  </si>
  <si>
    <t>3.1.10.01.03</t>
  </si>
  <si>
    <t>3.1.10.01.04</t>
  </si>
  <si>
    <t>3.1.10.01.05</t>
  </si>
  <si>
    <t>3.1.10.01.06</t>
  </si>
  <si>
    <t>3.1.10.01.07</t>
  </si>
  <si>
    <t>3.1.10.01.08</t>
  </si>
  <si>
    <t>3.1.10.01.09</t>
  </si>
  <si>
    <t>3.1.10.01.10</t>
  </si>
  <si>
    <t>3.1.10.01.11</t>
  </si>
  <si>
    <t>3.1.10.01.12</t>
  </si>
  <si>
    <t>3.1.10.01.13</t>
  </si>
  <si>
    <t>3.1.10.01.14</t>
  </si>
  <si>
    <t>3.1.10.01.15</t>
  </si>
  <si>
    <t>3.1.10.01.16</t>
  </si>
  <si>
    <t>3.1.10.01.17</t>
  </si>
  <si>
    <t>3.1.10.01.18</t>
  </si>
  <si>
    <t>3.1.10.02.</t>
  </si>
  <si>
    <t>3.1.10.02.01</t>
  </si>
  <si>
    <t>3.1.10.02.02</t>
  </si>
  <si>
    <t>Elaborar Boletín no. 4 SINID</t>
  </si>
  <si>
    <t>Elaborar Boletín no. 5 SINID</t>
  </si>
  <si>
    <t>3.1.11</t>
  </si>
  <si>
    <t>3.1.11.01.</t>
  </si>
  <si>
    <t>3.1.11.02.</t>
  </si>
  <si>
    <t>3.1.11.03.</t>
  </si>
  <si>
    <t>3.1.11.04.</t>
  </si>
  <si>
    <t>3.1.11.05.</t>
  </si>
  <si>
    <t>3.1.11.01.01</t>
  </si>
  <si>
    <t>3.1.11.01.02</t>
  </si>
  <si>
    <t>3.1.11.01.03</t>
  </si>
  <si>
    <t>3.1.11.01.04</t>
  </si>
  <si>
    <t>3.1.11.01.05</t>
  </si>
  <si>
    <t>3.1.11.01.06</t>
  </si>
  <si>
    <t>Componer y editar el documento en Excel del Anuario de Estadísticas Vitales 2019</t>
  </si>
  <si>
    <t>Componer y editar el documento en Excel del Compendio de Estadísticas Vitales 2015-2019.</t>
  </si>
  <si>
    <t>Corregir y diagramar Anuario de Estadísticas Vitales 2019</t>
  </si>
  <si>
    <t>Corregir y diagramar Compendio de Estadísticas Vitales 2015-2019</t>
  </si>
  <si>
    <t>Publicar Compendio de Estadísticas Vitales 2015-2019.</t>
  </si>
  <si>
    <t>Carlos Hernández</t>
  </si>
  <si>
    <t>Documento montado en Excel</t>
  </si>
  <si>
    <t>Documento corregido y diagramado</t>
  </si>
  <si>
    <t xml:space="preserve">Documento publicado </t>
  </si>
  <si>
    <t>Anuario de Estadísticas Vitales 2019 montado en Excel</t>
  </si>
  <si>
    <t>Compendio de Estadísticas Vitales 2015-2019  montado en Excel</t>
  </si>
  <si>
    <t>Anuario de Estadísticas Vitales 2019 corregido y diagramado</t>
  </si>
  <si>
    <t>Anuario de Estadísticas Vitales 2019 publicado</t>
  </si>
  <si>
    <t>Compendio de Estadísticas Vitales corregido y diagramado</t>
  </si>
  <si>
    <t>3.1.11.02.01</t>
  </si>
  <si>
    <t>3.1.11.02.02</t>
  </si>
  <si>
    <t>3.1.11.02.03</t>
  </si>
  <si>
    <t>Corregir y diagramar documento  Anuario Socio demográfico 2019</t>
  </si>
  <si>
    <t>Publicar documento Anuario Socio demográfico 2019</t>
  </si>
  <si>
    <t>Compendio de Estadísticas Vitales 2015-2019 publicado</t>
  </si>
  <si>
    <t>Anuario Socio demográfico 2019 editado</t>
  </si>
  <si>
    <t>Anuario Socio demográfico 2019 corregido y diagramado</t>
  </si>
  <si>
    <t>Anuario Socio demográfico 2019 publicado</t>
  </si>
  <si>
    <t>Enmanuel Hernández</t>
  </si>
  <si>
    <t>3.1.11.03.01</t>
  </si>
  <si>
    <t>3.1.11.03.02</t>
  </si>
  <si>
    <t>3.1.11.03.03</t>
  </si>
  <si>
    <t>3.1.11.03.04</t>
  </si>
  <si>
    <t>3.1.11.03.05</t>
  </si>
  <si>
    <t>3.1.11.03.06</t>
  </si>
  <si>
    <t>3.1.11.03.07</t>
  </si>
  <si>
    <t>3.1.11.03.08</t>
  </si>
  <si>
    <t>3.1.11.03.09</t>
  </si>
  <si>
    <t>Elaborar y editar en Excel el documento del anuario de muertes accidentales y violentas 2019</t>
  </si>
  <si>
    <t>Elaborar y editar en Excel el documento del compendio de muertes accidentales y violentas 2007-2019</t>
  </si>
  <si>
    <t>Elaborar y editar en Excel el documento de mujeres fallecidas en condiciones de violencia 2009-2019</t>
  </si>
  <si>
    <t>Corregir y diagramar el anuario de muertes accidentales y violentas 2019</t>
  </si>
  <si>
    <t>Corregir y diagramar el compendio de muertes accidentales y violentas 2007-2019.</t>
  </si>
  <si>
    <t>Corregir y diagramar el compendio de mujeres fallecidas en condiciones de violencia 2009-2019</t>
  </si>
  <si>
    <t>Publicar el Anuario de Muertes Accidentales y Violentas 2019</t>
  </si>
  <si>
    <t>Publicar el Compendio de Muertes Accidentales y Violentas 2007-2019</t>
  </si>
  <si>
    <t>Publicar el Compendio de Mujeres Fallecidas en Condiciones de Violencia 2009-2019</t>
  </si>
  <si>
    <t>Anuario de muertes accidentales y violentas 2019 elaborado y editado</t>
  </si>
  <si>
    <t xml:space="preserve">Compendio de muertes accidentales y violentas 2007-2019 elaborado y editado </t>
  </si>
  <si>
    <t>Documento de Mujeres fallecidas en condiciones de violencia 2009-2019 elaborado y editado</t>
  </si>
  <si>
    <t>Anuario de muertes accidentales y violentas 2019 corregido y diagramado</t>
  </si>
  <si>
    <t>Compendio de muertes accidentales y violentas 2007-2019 corregido y diagramado</t>
  </si>
  <si>
    <t>Compendio de mujeres fallecidas en condiciones de violencia 2009-2019 corregido y diagramado</t>
  </si>
  <si>
    <t>Anuario de Muertes Accidentales y Violentas 2019 publicado</t>
  </si>
  <si>
    <t>Compendio de Muertes Accidentales y Violentas 2007-2019 publicado</t>
  </si>
  <si>
    <t>Compendio de Mujeres Fallecidas en Condiciones de Violencia 2009-2019 publicado</t>
  </si>
  <si>
    <t xml:space="preserve">Elba Medrano </t>
  </si>
  <si>
    <t>3.1.11.04.01</t>
  </si>
  <si>
    <t>Informe trimestral de solicitudes atendidas</t>
  </si>
  <si>
    <t>3.1.11.05.01</t>
  </si>
  <si>
    <t>3.1.11.05.02</t>
  </si>
  <si>
    <t>3.1.11.05.03</t>
  </si>
  <si>
    <t>3.1.11.05.04</t>
  </si>
  <si>
    <t>3.1.11.05.05</t>
  </si>
  <si>
    <t>3.1.11.05.06</t>
  </si>
  <si>
    <t>3.1.11.05.07</t>
  </si>
  <si>
    <t>3.1.11.05.08</t>
  </si>
  <si>
    <t>3.1.11.05.09</t>
  </si>
  <si>
    <t>Actualización de la información demográfica del SI-ESTAD</t>
  </si>
  <si>
    <t>Actualización de la información sobre migraciones del SI-ESTAD</t>
  </si>
  <si>
    <t>Actualizar la información sobre estadísticas laborales y de seguridad social del SI-ESTAD</t>
  </si>
  <si>
    <t>Actualización de la información sobre estadísticas de pobreza, asistencia social y condiciones de vida del SI-ESTAD</t>
  </si>
  <si>
    <t>Actualización de la información sobre estadísticas de salud del SI-ESTAD</t>
  </si>
  <si>
    <t>Actualización de la información sobre estadísticas de medio ambiente del SI-ESTAD</t>
  </si>
  <si>
    <t>Actualización de la información sobre estadísticas de educación del SI-ESTAD</t>
  </si>
  <si>
    <t>Actualización de la información sobre estadísticas de participación social y política del SI-ESTAD</t>
  </si>
  <si>
    <t>Responder requerimientos de información estadística de las agencias internacionales OIT, UNICEF, CEPAL, UNSTATS, SES; REDEPLAN entre otras</t>
  </si>
  <si>
    <t>Reportes estadísticos anuales para las diferentes agencias</t>
  </si>
  <si>
    <t>Requerimientos de información respondidos</t>
  </si>
  <si>
    <t>Información demográfica del SI-ESTAD actualizada</t>
  </si>
  <si>
    <t>Información sobre migraciones del SI-ESTAD actualizada</t>
  </si>
  <si>
    <t>Información sobre estadísticas de pobreza, asistencia social y condiciones de vida del SI-ESTAD actualizada</t>
  </si>
  <si>
    <t>Información sobre estadísticas de salud del SI-ESTAD actualizada</t>
  </si>
  <si>
    <t>Información sobre estadísticas de medio ambiente del SI-ESTAD actualizada</t>
  </si>
  <si>
    <t>Información sobre estadísticas de educación del SI-ESTAD actualizada</t>
  </si>
  <si>
    <t>Información sobre estadísticas de participación social y política del SI-ESTAD actualizada</t>
  </si>
  <si>
    <t>Información sobre estadísticas laborales y de seguridad social del SI-ESTAD actualizada</t>
  </si>
  <si>
    <t>3.1.06.09.01</t>
  </si>
  <si>
    <t>3.1.06.09.02</t>
  </si>
  <si>
    <t>3.1.06.09.03</t>
  </si>
  <si>
    <t>3.1.06.09.04</t>
  </si>
  <si>
    <t>3.1.06.09.05</t>
  </si>
  <si>
    <t>3.1.06.09.06</t>
  </si>
  <si>
    <t>3.1.06.09.07</t>
  </si>
  <si>
    <t>3.1.06.09.08</t>
  </si>
  <si>
    <t>Realizar Boletín de Pobreza Monetaria no. 7</t>
  </si>
  <si>
    <t>Revisión de Boletín</t>
  </si>
  <si>
    <t>Diagramación y revisión de Boletín</t>
  </si>
  <si>
    <t>Publicación de Boletín</t>
  </si>
  <si>
    <t>Actualización Indicadores de Pobreza en Portal web/SINID/Portal Pobreza</t>
  </si>
  <si>
    <t>Desarrollo Metodología de Pobreza Multidimensional</t>
  </si>
  <si>
    <t>Sintaxis actualizada y BD depurada</t>
  </si>
  <si>
    <t>Boletín de Pobreza no.7 realizado</t>
  </si>
  <si>
    <t>Boletín Revisado</t>
  </si>
  <si>
    <t>Boletín diagramado</t>
  </si>
  <si>
    <t>Boletín Publicado</t>
  </si>
  <si>
    <t>Documento de Metodología de Canasta</t>
  </si>
  <si>
    <t>Documento de Metodología Pobreza Multidimensional</t>
  </si>
  <si>
    <t>Documento de oficina y Portales de oficiales</t>
  </si>
  <si>
    <t>Documento de oficina</t>
  </si>
  <si>
    <t xml:space="preserve">Documento de oficina </t>
  </si>
  <si>
    <t>Actualizar sintaxis y depurar Base de Datos</t>
  </si>
  <si>
    <t>Enmanuel de León</t>
  </si>
  <si>
    <t>3.1.06.11.</t>
  </si>
  <si>
    <t>Validación de bases de empresas exportadoras e importadoras 2019</t>
  </si>
  <si>
    <t>3.1.06.10.01</t>
  </si>
  <si>
    <t>3.1.06.10.02</t>
  </si>
  <si>
    <t>Validar la base de empresas exportadoras de la Dirección General de Aduanas (DGA) 2019</t>
  </si>
  <si>
    <t>Validar la base de empresas importadoras de la Dirección General de Aduanas (DGA) 2019</t>
  </si>
  <si>
    <t>Base de empresas exportadoras de la DGA validadas 2019</t>
  </si>
  <si>
    <t>Base de datos de empresas validadas en carpeta compartida: Z:\DEE\PERFIL EMPRESAS EXPORT E  IMPORT 2020</t>
  </si>
  <si>
    <t>Base de empresas importadoras de la DGA validadas 2019</t>
  </si>
  <si>
    <t>3.1.06.11.01</t>
  </si>
  <si>
    <t>3.1.06.11.02</t>
  </si>
  <si>
    <t>3.1.06.11.03</t>
  </si>
  <si>
    <t>3.1.06.11.04</t>
  </si>
  <si>
    <t>3.1.06.11.05</t>
  </si>
  <si>
    <t>3.1.06.11.06</t>
  </si>
  <si>
    <t>3.1.06.11.07</t>
  </si>
  <si>
    <t>3.1.06.11.08</t>
  </si>
  <si>
    <t>3.1.06.11.09</t>
  </si>
  <si>
    <t>Elaborar el Informe Perfil Empresas Exportadoras e Importadoras 2018</t>
  </si>
  <si>
    <t>Corregir el estilo y diagramar el Perfil Empresas Exportadoras e Importadoras 2018</t>
  </si>
  <si>
    <t>Diagramar el Perfil Empresas Exportadoras e Importadoras 2018</t>
  </si>
  <si>
    <t>Publicar y difundir el Perfil Empresas Exportadoras e Importadoras 2018</t>
  </si>
  <si>
    <t>Procesar y estructurar la base de datos de empresas exportadoras e importadoras 2019</t>
  </si>
  <si>
    <t>Elaborar el Informe Perfil Empresas Exportadoras e Importadoras 2019</t>
  </si>
  <si>
    <t>Corregir el estilo y diagramar el Perfil Empresas Exportadoras e Importadoras 2019</t>
  </si>
  <si>
    <t>Diagramar el Perfil Empresas Exportadoras e Importadoras 2019</t>
  </si>
  <si>
    <t>Publicar y difundir el Perfil Empresas Exportadoras e Importadoras 2019</t>
  </si>
  <si>
    <t xml:space="preserve">Informe elaborado </t>
  </si>
  <si>
    <t xml:space="preserve">Informe corregido </t>
  </si>
  <si>
    <t>Informe publicado y difundido</t>
  </si>
  <si>
    <t>Base de datos estructurada y lista para procesar</t>
  </si>
  <si>
    <t xml:space="preserve">Informe Final en la carpeta compartida de Equipo procesamiento de metodología </t>
  </si>
  <si>
    <t>Informe Final en la carpeta compartida de Equipo procesamiento de metodología</t>
  </si>
  <si>
    <t>Informe en PDF diagramado</t>
  </si>
  <si>
    <t xml:space="preserve">Informe final en la carpeta compartida de equipo procesamiento de metodología </t>
  </si>
  <si>
    <t>3.1.06.12.</t>
  </si>
  <si>
    <t>Diseño metodológico, evaluación y análisis del Censo de Edificaciones 2020</t>
  </si>
  <si>
    <t>Recibir y revisar cuestionarios levantados ENAE 2020</t>
  </si>
  <si>
    <t>3.2.01.01.01</t>
  </si>
  <si>
    <t>3.2.01.01.02</t>
  </si>
  <si>
    <t xml:space="preserve">Elba De Lancer 
</t>
  </si>
  <si>
    <t xml:space="preserve">Daygaro Díaz </t>
  </si>
  <si>
    <t>3.2.01.02.01</t>
  </si>
  <si>
    <t>3.2.01.02.02</t>
  </si>
  <si>
    <t>Recopilar y procesar los datos e informaciones Construcción Sector Privado, 2020</t>
  </si>
  <si>
    <t>Base de datos de Licencias de Construcción enviada a Departamento de Tecnología, 2019 y 2020</t>
  </si>
  <si>
    <t>3.2.01.03.01</t>
  </si>
  <si>
    <t>Recopilar y procesar los datos e informaciones Sector Comunicación, 2019</t>
  </si>
  <si>
    <t>3.2.01.04.01</t>
  </si>
  <si>
    <t>Recopilar y procesar los datos e informaciones  Sector Turismo, 2020</t>
  </si>
  <si>
    <t>3.2.01.05.01</t>
  </si>
  <si>
    <t>Mariana de León</t>
  </si>
  <si>
    <t>3.2.01.06.01</t>
  </si>
  <si>
    <t>3.2.01.06.02</t>
  </si>
  <si>
    <t>Recopilar y procesar los datos e informaciones  Finanzas Públicas Municipales (ayuntamiento), 2020</t>
  </si>
  <si>
    <t>Santos Saldivar</t>
  </si>
  <si>
    <t>Base de datos de Finanzas Públicas Municipales enviada a Departamento de Tecnología</t>
  </si>
  <si>
    <t>3.2.01.07.01</t>
  </si>
  <si>
    <t>3.2.01.08.01</t>
  </si>
  <si>
    <t>3.2.01.09.01</t>
  </si>
  <si>
    <t>3.2.01.10.01</t>
  </si>
  <si>
    <t>3.2.01.11.01</t>
  </si>
  <si>
    <t>3.2.01.12.01</t>
  </si>
  <si>
    <t>3.2.01.13.01</t>
  </si>
  <si>
    <t>3.2.01.14.01</t>
  </si>
  <si>
    <t>3.2.01.15.01</t>
  </si>
  <si>
    <t>3.2.01.16.01</t>
  </si>
  <si>
    <t>3.2.01.17.01</t>
  </si>
  <si>
    <t>3.2.01.18.01</t>
  </si>
  <si>
    <t>3.2.01.19.01</t>
  </si>
  <si>
    <t>Recopilar y procesar los datos e informaciones  Mercado Asegurador, 2020.</t>
  </si>
  <si>
    <t>Recopilar y procesar los datos e informaciones  Bolsa de Valores, 2020.</t>
  </si>
  <si>
    <t>Recopilar y procesar los datos e informaciones  Intermediarios Financieros (Banca), 2020.</t>
  </si>
  <si>
    <t>Recopilar y procesar los datos e informaciones  Intermediarios Macroeconómicos, 2020.</t>
  </si>
  <si>
    <t>Recopilar y procesar los datos e informaciones  Tasa de Cambio, 2020</t>
  </si>
  <si>
    <t>Recopilar y procesar los datos e informaciones  Deuda Externa, 2020</t>
  </si>
  <si>
    <t>Recopilar y procesar los datos e informaciones  Industria local, 2020</t>
  </si>
  <si>
    <t>Recopilar y procesar los datos e informaciones  Minas y Canteras, 2020.</t>
  </si>
  <si>
    <t>Recopilar y procesar los datos e informaciones Agua Potable y Alcantarillado, 2020.</t>
  </si>
  <si>
    <t>Recopilar y procesar los datos e informaciones Consumo de Combustibles, 2020.</t>
  </si>
  <si>
    <t>Recopilar y procesar los datos e informaciones Zonas Francas, 2020.</t>
  </si>
  <si>
    <t xml:space="preserve">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t>
  </si>
  <si>
    <t xml:space="preserve">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t>
  </si>
  <si>
    <t>Theodore Quant</t>
  </si>
  <si>
    <t>3.2.01.20.01</t>
  </si>
  <si>
    <t>3.2.01.20.02</t>
  </si>
  <si>
    <t>3.2.01.20.03</t>
  </si>
  <si>
    <t>Recopilar y procesar los datos e informaciones Sector Externo (Comercio Exterior), 2020</t>
  </si>
  <si>
    <t>Suministrar base de datos de Comercio Exterior  al Departamento de Tecnología, 2019-2020</t>
  </si>
  <si>
    <t>Conciliar base de datos  de comercio exterior 2019</t>
  </si>
  <si>
    <t>Base de datos suministrada al Departamento de tecnología.</t>
  </si>
  <si>
    <t>Base de datos conciliada.</t>
  </si>
  <si>
    <t>Juan de Aza</t>
  </si>
  <si>
    <t>Patria Santana</t>
  </si>
  <si>
    <t>3.2.01.21.01</t>
  </si>
  <si>
    <t>3.2.01.22.01</t>
  </si>
  <si>
    <t>3.2.01.23.01</t>
  </si>
  <si>
    <t>3.2.01.23.02</t>
  </si>
  <si>
    <t>3.2.01.23.03</t>
  </si>
  <si>
    <t>3.2.01.23.04</t>
  </si>
  <si>
    <t>3.2.01.24.01</t>
  </si>
  <si>
    <t>3.2.01.24.02</t>
  </si>
  <si>
    <t>3.2.01.24.03</t>
  </si>
  <si>
    <t>3.2.01.24.04</t>
  </si>
  <si>
    <t>3.2.01.25.01</t>
  </si>
  <si>
    <t>3.2.01.25.02</t>
  </si>
  <si>
    <t>3.2.01.25.03</t>
  </si>
  <si>
    <t>3.2.01.25.04</t>
  </si>
  <si>
    <t>3.2.01.26.01</t>
  </si>
  <si>
    <t>1. Carpeta compartida de la División de Estadísticas Sectoriales Económicas y Comercio Exterior.</t>
  </si>
  <si>
    <t>Elaborar y crear series e indicadores del  2020</t>
  </si>
  <si>
    <t>Reportar las estadísticas económicas a las agencias internacionales  y usuarios nacionales</t>
  </si>
  <si>
    <t>Compilar y revisar la información República Dominicana en Cifras 2020.</t>
  </si>
  <si>
    <t>Corregir el anuario República Dominicana en Cifras 2020</t>
  </si>
  <si>
    <t>Diagramar el anuario República Dominicana en Cifras 2020</t>
  </si>
  <si>
    <t>Publicar y difundir el anuario República Dominicana en Cifras 2020</t>
  </si>
  <si>
    <t>Anuario República Dominicana en Cifra, 2020 elaborado.</t>
  </si>
  <si>
    <t>Anuario República Dominicana en Cifra, 2020 diagramado</t>
  </si>
  <si>
    <t>Anuario República Dominicana en Cifra, 2020 publicado</t>
  </si>
  <si>
    <t>Anuario República Dominicana en Cifra, 2020 corregido</t>
  </si>
  <si>
    <t xml:space="preserve">1.Carpeta compartida de la División de Estadísticas Sectoriales Económicas y Comercio Exterior.
</t>
  </si>
  <si>
    <t xml:space="preserve">1. Carpeta compartida de la División de Estadísticas Sectoriales Económicas y Comercio Exterior.
</t>
  </si>
  <si>
    <t>1. Carpeta compartida del Departamento de Comunicaciones.</t>
  </si>
  <si>
    <t xml:space="preserve">1. Carpeta compartida del Departamento de Comunicaciones.
2. Portal web de la Oficina Nacional de Estadísticas, www.one.gob.do.
</t>
  </si>
  <si>
    <t>Compilar y revisar la información Anuario de Estadísticas Económicas, 2020.</t>
  </si>
  <si>
    <t>Corregir el anuario Estadísticas Económicas 2020.</t>
  </si>
  <si>
    <t>Publicar y difundir el Anuario Estadísticas Económicas 2020.</t>
  </si>
  <si>
    <t>Anuario de Estadísticas Económicas 2020 elaborado.</t>
  </si>
  <si>
    <t>Anuario de Estadísticas Económicas 2020 corregido.</t>
  </si>
  <si>
    <t>Anuario de Estadísticas Económicas 2020 diagramado.</t>
  </si>
  <si>
    <t>Anuario de Estadísticas Económicas 2020 publicado y difundido.</t>
  </si>
  <si>
    <t>1. Carpeta compartida del Departamento de Comunicaciones.
2. Portal web de la Oficina Nacional de Estadísticas, www.one.gob.do.</t>
  </si>
  <si>
    <t>Compilar y revisar la información del Anuario de Comercio Exterior 2020</t>
  </si>
  <si>
    <t>Anuario de Comercio Exterior 2019 corregido.</t>
  </si>
  <si>
    <t>Anuario de Comercio Exterior 2019 diagramado.</t>
  </si>
  <si>
    <t>Anuario de Comercio Exterior 2019 publicado y difundido.</t>
  </si>
  <si>
    <t>1. Carpeta compartida del Departamento de Comunicaciones</t>
  </si>
  <si>
    <t>Responder solicitudes de usuarios nacionales</t>
  </si>
  <si>
    <t>3.2.02.01.01</t>
  </si>
  <si>
    <t>3.2.02.01.02</t>
  </si>
  <si>
    <t>3.2.02.01.03</t>
  </si>
  <si>
    <t>3.2.02.01.04</t>
  </si>
  <si>
    <t>Transformación y codificación de Bases de datos vitales 2019</t>
  </si>
  <si>
    <t>Validación y Corrección Bases de vitales 2019</t>
  </si>
  <si>
    <t>Actualizar cuadros de estadísticas vitales destinados a las Publicaciones 2019</t>
  </si>
  <si>
    <t>Revisión de bases de datos y autorización de la publicación en REDATAM de las estadísticas vitales 2001-2019</t>
  </si>
  <si>
    <t>Base de datos inicial en formato ONE
Base de datos codificada</t>
  </si>
  <si>
    <t xml:space="preserve">Informe de validación
Base de datos depurada
</t>
  </si>
  <si>
    <t>Base de datos autorizadas y publicadas en REDATAM de las estadísticas vitales 2001-2019</t>
  </si>
  <si>
    <t>3.2.03.01.01</t>
  </si>
  <si>
    <t>3.2.03.01.02</t>
  </si>
  <si>
    <t>3.2.03.01.03</t>
  </si>
  <si>
    <t>3.2.03.01.04</t>
  </si>
  <si>
    <t>3.2.03.01.05</t>
  </si>
  <si>
    <t>3.2.03.01.06</t>
  </si>
  <si>
    <t>Extracción y carga de los datos de muertes accidentales y violentas 2019 (homicidios, suicidios, muertes en accidente de tránsitos, accidentes de transito, ahogamientos y  electrocuciones)</t>
  </si>
  <si>
    <t>Transformación y codificación de bases de datos de muertes accidentales  y violentas 2019</t>
  </si>
  <si>
    <t>Generación de base de datos SPSS</t>
  </si>
  <si>
    <t>Validación de bases de datos, 2019</t>
  </si>
  <si>
    <t>Elaborar los cuadros de muertes accidentales y violentas, 2019</t>
  </si>
  <si>
    <t>Revisar y actualizar las fichas de metadatos de indicadores de muertes accidentales y violentas</t>
  </si>
  <si>
    <t>Carmen Julia Mejía</t>
  </si>
  <si>
    <t>Bases de datos Originales</t>
  </si>
  <si>
    <t>Bases de datos transformadas y codificadas en Excel</t>
  </si>
  <si>
    <t>Bases de datos generadas y depuradas de muertes accidentales y violentas 2019 (homicidios, suicidios, muertes en accidente de tránsitos, accidentes de transito, ahogamientos y electrocuciones)</t>
  </si>
  <si>
    <t>Bases validadas</t>
  </si>
  <si>
    <t>Cuadros elaborados</t>
  </si>
  <si>
    <t>Fichas de metadatos revisadas y mejoradas</t>
  </si>
  <si>
    <r>
      <t>Coordinar</t>
    </r>
    <r>
      <rPr>
        <sz val="10"/>
        <rFont val="Times New Roman"/>
        <family val="1"/>
      </rPr>
      <t xml:space="preserve"> 2 asistencias técnicas ofrecidas por la ONE </t>
    </r>
  </si>
  <si>
    <r>
      <t>Gestionar y coordinar la firma de</t>
    </r>
    <r>
      <rPr>
        <sz val="10"/>
        <rFont val="Times New Roman"/>
        <family val="1"/>
      </rPr>
      <t xml:space="preserve"> 1 acuerdo con Institutos u Oficinas de Estadística de la Región.</t>
    </r>
  </si>
  <si>
    <r>
      <t xml:space="preserve">Gestionar las respuestas a </t>
    </r>
    <r>
      <rPr>
        <sz val="10"/>
        <rFont val="Calibri"/>
        <family val="2"/>
        <scheme val="minor"/>
      </rPr>
      <t xml:space="preserve">25 </t>
    </r>
    <r>
      <rPr>
        <sz val="10"/>
        <rFont val="Times New Roman"/>
        <family val="1"/>
      </rPr>
      <t>demandas internacionales de información</t>
    </r>
  </si>
  <si>
    <t>Coordinar la representación y  participación de Directivos y  personal técnico de la ONE en 25 actividades internacionales</t>
  </si>
  <si>
    <t>3.2.03.01.07</t>
  </si>
  <si>
    <t>Entregar a Tecnología las bases para publicar</t>
  </si>
  <si>
    <t>Bases entregadas a Tecnología para su publicación</t>
  </si>
  <si>
    <t>Correos electrónicos enviados</t>
  </si>
  <si>
    <t>3.2.03.02.01</t>
  </si>
  <si>
    <t>3.2.03.02.02</t>
  </si>
  <si>
    <t>3.2.03.02.03</t>
  </si>
  <si>
    <t>3.2.03.02.04</t>
  </si>
  <si>
    <t>3.2.03.02.05</t>
  </si>
  <si>
    <t>3.2.03.02.06</t>
  </si>
  <si>
    <t>3.2.03.02.07</t>
  </si>
  <si>
    <t>3.2.03.02.08</t>
  </si>
  <si>
    <t>3.2.03.02.09</t>
  </si>
  <si>
    <t>3.2.03.02.10</t>
  </si>
  <si>
    <t>3.2.03.02.11</t>
  </si>
  <si>
    <t>3.2.03.02.12</t>
  </si>
  <si>
    <t>3.2.03.02.13</t>
  </si>
  <si>
    <t>3.2.03.02.14</t>
  </si>
  <si>
    <t>3.2.03.02.15</t>
  </si>
  <si>
    <t>3.2.03.02.16</t>
  </si>
  <si>
    <t>3.2.03.02.17</t>
  </si>
  <si>
    <t>3.2.03.02.18</t>
  </si>
  <si>
    <t>3.2.03.02.19</t>
  </si>
  <si>
    <t>3.2.03.02.20</t>
  </si>
  <si>
    <t>Elaborar los cuadros de estadísticos de heridos por violencia 2019</t>
  </si>
  <si>
    <t>Elaborar los cuadros de estadísticos de robo de vehículos 2019</t>
  </si>
  <si>
    <t>Elaborar los cuadros de estadísticos de robo de armas 2018</t>
  </si>
  <si>
    <r>
      <t>Gestionar y acopiar los datos de  justicia 2019</t>
    </r>
    <r>
      <rPr>
        <sz val="10.5"/>
        <color rgb="FF0070C0"/>
        <rFont val="Bahnschrift SemiLight SemiConde"/>
        <family val="2"/>
      </rPr>
      <t/>
    </r>
  </si>
  <si>
    <t>Elaborar los cuadros de estadísticos de justicia 2019</t>
  </si>
  <si>
    <t>Revisar y actualizar las fichas de metadatos de indicadores de seguridad, convivencia y justicia</t>
  </si>
  <si>
    <t>Validación de bases de datos de heridos en accidentes de tránsito 2018</t>
  </si>
  <si>
    <t>Elaborar los cuadros de estadísticos de heridos en accidentes de tránsito 2018</t>
  </si>
  <si>
    <t>Base de datos Original</t>
  </si>
  <si>
    <t>Base de datos transformadas y codificadas en Excel</t>
  </si>
  <si>
    <t xml:space="preserve">Bases validadas </t>
  </si>
  <si>
    <t xml:space="preserve">Bases de datos generadas y depuradas </t>
  </si>
  <si>
    <t>Datos acopiados</t>
  </si>
  <si>
    <t xml:space="preserve">Datos validadas </t>
  </si>
  <si>
    <t>Fichas de metadatos revisadas y actualizadas</t>
  </si>
  <si>
    <t>Bases validada</t>
  </si>
  <si>
    <t xml:space="preserve">Base de datos generadas y depuradas </t>
  </si>
  <si>
    <t>Belkis Caminero</t>
  </si>
  <si>
    <t>3.2.04.01.01</t>
  </si>
  <si>
    <t>3.2.04.07.01</t>
  </si>
  <si>
    <t>3.2.04.07.02</t>
  </si>
  <si>
    <t>3.2.04.07.03</t>
  </si>
  <si>
    <t>3.2.04.07.04</t>
  </si>
  <si>
    <t>3.2.04.07.05</t>
  </si>
  <si>
    <t>3.2.04.07.06</t>
  </si>
  <si>
    <t>3.2.04.07.07</t>
  </si>
  <si>
    <t>3.2.04.07.08</t>
  </si>
  <si>
    <t>3.2.04.07.09</t>
  </si>
  <si>
    <t>3.2.04.07.10</t>
  </si>
  <si>
    <t>3.2.04.07.11</t>
  </si>
  <si>
    <t>3.2.04.07.12</t>
  </si>
  <si>
    <t>3.2.04.02.01</t>
  </si>
  <si>
    <t>3.2.04.03.01</t>
  </si>
  <si>
    <t>3.2.04.04.01</t>
  </si>
  <si>
    <t>3.2.04.05.01</t>
  </si>
  <si>
    <t>3.2.04.06.01</t>
  </si>
  <si>
    <t>Actualizar cuadros de migración destinados a las publicaciones</t>
  </si>
  <si>
    <t>Actualizar cuadros de estadísticas laborales y de seguridad social destinados a las publicaciones 2019</t>
  </si>
  <si>
    <t>Actualizar cuadros de estadísticas de asistencia social y condiciones de vida destinados a las publicaciones 2019</t>
  </si>
  <si>
    <t>Actualizar cuadros de estadísticas de salud destinados a las publicaciones 2019</t>
  </si>
  <si>
    <t>Actualizar cuadros de estadísticas de Infancia destinados a las publicaciones 2019</t>
  </si>
  <si>
    <t>Actualizar cuadros de estadísticas de educación destinados a las publicaciones 2019</t>
  </si>
  <si>
    <r>
      <t xml:space="preserve">Gestionar y acopiar los datos de usuarios de las bibliotecas públicas 2020, a partir de la aplicación de nuevo formulario  </t>
    </r>
    <r>
      <rPr>
        <sz val="10.5"/>
        <color rgb="FF0070C0"/>
        <rFont val="Bahnschrift SemiLight SemiConde"/>
        <family val="2"/>
      </rPr>
      <t/>
    </r>
  </si>
  <si>
    <t xml:space="preserve">Integrar y procesar los datos de usuarios de las bibliotecas públicas, 2019 </t>
  </si>
  <si>
    <t>Validación de los datos de usuarios de bibliotecas públicas 2019</t>
  </si>
  <si>
    <t>Elaborar los cuadros de las estadísticas de usuarios  de bibliotecas 2019</t>
  </si>
  <si>
    <t>Gestionar y acopiar los datos de visitantes a los museos del país, 2019</t>
  </si>
  <si>
    <t xml:space="preserve">Integrar y procesar  los datos de visitantes a los museos del país, 2019 </t>
  </si>
  <si>
    <t>Validación de los datos de museos, 2019</t>
  </si>
  <si>
    <t>Elaborar los cuadros de las estadísticas de visitantes a museos, 2019</t>
  </si>
  <si>
    <t>Gestionar y acopiar los registros administrativos de cine con fines estadísticos, 2016-2018</t>
  </si>
  <si>
    <t>Validación de los datos de cine, 2016-2018</t>
  </si>
  <si>
    <t>Elaborar los cuadros de las estadísticas sobre cine, 2016-2018</t>
  </si>
  <si>
    <t>Actualizar cuadros de estadísticas de cultura destinados a las publicaciones 2016-2018</t>
  </si>
  <si>
    <t>Cuadros elaborados para República Dominicana en Cifras Cuadros elaborados para el Anuario Socio demográfico</t>
  </si>
  <si>
    <t>Cuadros elaborados para República Dominicana en Cifras
Cuadros elaborados para el Anuario Socio demográfico
Cuadros elaborados para Anuario Económico</t>
  </si>
  <si>
    <t xml:space="preserve">Cuadros República Dominicana en Cifras elaborados
Cuadros Anuario Socio Demográfico elaborados
</t>
  </si>
  <si>
    <t>Cuadros República Dominicana en Cifras elaborados
Cuadros Anuario Socio Demográfico elaborados</t>
  </si>
  <si>
    <t>Datos validados</t>
  </si>
  <si>
    <t>Validación de los datos</t>
  </si>
  <si>
    <t>Registros gestionados</t>
  </si>
  <si>
    <t>Cuadros República Dominicana en Cifras elaborados
Cuadros Anuarios Sociodemográfico elaborados</t>
  </si>
  <si>
    <t xml:space="preserve">Carmen Mariñez </t>
  </si>
  <si>
    <t>Carmen Mariñez</t>
  </si>
  <si>
    <t>Carmen Marinez</t>
  </si>
  <si>
    <t>3.2.05.01.01</t>
  </si>
  <si>
    <t>3.2.05.01.02</t>
  </si>
  <si>
    <t>3.2.05.01.03</t>
  </si>
  <si>
    <t>Actualizar cuadros de estadísticas de medio ambiente destinados a las publicaciones.</t>
  </si>
  <si>
    <t>Actualizar información demográfica en la Web ONE</t>
  </si>
  <si>
    <t>Actualizar información sobre migraciones en la Web ONE</t>
  </si>
  <si>
    <t>Actualizar información sobre estadísticas laborales y de seguridad social en la Web ONE</t>
  </si>
  <si>
    <r>
      <t>Actualizar información sobre estadísticas de</t>
    </r>
    <r>
      <rPr>
        <sz val="9"/>
        <color theme="1"/>
        <rFont val="Arial"/>
        <family val="2"/>
      </rPr>
      <t xml:space="preserve"> asistencia social y condiciones de vida en la Web ONE</t>
    </r>
  </si>
  <si>
    <t>Actualizar y ampliar la información sobre estadísticas de medio ambiente en la Web ONE</t>
  </si>
  <si>
    <t>Actualizar la información sobre estadísticas de infancia en la Web ONE</t>
  </si>
  <si>
    <t>Actualizar la información sobre estadísticas de educación en la Web ONE</t>
  </si>
  <si>
    <t>Actualizar la información sobre victimización y justicia en la Web-ONE</t>
  </si>
  <si>
    <t>Elaborar y actualizar los indicadores de  seguridad publica y victimización en la Web-ONE</t>
  </si>
  <si>
    <t>Actualizar la oferta estadísticas  de muertes accidentales y violentas para la Web-ONE</t>
  </si>
  <si>
    <t>Actualizar la oferta de estadísticas culturales en la Web-ONE con informaciones transversales disponibles</t>
  </si>
  <si>
    <t>Elaborar cuadros de la sección de hogares y familias en el apartado de "Estadísticas" de la Web ONE</t>
  </si>
  <si>
    <t>Recolectar los datos de estadísticas ambientales</t>
  </si>
  <si>
    <t>Hacer la verificación y análisis</t>
  </si>
  <si>
    <t>Datos de estadísticas ambientales recolectados</t>
  </si>
  <si>
    <t>Datos verificados y analizados</t>
  </si>
  <si>
    <t>Cuadros actualizados en la WEB ONE</t>
  </si>
  <si>
    <t>Cuadros actualizados en la WEB -ONE</t>
  </si>
  <si>
    <t>Cuadros de muertes accidentales y violentas actualizados</t>
  </si>
  <si>
    <t xml:space="preserve">Cuadros actualizados en la WEB -ONE
</t>
  </si>
  <si>
    <t xml:space="preserve">Herramienta cumplimentada </t>
  </si>
  <si>
    <t>3.4.01.</t>
  </si>
  <si>
    <t xml:space="preserve">3.4. </t>
  </si>
  <si>
    <t>Mejoramiento de la difusión de las publicaciones institucionales en cantidad, calidad y oportunidad</t>
  </si>
  <si>
    <t>Programa de Promoción de la Cultura Estadística en la República Dominicana definido e implementado</t>
  </si>
  <si>
    <t>3.4.01.01.</t>
  </si>
  <si>
    <t>3.4.01.02.</t>
  </si>
  <si>
    <t xml:space="preserve">Realización de actividades de relacionamiento con los distintos públicos de la ONE </t>
  </si>
  <si>
    <t>Elaboración de productos promocionales y publicaciones relacionadas con productos estadísticos</t>
  </si>
  <si>
    <t>Publicar el Atlas</t>
  </si>
  <si>
    <t>3.4.01.01.01</t>
  </si>
  <si>
    <t>3.4.01.01.02</t>
  </si>
  <si>
    <t>3.4.01.01.03</t>
  </si>
  <si>
    <t>3.4.01.01.04</t>
  </si>
  <si>
    <t>3.4.01.01.05</t>
  </si>
  <si>
    <t>3.4.01.01.06</t>
  </si>
  <si>
    <t>3.4.01.01.07</t>
  </si>
  <si>
    <t xml:space="preserve">Coordinar  visitas de centros educativos al CENDOC </t>
  </si>
  <si>
    <t>Coordinar visitas del CENDOC a Universidades</t>
  </si>
  <si>
    <t xml:space="preserve">Organizar la 4ta Conferencia Nacional de Estadística </t>
  </si>
  <si>
    <t xml:space="preserve">Participar en ferias institucionales y empresariales </t>
  </si>
  <si>
    <t xml:space="preserve">Diseñar e implementar sistema automatizado de confirmación de asistencia a eventos y actividades.  </t>
  </si>
  <si>
    <t>Desarrollar sistema automatizado para elaboración base de datos para envío de newsletter de la institución</t>
  </si>
  <si>
    <t xml:space="preserve">Elaborar bases de datos especializadas y segmentadas para envío de información estadística en los medios de comunicación. </t>
  </si>
  <si>
    <t>20  visitas de centros educativos al CENDOC, coordinadas</t>
  </si>
  <si>
    <t xml:space="preserve">Reportes trimestrales del número de visitas  realizadas
Listado de participantes a las visitas, fotografías, videos. </t>
  </si>
  <si>
    <t xml:space="preserve"> 7 visitas del CENDOC a universidades, coordinadas</t>
  </si>
  <si>
    <t>Reportes trimestrales del número de visitas  realizadas
Listado de participantes de las charlas ofrecidas por el CENDOC  en las universidades, fotos y videos.</t>
  </si>
  <si>
    <t>4ta Conferencia Nacional de Estadística organizada</t>
  </si>
  <si>
    <t>Listado de participantes, fotografías, videos, notas de prensa, diseño de la línea gráfica</t>
  </si>
  <si>
    <t xml:space="preserve">3  participaciones en ferias </t>
  </si>
  <si>
    <t>Contratos de publicidad, fotografías, videos.</t>
  </si>
  <si>
    <t>Sistema automatizado diseñado</t>
  </si>
  <si>
    <t>Sistema implementado</t>
  </si>
  <si>
    <t>Sistema automatizado desarrollado</t>
  </si>
  <si>
    <t>Listado elaborado y revisado, herramienta desarrollada e implementada para distribución.</t>
  </si>
  <si>
    <t>Bases de datos para envío de información estadística en los medios de comunicación elaborada</t>
  </si>
  <si>
    <t>Base de datos completada</t>
  </si>
  <si>
    <t xml:space="preserve">Rosa Calderón </t>
  </si>
  <si>
    <t xml:space="preserve">Alan Alfonseca </t>
  </si>
  <si>
    <t>3.4.01.02.01</t>
  </si>
  <si>
    <t>3.4.01.02.02</t>
  </si>
  <si>
    <t>3.4.01.02.03</t>
  </si>
  <si>
    <t>3.4.01.02.04</t>
  </si>
  <si>
    <t>Elaborar bumpers para las pantallas centrales utilizadas en las actividades institucionales</t>
  </si>
  <si>
    <t>Rediseñar los subportales ONE a partir del diagnóstico elaborado por Tecnología</t>
  </si>
  <si>
    <t>Rediseñar la imagen visual digital para videos de  la ONE, intros.</t>
  </si>
  <si>
    <t xml:space="preserve">Elaborar videos promocionales para las actividades de la institución. </t>
  </si>
  <si>
    <t>Bumpers elaborados a solicitud de las áreas misionales.</t>
  </si>
  <si>
    <t>Reporte trimestral de bumpers realizados
Solicitudes recibidas</t>
  </si>
  <si>
    <t>Subportales diseñados entregados</t>
  </si>
  <si>
    <t>Subportales disponibles</t>
  </si>
  <si>
    <t xml:space="preserve">Imagen visual digital diseñada </t>
  </si>
  <si>
    <t xml:space="preserve">Imagen visual digital para videos de la ONE </t>
  </si>
  <si>
    <t xml:space="preserve">Videos elaborados y publicados </t>
  </si>
  <si>
    <t xml:space="preserve">Videos publicados </t>
  </si>
  <si>
    <t xml:space="preserve">Miguel Luciano </t>
  </si>
  <si>
    <t>3.4.02.</t>
  </si>
  <si>
    <t>Proceso de acceso a la información estadística fortalecido e implementado</t>
  </si>
  <si>
    <t>3.4.02.01.</t>
  </si>
  <si>
    <t>Implementación de estrategias para el uso del portal web y redes sociales</t>
  </si>
  <si>
    <t xml:space="preserve">Desarrollar estrategias para incrementar la cantidad de seguidores en las redes sociales. </t>
  </si>
  <si>
    <t xml:space="preserve">Implementar estrategia de monitoreo digital de las redes sociales </t>
  </si>
  <si>
    <t xml:space="preserve">Realizar dos webinar durante el año a través de  las redes sociales </t>
  </si>
  <si>
    <t xml:space="preserve">Elaborar contenido multimedia para las redes sociales bajo temas específicos </t>
  </si>
  <si>
    <t xml:space="preserve">Realizar dos concursos vía redes sociales </t>
  </si>
  <si>
    <t>Coordinar dos reuniones networking con community managers de instituciones públicas e influencers</t>
  </si>
  <si>
    <t>3.4.02.01.01</t>
  </si>
  <si>
    <t>3.4.02.01.02</t>
  </si>
  <si>
    <t>3.4.02.01.03</t>
  </si>
  <si>
    <t>3.4.02.01.04</t>
  </si>
  <si>
    <t>3.4.02.01.05</t>
  </si>
  <si>
    <t>3.4.02.01.06</t>
  </si>
  <si>
    <t>3.4.02.01.07</t>
  </si>
  <si>
    <t>Cantidad de seguidores en las redes sociales aumentados, resultado de la estrategia diseñada e implementada</t>
  </si>
  <si>
    <t xml:space="preserve">Aumento de las cantidades de los seguidores </t>
  </si>
  <si>
    <t>Dos webinars realizados</t>
  </si>
  <si>
    <t xml:space="preserve">Videos de Webinar colgados en las redes </t>
  </si>
  <si>
    <t xml:space="preserve">12 videos elaborados. </t>
  </si>
  <si>
    <t>Reporte trimestral del contenido multimedia elaborado (4 reportes)</t>
  </si>
  <si>
    <t>Dos concursos realizados vía redes sociales</t>
  </si>
  <si>
    <t>Resultados de ambos concursos publicados en las redes de la ONE</t>
  </si>
  <si>
    <t>Dos reuniones networking con community managers de instituciones públicas e influencers realizadas</t>
  </si>
  <si>
    <t>Lista de participantes, fotos y video</t>
  </si>
  <si>
    <t>Migración de información colgada en el Portal Web</t>
  </si>
  <si>
    <t xml:space="preserve">Reporte trimestral de monitoreo digital de las redes sociales (4 reportes)
</t>
  </si>
  <si>
    <t>Contenidos del portal Web fortalecidos</t>
  </si>
  <si>
    <t xml:space="preserve">George Díaz </t>
  </si>
  <si>
    <t>Miguel Luciano</t>
  </si>
  <si>
    <t>3.4.03.01.01</t>
  </si>
  <si>
    <t>3.4.03.01.02</t>
  </si>
  <si>
    <t>3.4.03.01.03</t>
  </si>
  <si>
    <t>3.4.03.01.04</t>
  </si>
  <si>
    <t>3.4.03.01.05</t>
  </si>
  <si>
    <t>3.4.03.01.06</t>
  </si>
  <si>
    <t>3.4.03.01.07</t>
  </si>
  <si>
    <t>3.4.03.01.08</t>
  </si>
  <si>
    <t>3.4.03.01.09</t>
  </si>
  <si>
    <t>Gestionar el informe de solicitud de códigos ISSN-ISBN</t>
  </si>
  <si>
    <t>Actualizar el contenido de la sección del CENDOC en el Portal Web de la ONE</t>
  </si>
  <si>
    <t>Promocionar X Censo Nacional  de Población y Vivienda en visitas a centros académicos</t>
  </si>
  <si>
    <t>Realizar reuniones de inducción acerca del CENDOC para el personal de nuevo ingreso</t>
  </si>
  <si>
    <t xml:space="preserve">Elaborar el mapa de públicos del CENDOC </t>
  </si>
  <si>
    <t>Elaborar calendario de visitas externas  junto con la ENE para promoción del CENDOC</t>
  </si>
  <si>
    <t>Recolectar informaciones de la historia de los barrios de Santo Domingo</t>
  </si>
  <si>
    <t>Crear y elaborar el blog del CENDOC de la ONE</t>
  </si>
  <si>
    <t>Informe de solicitud de códigos ISSN-ISBN gestionado</t>
  </si>
  <si>
    <t>Listado trimestral de códigos solicitados</t>
  </si>
  <si>
    <t>Contenido de la sección del CENDOC en el Portal Web de la ONE, actualizado</t>
  </si>
  <si>
    <t>Reporte trimestral de artículos publicados e información actualizada publicada</t>
  </si>
  <si>
    <t>X Censo Nacional  de Población y Vivienda promocionado en visitas a centros académicos</t>
  </si>
  <si>
    <t>Programas con los temas desarrollados en las visitas realizadas a los centros académicos</t>
  </si>
  <si>
    <t>Reuniones de inducción acerca del CENDOC para el personal de nuevo ingreso, realizadas</t>
  </si>
  <si>
    <t>Reporte trimestral de las reuniones de inducción realizadas
Fotos, registros de asistencia</t>
  </si>
  <si>
    <t>Mapa de público elaborado</t>
  </si>
  <si>
    <t>Calendario de visitas externas elaborado y aprobado.</t>
  </si>
  <si>
    <t>Información recolectada y subida al espacio del CENDOC en la web</t>
  </si>
  <si>
    <t>Información recolectadas y subida trimestralmente al espacio del CENDOC en la web</t>
  </si>
  <si>
    <t>Fotos colgadas en la web, fotos subidas a las redes sociales de la ONE trimestralmente</t>
  </si>
  <si>
    <t>Blog creado y elaborado</t>
  </si>
  <si>
    <t>Blog creado y elaborado y actualizado</t>
  </si>
  <si>
    <t xml:space="preserve">Angélica Parra </t>
  </si>
  <si>
    <t>Rosa Calderón</t>
  </si>
  <si>
    <t>Apolinar de los Santos</t>
  </si>
  <si>
    <t>3.4.04.01.01</t>
  </si>
  <si>
    <t>3.4.04.01.02</t>
  </si>
  <si>
    <t>Documento redactado</t>
  </si>
  <si>
    <t xml:space="preserve">Encuestas aplicadas y analizadas  </t>
  </si>
  <si>
    <t>Reporte de las encuestas completadas</t>
  </si>
  <si>
    <t>Dowlay Castillo</t>
  </si>
  <si>
    <t>Análisis resultados de la aplicación de encuesta online sobre la percepción de los usuarios a la ONE</t>
  </si>
  <si>
    <t>3.4.05.01.01</t>
  </si>
  <si>
    <t>3.4.05.01.02</t>
  </si>
  <si>
    <t>3.4.05.01.03</t>
  </si>
  <si>
    <t>3.4.05.01.04</t>
  </si>
  <si>
    <t>3.4.05.01.05</t>
  </si>
  <si>
    <t>3.4.05.01.06</t>
  </si>
  <si>
    <t>3.4.05.01.07</t>
  </si>
  <si>
    <t>3.4.05.01.08</t>
  </si>
  <si>
    <t>3.4.05.01.09</t>
  </si>
  <si>
    <t>3.4.05.01.10</t>
  </si>
  <si>
    <t>3.4.05.01.11</t>
  </si>
  <si>
    <t>3.4.05.01.12</t>
  </si>
  <si>
    <t>3.4.05.01.13</t>
  </si>
  <si>
    <t>3.4.05.01.14</t>
  </si>
  <si>
    <t>3.4.05.01.15</t>
  </si>
  <si>
    <t>3.4.05.01.16</t>
  </si>
  <si>
    <t>3.4.05.01.17</t>
  </si>
  <si>
    <t xml:space="preserve">Socialización del Plan de Comunicaciones </t>
  </si>
  <si>
    <t xml:space="preserve">Elaborar revista One Informativa ediciones 18 y 19 </t>
  </si>
  <si>
    <t>Elaborar manual de  riesgo de las comunicaciones de la ONE</t>
  </si>
  <si>
    <t xml:space="preserve">Realizar talleres de capacitación para comunicadores </t>
  </si>
  <si>
    <t>Crear boletín interno para Recursos Humanos</t>
  </si>
  <si>
    <t>Controlar y socializar la política de coordinación de eventos</t>
  </si>
  <si>
    <t>Documentar y socializar procedimiento de coordinación de eventos</t>
  </si>
  <si>
    <t>Controlar y socializar el procedimiento de uso mural digital interno</t>
  </si>
  <si>
    <t xml:space="preserve">Controlar y socializar el procedimiento de protocolo telefónico </t>
  </si>
  <si>
    <t>Controlar y socializar el procedimiento de Comunicación Externa</t>
  </si>
  <si>
    <t>Validar y socializar procedimiento de Comunicación Interna</t>
  </si>
  <si>
    <t>Elaborar y dar seguimiento a la programación del contenido de  murales digitales</t>
  </si>
  <si>
    <t>Diseñar y difundir fondos de pantallas</t>
  </si>
  <si>
    <t>Diseñar artes para campañas de comunicación interna</t>
  </si>
  <si>
    <t xml:space="preserve">Realizar maestrías de ceremonia </t>
  </si>
  <si>
    <t>Ejecutar primera parte del Plan de Comunicación del CENSO Nacional de Población y Vivienda</t>
  </si>
  <si>
    <t>Plan de Comunicaciones socializado</t>
  </si>
  <si>
    <t>PPT, materiales promocionales, documentos en general</t>
  </si>
  <si>
    <t>Revistas One Informativa ediciones 18 y 19 elaboradas</t>
  </si>
  <si>
    <t xml:space="preserve">Ejemplares números 18 y 19 revistas ONE </t>
  </si>
  <si>
    <t>Manual de  riesgo de las comunicaciones de la ONE elaborado</t>
  </si>
  <si>
    <t>Listado participantes reuniones de trabajo, manual de riesgo elaborado.</t>
  </si>
  <si>
    <t>2 Talleres de capacitación para comunicadores realizados</t>
  </si>
  <si>
    <t>Listado de participantes, fotos, videos.</t>
  </si>
  <si>
    <t xml:space="preserve">Boletín creado, diseñado y elaborado </t>
  </si>
  <si>
    <t>Procedimiento de Coordinación de eventos controlado y socializado</t>
  </si>
  <si>
    <t>Documento disponible en el Sistema Documental de Procesos</t>
  </si>
  <si>
    <t>Procedimiento de Coordinación de eventos documentado y socializado</t>
  </si>
  <si>
    <t>Procedimiento de uso del mural digital interno controlado y socializado</t>
  </si>
  <si>
    <t>Procedimiento del protocolo telefónico controlado y socializado</t>
  </si>
  <si>
    <t>Protocolo publicado</t>
  </si>
  <si>
    <t>Procedimiento de Comunicación Externa</t>
  </si>
  <si>
    <t>Procedimiento publicado</t>
  </si>
  <si>
    <t>Procedimiento de Comunicación Interna controlado y socializado</t>
  </si>
  <si>
    <t>Programación del contenido de murales digitales elaborada</t>
  </si>
  <si>
    <t>Contenido actualizado, producción de videos y diseños.</t>
  </si>
  <si>
    <t>Fondos de pantalla diseñados y publicados en pantallas.</t>
  </si>
  <si>
    <t>Campañas de comunicación interna diseñadas</t>
  </si>
  <si>
    <t>Campañas diseñadas</t>
  </si>
  <si>
    <t>Maestrías de ceremonia realizadas</t>
  </si>
  <si>
    <t>Reporte de las maestrías de ceremonia realizadas trimestralmente</t>
  </si>
  <si>
    <t>Primera etapa del plan ejecutado.</t>
  </si>
  <si>
    <t xml:space="preserve">Jennifer Tejeda </t>
  </si>
  <si>
    <t xml:space="preserve">Jennifer Tejeda. </t>
  </si>
  <si>
    <t>Anyela De León</t>
  </si>
  <si>
    <t xml:space="preserve">Aplicación de la Metodología para la identificación de tugurios </t>
  </si>
  <si>
    <t>3.5.02.01.01</t>
  </si>
  <si>
    <t>3.5.02.01.02</t>
  </si>
  <si>
    <t>3.5.02.01.03</t>
  </si>
  <si>
    <t>3.5.02.01.04</t>
  </si>
  <si>
    <t xml:space="preserve">Elaborar el Boletín Panorama Estadístico </t>
  </si>
  <si>
    <t>Corregir el estilo del Boletín Panorama Estadístico</t>
  </si>
  <si>
    <t>Diagramar el Boletín Panorama Estadístico</t>
  </si>
  <si>
    <t>Publicar y difundir el Boletín Panorama Estadístico</t>
  </si>
  <si>
    <t xml:space="preserve">1 Boletín Panorama Estadístico elaborado en el 1T                                                                   1 Boletín Panorama Estadístico elaborados en el 2T                                                                2  Boletines Panorama Estadístico elaborado en el 3T
2 Boletines Panorama Estadístico elaborados en el 4T   </t>
  </si>
  <si>
    <t>6 boletines Panorama Estadístico elaborados</t>
  </si>
  <si>
    <t>6 boletines Panorama Estadístico corregidos</t>
  </si>
  <si>
    <t>1 Boletín Panorama Estadístico diagramado en el 1T                                                                 1 Boletines Panorama Estadístico diagramado en el 2T                                                                 2  Boletín Panorama Estadístico diagramados en el 3T                                                                           2 Boletines Panorama Estadístico diagramados en el 4T</t>
  </si>
  <si>
    <t>6 boletines Panorama Estadístico diagramados</t>
  </si>
  <si>
    <t>6 boletines Panorama Estadístico publicados en el Portal web ONE</t>
  </si>
  <si>
    <t>Yakayra Rodriguez</t>
  </si>
  <si>
    <t xml:space="preserve">Socialización de la política de transversalización en instituciones del SEN </t>
  </si>
  <si>
    <t xml:space="preserve">Implementación de la política de transversalización a lo interno de la ONE e instituciones priorizadas del SEN </t>
  </si>
  <si>
    <t>3.6.01.01.01</t>
  </si>
  <si>
    <t>3.6.01.02.01</t>
  </si>
  <si>
    <t>3.6.01.02.02</t>
  </si>
  <si>
    <t>3.6.01.02.03</t>
  </si>
  <si>
    <t>3.6.01.02.04</t>
  </si>
  <si>
    <t xml:space="preserve">Realizar talleres de socialización de la política con entidades priorizadas del SEN  </t>
  </si>
  <si>
    <t xml:space="preserve">Talleres de socialización de la política con entidades priorizadas del SEN realizados </t>
  </si>
  <si>
    <t>Registro de participantes y presentación en Power Point, fotos</t>
  </si>
  <si>
    <t>PEN 2020-2024</t>
  </si>
  <si>
    <t>Informe de seguimiento y avance de implementación de convenios</t>
  </si>
  <si>
    <t>PES Seguridad Transporte 2020-2025</t>
  </si>
  <si>
    <t>Incluir política de transversalización de género en la implementación del PEN 2020-2024</t>
  </si>
  <si>
    <t xml:space="preserve">Informes de seguimiento implementación convenios con inclusión de la política de  transversalización de género </t>
  </si>
  <si>
    <t xml:space="preserve">Plan estadísticos Sectorial de Transporte con inclusión de la política de  transversalización de género </t>
  </si>
  <si>
    <t xml:space="preserve">Plan estadísticos Sectorial de seguridad ciudadana con inclusión de la política de  transversalización de género </t>
  </si>
  <si>
    <t xml:space="preserve">PEN 2020-2024 con inclusión de la política de transversalización de género </t>
  </si>
  <si>
    <t>Ana Rodriguez</t>
  </si>
  <si>
    <t>3.6.02.01</t>
  </si>
  <si>
    <t>3.6.02.01.01</t>
  </si>
  <si>
    <t>3.6.02.01.02</t>
  </si>
  <si>
    <t>3.6.02.01.03</t>
  </si>
  <si>
    <t>3.6.02.01.04</t>
  </si>
  <si>
    <t>3.6.02.01.05</t>
  </si>
  <si>
    <t>3.6.02.01.06</t>
  </si>
  <si>
    <t xml:space="preserve">Elaborar el índice del documento del atlas </t>
  </si>
  <si>
    <t>Identificar los indicadores y elaborar los mapas del Atlas</t>
  </si>
  <si>
    <t>Elaborar el documento del Atlas</t>
  </si>
  <si>
    <t>Corregir el estilo del Atlas</t>
  </si>
  <si>
    <t>Diagramar el Atlas</t>
  </si>
  <si>
    <t>Publicar y difundir el Atlas</t>
  </si>
  <si>
    <t>Lista de indicadores y mapas elaborados</t>
  </si>
  <si>
    <t>Documento preliminar de la versión del Atlas para Publicación</t>
  </si>
  <si>
    <t>Documento publicado y difundido</t>
  </si>
  <si>
    <t>Índice preliminar elaborado</t>
  </si>
  <si>
    <t>Elaborar y aplicar  encuestas  acerca de la percepción respecto a  la ONE y al  servicio al usuario.</t>
  </si>
  <si>
    <t>Elaborar formato para hacer convenios con universidades para diplomados post grados con doble titulación</t>
  </si>
  <si>
    <t>3.6.02.02</t>
  </si>
  <si>
    <t>3.6.02.02.01</t>
  </si>
  <si>
    <t>3.6.02.02.02</t>
  </si>
  <si>
    <t>3.6.02.02.03</t>
  </si>
  <si>
    <t>3.6.02.02.04</t>
  </si>
  <si>
    <t>Identificar y calcular los indicadores del atlas</t>
  </si>
  <si>
    <t xml:space="preserve">Realizar la cargar de datos y actualización de las metadatas </t>
  </si>
  <si>
    <t xml:space="preserve">Revisar y aprobar los indicadores cargados en la plataforma administrativa </t>
  </si>
  <si>
    <t>Publicar los indicadores en la plataforma web para su actualización</t>
  </si>
  <si>
    <t>Listado de indicadores</t>
  </si>
  <si>
    <t>Listados de indicadores  aprobados para publicación</t>
  </si>
  <si>
    <t>Plataforma web actualizada
Documento del Atlas publicado</t>
  </si>
  <si>
    <t>Indicadores identificados y calculados</t>
  </si>
  <si>
    <t>Plataforma administrativa del Sistema</t>
  </si>
  <si>
    <t>Socializaciones del SISGE y el SINAVIG</t>
  </si>
  <si>
    <t xml:space="preserve">Sensibilización y socialización de la producción de información estadística con enfoque de género </t>
  </si>
  <si>
    <t>Identificar y calcular los indicadores del SINAVIG</t>
  </si>
  <si>
    <t>Identificar y calcular los indicadores del SISGE</t>
  </si>
  <si>
    <t xml:space="preserve">Realizar la carga de datos y actualización de las metadatas </t>
  </si>
  <si>
    <t xml:space="preserve">Realizar talleres de socialización de los Sistemas de género (SISGE y SINAVIG) </t>
  </si>
  <si>
    <t>Indicadores del SINAVIG identificados y calculados</t>
  </si>
  <si>
    <t>Documento preliminar con evaluación de indicadores del Sistema</t>
  </si>
  <si>
    <t>Datos cargados y metadata actualizada</t>
  </si>
  <si>
    <t>Documento preliminar de contenido del Sistema: secciones, temas, listado de indicadores, desagregaciones</t>
  </si>
  <si>
    <t>Indicadores revisados y aprobados</t>
  </si>
  <si>
    <t>Plantillas de carga listas o documento en Excel, de acuerdo a las especificaciones del Sistema</t>
  </si>
  <si>
    <t>Indicadores publicados en la plataforma web</t>
  </si>
  <si>
    <t xml:space="preserve">Plataforma web actualizada. </t>
  </si>
  <si>
    <t>Indicadores del SISGE identificados y calculados</t>
  </si>
  <si>
    <t>Plataforma web actualizada</t>
  </si>
  <si>
    <t xml:space="preserve">Presentación en Power Point y registro de participantes  </t>
  </si>
  <si>
    <t>3.6.02.04.01</t>
  </si>
  <si>
    <t>Fortalecimiento del personal técnico en temas de género 2020</t>
  </si>
  <si>
    <t>3.6.03.01.01</t>
  </si>
  <si>
    <t>Wendy Cabrera</t>
  </si>
  <si>
    <t>Elaborar informe de factibilidad de medición de indicadores ODS</t>
  </si>
  <si>
    <t>Informe de factibilidad de medición indicadores ODS</t>
  </si>
  <si>
    <t>Documento del informe de factibilidad de medición indicadores ODS</t>
  </si>
  <si>
    <t>Alexander Ramírez</t>
  </si>
  <si>
    <t xml:space="preserve">Recolectar información y preparar las bases de datos utilizadas en la elaboración de los TMC </t>
  </si>
  <si>
    <t>Eddi Alberto Díaz</t>
  </si>
  <si>
    <t>Desarrollar la logística de materiales (adquisición, empaque y distribución de materiales e insumos)</t>
  </si>
  <si>
    <t xml:space="preserve">Órdenes de compras, contratos y formularios de recepción de materiales </t>
  </si>
  <si>
    <t xml:space="preserve">José Díaz </t>
  </si>
  <si>
    <t>Boleta, Manuales y formularios elaborados</t>
  </si>
  <si>
    <t>María Rosario Mayi</t>
  </si>
  <si>
    <t xml:space="preserve">Yensy Martínez </t>
  </si>
  <si>
    <t>Yensy Martínez</t>
  </si>
  <si>
    <t>Informe de cuestionarios revisados sobre principales inconsistencias y datos faltantes: T1, T2, T3 y T4</t>
  </si>
  <si>
    <t>Base datos de cuestionarios revisada y corregida Z:\PYMES</t>
  </si>
  <si>
    <t>Cornelio Polanco</t>
  </si>
  <si>
    <t xml:space="preserve">Cornelio Polanco </t>
  </si>
  <si>
    <t>Base de datos final en la carpeta compartida de Equipo procesamiento de metodología</t>
  </si>
  <si>
    <t>*Informe de seguimiento al levantamiento por equipos.
Formularios físicos y/o digital</t>
  </si>
  <si>
    <t>Listas de asistencia a las capacitaciones: personal interno  de infraestructura y personal externo para levantamiento de campo. Reporte de entrenamiento y actualización al personal de procesamiento</t>
  </si>
  <si>
    <t xml:space="preserve">Redactar, imprimir y enviar vía digital de cartas de notificación a empresas seleccionadas en la muestra. </t>
  </si>
  <si>
    <t>Reporte de redacción, impresión, fotocopia, escaneo y ensobrado y control entrega  y recepción de cartas  enviada por mail a las empresas seleccionadas</t>
  </si>
  <si>
    <t>Cuestionarios recibidos</t>
  </si>
  <si>
    <t>Clasificar actividad y codificación geográfica de las empresas y establecimientos actualizados en el DEE 2019</t>
  </si>
  <si>
    <t xml:space="preserve">Elaborar, actualizar y validar los instrumentos de captura y metodológicos </t>
  </si>
  <si>
    <t>Documentos metodológicos elaborados, actualizados y validados: Instrumento de captura, manual de entrevistador, manual de procesamiento, manual de validación, manual de codificación geográfica, manual de clasificación de actividad económica</t>
  </si>
  <si>
    <t>Carpeta compartida con base de datos anonimizada</t>
  </si>
  <si>
    <t>Publicar  Anuario de Estadísticas Vitales 2019</t>
  </si>
  <si>
    <t>Componer y editar en Excel Anuario Socio demográfico 2019</t>
  </si>
  <si>
    <t>Solicitudes de usuarios nacionales respondidas</t>
  </si>
  <si>
    <t>Recopilar y procesar los datos o información del sector Transporte Marítimo, Aéreo y Terrestre, 2019.</t>
  </si>
  <si>
    <t>1. Base de datos recopilada y procesada, octubre-diciembre, 2020.
2.Cuadros elaborados  para  Anuarios  y boletines octubre-diciembre, 2019.
3.Series e Indicadores cargados para difusión, octubre-diciembre, 2019.
4.Base de datos recopilada y procesada, enero-marzo, 2020.
5.Cuadros elaborados  para  Anuarios  y boletines enero-marzo, 2020
6.Series e Indicadores cargados para difusión, enero-marzo, 2020
7. Base de datos recopilada y procesada, Abril-junio, 2019.
8.Cuadros elaborados  para  Anuarios  y boletines abril -junio, 2020.
9.Series e Indicadores cargados para difusión, abril-junio, 2020.
10. Base de datos recopilada y procesada, julio-septiembre, 2020
11.Cuadros elaborados  para  Anuarios  y boletines julio-septiembre, 2020
12.Series e Indicadores cargados para difusión, julio-septiembre, 2020.</t>
  </si>
  <si>
    <t xml:space="preserve">1. Carpeta compartida de la División de Estadísticas Sectoriales Económicas y Comercio Exterior.
2. Portal web de la Oficina Nacional de Estadísticas, www.one.gob.do.
3. Sub-portal web del Sistema Nacional de Indicadores para el Desarrollo SINID. </t>
  </si>
  <si>
    <t xml:space="preserve">Entrega de base de datos de Transporte Aéreo y Marítimo  al Departamento de Tecnología, </t>
  </si>
  <si>
    <t>Base de datos de Transporte marítimo 2019 y 2020 enviada  al Departamento Tecnología</t>
  </si>
  <si>
    <t>1. Carpeta compartida de la División de Estadísticas Sectoriales Económicas y Comercio Exterior.
2. Repositorio de la red en el Departamento de Tecnología.</t>
  </si>
  <si>
    <t>1. Base de datos recopilada y procesada, octubre-diciembre, 2019.
2.Cuadros elaborados  para  Anuarios  y boletines octubre-diciembre, 2019.
3.Series e Indicadores cargados para difusión, octubre-diciembre, 2019.
4.Base de datos recopilada y procesada, enero-marzo, 2020
5.Cuadros elaborados  para  Anuarios  y boletines enero-marzo, 2020.
6.Series e Indicadores cargados para difusión, enero-marzo, 2020
7. Base de datos recopilada y procesada, Abril-junio, 2020.
8.Cuadros elaborados  para  Anuarios  y boletines abril -junio, 2020
9.Series e Indicadores cargados para difusión, abril-junio, 2020.
10. Base de datos recopilada y procesada, julio-septiembre, 2020
11.Cuadros elaborados  para  Anuarios  y boletines julio-septiembre, 2020
12.Series e Indicadores cargados para difusión, julio-septiembre, 2020</t>
  </si>
  <si>
    <t>Entrega de base de datos de Licencias de Construcción Sector Privado  al Deptamento de Tecnología.</t>
  </si>
  <si>
    <t>1. Base de datos recopilada y procesada, octubre-diciembre, 2019.
2.Cuadros elaborados  para  Anuarios  y boletines octubre-diciembre, 2019.
3.Series e Indicadores cargados para difusión, octubre-diciembre, 2019.
4.Base de datos recopilada y procesada, enero-marzo, 2020.
5.Cuadros elaborados  para  Anuarios  y boletines enero-marzo, 2020
6.Series e Indicadores cargados para difusión, enero-marzo, 2020
7. Base de datos recopilada y procesada, Abril-junio, 2020.
8.Cuadros elaborados  para  Anuarios  y boletines abril -junio, 2020
9.Series e Indicadores cargados para difusión, abril-junio, 2020.
10. Base de datos recopilada y procesada, julio-septiembre, 2020
11.Cuadros elaborados  para  Anuarios  y boletines julio-septiembre, 2020
12.Series e Indicadores cargados para difusión, julio-septiembre, 2020</t>
  </si>
  <si>
    <t>1. Base de datos recopilada y procesada, octubre-diciembre, 2019.
2.Cuadros elaborados  para  Anuarios  y boletines octubre-diciembre, 2019.
3.Series e Indicadores cargados para difusión, octubre-diciembre, 2019.
4.Base de datos recopilada y procesada, enero-marzo, 2020.
5.Cuadros elaborados  para  Anuarios  y boletines enero-marzo, 2020.
6.Series e Indicadores cargados para difusión, enero-marzo, 2020.
7. Base de datos recopilada y procesada, Abril-junio, 2019.
8.Cuadros elaborados  para  Anuarios  y boletines abril -junio, 2020.
9.Series e Indicadores cargados para difusión, abril-junio, 2020.
10. Base de datos recopilada y procesada, julio-septiembre, 2020
11.Cuadros elaborados  para  Anuarios  y boletines julio-septiembre, 2020
12.Series e Indicadores cargados para difusión, julio-septiembre, 2020.</t>
  </si>
  <si>
    <t>Recopilar y procesar los datos e informaciones  Finanzas Públicas Gobierno Central,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</si>
  <si>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2019.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</si>
  <si>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 xml:space="preserve">1. Medio de verificación carpeta compartida de la División de Estadísticas Sectoriales Económicas y Comercio Exterior.
2. Portal web de la Oficina Nacional de Estadísticas, www.one.gob.do.
3. Sub-portal web del Sistema Nacional de Indicadores para el Desarrollo SINID. </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</si>
  <si>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</si>
  <si>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Entrega de base de datos de Finanzas Públicas Municipales 2020 al Deptamento de Tecnología.</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</si>
  <si>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2019.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</si>
  <si>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</si>
  <si>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</si>
  <si>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 xml:space="preserve">1. Base de datos recopilada y procesada, Octubre -diciembre, 2019
2. Cuadros elaborados  para  Anuarios  y boletines Octubre-diciembre, 2019
3. Series e Indicadores cargados para difusión, enero-marzo, 2020.
4. Base de datos recopilada y procesada, Abril-junio, 2019.
5. Cuadros elaborados  para  Anuarios  y boletines abril -junio, 2020.
6. Series e Indicadores cargados para difusión, abril-junio, 2020.
7. Base de datos recopilada y procesada, julio-septiembre, 2020
8. Cuadros elaborados  para  Anuarios  y boletines julio-septiembre, 2020
9. Series e Indicadores cargados para difusión, julio-septiembre, 2020.
</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</si>
  <si>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
11. Cuadros elaborados  para  Anuarios  y boletines julio-septiembre, 2020
12. Series e Indicadores cargados para difusión, julio-septiembre, 2020</t>
  </si>
  <si>
    <t>Recopilar y procesar los datos e informaciones  Agrícola y Pecuaria ,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</si>
  <si>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2019.</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</si>
  <si>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2019.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</si>
  <si>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Recopilar y procesar los datos e informaciones Energía Eléctrica,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</si>
  <si>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2019.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</si>
  <si>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</si>
  <si>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</si>
  <si>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</si>
  <si>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1. Base de datos recopilada y procesada, octubre-diciembre, 2019.
2. Cuadros elaborados  para  Anuarios  y boletines octubre-diciembre, 2019.
3. Series e Indicadores cargados para difusión, octubre-diciembre, 2019.
4. Base de datos recopilada y procesada, enero-marzo, 2020.
5. Cuadros elaborados  para  Anuarios  y boletines enero-marzo, 2020
6. Series e Indicadores cargados para difusión, enero-marzo, 2020.
7. Base de datos recopilada y procesada, Abril-junio, 2020.
8. Cuadros elaborados  para  Anuarios  y boletines abril -junio, 2020
9. Series e Indicadores cargados para difusión, abril-junio, 2020
10. Base de datos recopilada y procesada, julio-septiembre, 2020
11. Cuadros elaborados  para  Anuarios  y boletines julio-septiembre, 2020
12. Series e Indicadores cargados para difusión, julio-septiembre, 2020.</t>
  </si>
  <si>
    <t>Luisa García</t>
  </si>
  <si>
    <t>1. Base de datos en bruto suministrada por aduanas.
2. Base de datos validada por la División de Estadísticas Sectoriales Económicas y Comercio Exterior.
3. Base de datos conciliada por el comité interinstitucional.</t>
  </si>
  <si>
    <t>Series e indicadores creados y elaborados</t>
  </si>
  <si>
    <t>Anuario de Comercio Exterior 2020 elaborado</t>
  </si>
  <si>
    <t>Producir artículos correspondientes al 2020</t>
  </si>
  <si>
    <t>Artículos publicados sectoriales difundidos a través de los medios de comunicación.</t>
  </si>
  <si>
    <t>Cuadros RD en cifras 2020 actualizados
Cuadros Anuario socio demográfico 2019
Cuadros en Excel para la página web ONE</t>
  </si>
  <si>
    <t>Mercedes Abreu</t>
  </si>
  <si>
    <t>Isaura Abreu</t>
  </si>
  <si>
    <t xml:space="preserve">Isaura Abreu </t>
  </si>
  <si>
    <t>Estrategia de monitoreo de publicidad en las redes implementada</t>
  </si>
  <si>
    <t>Fortalecer contenidos escritos del nuevo Portal Web</t>
  </si>
  <si>
    <t>Elaborar galería de fotos de las visitas tenidas en el CENDOC</t>
  </si>
  <si>
    <t>Galería de fotos de las visitas tenidas en el CENDOC</t>
  </si>
  <si>
    <t>Elizabeth Nin</t>
  </si>
  <si>
    <t xml:space="preserve">Propuesta de plan de mejora atendiendo a los resultados de la encuesta de percepción aplicada a usuarios de la ONE. </t>
  </si>
  <si>
    <t xml:space="preserve">Realizar reuniones de benchmarketing con directores de comunicaciones de instituciones públicas </t>
  </si>
  <si>
    <t xml:space="preserve"> Notas de prensa, videos, fotografías, listas de participantes, entrevistas.</t>
  </si>
  <si>
    <t>1 Boletín Panorama Estadístico publicado en el 1T       1 Boletín Panorama Estadístico publicado en el 2T       2  Boletines Panorama Estadístico publicados en el 3T                                                                 2 Boletines Panorama Estadístico publicados en el 4T</t>
  </si>
  <si>
    <t>Incluir la política de transversalización de género en la implementación de los convenios de colaboración priorizados</t>
  </si>
  <si>
    <t xml:space="preserve">Incluir la política de transversalización de género en el Plan Estadístico Sectorial de Seguridad Ciudadana </t>
  </si>
  <si>
    <t>Incluir la política de transversalización de género en el Plan Estadístico Sectorial de Transporte</t>
  </si>
  <si>
    <t>Indicadores cargados a la plataforma administrativa del Sistema</t>
  </si>
  <si>
    <t>Realizar talleres de socialización de la producción de información estadística con enfoque de género con usuarios especializados (Academia y ONG's) y entidades del SEN</t>
  </si>
  <si>
    <t>Procedimientos documentados bajo el estándar ONE</t>
  </si>
  <si>
    <t>Sistema Documental de procesos</t>
  </si>
  <si>
    <t>Informe de investigación realizada</t>
  </si>
  <si>
    <t>Informe preliminar de necesidades de sistematización</t>
  </si>
  <si>
    <t>Gestión para la implementación del reglamento académico de la escuela</t>
  </si>
  <si>
    <t>Implementación del reglamento académico de la escuela</t>
  </si>
  <si>
    <t>Realizar seguimiento al proceso de adaptación de la nueva estructura de la escuela</t>
  </si>
  <si>
    <t>Socializar las funciones de la parte académica de la ENE</t>
  </si>
  <si>
    <t>Reporte con funciones académicas  de la ENE</t>
  </si>
  <si>
    <t>Incluir elementos virtuales de fortalecimiento a la inclusión auditiva</t>
  </si>
  <si>
    <t xml:space="preserve">TDR con parámetros para solicitud de acreditación </t>
  </si>
  <si>
    <t>Determinar el tipo de capacitación es requerida en los diferentes departamentos de la ONE</t>
  </si>
  <si>
    <t>Reporte de necesidad de capacitación en las diferentes oficinas de la ONE</t>
  </si>
  <si>
    <t>Selección definitiva de necesidades, para preparar oferta de respuesta a las necesidades</t>
  </si>
  <si>
    <t>Analizar las principales necesidades de capacitación que requiere la ONE y el SEN, para restructurar la oferta académica existente</t>
  </si>
  <si>
    <t>Reporte estadístico de necesidades académicas</t>
  </si>
  <si>
    <t>Formular una nueva oferta académica con cursos presenciales, semipresenciales y virtuales, enfocados al área de estadística y afines</t>
  </si>
  <si>
    <t>Inclusión de nuevos cursos en estadísticas con diferentes enfoques.</t>
  </si>
  <si>
    <t>Incrementar las capacitaciones en la diferentes áreas de la ONE, el SEN y con los convenios establecidos por la ONE y otras instituciones.</t>
  </si>
  <si>
    <t>Reporte de detección a convenios</t>
  </si>
  <si>
    <t>Investigar los parámetros necesarios para trabajar doble titulación de capacitaciones en estadística.</t>
  </si>
  <si>
    <t>Informe detallado de parámetros necesarios para realizar convenios con universidades</t>
  </si>
  <si>
    <t>Presentar ofertas formales de convenios para obtener doble titulación en capacitaciones en estadística</t>
  </si>
  <si>
    <t>Elaborar un documental sobre el surgimiento, importancia y uso de las estadísticas</t>
  </si>
  <si>
    <t>Un documental y presentación sobre estadística para escuelas y academias.</t>
  </si>
  <si>
    <t>Elaborar un documental sobre el surgimiento, importancia y uso de la demografía</t>
  </si>
  <si>
    <t>Un documental y presentación sobre demografía para escuelas y academias.</t>
  </si>
  <si>
    <t>Elaborar un documental sobre el surgimiento, importancia y uso de la cartografía</t>
  </si>
  <si>
    <t>Un documental y presentación sobre cartografía para escuelas y academias.</t>
  </si>
  <si>
    <t>Diseñar y presentar la oferta académica de la ENE para ser publicada en la ONE</t>
  </si>
  <si>
    <t>Producción y publicación de fascículos educativos para centros educativos</t>
  </si>
  <si>
    <t>Fascículos diseñados</t>
  </si>
  <si>
    <t>Fascículos diagramados</t>
  </si>
  <si>
    <t>Establecimiento de convenios con entidades educativas en áreas de estadísticas y afines</t>
  </si>
  <si>
    <t>Hacer un levantamiento de profesionales y entidades en área de estadísticas y afines</t>
  </si>
  <si>
    <t>Diseñar la red  colaboradores de profesionales en estadísticas y afines de la ENE</t>
  </si>
  <si>
    <t>Sistema en funcionamiento</t>
  </si>
  <si>
    <t xml:space="preserve">Sensibilizar a los empleados a través de charlas, talleres, seminarios, sobre temas relacionados a la ética en la función pública </t>
  </si>
  <si>
    <t xml:space="preserve">Realizar actividad en conmemoración al Día Nacional de la Ética Ciudadana </t>
  </si>
  <si>
    <t>Elaborar TDR de consultoría para el diseño y elaboración de la Estrategia de captación de recursos de CI de la ONE</t>
  </si>
  <si>
    <t>Gestionar consultoría para el diseño y elaboración de la  Estrategia de captación de recursos de CI de la ONE</t>
  </si>
  <si>
    <t>Videos, banners, correos electrónicos, presentaciones</t>
  </si>
  <si>
    <t>Fotos, tickets aéreos, publicaciones</t>
  </si>
  <si>
    <t>Matriz elaborada, correos electrónicos o acuses de remisión.</t>
  </si>
  <si>
    <t>Informe del diagnóstico</t>
  </si>
  <si>
    <t>Cubos OLAP diseñados e implementados:
1. ENHOGAR 2005-2018 (1T)
2. ENI 2002 - 2005 (2T)
3. Índice de Precios al Productos IPP (3T)
4. Registro Nacional de Empresas 2014-2015 (4T)</t>
  </si>
  <si>
    <t>Cubos OLAP 2001-2019 publicados en la INTRANET:
1. Estadísticas vitales 
2. Estadísticas del comercio internacional de mercancías 
3.  Actualización del DEE a partir del Registro de Proveedores del Estado
4. Finanzas Municipales</t>
  </si>
  <si>
    <t>Cubos OLAP 2001-2019 publicados en la Web:
1. Estadísticas vitales 
2. Estadísticas del comercio internacional de mercancías 
3.  Actualización del DEE a partir del Registro de Proveedores del Estado
4. Finanzas Municipales</t>
  </si>
  <si>
    <t xml:space="preserve">Elaborar y publicar dinámicos vinculados al cubo OLAP Índice de Precios al Productos IPP </t>
  </si>
  <si>
    <t>Diseñar, desarrollar y poner en marcha el interfaz de programación de aplicaciones (API) de bases estadísticas</t>
  </si>
  <si>
    <t>API de  bases estadísticas implementado</t>
  </si>
  <si>
    <t>APP en funcionamiento</t>
  </si>
  <si>
    <t>Monitorear el POA mensualmente</t>
  </si>
  <si>
    <t>Programación cargada en SNIP</t>
  </si>
  <si>
    <t>SNIP actualizado</t>
  </si>
  <si>
    <t>Edgar Hernández</t>
  </si>
  <si>
    <t>Jacqueline Henríquez</t>
  </si>
  <si>
    <t>Generación estandarizada de la base de datos censal</t>
  </si>
  <si>
    <t>Ángel Mateo</t>
  </si>
  <si>
    <t>Minuta reunión con sugerencias, listado de participantes</t>
  </si>
  <si>
    <t>Rosario Dipp</t>
  </si>
  <si>
    <t>Maestro de insumos actualizado semestralmente</t>
  </si>
  <si>
    <t>Documento actualizado en julio y diciembre</t>
  </si>
  <si>
    <t>Vinculaciones</t>
  </si>
  <si>
    <t xml:space="preserve">Adecuar área de Vinculaciones
</t>
  </si>
  <si>
    <t>Espacio físico del  Departamento de Vinculaciones readecuado</t>
  </si>
  <si>
    <t>Dar seguimiento a los planes de trabajo derivados de acuerdos y convenios</t>
  </si>
  <si>
    <t xml:space="preserve">1. Cuatro acuerdos y convenios interinstitucionales firmados
</t>
  </si>
  <si>
    <t xml:space="preserve">Informes (4) de seguimiento a la ejecución del plan de trabajo de los acuerdos y convenios firmados </t>
  </si>
  <si>
    <t xml:space="preserve">Actualizar la matriz de oferta de Cooperación Internacional </t>
  </si>
  <si>
    <t>Coordinar la vinculación y cierre de 4 proyectos de la ONE realizados con el apoyo de CI</t>
  </si>
  <si>
    <t>Gestión de coordinación, monitoreo y cierre de los proyectos de cooperación internacional</t>
  </si>
  <si>
    <t>Finalizar la estructuración de la memoria de Gestión 2019</t>
  </si>
  <si>
    <t>Hacer la corrección literaria de la Memoria de Gestión 2019</t>
  </si>
  <si>
    <t>1.7.04.02.09</t>
  </si>
  <si>
    <t>Memoria de Gestión 2019 corregida y con cambios aplicados</t>
  </si>
  <si>
    <t>Elaborar informes ENAE-2018-2019</t>
  </si>
  <si>
    <t>Informe general ENAE 2018 corregido 2T
Informe corregido de manufactura 2019. 3T
Informe corregido de Comercio 2019. 3T
Informe corregido de Minas y canteras 2019. 4T
Informe elaborado de Construcción 2019. 4T
Informe elaborado de Electricidad 2019.4T
Informe elaborado de Agua 2019. 4T
Informe elaborado de Transporte 2019. 4T
Informe elaborado de Alojamiento y servicios de comida 2019. 4T
Informe elaborado de Información y comunicaciones 2019. 4T</t>
  </si>
  <si>
    <t>Informe general ENAE 2018 publicado 2T
Informe publicado de manufactura 2019. 3T
Informe publicado de Comercio 2019. 3T
Informe publicado de Minas y canteras 2019. 4T
Informe publicado de Construcción 2019. 4T
Informe publicado de Electricidad 2019.4T
Informe publicado de Agua 2019. 4T
Informe publicado de Transporte 2019. 4T
Informe publicado de Alojamiento y servicios de comida 2019. 4T
Informe publicado de Información y comunicaciones 2019. 4T</t>
  </si>
  <si>
    <t>Informe general ENAE 2018 diagramado 2T
Informe diagramado de manufactura 2019. 3T
Informe diagramado de Comercio 2019. 3T
Informe diagramado de Minas y canteras 2019. 4T
Informe diagramado de Construcción 2019. 4T
Informe diagramado de Electricidad 2019.4T
Informe diagramado de Agua 2019. 4T
Informe diagramado de Transporte 2019. 4T
Informe diagramado de Alojamiento y servicios de comida 2019. 4T
Informe diagramado de Información y comunicaciones 2019. 4T</t>
  </si>
  <si>
    <t>Plan Estadístico Sectorial Primera Infancia 2020-2024</t>
  </si>
  <si>
    <t>Actualizar Metodología Canasta Básica</t>
  </si>
  <si>
    <t>3.2.06.01.</t>
  </si>
  <si>
    <t>3.2.06.</t>
  </si>
  <si>
    <t>Subsistema de estadísticas en la página web</t>
  </si>
  <si>
    <t>Actualización Subsistema de Estadísticas en la página Web</t>
  </si>
  <si>
    <t>3.2.06.01.01</t>
  </si>
  <si>
    <t>3.2.06.01.02</t>
  </si>
  <si>
    <t>3.2.06.01.03</t>
  </si>
  <si>
    <t>3.2.06.01.04</t>
  </si>
  <si>
    <t>3.2.06.01.05</t>
  </si>
  <si>
    <t>3.2.06.01.06</t>
  </si>
  <si>
    <t>3.2.06.01.07</t>
  </si>
  <si>
    <t>3.2.06.01.08</t>
  </si>
  <si>
    <t>3.2.06.01.09</t>
  </si>
  <si>
    <t>3.2.06.01.10</t>
  </si>
  <si>
    <t>3.2.06.01.11</t>
  </si>
  <si>
    <t>3.2.06.01.12</t>
  </si>
  <si>
    <t>Gestión Institucional del Plan Nacional Plurianual del Sector Público (PNPSP)</t>
  </si>
  <si>
    <t>Verificar las solicitudes de bienes y servicios</t>
  </si>
  <si>
    <t>Validar las solicitudes de bienes y servicios</t>
  </si>
  <si>
    <t>Solicitudes verificadas</t>
  </si>
  <si>
    <t>Solicitudes verificadas según la planificación 2020</t>
  </si>
  <si>
    <t>Solicitudes validadas según planificación 2020</t>
  </si>
  <si>
    <t>Registro de solicitudes validadas</t>
  </si>
  <si>
    <t>Gestionar la capacitación de auditores internos</t>
  </si>
  <si>
    <t>Mejora y publicación del Anuario República Dominicana en Cifras 2020</t>
  </si>
  <si>
    <t xml:space="preserve">Elaboración y publicación del Anuario de Estadísticas Económicas 2020 </t>
  </si>
  <si>
    <t>Elaboración y publicación del Anuario de Comercio Exterior 2020</t>
  </si>
  <si>
    <t>Corregir el Anuario de Comercio Exterior 2020.</t>
  </si>
  <si>
    <t>Diagramar el Anuario de Comercio Exterior 2020.</t>
  </si>
  <si>
    <t>Publicar y difundir el anuario de Comercio Exterior 2020.</t>
  </si>
  <si>
    <t>Extraer y cargar los datos de heridos por violencia, robo de vehículos 2019 y robo de armas 2018</t>
  </si>
  <si>
    <t>Transformar y codificar bases datos de heridos 2019</t>
  </si>
  <si>
    <t>Transformar y codificar bases robo de vehículos  2019</t>
  </si>
  <si>
    <t>Transformar y codificar bases de robo de  armas 2018</t>
  </si>
  <si>
    <t>Validar bases de datos  de heridos 2019</t>
  </si>
  <si>
    <t>Validar bases de datos  de robo de vehículos 2019</t>
  </si>
  <si>
    <t>Validar bases de datos  de robo de armas 2018</t>
  </si>
  <si>
    <t xml:space="preserve">Generar base de datos de heridos, robo de vehículos y armas </t>
  </si>
  <si>
    <t>Validar los datos de justicia 2019</t>
  </si>
  <si>
    <t>Extraer y cargar los datos de heridos en accidentes de tránsitos 2018</t>
  </si>
  <si>
    <t>Transformar y codificar bases de datos de heridos en accidentes de tránsito 2018</t>
  </si>
  <si>
    <t>Generar base de datos de heridos en accidentes de tránsito 2018 en SPSS</t>
  </si>
  <si>
    <t>Diagramar el anuario Estadísticas Económicas 2020.</t>
  </si>
  <si>
    <t>Fortalecimiento de los procesos de generación de la información geoespacial para la producción estadística</t>
  </si>
  <si>
    <t>Logistica gestionada</t>
  </si>
  <si>
    <t>Documentos administrativos</t>
  </si>
  <si>
    <t>Actualizar la producción institucional</t>
  </si>
  <si>
    <t xml:space="preserve">Gestionar la producción institucional del PNPSP </t>
  </si>
  <si>
    <t>3.6.03.01.02</t>
  </si>
  <si>
    <t>3.6.03.01.03</t>
  </si>
  <si>
    <t>3.6.03.01.04</t>
  </si>
  <si>
    <t>3.6.03.02.</t>
  </si>
  <si>
    <t>3.6.03.03.</t>
  </si>
  <si>
    <t>3.6.03.03.01</t>
  </si>
  <si>
    <t>3.6.03.02.01</t>
  </si>
  <si>
    <t>3.6.03.02.02</t>
  </si>
  <si>
    <t>3.6.03.02.03</t>
  </si>
  <si>
    <t>3.6.03.02.04</t>
  </si>
  <si>
    <t>3.6.04.</t>
  </si>
  <si>
    <t>3.6.04.01.</t>
  </si>
  <si>
    <t>3.6.04.01.01</t>
  </si>
  <si>
    <t>Atlas de Género de República Dominicana actualizado</t>
  </si>
  <si>
    <t>Tres (3) Talleres de socialización de los Sistemas de género (SISGE y SINAVIG) realizados</t>
  </si>
  <si>
    <t>Tres (3) Talleres de socialización de la producción de información estadística con enfoque de género con usuarios especializados (Academia y ONG's) y entidades del SEN realizados</t>
  </si>
  <si>
    <t>Dotar el personal del área de investigaciones de las capacidades técnicas en temas de género</t>
  </si>
  <si>
    <t>Capacidades técnicas del personal del área de investigaciones incrementadas</t>
  </si>
  <si>
    <t>Elaborar Documento ENDE 2020-2030</t>
  </si>
  <si>
    <t>Realizar taller validación ENDE 2020-2030</t>
  </si>
  <si>
    <t>2.1.11.</t>
  </si>
  <si>
    <t>Poner en marcha el sistema de monitoreo y seguimiento de la ENDE 2020-2030</t>
  </si>
  <si>
    <t>2.1.11.01.01</t>
  </si>
  <si>
    <t>2.1.11.01.02</t>
  </si>
  <si>
    <t>2.1.11.01.03</t>
  </si>
  <si>
    <t>2.1.11.01.</t>
  </si>
  <si>
    <t xml:space="preserve">Formulación Estrategia Nacional de Desarrollo Estadístico 
(ENDE)  2020-2030
</t>
  </si>
  <si>
    <t>Correos de Invitación/ Lista de participantes</t>
  </si>
  <si>
    <t>Documento ENDE 2020-2030</t>
  </si>
  <si>
    <t>Documento ENDE 2020-2030 version PDF colgado en la web</t>
  </si>
  <si>
    <t>Sistema de monitoreo ENDE</t>
  </si>
  <si>
    <t>Sistema de monitoreo ENDE en herramienta</t>
  </si>
  <si>
    <t>Matriz de resultados ENDE 2020-2030 validada</t>
  </si>
  <si>
    <t>3.1.04.02</t>
  </si>
  <si>
    <t>3.1.04.03</t>
  </si>
  <si>
    <t>3.1.04.04</t>
  </si>
  <si>
    <t>Publicación del Estudio de la demanda de RRHH de Tecnología de la Información en R.D.</t>
  </si>
  <si>
    <t>3.7.04.01.01</t>
  </si>
  <si>
    <t>Publicar el Estudio de la demanda de RRHH de Tecnología de la Información en R.D.</t>
  </si>
  <si>
    <t>3.1.10.02.03</t>
  </si>
  <si>
    <t>3.1.10.02.04</t>
  </si>
  <si>
    <t>3.1.10.02.05</t>
  </si>
  <si>
    <t>3.1.10.02.06</t>
  </si>
  <si>
    <t>3.1.10.02.07</t>
  </si>
  <si>
    <t>3.1.10.02.08</t>
  </si>
  <si>
    <t>Hacer la corrección literaria del Boletín no. 4 SINID</t>
  </si>
  <si>
    <t>Revisar y diagramar Boletín no. 4 SINID</t>
  </si>
  <si>
    <t>Publicar Boletín no. 4 SINID</t>
  </si>
  <si>
    <t>Hacer la corrección literaria del Boletín no. 5 SINID</t>
  </si>
  <si>
    <t>Revisar y diagramar Boletín no. 5 SINID</t>
  </si>
  <si>
    <t>Publicar Boletín no. 5 SINID</t>
  </si>
  <si>
    <t>Insumo Boletín elaborado</t>
  </si>
  <si>
    <t>Documento boletín 4  con corrección de estilo</t>
  </si>
  <si>
    <t>Documento boletín 4 diagramado y revisado</t>
  </si>
  <si>
    <t>Boletín 4 publicado</t>
  </si>
  <si>
    <t>Documento boletín 5  con corrección de estilo</t>
  </si>
  <si>
    <t>Documento boletín 5 diagramado y revisado</t>
  </si>
  <si>
    <t>Boletín 5 publicado</t>
  </si>
  <si>
    <t xml:space="preserve">Corrección literaria 1T de:
1.Atlas: Expansión Urbana y Densidad de Vivienda de la provincia Pedernales, 2018 
2.Atlas: Expansión Urbana y Densidad de Vivienda de la provincia Independencia, 2018
Corrección literaria 2T de:
1.Atlas: Expansión Urbana y Densidad de Vivienda de la provincia San Pedro de Macorís, 2018
Corrección literaria 3T de:
1.Atlas: Expansión Urbana y Densidad de Vivienda de la provincia Barahona, 2018
Corrección literaria 4T de:
1.Atlas: Expansión Urbana y Densidad de Vivienda de la provincia Baoruco, 2018
2.Atlas: Expansión Urbana y Densidad de Vivienda de la provincia Elías Piña, 2018
</t>
  </si>
  <si>
    <t xml:space="preserve">Corrección literaria verificada 1T de:
1.Atlas: Expansión Urbana y Densidad de Vivienda de la provincia Pedernales, 2018 
2.Atlas: Expansión Urbana y Densidad de Vivienda de la provincia Independencia, 2018
Corrección literaria verificada 2T de:
1.Atlas: Expansión Urbana y Densidad de Vivienda de la provincia San Pedro de Macorís, 2018
Corrección literaria verificada 3T de:
1.Atlas: Expansión Urbana y Densidad de Vivienda de la provincia Barahona, 2018
Corrección literaria verificada 4T de:
1.Atlas: Expansión Urbana y Densidad de Vivienda de la provincia Baoruco, 2018
2.Atlas: Expansión Urbana y Densidad de Vivienda de la provincia Elías Piña, 2018
</t>
  </si>
  <si>
    <t xml:space="preserve">Atlas diagramados al 1T de:
1.Atlas: Expansión Urbana y Densidad de Vivienda de la provincia Pedernales, 2018 
2.Atlas: Expansión Urbana y Densidad de Vivienda de la provincia Independencia, 2018
Atlas diagramados al 2T de:
1.Atlas: Expansión Urbana y Densidad de Vivienda de la provincia San Pedro de Macorís, 2018
Atlas diagramados al 3T de:
1.Atlas: Expansión Urbana y Densidad de Vivienda de la provincia Barahona, 2018
Atlas diagramados al 4T de:
1.Atlas: Expansión Urbana y Densidad de Vivienda de la provincia Baoruco, 2018
2.Atlas: Expansión Urbana y Densidad de Vivienda de la provincia Elías Piña, 2018
</t>
  </si>
  <si>
    <t xml:space="preserve">Diagramación verificada 1T de:
1.Atlas: Expansión Urbana y Densidad de Vivienda de la provincia Pedernales, 2018 
2.Atlas: Expansión Urbana y Densidad de Vivienda de la provincia Independencia, 2018
Diagramación verificada 2T de:
1.Atlas: Expansión Urbana y Densidad de Vivienda de la provincia San Pedro de Macorís, 2018
Diagramación verificada 3T de:
1.Atlas: Expansión Urbana y Densidad de Vivienda de la provincia Barahona, 2018
Diagramación verificada 4T de:
1.Atlas: Expansión Urbana y Densidad de Vivienda de la provincia Baoruco, 2018
2.Atlas: Expansión Urbana y Densidad de Vivienda de la provincia Elías Piña, 2018
</t>
  </si>
  <si>
    <t xml:space="preserve">Atlas publicados al 1T:
1.Atlas: Expansión Urbana y Densidad de Vivienda de la provincia Pedernales, 2018 
2.Atlas: Expansión Urbana y Densidad de Vivienda de la provincia Independencia, 2018
Atlas publicados al 2T:
1.Atlas: Expansión Urbana y Densidad de Vivienda de la provincia San Pedro de Macorís, 2018
Atlas publicados al 3T:
1.Atlas: Expansión Urbana y Densidad de Vivienda de la provincia Barahona, 2018
Atlas publicados al 4T:
1.Atlas: Expansión Urbana y Densidad de Vivienda de la provincia Baoruco, 2018
2.Atlas: Expansión Urbana y Densidad de Vivienda de la provincia Elías Piña, 2018
</t>
  </si>
  <si>
    <t>Relación de profesionales y entidades en área de estadísticas y afines</t>
  </si>
  <si>
    <t>15/5/220</t>
  </si>
  <si>
    <t>3 fascículos de diferentes tópicos de estadística, (2T)
3 fascículos de diferentes tópicos de la demografía (3T)
3 fascículos de diferentes tópicos de la cartografía (4T)</t>
  </si>
  <si>
    <t>9 fascículos diagramados
(3-2T), (3-3T), (3-4T)</t>
  </si>
  <si>
    <t>Elaboración de contenido didáctico para el fomento de la cultura estadística</t>
  </si>
  <si>
    <t>Estudio publicado</t>
  </si>
  <si>
    <t>2T Informe de resultados EOE 2-2019 publicado en la pagina Web.
Nota de prensa.
4T Informe de resultados EOE 2020 publicado en la pagina Web.
Nota de prensa.</t>
  </si>
  <si>
    <t>Priorizar las demandas de capacitación</t>
  </si>
  <si>
    <t>3.4.04.01.03</t>
  </si>
  <si>
    <t>Elaborar plan de mejoras 2020 de procesos relacionados con los resultados de la encuesta de percepción</t>
  </si>
  <si>
    <t>Elaborar plan de mejoras 2021 de procesos relacionados con los resultados de la encuesta de percepción</t>
  </si>
  <si>
    <t>Propuesta de plan de mejora atendiendo a los resultados de la encuesta de percepción aplicada a usuarios de la ONE 2020</t>
  </si>
  <si>
    <t xml:space="preserve">2 Reuniones de benchmaketing con directores de comunicaciones de instituciones públicas realizadas </t>
  </si>
  <si>
    <t>3.5.01.02.</t>
  </si>
  <si>
    <t xml:space="preserve">1 Boletín Panorama Estadístico corregido en el 1T                1 Boletín Panorama Estadístico corregido en el 2T                 2  Boletines Panorama Estadístico corregidos en el 3T                                                            2 Boletines Panorama Estadístico corregidos en el 4T  </t>
  </si>
  <si>
    <r>
      <t xml:space="preserve">Actualización del </t>
    </r>
    <r>
      <rPr>
        <i/>
        <sz val="10"/>
        <rFont val="Times New Roman"/>
        <family val="1"/>
      </rPr>
      <t>Atlas de Género de República Dominicana</t>
    </r>
  </si>
  <si>
    <r>
      <t xml:space="preserve">Publicación del documento </t>
    </r>
    <r>
      <rPr>
        <i/>
        <sz val="10"/>
        <rFont val="Times New Roman"/>
        <family val="1"/>
      </rPr>
      <t>Atlas de Género de República Dominicana</t>
    </r>
  </si>
  <si>
    <t>Publicación del  documento Atlas de Déficit Habitacional Dominicano</t>
  </si>
  <si>
    <t>3.5.01.02.01</t>
  </si>
  <si>
    <t>3.5.01.02.02</t>
  </si>
  <si>
    <t>3.5.01.02.03</t>
  </si>
  <si>
    <t>3.5.01.02.04</t>
  </si>
  <si>
    <t>3.5.01.02.05</t>
  </si>
  <si>
    <t>3.5.01.02.06</t>
  </si>
  <si>
    <t>1. Participación de Directivos y  personal técnico de la ONE en 25 actividades  internacionales coordinadas por Vinculaciones
2. Reporte trimestral de actividades</t>
  </si>
  <si>
    <r>
      <t xml:space="preserve">Coordinar </t>
    </r>
    <r>
      <rPr>
        <sz val="10"/>
        <rFont val="Times New Roman"/>
        <family val="1"/>
      </rPr>
      <t>3</t>
    </r>
    <r>
      <rPr>
        <b/>
        <sz val="10"/>
        <rFont val="Times New Roman"/>
        <family val="1"/>
      </rPr>
      <t xml:space="preserve"> </t>
    </r>
    <r>
      <rPr>
        <sz val="10"/>
        <rFont val="Times New Roman"/>
        <family val="1"/>
      </rPr>
      <t xml:space="preserve"> asistencias técnicas recibidas en la ONE </t>
    </r>
  </si>
  <si>
    <t xml:space="preserve">Estrategia aprobada para su implementación </t>
  </si>
  <si>
    <t xml:space="preserve">Investigaciones </t>
  </si>
  <si>
    <t>Fortalecimiento del tratamiento y explotación de las bases de datos estadística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</si>
</sst>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quot;RD$&quot;#,##0.00_);[Red]\(&quot;RD$&quot;#,##0.00\)"/>
    <numFmt numFmtId="166" formatCode="_([$€-2]* #,##0.00_);_([$€-2]* \(#,##0.00\);_([$€-2]* &quot;-&quot;??_)"/>
    <numFmt numFmtId="167" formatCode="_-* #,##0.00_-;\-* #,##0.00_-;_-* &quot;-&quot;??_-;_-@_-"/>
    <numFmt numFmtId="168" formatCode="_-* #,##0.00\ _€_-;\-* #,##0.00\ _€_-;_-* &quot;-&quot;??\ _€_-;_-@_-"/>
    <numFmt numFmtId="169" formatCode="[$-C0A]d\-mmm\-yyyy;@"/>
    <numFmt numFmtId="170" formatCode="m/d/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Light"/>
      <family val="1"/>
      <scheme val="major"/>
    </font>
    <font>
      <sz val="12"/>
      <color theme="1"/>
      <name val="Calibri Light"/>
      <family val="1"/>
      <scheme val="major"/>
    </font>
    <font>
      <sz val="14"/>
      <color theme="1"/>
      <name val="Calibri Light"/>
      <family val="1"/>
      <scheme val="major"/>
    </font>
    <font>
      <b/>
      <sz val="13"/>
      <color theme="1"/>
      <name val="Times New Roman"/>
      <family val="1"/>
    </font>
    <font>
      <b/>
      <sz val="12"/>
      <color theme="1"/>
      <name val="Calibri Light"/>
      <family val="1"/>
      <scheme val="major"/>
    </font>
    <font>
      <b/>
      <sz val="11"/>
      <color theme="0"/>
      <name val="Calibri Light"/>
      <family val="1"/>
      <scheme val="major"/>
    </font>
    <font>
      <sz val="11"/>
      <color theme="1"/>
      <name val="Calibri Light"/>
      <family val="1"/>
      <scheme val="major"/>
    </font>
    <font>
      <b/>
      <sz val="12"/>
      <color theme="0"/>
      <name val="Times New Roman"/>
      <family val="1"/>
    </font>
    <font>
      <b/>
      <sz val="12"/>
      <color theme="1"/>
      <name val="Times New Roman"/>
      <family val="1"/>
    </font>
    <font>
      <sz val="12"/>
      <color theme="0"/>
      <name val="Times New Roman"/>
      <family val="1"/>
    </font>
    <font>
      <b/>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
      <sz val="11"/>
      <color rgb="FF000000"/>
      <name val="Calibri"/>
      <family val="2"/>
      <scheme val="minor"/>
    </font>
    <font>
      <sz val="10"/>
      <name val="Times New Roman"/>
      <family val="1"/>
    </font>
    <font>
      <sz val="10"/>
      <name val="Calibri"/>
      <family val="2"/>
      <scheme val="minor"/>
    </font>
    <font>
      <sz val="11"/>
      <color rgb="FF000000"/>
      <name val="Times New Roman"/>
      <family val="1"/>
    </font>
    <font>
      <sz val="12"/>
      <color rgb="FFFF0000"/>
      <name val="Times New Roman"/>
      <family val="1"/>
    </font>
    <font>
      <b/>
      <sz val="11"/>
      <color rgb="FF000000"/>
      <name val="Calibri"/>
      <family val="2"/>
      <scheme val="minor"/>
    </font>
    <font>
      <sz val="10"/>
      <name val="Arial"/>
      <family val="2"/>
    </font>
    <font>
      <i/>
      <sz val="10"/>
      <color theme="1"/>
      <name val="Times New Roman"/>
      <family val="1"/>
    </font>
    <font>
      <b/>
      <sz val="10"/>
      <name val="Times New Roman"/>
      <family val="1"/>
    </font>
    <font>
      <i/>
      <sz val="10"/>
      <color rgb="FF000000"/>
      <name val="Times New Roman"/>
      <family val="1"/>
    </font>
    <font>
      <i/>
      <sz val="10"/>
      <name val="Times New Roman"/>
      <family val="1"/>
    </font>
    <font>
      <sz val="10.5"/>
      <color rgb="FF0070C0"/>
      <name val="Bahnschrift SemiLight SemiConde"/>
      <family val="2"/>
    </font>
    <font>
      <sz val="9"/>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9">
    <xf numFmtId="0" fontId="0" fillId="0" borderId="0"/>
    <xf numFmtId="165" fontId="1" fillId="0" borderId="0"/>
    <xf numFmtId="167" fontId="1" fillId="0" borderId="0" applyFont="0" applyFill="0" applyBorder="0" applyAlignment="0" applyProtection="0"/>
    <xf numFmtId="0" fontId="23" fillId="0" borderId="0"/>
    <xf numFmtId="167" fontId="23" fillId="0" borderId="0" quotePrefix="1" applyFont="0" applyFill="0" applyBorder="0" applyAlignment="0">
      <protection locked="0"/>
    </xf>
    <xf numFmtId="0" fontId="23" fillId="0" borderId="0"/>
    <xf numFmtId="0" fontId="2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29">
    <xf numFmtId="0" fontId="0" fillId="0" borderId="0" xfId="0"/>
    <xf numFmtId="0" fontId="4" fillId="2" borderId="0" xfId="0" applyFont="1" applyFill="1" applyBorder="1" applyAlignment="1">
      <alignment vertical="top" wrapText="1"/>
    </xf>
    <xf numFmtId="0" fontId="5" fillId="2" borderId="0" xfId="0" applyFont="1"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vertical="top" wrapText="1"/>
    </xf>
    <xf numFmtId="0" fontId="3" fillId="2" borderId="0" xfId="0" applyFont="1" applyFill="1" applyBorder="1" applyAlignment="1">
      <alignment horizontal="center" wrapText="1"/>
    </xf>
    <xf numFmtId="0" fontId="6" fillId="0" borderId="0" xfId="0" applyFont="1" applyAlignment="1"/>
    <xf numFmtId="0" fontId="7" fillId="2" borderId="0" xfId="0" applyFont="1" applyFill="1" applyBorder="1" applyAlignment="1">
      <alignment wrapText="1"/>
    </xf>
    <xf numFmtId="0" fontId="7" fillId="2" borderId="0" xfId="0" applyFont="1" applyFill="1" applyBorder="1" applyAlignment="1">
      <alignment vertical="top" wrapText="1"/>
    </xf>
    <xf numFmtId="0" fontId="7" fillId="2" borderId="0" xfId="0" applyFont="1" applyFill="1" applyBorder="1" applyAlignment="1">
      <alignment horizontal="center" wrapText="1"/>
    </xf>
    <xf numFmtId="0" fontId="4" fillId="2" borderId="0" xfId="0" applyFont="1" applyFill="1" applyBorder="1" applyAlignment="1">
      <alignment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164" fontId="8" fillId="3" borderId="2" xfId="0" applyNumberFormat="1" applyFont="1" applyFill="1" applyBorder="1" applyAlignment="1">
      <alignment horizontal="center" vertical="top" wrapText="1"/>
    </xf>
    <xf numFmtId="0" fontId="9" fillId="2" borderId="0" xfId="0" applyFont="1" applyFill="1" applyAlignment="1">
      <alignment horizontal="center"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1" fillId="4" borderId="4" xfId="0" applyFont="1" applyFill="1" applyBorder="1" applyAlignment="1">
      <alignment horizontal="left" vertical="center" wrapText="1"/>
    </xf>
    <xf numFmtId="0" fontId="11" fillId="4" borderId="4" xfId="0" applyFont="1" applyFill="1" applyBorder="1" applyAlignment="1">
      <alignment horizontal="left" vertical="top" wrapText="1"/>
    </xf>
    <xf numFmtId="164" fontId="10" fillId="4" borderId="5" xfId="0" applyNumberFormat="1" applyFont="1" applyFill="1" applyBorder="1" applyAlignment="1">
      <alignment horizontal="center" vertical="center" wrapText="1"/>
    </xf>
    <xf numFmtId="164" fontId="10" fillId="4" borderId="5" xfId="0" applyNumberFormat="1" applyFont="1" applyFill="1" applyBorder="1" applyAlignment="1">
      <alignment horizontal="left" vertical="center" wrapText="1"/>
    </xf>
    <xf numFmtId="0" fontId="10" fillId="4" borderId="5" xfId="0" applyFont="1" applyFill="1" applyBorder="1" applyAlignment="1">
      <alignment horizontal="left" vertical="center" wrapText="1"/>
    </xf>
    <xf numFmtId="0" fontId="12" fillId="0" borderId="0" xfId="0" applyFont="1" applyFill="1" applyAlignment="1">
      <alignment horizontal="left" vertical="center"/>
    </xf>
    <xf numFmtId="0" fontId="13" fillId="5" borderId="3" xfId="0" applyFont="1" applyFill="1" applyBorder="1" applyAlignment="1">
      <alignment horizontal="left" vertical="top"/>
    </xf>
    <xf numFmtId="49" fontId="13" fillId="5" borderId="4" xfId="0" applyNumberFormat="1" applyFont="1" applyFill="1" applyBorder="1" applyAlignment="1">
      <alignment horizontal="left" vertical="top"/>
    </xf>
    <xf numFmtId="166" fontId="13" fillId="5" borderId="4" xfId="1" applyNumberFormat="1" applyFont="1" applyFill="1" applyBorder="1" applyAlignment="1" applyProtection="1">
      <alignment horizontal="left" vertical="top" wrapText="1"/>
    </xf>
    <xf numFmtId="164" fontId="13" fillId="5" borderId="5" xfId="1" applyNumberFormat="1" applyFont="1" applyFill="1" applyBorder="1" applyAlignment="1" applyProtection="1">
      <alignment horizontal="center" vertical="center"/>
    </xf>
    <xf numFmtId="166" fontId="13" fillId="5" borderId="5" xfId="1" applyNumberFormat="1" applyFont="1" applyFill="1" applyBorder="1" applyAlignment="1" applyProtection="1">
      <alignment vertical="top"/>
    </xf>
    <xf numFmtId="0" fontId="14" fillId="0" borderId="0" xfId="0" applyFont="1" applyAlignment="1">
      <alignment vertical="top"/>
    </xf>
    <xf numFmtId="0" fontId="14" fillId="6" borderId="3" xfId="0" applyFont="1" applyFill="1" applyBorder="1" applyAlignment="1">
      <alignment vertical="top"/>
    </xf>
    <xf numFmtId="0" fontId="13" fillId="6" borderId="4" xfId="0" applyFont="1" applyFill="1" applyBorder="1" applyAlignment="1">
      <alignment horizontal="left" vertical="top" wrapText="1"/>
    </xf>
    <xf numFmtId="49" fontId="15" fillId="6" borderId="4" xfId="0" applyNumberFormat="1" applyFont="1" applyFill="1" applyBorder="1" applyAlignment="1">
      <alignment horizontal="left" vertical="top" wrapText="1"/>
    </xf>
    <xf numFmtId="164" fontId="15" fillId="6" borderId="5" xfId="0" applyNumberFormat="1" applyFont="1" applyFill="1" applyBorder="1" applyAlignment="1">
      <alignment horizontal="center" vertical="top" wrapText="1"/>
    </xf>
    <xf numFmtId="49" fontId="15" fillId="6" borderId="5" xfId="0" applyNumberFormat="1" applyFont="1" applyFill="1" applyBorder="1" applyAlignment="1">
      <alignment vertical="top" wrapText="1"/>
    </xf>
    <xf numFmtId="49" fontId="15" fillId="6" borderId="6" xfId="0" applyNumberFormat="1" applyFont="1" applyFill="1" applyBorder="1" applyAlignment="1">
      <alignment vertical="top" wrapText="1"/>
    </xf>
    <xf numFmtId="0" fontId="2" fillId="0" borderId="0" xfId="0" applyFont="1" applyFill="1" applyBorder="1" applyAlignment="1">
      <alignment vertical="top" wrapText="1"/>
    </xf>
    <xf numFmtId="0" fontId="14" fillId="0" borderId="0" xfId="0" applyFont="1" applyFill="1" applyBorder="1" applyAlignment="1">
      <alignment vertical="top"/>
    </xf>
    <xf numFmtId="49" fontId="16" fillId="0" borderId="4" xfId="0" applyNumberFormat="1" applyFont="1" applyFill="1" applyBorder="1" applyAlignment="1">
      <alignment horizontal="left" vertical="top" wrapText="1"/>
    </xf>
    <xf numFmtId="164" fontId="13" fillId="0" borderId="4" xfId="0" applyNumberFormat="1" applyFont="1" applyFill="1" applyBorder="1" applyAlignment="1">
      <alignment horizontal="center" vertical="top"/>
    </xf>
    <xf numFmtId="49" fontId="16" fillId="0" borderId="4" xfId="0" applyNumberFormat="1" applyFont="1" applyFill="1" applyBorder="1" applyAlignment="1">
      <alignment horizontal="center" vertical="top" wrapText="1"/>
    </xf>
    <xf numFmtId="0" fontId="14" fillId="0" borderId="4" xfId="0" applyFont="1" applyFill="1" applyBorder="1" applyAlignment="1">
      <alignment vertical="top" wrapText="1"/>
    </xf>
    <xf numFmtId="0" fontId="0" fillId="0" borderId="0" xfId="0" applyFill="1" applyBorder="1" applyAlignment="1">
      <alignment horizontal="left" vertical="top"/>
    </xf>
    <xf numFmtId="0" fontId="14" fillId="0" borderId="0" xfId="0" applyFont="1" applyBorder="1" applyAlignment="1">
      <alignment vertical="top"/>
    </xf>
    <xf numFmtId="165" fontId="14" fillId="2" borderId="4" xfId="1" applyFont="1" applyFill="1" applyBorder="1" applyAlignment="1" applyProtection="1">
      <alignment horizontal="left" vertical="top" wrapText="1"/>
    </xf>
    <xf numFmtId="164" fontId="14" fillId="0" borderId="4" xfId="0" applyNumberFormat="1" applyFont="1" applyFill="1" applyBorder="1" applyAlignment="1">
      <alignment horizontal="center" vertical="top"/>
    </xf>
    <xf numFmtId="14" fontId="14" fillId="0" borderId="4" xfId="0" applyNumberFormat="1" applyFont="1" applyFill="1" applyBorder="1" applyAlignment="1">
      <alignment horizontal="center" vertical="top"/>
    </xf>
    <xf numFmtId="164" fontId="14" fillId="0" borderId="0" xfId="0" applyNumberFormat="1" applyFont="1" applyFill="1" applyBorder="1" applyAlignment="1">
      <alignment vertical="top"/>
    </xf>
    <xf numFmtId="14" fontId="14" fillId="0" borderId="0" xfId="0" applyNumberFormat="1" applyFont="1" applyFill="1" applyBorder="1" applyAlignment="1">
      <alignment horizontal="center" vertical="top"/>
    </xf>
    <xf numFmtId="49" fontId="16" fillId="0" borderId="0" xfId="0" applyNumberFormat="1" applyFont="1" applyFill="1" applyBorder="1" applyAlignment="1">
      <alignment horizontal="center" vertical="top" wrapText="1"/>
    </xf>
    <xf numFmtId="0" fontId="14" fillId="0" borderId="0" xfId="0" applyFont="1" applyFill="1" applyBorder="1" applyAlignment="1">
      <alignment vertical="top" wrapText="1"/>
    </xf>
    <xf numFmtId="0" fontId="0" fillId="0" borderId="0" xfId="0" applyFill="1" applyBorder="1" applyAlignment="1">
      <alignment vertical="top" wrapText="1"/>
    </xf>
    <xf numFmtId="164" fontId="16" fillId="0" borderId="4" xfId="0" applyNumberFormat="1" applyFont="1" applyFill="1" applyBorder="1" applyAlignment="1">
      <alignment horizontal="center" vertical="top" wrapText="1"/>
    </xf>
    <xf numFmtId="0" fontId="14" fillId="0" borderId="4" xfId="0" applyFont="1" applyFill="1" applyBorder="1" applyAlignment="1">
      <alignment horizontal="center" vertical="top"/>
    </xf>
    <xf numFmtId="0" fontId="14" fillId="0" borderId="0" xfId="0" applyFont="1" applyFill="1" applyAlignment="1">
      <alignment vertical="top"/>
    </xf>
    <xf numFmtId="164" fontId="15" fillId="0" borderId="4" xfId="0" applyNumberFormat="1" applyFont="1" applyFill="1" applyBorder="1" applyAlignment="1">
      <alignment horizontal="center" vertical="top" wrapText="1"/>
    </xf>
    <xf numFmtId="164" fontId="0" fillId="0" borderId="0" xfId="0" applyNumberFormat="1" applyFill="1" applyBorder="1" applyAlignment="1">
      <alignment vertical="top" wrapText="1"/>
    </xf>
    <xf numFmtId="0" fontId="0" fillId="0" borderId="0" xfId="0" applyFill="1" applyBorder="1" applyAlignment="1">
      <alignment horizontal="left" vertical="top" wrapText="1"/>
    </xf>
    <xf numFmtId="0" fontId="14" fillId="2" borderId="4" xfId="0" applyFont="1" applyFill="1" applyBorder="1" applyAlignment="1">
      <alignment vertical="top" wrapText="1"/>
    </xf>
    <xf numFmtId="164" fontId="0" fillId="0" borderId="0" xfId="0" applyNumberFormat="1" applyFill="1" applyBorder="1" applyAlignment="1">
      <alignment horizontal="left" vertical="top" wrapText="1"/>
    </xf>
    <xf numFmtId="0" fontId="14" fillId="6" borderId="3" xfId="0" applyFont="1" applyFill="1" applyBorder="1" applyAlignment="1">
      <alignment horizontal="center" vertical="top"/>
    </xf>
    <xf numFmtId="0" fontId="14" fillId="0" borderId="4" xfId="0" applyFont="1" applyFill="1" applyBorder="1" applyAlignment="1">
      <alignment vertical="top"/>
    </xf>
    <xf numFmtId="165" fontId="14" fillId="0" borderId="4" xfId="1" applyFont="1" applyFill="1" applyBorder="1" applyAlignment="1" applyProtection="1">
      <alignment horizontal="left" vertical="top" wrapText="1"/>
    </xf>
    <xf numFmtId="0" fontId="0" fillId="0" borderId="0" xfId="0" applyFont="1" applyFill="1" applyBorder="1" applyAlignment="1">
      <alignment vertical="top" wrapText="1"/>
    </xf>
    <xf numFmtId="0" fontId="14" fillId="0" borderId="4" xfId="0" applyFont="1" applyFill="1" applyBorder="1" applyAlignment="1">
      <alignment horizontal="left" vertical="top" wrapText="1"/>
    </xf>
    <xf numFmtId="0" fontId="14" fillId="2" borderId="0" xfId="0" applyFont="1" applyFill="1" applyAlignment="1">
      <alignment vertical="top"/>
    </xf>
    <xf numFmtId="164" fontId="14" fillId="0" borderId="4" xfId="0" applyNumberFormat="1" applyFont="1" applyFill="1" applyBorder="1" applyAlignment="1">
      <alignment horizontal="center" vertical="top" wrapText="1"/>
    </xf>
    <xf numFmtId="0" fontId="14" fillId="0" borderId="4" xfId="0" applyNumberFormat="1" applyFont="1" applyFill="1" applyBorder="1" applyAlignment="1">
      <alignment horizontal="center" vertical="top" wrapText="1"/>
    </xf>
    <xf numFmtId="0" fontId="14" fillId="0" borderId="7" xfId="0" applyFont="1" applyFill="1" applyBorder="1" applyAlignment="1">
      <alignment vertical="top" wrapText="1"/>
    </xf>
    <xf numFmtId="0" fontId="14" fillId="2" borderId="7" xfId="0" applyFont="1" applyFill="1" applyBorder="1" applyAlignment="1">
      <alignment vertical="top" wrapText="1"/>
    </xf>
    <xf numFmtId="0" fontId="14" fillId="0" borderId="7" xfId="0" applyFont="1" applyFill="1" applyBorder="1" applyAlignment="1">
      <alignment vertical="top"/>
    </xf>
    <xf numFmtId="0" fontId="14" fillId="2" borderId="0" xfId="0" applyFont="1" applyFill="1" applyBorder="1" applyAlignment="1">
      <alignment vertical="top"/>
    </xf>
    <xf numFmtId="0" fontId="14" fillId="2" borderId="7" xfId="0" applyFont="1" applyFill="1" applyBorder="1" applyAlignment="1">
      <alignment vertical="top"/>
    </xf>
    <xf numFmtId="0" fontId="14" fillId="5" borderId="3" xfId="0" applyFont="1" applyFill="1" applyBorder="1" applyAlignment="1">
      <alignment horizontal="center" vertical="top"/>
    </xf>
    <xf numFmtId="0" fontId="13" fillId="5" borderId="4" xfId="0" applyFont="1" applyFill="1" applyBorder="1" applyAlignment="1">
      <alignment horizontal="left" vertical="top" wrapText="1"/>
    </xf>
    <xf numFmtId="164" fontId="13" fillId="5" borderId="5" xfId="0" applyNumberFormat="1" applyFont="1" applyFill="1" applyBorder="1" applyAlignment="1">
      <alignment horizontal="center" vertical="top" wrapText="1"/>
    </xf>
    <xf numFmtId="0" fontId="13" fillId="5" borderId="5" xfId="0" applyFont="1" applyFill="1" applyBorder="1" applyAlignment="1">
      <alignment vertical="top" wrapText="1"/>
    </xf>
    <xf numFmtId="166" fontId="13" fillId="6" borderId="4" xfId="1" applyNumberFormat="1" applyFont="1" applyFill="1" applyBorder="1" applyAlignment="1" applyProtection="1">
      <alignment horizontal="left" vertical="top" wrapText="1"/>
    </xf>
    <xf numFmtId="164" fontId="13" fillId="6" borderId="5" xfId="0" applyNumberFormat="1" applyFont="1" applyFill="1" applyBorder="1" applyAlignment="1">
      <alignment horizontal="center" vertical="top" wrapText="1"/>
    </xf>
    <xf numFmtId="0" fontId="13" fillId="6" borderId="5" xfId="0" applyFont="1" applyFill="1" applyBorder="1" applyAlignment="1">
      <alignment vertical="top" wrapText="1"/>
    </xf>
    <xf numFmtId="0" fontId="14" fillId="0" borderId="7" xfId="0" applyFont="1" applyBorder="1" applyAlignment="1">
      <alignment vertical="top"/>
    </xf>
    <xf numFmtId="164" fontId="14" fillId="0" borderId="7" xfId="0" applyNumberFormat="1" applyFont="1" applyBorder="1" applyAlignment="1">
      <alignment vertical="top"/>
    </xf>
    <xf numFmtId="0" fontId="14" fillId="0" borderId="6" xfId="0" applyFont="1" applyFill="1" applyBorder="1" applyAlignment="1">
      <alignment horizontal="center" vertical="top"/>
    </xf>
    <xf numFmtId="164" fontId="13" fillId="6" borderId="4" xfId="0" applyNumberFormat="1" applyFont="1" applyFill="1" applyBorder="1" applyAlignment="1">
      <alignment horizontal="center" vertical="top"/>
    </xf>
    <xf numFmtId="0" fontId="14" fillId="0" borderId="0" xfId="0" applyFont="1" applyFill="1" applyAlignment="1">
      <alignment vertical="top" wrapText="1"/>
    </xf>
    <xf numFmtId="0" fontId="14" fillId="6" borderId="4" xfId="0" applyFont="1" applyFill="1" applyBorder="1" applyAlignment="1">
      <alignment horizontal="center" vertical="top"/>
    </xf>
    <xf numFmtId="164" fontId="13" fillId="6" borderId="4" xfId="0" applyNumberFormat="1" applyFont="1" applyFill="1" applyBorder="1" applyAlignment="1">
      <alignment horizontal="center" vertical="top" wrapText="1"/>
    </xf>
    <xf numFmtId="0" fontId="14" fillId="0" borderId="0" xfId="0" applyFont="1" applyBorder="1" applyAlignment="1">
      <alignment horizontal="center" vertical="top"/>
    </xf>
    <xf numFmtId="164" fontId="14" fillId="0" borderId="0" xfId="0" applyNumberFormat="1" applyFont="1" applyAlignment="1">
      <alignment horizontal="center" vertical="top" wrapText="1"/>
    </xf>
    <xf numFmtId="0" fontId="14" fillId="0" borderId="0" xfId="0" applyFont="1" applyAlignment="1">
      <alignment horizontal="center" vertical="top" wrapText="1"/>
    </xf>
    <xf numFmtId="4" fontId="17" fillId="0" borderId="0" xfId="0" applyNumberFormat="1" applyFont="1" applyAlignment="1">
      <alignment vertical="top"/>
    </xf>
    <xf numFmtId="0" fontId="14" fillId="0" borderId="0" xfId="0" applyFont="1" applyAlignment="1">
      <alignment horizontal="center" vertical="top"/>
    </xf>
    <xf numFmtId="0" fontId="14" fillId="2" borderId="0" xfId="0" applyFont="1" applyFill="1" applyBorder="1" applyAlignment="1">
      <alignment horizontal="center" vertical="top"/>
    </xf>
    <xf numFmtId="0" fontId="14" fillId="0" borderId="0" xfId="0" applyFont="1" applyFill="1" applyBorder="1" applyAlignment="1">
      <alignment horizontal="left" vertical="top" wrapText="1"/>
    </xf>
    <xf numFmtId="4" fontId="17" fillId="7" borderId="0" xfId="0" applyNumberFormat="1" applyFont="1" applyFill="1" applyBorder="1" applyAlignment="1">
      <alignment vertical="top"/>
    </xf>
    <xf numFmtId="164" fontId="14" fillId="0" borderId="0" xfId="0" applyNumberFormat="1" applyFont="1" applyBorder="1" applyAlignment="1">
      <alignment horizontal="center" vertical="top" wrapText="1"/>
    </xf>
    <xf numFmtId="4" fontId="2" fillId="0" borderId="0" xfId="0" applyNumberFormat="1" applyFont="1" applyBorder="1"/>
    <xf numFmtId="4" fontId="14" fillId="0" borderId="0" xfId="0" applyNumberFormat="1" applyFont="1" applyAlignment="1">
      <alignment vertical="top"/>
    </xf>
    <xf numFmtId="0" fontId="14" fillId="0" borderId="0" xfId="0" applyFont="1" applyBorder="1" applyAlignment="1">
      <alignment horizontal="center" vertical="top" wrapText="1"/>
    </xf>
    <xf numFmtId="164" fontId="14" fillId="0" borderId="0" xfId="0" applyNumberFormat="1" applyFont="1" applyFill="1" applyBorder="1" applyAlignment="1">
      <alignment horizontal="center" vertical="top"/>
    </xf>
    <xf numFmtId="0" fontId="14" fillId="0" borderId="0" xfId="0" applyFont="1" applyFill="1" applyBorder="1" applyAlignment="1">
      <alignment horizontal="center" vertical="top"/>
    </xf>
    <xf numFmtId="4" fontId="14" fillId="0" borderId="0" xfId="0" applyNumberFormat="1" applyFont="1" applyBorder="1" applyAlignment="1">
      <alignment vertical="top"/>
    </xf>
    <xf numFmtId="0" fontId="14" fillId="0" borderId="0" xfId="0" applyFont="1" applyAlignment="1">
      <alignment horizontal="left" vertical="top" wrapText="1"/>
    </xf>
    <xf numFmtId="0" fontId="14" fillId="0" borderId="0" xfId="0" applyFont="1" applyBorder="1" applyAlignment="1">
      <alignment vertical="top" wrapText="1"/>
    </xf>
    <xf numFmtId="4" fontId="17" fillId="0" borderId="0" xfId="0" applyNumberFormat="1" applyFont="1" applyFill="1" applyBorder="1" applyAlignment="1">
      <alignment vertical="top"/>
    </xf>
    <xf numFmtId="164" fontId="14" fillId="0" borderId="0" xfId="0" applyNumberFormat="1" applyFont="1" applyFill="1" applyBorder="1" applyAlignment="1">
      <alignment horizontal="center" vertical="top" wrapText="1"/>
    </xf>
    <xf numFmtId="4" fontId="17" fillId="0" borderId="0" xfId="0" applyNumberFormat="1" applyFont="1" applyFill="1" applyBorder="1" applyAlignment="1">
      <alignment horizontal="right" vertical="top"/>
    </xf>
    <xf numFmtId="4" fontId="22" fillId="0" borderId="0" xfId="0" applyNumberFormat="1" applyFont="1" applyFill="1" applyBorder="1" applyAlignment="1">
      <alignment vertical="top"/>
    </xf>
    <xf numFmtId="0" fontId="14" fillId="0" borderId="0" xfId="0" applyFont="1" applyAlignment="1">
      <alignment vertical="top" wrapText="1"/>
    </xf>
    <xf numFmtId="0" fontId="14" fillId="8" borderId="4" xfId="0" applyFont="1" applyFill="1" applyBorder="1" applyAlignment="1">
      <alignment vertical="top"/>
    </xf>
    <xf numFmtId="165" fontId="14" fillId="8" borderId="4" xfId="1" applyFont="1" applyFill="1" applyBorder="1" applyAlignment="1" applyProtection="1">
      <alignment horizontal="left" vertical="top" wrapText="1"/>
    </xf>
    <xf numFmtId="49" fontId="16" fillId="8" borderId="4" xfId="0" applyNumberFormat="1" applyFont="1" applyFill="1" applyBorder="1" applyAlignment="1">
      <alignment horizontal="left" vertical="top" wrapText="1"/>
    </xf>
    <xf numFmtId="164" fontId="14" fillId="8" borderId="4" xfId="0" applyNumberFormat="1" applyFont="1" applyFill="1" applyBorder="1" applyAlignment="1">
      <alignment horizontal="center" vertical="top"/>
    </xf>
    <xf numFmtId="14" fontId="14" fillId="8" borderId="4" xfId="0" applyNumberFormat="1" applyFont="1" applyFill="1" applyBorder="1" applyAlignment="1">
      <alignment horizontal="center" vertical="top"/>
    </xf>
    <xf numFmtId="0" fontId="14" fillId="8" borderId="4" xfId="0" applyFont="1" applyFill="1" applyBorder="1" applyAlignment="1">
      <alignment vertical="top" wrapText="1"/>
    </xf>
    <xf numFmtId="164" fontId="16" fillId="8" borderId="4" xfId="0" applyNumberFormat="1" applyFont="1" applyFill="1" applyBorder="1" applyAlignment="1">
      <alignment horizontal="center" vertical="top" wrapText="1"/>
    </xf>
    <xf numFmtId="49" fontId="16" fillId="8" borderId="4" xfId="0" applyNumberFormat="1" applyFont="1" applyFill="1" applyBorder="1" applyAlignment="1">
      <alignment horizontal="center" vertical="top" wrapText="1"/>
    </xf>
    <xf numFmtId="164" fontId="13" fillId="8" borderId="4" xfId="0" applyNumberFormat="1" applyFont="1" applyFill="1" applyBorder="1" applyAlignment="1">
      <alignment horizontal="center" vertical="top"/>
    </xf>
    <xf numFmtId="0" fontId="14" fillId="8" borderId="4" xfId="0" applyFont="1" applyFill="1" applyBorder="1" applyAlignment="1">
      <alignment horizontal="left" vertical="top" wrapText="1"/>
    </xf>
    <xf numFmtId="166" fontId="14" fillId="8" borderId="4" xfId="1" applyNumberFormat="1" applyFont="1" applyFill="1" applyBorder="1" applyAlignment="1" applyProtection="1">
      <alignment horizontal="left" vertical="top" wrapText="1"/>
    </xf>
    <xf numFmtId="164" fontId="14" fillId="8" borderId="4" xfId="0" applyNumberFormat="1" applyFont="1" applyFill="1" applyBorder="1" applyAlignment="1">
      <alignment horizontal="center" vertical="top" wrapText="1"/>
    </xf>
    <xf numFmtId="49" fontId="14" fillId="8" borderId="4" xfId="0" applyNumberFormat="1" applyFont="1" applyFill="1" applyBorder="1" applyAlignment="1">
      <alignment horizontal="left" vertical="top" wrapText="1"/>
    </xf>
    <xf numFmtId="164" fontId="18" fillId="8" borderId="4" xfId="0" applyNumberFormat="1" applyFont="1" applyFill="1" applyBorder="1" applyAlignment="1">
      <alignment horizontal="center" vertical="top"/>
    </xf>
    <xf numFmtId="49" fontId="14" fillId="8" borderId="4" xfId="0" applyNumberFormat="1" applyFont="1" applyFill="1" applyBorder="1" applyAlignment="1">
      <alignment horizontal="center" vertical="top" wrapText="1"/>
    </xf>
    <xf numFmtId="0" fontId="18" fillId="8" borderId="4" xfId="0" applyFont="1" applyFill="1" applyBorder="1" applyAlignment="1">
      <alignment horizontal="left" vertical="top" wrapText="1"/>
    </xf>
    <xf numFmtId="0" fontId="14" fillId="8" borderId="8" xfId="0" applyFont="1" applyFill="1" applyBorder="1" applyAlignment="1">
      <alignment horizontal="left" vertical="top"/>
    </xf>
    <xf numFmtId="49" fontId="16" fillId="8" borderId="8" xfId="0" applyNumberFormat="1" applyFont="1" applyFill="1" applyBorder="1" applyAlignment="1">
      <alignment horizontal="left" vertical="top" wrapText="1"/>
    </xf>
    <xf numFmtId="0" fontId="14" fillId="8" borderId="0" xfId="0" applyFont="1" applyFill="1" applyAlignment="1">
      <alignment vertical="top"/>
    </xf>
    <xf numFmtId="49" fontId="20" fillId="8" borderId="4" xfId="0" applyNumberFormat="1" applyFont="1" applyFill="1" applyBorder="1" applyAlignment="1">
      <alignment horizontal="left" vertical="top" wrapText="1"/>
    </xf>
    <xf numFmtId="49" fontId="16" fillId="8" borderId="4" xfId="0" applyNumberFormat="1" applyFont="1" applyFill="1" applyBorder="1" applyAlignment="1">
      <alignment vertical="top" wrapText="1"/>
    </xf>
    <xf numFmtId="49" fontId="18" fillId="8" borderId="4" xfId="0" applyNumberFormat="1" applyFont="1" applyFill="1" applyBorder="1" applyAlignment="1">
      <alignment horizontal="left" vertical="top" wrapText="1"/>
    </xf>
    <xf numFmtId="164" fontId="18" fillId="8" borderId="4" xfId="0" applyNumberFormat="1" applyFont="1" applyFill="1" applyBorder="1" applyAlignment="1">
      <alignment horizontal="center" vertical="top" wrapText="1"/>
    </xf>
    <xf numFmtId="164" fontId="16" fillId="8" borderId="4" xfId="2" applyNumberFormat="1" applyFont="1" applyFill="1" applyBorder="1" applyAlignment="1">
      <alignment horizontal="center" vertical="top" wrapText="1"/>
    </xf>
    <xf numFmtId="164" fontId="14" fillId="8" borderId="4" xfId="2" applyNumberFormat="1" applyFont="1" applyFill="1" applyBorder="1" applyAlignment="1">
      <alignment horizontal="center" vertical="top" wrapText="1"/>
    </xf>
    <xf numFmtId="0" fontId="14" fillId="8" borderId="4" xfId="0" applyFont="1" applyFill="1" applyBorder="1" applyAlignment="1">
      <alignment horizontal="center" vertical="top"/>
    </xf>
    <xf numFmtId="0" fontId="14" fillId="8" borderId="6" xfId="0" applyFont="1" applyFill="1" applyBorder="1" applyAlignment="1">
      <alignment horizontal="center" vertical="top"/>
    </xf>
    <xf numFmtId="0" fontId="14" fillId="8" borderId="3" xfId="0" applyFont="1" applyFill="1" applyBorder="1" applyAlignment="1">
      <alignment horizontal="center" vertical="top"/>
    </xf>
    <xf numFmtId="0" fontId="14" fillId="8" borderId="4" xfId="0" applyFont="1" applyFill="1" applyBorder="1" applyAlignment="1">
      <alignment horizontal="center" vertical="top" wrapText="1"/>
    </xf>
    <xf numFmtId="0" fontId="14" fillId="8" borderId="3" xfId="0" applyFont="1" applyFill="1" applyBorder="1" applyAlignment="1">
      <alignment horizontal="center" vertical="top" wrapText="1"/>
    </xf>
    <xf numFmtId="0" fontId="14" fillId="9" borderId="4" xfId="0" applyFont="1" applyFill="1" applyBorder="1" applyAlignment="1">
      <alignment horizontal="center" vertical="top"/>
    </xf>
    <xf numFmtId="165" fontId="13" fillId="9" borderId="4" xfId="1" applyFont="1" applyFill="1" applyBorder="1" applyAlignment="1" applyProtection="1">
      <alignment horizontal="left" vertical="top" wrapText="1"/>
    </xf>
    <xf numFmtId="49" fontId="16" fillId="9" borderId="4" xfId="0" applyNumberFormat="1" applyFont="1" applyFill="1" applyBorder="1" applyAlignment="1">
      <alignment horizontal="left" vertical="top" wrapText="1"/>
    </xf>
    <xf numFmtId="164" fontId="13" fillId="9" borderId="4" xfId="0" applyNumberFormat="1" applyFont="1" applyFill="1" applyBorder="1" applyAlignment="1">
      <alignment horizontal="center" vertical="top"/>
    </xf>
    <xf numFmtId="49" fontId="16" fillId="9" borderId="4" xfId="0" applyNumberFormat="1" applyFont="1" applyFill="1" applyBorder="1" applyAlignment="1">
      <alignment horizontal="center" vertical="top" wrapText="1"/>
    </xf>
    <xf numFmtId="0" fontId="14" fillId="9" borderId="4" xfId="0" applyFont="1" applyFill="1" applyBorder="1" applyAlignment="1">
      <alignment vertical="top" wrapText="1"/>
    </xf>
    <xf numFmtId="164" fontId="15" fillId="9" borderId="4" xfId="0" applyNumberFormat="1" applyFont="1" applyFill="1" applyBorder="1" applyAlignment="1">
      <alignment horizontal="center" vertical="top" wrapText="1"/>
    </xf>
    <xf numFmtId="0" fontId="13" fillId="9" borderId="4" xfId="0" applyFont="1" applyFill="1" applyBorder="1" applyAlignment="1">
      <alignment horizontal="left" vertical="top" wrapText="1"/>
    </xf>
    <xf numFmtId="166" fontId="13" fillId="9" borderId="4" xfId="1" applyNumberFormat="1" applyFont="1" applyFill="1" applyBorder="1" applyAlignment="1" applyProtection="1">
      <alignment horizontal="left" vertical="top" wrapText="1"/>
    </xf>
    <xf numFmtId="0" fontId="14" fillId="9" borderId="6" xfId="0" applyFont="1" applyFill="1" applyBorder="1" applyAlignment="1">
      <alignment horizontal="center" vertical="top"/>
    </xf>
    <xf numFmtId="49" fontId="15" fillId="9" borderId="4" xfId="0" applyNumberFormat="1" applyFont="1" applyFill="1" applyBorder="1" applyAlignment="1">
      <alignment horizontal="left" vertical="top" wrapText="1"/>
    </xf>
    <xf numFmtId="0" fontId="14" fillId="9" borderId="3" xfId="0" applyFont="1" applyFill="1" applyBorder="1" applyAlignment="1">
      <alignment horizontal="center" vertical="top"/>
    </xf>
    <xf numFmtId="164" fontId="14" fillId="9" borderId="4" xfId="0" applyNumberFormat="1" applyFont="1" applyFill="1" applyBorder="1" applyAlignment="1">
      <alignment horizontal="center" vertical="top" wrapText="1"/>
    </xf>
    <xf numFmtId="0" fontId="11" fillId="4" borderId="5" xfId="0" applyFont="1" applyFill="1" applyBorder="1" applyAlignment="1">
      <alignment horizontal="left" vertical="top" wrapText="1"/>
    </xf>
    <xf numFmtId="166" fontId="13" fillId="5" borderId="5" xfId="1" applyNumberFormat="1" applyFont="1" applyFill="1" applyBorder="1" applyAlignment="1" applyProtection="1">
      <alignment horizontal="left" vertical="top" wrapText="1"/>
    </xf>
    <xf numFmtId="49" fontId="15" fillId="6" borderId="5" xfId="0" applyNumberFormat="1" applyFont="1" applyFill="1" applyBorder="1" applyAlignment="1">
      <alignment horizontal="left" vertical="top" wrapText="1"/>
    </xf>
    <xf numFmtId="0" fontId="3" fillId="2" borderId="0" xfId="0" applyFont="1" applyFill="1" applyBorder="1" applyAlignment="1">
      <alignment horizontal="center" vertical="top"/>
    </xf>
    <xf numFmtId="0" fontId="6" fillId="2" borderId="0" xfId="0" applyFont="1" applyFill="1" applyBorder="1" applyAlignment="1">
      <alignment horizontal="center"/>
    </xf>
    <xf numFmtId="0" fontId="13" fillId="6" borderId="0" xfId="0" applyFont="1" applyFill="1" applyBorder="1" applyAlignment="1">
      <alignment horizontal="center" vertical="top"/>
    </xf>
    <xf numFmtId="0" fontId="13" fillId="6" borderId="0" xfId="0" applyFont="1" applyFill="1" applyBorder="1" applyAlignment="1">
      <alignment horizontal="center" vertical="top" wrapText="1"/>
    </xf>
    <xf numFmtId="0" fontId="13" fillId="5" borderId="0" xfId="0" applyFont="1" applyFill="1" applyBorder="1" applyAlignment="1">
      <alignment horizontal="center" vertical="top" wrapText="1"/>
    </xf>
    <xf numFmtId="165" fontId="14" fillId="2" borderId="4" xfId="1" applyFont="1" applyFill="1" applyBorder="1" applyAlignment="1" applyProtection="1">
      <alignment vertical="top" wrapText="1"/>
    </xf>
    <xf numFmtId="49" fontId="15" fillId="9" borderId="4" xfId="0" applyNumberFormat="1" applyFont="1" applyFill="1" applyBorder="1" applyAlignment="1">
      <alignment horizontal="center" vertical="top" wrapText="1"/>
    </xf>
    <xf numFmtId="49" fontId="18" fillId="0" borderId="4" xfId="0" applyNumberFormat="1" applyFont="1" applyFill="1" applyBorder="1" applyAlignment="1">
      <alignment horizontal="left" vertical="top" wrapText="1"/>
    </xf>
    <xf numFmtId="166" fontId="14" fillId="0" borderId="4" xfId="1" applyNumberFormat="1" applyFont="1" applyFill="1" applyBorder="1" applyAlignment="1" applyProtection="1">
      <alignment horizontal="left" vertical="top" wrapText="1"/>
    </xf>
    <xf numFmtId="0" fontId="13" fillId="9" borderId="4" xfId="0" applyFont="1" applyFill="1" applyBorder="1" applyAlignment="1">
      <alignment vertical="top" wrapText="1"/>
    </xf>
    <xf numFmtId="2" fontId="8" fillId="3" borderId="2"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top" wrapText="1"/>
    </xf>
    <xf numFmtId="2" fontId="7" fillId="2" borderId="0" xfId="0" applyNumberFormat="1" applyFont="1" applyFill="1" applyBorder="1" applyAlignment="1">
      <alignment horizontal="center" vertical="top" wrapText="1"/>
    </xf>
    <xf numFmtId="2" fontId="11" fillId="4" borderId="5" xfId="0" applyNumberFormat="1" applyFont="1" applyFill="1" applyBorder="1" applyAlignment="1">
      <alignment horizontal="center" vertical="top" wrapText="1"/>
    </xf>
    <xf numFmtId="2" fontId="13" fillId="5" borderId="5" xfId="1" applyNumberFormat="1" applyFont="1" applyFill="1" applyBorder="1" applyAlignment="1" applyProtection="1">
      <alignment horizontal="center" vertical="top" wrapText="1"/>
    </xf>
    <xf numFmtId="2" fontId="15" fillId="6" borderId="5" xfId="0" applyNumberFormat="1" applyFont="1" applyFill="1" applyBorder="1" applyAlignment="1">
      <alignment horizontal="center" vertical="top" wrapText="1"/>
    </xf>
    <xf numFmtId="2" fontId="15" fillId="9" borderId="4" xfId="0" applyNumberFormat="1" applyFont="1" applyFill="1" applyBorder="1" applyAlignment="1">
      <alignment horizontal="center" vertical="top" wrapText="1"/>
    </xf>
    <xf numFmtId="2" fontId="16" fillId="8" borderId="4" xfId="0" applyNumberFormat="1" applyFont="1" applyFill="1" applyBorder="1" applyAlignment="1">
      <alignment horizontal="center" vertical="top" wrapText="1"/>
    </xf>
    <xf numFmtId="2" fontId="16" fillId="0" borderId="4" xfId="0" applyNumberFormat="1" applyFont="1" applyFill="1" applyBorder="1" applyAlignment="1">
      <alignment horizontal="center" vertical="top" wrapText="1"/>
    </xf>
    <xf numFmtId="2" fontId="16" fillId="9" borderId="4" xfId="0" applyNumberFormat="1" applyFont="1" applyFill="1" applyBorder="1" applyAlignment="1">
      <alignment horizontal="center" vertical="top" wrapText="1"/>
    </xf>
    <xf numFmtId="2" fontId="16" fillId="8" borderId="8" xfId="0" applyNumberFormat="1" applyFont="1" applyFill="1" applyBorder="1" applyAlignment="1">
      <alignment horizontal="center" vertical="top" wrapText="1"/>
    </xf>
    <xf numFmtId="2" fontId="20" fillId="8" borderId="4" xfId="0" applyNumberFormat="1" applyFont="1" applyFill="1" applyBorder="1" applyAlignment="1">
      <alignment horizontal="center" vertical="top" wrapText="1"/>
    </xf>
    <xf numFmtId="2" fontId="15" fillId="6" borderId="4" xfId="0" applyNumberFormat="1" applyFont="1" applyFill="1" applyBorder="1" applyAlignment="1">
      <alignment horizontal="center" vertical="top" wrapText="1"/>
    </xf>
    <xf numFmtId="2" fontId="14" fillId="8" borderId="4" xfId="0" applyNumberFormat="1" applyFont="1" applyFill="1" applyBorder="1" applyAlignment="1">
      <alignment horizontal="center" vertical="top"/>
    </xf>
    <xf numFmtId="2" fontId="17" fillId="0" borderId="0" xfId="0" applyNumberFormat="1" applyFont="1" applyAlignment="1">
      <alignment horizontal="center" vertical="top"/>
    </xf>
    <xf numFmtId="2" fontId="14" fillId="0" borderId="0" xfId="0" applyNumberFormat="1" applyFont="1" applyFill="1" applyBorder="1" applyAlignment="1">
      <alignment horizontal="center" vertical="top" wrapText="1"/>
    </xf>
    <xf numFmtId="2" fontId="0" fillId="0" borderId="0" xfId="0" applyNumberFormat="1" applyFill="1" applyBorder="1" applyAlignment="1">
      <alignment horizontal="center" vertical="top" wrapText="1"/>
    </xf>
    <xf numFmtId="2" fontId="14" fillId="0" borderId="0" xfId="0" applyNumberFormat="1" applyFont="1" applyBorder="1" applyAlignment="1">
      <alignment horizontal="center" vertical="top" wrapText="1"/>
    </xf>
    <xf numFmtId="2" fontId="14" fillId="0" borderId="0" xfId="0" applyNumberFormat="1" applyFont="1" applyAlignment="1">
      <alignment horizontal="center" vertical="top" wrapText="1"/>
    </xf>
    <xf numFmtId="1" fontId="16" fillId="0" borderId="4" xfId="0" applyNumberFormat="1" applyFont="1" applyFill="1" applyBorder="1" applyAlignment="1">
      <alignment horizontal="center" vertical="top" wrapText="1"/>
    </xf>
    <xf numFmtId="1" fontId="16" fillId="8" borderId="4" xfId="0" applyNumberFormat="1" applyFont="1" applyFill="1" applyBorder="1" applyAlignment="1">
      <alignment horizontal="center" vertical="top" wrapText="1"/>
    </xf>
    <xf numFmtId="1" fontId="16" fillId="0" borderId="9" xfId="0" applyNumberFormat="1" applyFont="1" applyFill="1" applyBorder="1" applyAlignment="1">
      <alignment horizontal="center" vertical="top" wrapText="1"/>
    </xf>
    <xf numFmtId="0" fontId="3" fillId="2" borderId="0" xfId="0" applyFont="1" applyFill="1" applyBorder="1" applyAlignment="1">
      <alignment horizontal="center" vertical="top"/>
    </xf>
    <xf numFmtId="0" fontId="3" fillId="2" borderId="0" xfId="0" applyFont="1" applyFill="1" applyBorder="1" applyAlignment="1">
      <alignment horizontal="center" wrapText="1"/>
    </xf>
    <xf numFmtId="0" fontId="6" fillId="2" borderId="0" xfId="0" applyFont="1" applyFill="1" applyBorder="1" applyAlignment="1">
      <alignment horizontal="center"/>
    </xf>
    <xf numFmtId="49" fontId="14" fillId="0" borderId="4" xfId="0" applyNumberFormat="1" applyFont="1" applyFill="1" applyBorder="1" applyAlignment="1">
      <alignment horizontal="left" vertical="top" wrapText="1"/>
    </xf>
    <xf numFmtId="164" fontId="18" fillId="0" borderId="4" xfId="0" applyNumberFormat="1" applyFont="1" applyFill="1" applyBorder="1" applyAlignment="1">
      <alignment horizontal="center" vertical="top"/>
    </xf>
    <xf numFmtId="49" fontId="14" fillId="0" borderId="4" xfId="0" applyNumberFormat="1" applyFont="1" applyFill="1" applyBorder="1" applyAlignment="1">
      <alignment horizontal="center" vertical="top" wrapText="1"/>
    </xf>
    <xf numFmtId="165" fontId="14" fillId="0" borderId="0" xfId="1" applyFont="1" applyFill="1" applyBorder="1" applyAlignment="1" applyProtection="1">
      <alignment horizontal="left" vertical="top" wrapText="1"/>
    </xf>
    <xf numFmtId="164" fontId="14" fillId="0" borderId="4" xfId="0" applyNumberFormat="1" applyFont="1" applyBorder="1" applyAlignment="1">
      <alignment vertical="top" wrapText="1"/>
    </xf>
    <xf numFmtId="164" fontId="14" fillId="0" borderId="4" xfId="0" applyNumberFormat="1" applyFont="1" applyFill="1" applyBorder="1" applyAlignment="1">
      <alignment vertical="top" wrapText="1"/>
    </xf>
    <xf numFmtId="0" fontId="18" fillId="0" borderId="4" xfId="0" applyFont="1" applyFill="1" applyBorder="1" applyAlignment="1">
      <alignment horizontal="left" vertical="top" wrapText="1"/>
    </xf>
    <xf numFmtId="0" fontId="14" fillId="0" borderId="4" xfId="0" applyNumberFormat="1" applyFont="1" applyFill="1" applyBorder="1" applyAlignment="1">
      <alignment horizontal="left" vertical="top" wrapText="1"/>
    </xf>
    <xf numFmtId="49" fontId="16" fillId="2" borderId="4" xfId="0" applyNumberFormat="1" applyFont="1" applyFill="1" applyBorder="1" applyAlignment="1">
      <alignment horizontal="left" vertical="top" wrapText="1"/>
    </xf>
    <xf numFmtId="0" fontId="14" fillId="2" borderId="4" xfId="0" applyNumberFormat="1" applyFont="1" applyFill="1" applyBorder="1" applyAlignment="1">
      <alignment horizontal="left" vertical="top" wrapText="1"/>
    </xf>
    <xf numFmtId="0" fontId="14" fillId="0" borderId="3" xfId="0" applyFont="1" applyFill="1" applyBorder="1" applyAlignment="1">
      <alignment horizontal="center" vertical="top"/>
    </xf>
    <xf numFmtId="0" fontId="14" fillId="0" borderId="4" xfId="0" applyFont="1" applyFill="1" applyBorder="1" applyAlignment="1">
      <alignment horizontal="center" vertical="top" wrapText="1"/>
    </xf>
    <xf numFmtId="164" fontId="16" fillId="0" borderId="4" xfId="2" applyNumberFormat="1" applyFont="1" applyFill="1" applyBorder="1" applyAlignment="1">
      <alignment horizontal="center" vertical="top" wrapText="1"/>
    </xf>
    <xf numFmtId="14" fontId="14" fillId="0" borderId="4" xfId="0" applyNumberFormat="1" applyFont="1" applyFill="1" applyBorder="1" applyAlignment="1">
      <alignment vertical="top" wrapText="1"/>
    </xf>
    <xf numFmtId="0" fontId="14" fillId="0" borderId="6" xfId="0" applyFont="1" applyFill="1" applyBorder="1" applyAlignment="1">
      <alignment horizontal="center" vertical="top" wrapText="1"/>
    </xf>
    <xf numFmtId="167" fontId="14" fillId="0" borderId="4" xfId="2" applyFont="1" applyFill="1" applyBorder="1" applyAlignment="1">
      <alignment vertical="top" wrapText="1"/>
    </xf>
    <xf numFmtId="0" fontId="16" fillId="0" borderId="10" xfId="0" applyFont="1" applyFill="1" applyBorder="1" applyAlignment="1">
      <alignment horizontal="left" vertical="top" wrapText="1"/>
    </xf>
    <xf numFmtId="0" fontId="16" fillId="0" borderId="10" xfId="0" applyFont="1" applyFill="1" applyBorder="1" applyAlignment="1">
      <alignment vertical="top" wrapText="1"/>
    </xf>
    <xf numFmtId="164" fontId="14" fillId="0" borderId="4" xfId="2" applyNumberFormat="1" applyFont="1" applyFill="1" applyBorder="1" applyAlignment="1">
      <alignment horizontal="center" vertical="top" wrapText="1"/>
    </xf>
    <xf numFmtId="49" fontId="14" fillId="2" borderId="4" xfId="0" applyNumberFormat="1" applyFont="1" applyFill="1" applyBorder="1" applyAlignment="1">
      <alignment horizontal="left" vertical="top" wrapText="1"/>
    </xf>
    <xf numFmtId="0" fontId="14" fillId="2" borderId="4" xfId="0" applyFont="1" applyFill="1" applyBorder="1" applyAlignment="1">
      <alignment horizontal="left" vertical="top" wrapText="1"/>
    </xf>
    <xf numFmtId="0" fontId="14" fillId="0" borderId="4" xfId="0" applyFont="1" applyFill="1" applyBorder="1" applyAlignment="1">
      <alignment horizontal="left" vertical="top"/>
    </xf>
    <xf numFmtId="0" fontId="14" fillId="0" borderId="4" xfId="0" applyFont="1" applyFill="1" applyBorder="1" applyAlignment="1">
      <alignment horizontal="left" vertical="center"/>
    </xf>
    <xf numFmtId="1" fontId="16" fillId="0" borderId="4" xfId="7" applyNumberFormat="1" applyFont="1" applyFill="1" applyBorder="1" applyAlignment="1">
      <alignment horizontal="center" vertical="top" wrapText="1"/>
    </xf>
    <xf numFmtId="0" fontId="14" fillId="2" borderId="4" xfId="0" applyFont="1" applyFill="1" applyBorder="1" applyAlignment="1">
      <alignment vertical="top"/>
    </xf>
    <xf numFmtId="0" fontId="14" fillId="0" borderId="3" xfId="0" applyFont="1" applyFill="1" applyBorder="1" applyAlignment="1">
      <alignment horizontal="center" vertical="top" wrapText="1"/>
    </xf>
    <xf numFmtId="2" fontId="15" fillId="6" borderId="11" xfId="0" applyNumberFormat="1" applyFont="1" applyFill="1" applyBorder="1" applyAlignment="1">
      <alignment horizontal="center" vertical="top" wrapText="1"/>
    </xf>
    <xf numFmtId="49" fontId="15" fillId="6" borderId="11" xfId="0" applyNumberFormat="1" applyFont="1" applyFill="1" applyBorder="1" applyAlignment="1">
      <alignment horizontal="left" vertical="top" wrapText="1"/>
    </xf>
    <xf numFmtId="164" fontId="13" fillId="6" borderId="11" xfId="0" applyNumberFormat="1" applyFont="1" applyFill="1" applyBorder="1" applyAlignment="1">
      <alignment horizontal="center" vertical="top" wrapText="1"/>
    </xf>
    <xf numFmtId="167" fontId="16" fillId="0" borderId="4" xfId="2" applyFont="1" applyFill="1" applyBorder="1" applyAlignment="1">
      <alignment horizontal="right" vertical="top" wrapText="1"/>
    </xf>
    <xf numFmtId="49" fontId="16" fillId="2" borderId="4" xfId="0" applyNumberFormat="1" applyFont="1" applyFill="1" applyBorder="1" applyAlignment="1">
      <alignment vertical="top" wrapText="1"/>
    </xf>
    <xf numFmtId="0" fontId="14" fillId="0" borderId="4" xfId="0" applyFont="1" applyBorder="1" applyAlignment="1">
      <alignment horizontal="center" vertical="top"/>
    </xf>
    <xf numFmtId="164" fontId="13" fillId="0" borderId="4" xfId="0" applyNumberFormat="1" applyFont="1" applyBorder="1" applyAlignment="1">
      <alignment horizontal="center" vertical="top" wrapText="1"/>
    </xf>
    <xf numFmtId="164" fontId="14" fillId="0" borderId="4" xfId="0" applyNumberFormat="1" applyFont="1" applyBorder="1" applyAlignment="1">
      <alignment horizontal="center" vertical="top" wrapText="1"/>
    </xf>
    <xf numFmtId="0" fontId="14" fillId="0" borderId="4" xfId="0" applyFont="1" applyBorder="1" applyAlignment="1">
      <alignment horizontal="center" vertical="top" wrapText="1"/>
    </xf>
    <xf numFmtId="0" fontId="14" fillId="0" borderId="4" xfId="0" applyFont="1" applyBorder="1" applyAlignment="1">
      <alignment vertical="top"/>
    </xf>
    <xf numFmtId="0" fontId="14" fillId="0" borderId="4" xfId="0" applyFont="1" applyBorder="1" applyAlignment="1">
      <alignment vertical="top" wrapText="1"/>
    </xf>
    <xf numFmtId="0" fontId="13" fillId="9" borderId="4" xfId="0" applyFont="1" applyFill="1" applyBorder="1" applyAlignment="1">
      <alignment vertical="top"/>
    </xf>
    <xf numFmtId="0" fontId="14" fillId="2" borderId="4" xfId="0" applyFont="1" applyFill="1" applyBorder="1" applyAlignment="1">
      <alignment horizontal="center" vertical="top"/>
    </xf>
    <xf numFmtId="168" fontId="16" fillId="8" borderId="8" xfId="0" applyNumberFormat="1" applyFont="1" applyFill="1" applyBorder="1" applyAlignment="1">
      <alignment horizontal="center" vertical="top" wrapText="1"/>
    </xf>
    <xf numFmtId="44" fontId="14" fillId="0" borderId="4" xfId="8" applyFont="1" applyFill="1" applyBorder="1" applyAlignment="1">
      <alignment horizontal="left" vertical="top" wrapText="1"/>
    </xf>
    <xf numFmtId="44" fontId="14" fillId="2" borderId="4" xfId="8" applyFont="1" applyFill="1" applyBorder="1" applyAlignment="1">
      <alignment horizontal="left" vertical="top" wrapText="1"/>
    </xf>
    <xf numFmtId="1" fontId="14" fillId="2" borderId="4" xfId="7" applyNumberFormat="1" applyFont="1" applyFill="1" applyBorder="1" applyAlignment="1">
      <alignment horizontal="center" vertical="top" wrapText="1"/>
    </xf>
    <xf numFmtId="0" fontId="14" fillId="2" borderId="4" xfId="0" applyFont="1" applyFill="1" applyBorder="1" applyAlignment="1">
      <alignment horizontal="left" vertical="top"/>
    </xf>
    <xf numFmtId="0" fontId="14" fillId="0" borderId="4" xfId="0" applyFont="1" applyBorder="1" applyAlignment="1">
      <alignment horizontal="left" vertical="top" wrapText="1"/>
    </xf>
    <xf numFmtId="4" fontId="14" fillId="0" borderId="0" xfId="0" applyNumberFormat="1" applyFont="1" applyFill="1" applyBorder="1" applyAlignment="1">
      <alignment horizontal="center" vertical="top" wrapText="1"/>
    </xf>
    <xf numFmtId="164" fontId="17" fillId="0" borderId="0" xfId="0" applyNumberFormat="1" applyFont="1" applyFill="1" applyBorder="1" applyAlignment="1">
      <alignment horizontal="right" vertical="top"/>
    </xf>
    <xf numFmtId="164" fontId="22" fillId="0" borderId="0" xfId="0" applyNumberFormat="1" applyFont="1" applyFill="1" applyBorder="1"/>
    <xf numFmtId="0" fontId="14" fillId="0" borderId="0" xfId="0" applyFont="1" applyFill="1" applyBorder="1" applyAlignment="1">
      <alignment horizontal="center" vertical="top" wrapText="1"/>
    </xf>
    <xf numFmtId="4" fontId="17" fillId="0" borderId="0" xfId="0" applyNumberFormat="1" applyFont="1" applyFill="1" applyBorder="1"/>
    <xf numFmtId="4" fontId="14" fillId="0" borderId="0" xfId="0" applyNumberFormat="1" applyFont="1" applyFill="1" applyBorder="1" applyAlignment="1">
      <alignment vertical="top"/>
    </xf>
    <xf numFmtId="0" fontId="18" fillId="2" borderId="4" xfId="0" applyFont="1" applyFill="1" applyBorder="1" applyAlignment="1">
      <alignment horizontal="left" vertical="top" wrapText="1"/>
    </xf>
    <xf numFmtId="0" fontId="13" fillId="10" borderId="4" xfId="0" applyFont="1" applyFill="1" applyBorder="1" applyAlignment="1">
      <alignment horizontal="left" vertical="top" wrapText="1"/>
    </xf>
    <xf numFmtId="1" fontId="14" fillId="0" borderId="4" xfId="7" applyNumberFormat="1" applyFont="1" applyFill="1" applyBorder="1" applyAlignment="1">
      <alignment horizontal="center" vertical="top"/>
    </xf>
    <xf numFmtId="1" fontId="14" fillId="0" borderId="4" xfId="7" applyNumberFormat="1" applyFont="1" applyFill="1" applyBorder="1" applyAlignment="1">
      <alignment horizontal="center" vertical="top" wrapText="1"/>
    </xf>
    <xf numFmtId="0" fontId="18" fillId="2" borderId="4" xfId="0" applyNumberFormat="1" applyFont="1" applyFill="1" applyBorder="1" applyAlignment="1">
      <alignment horizontal="left" vertical="top" wrapText="1"/>
    </xf>
    <xf numFmtId="1" fontId="14" fillId="0" borderId="9" xfId="2" applyNumberFormat="1" applyFont="1" applyBorder="1" applyAlignment="1">
      <alignment horizontal="center" vertical="top"/>
    </xf>
    <xf numFmtId="1" fontId="18" fillId="0" borderId="9" xfId="2" applyNumberFormat="1" applyFont="1" applyBorder="1" applyAlignment="1">
      <alignment horizontal="center" vertical="top"/>
    </xf>
    <xf numFmtId="0" fontId="18" fillId="0" borderId="4" xfId="0" applyNumberFormat="1" applyFont="1" applyFill="1" applyBorder="1" applyAlignment="1">
      <alignment horizontal="left" vertical="top" wrapText="1"/>
    </xf>
    <xf numFmtId="49" fontId="16" fillId="0" borderId="4" xfId="0" applyNumberFormat="1" applyFont="1" applyBorder="1" applyAlignment="1">
      <alignment horizontal="left" vertical="top" wrapText="1"/>
    </xf>
    <xf numFmtId="1" fontId="14" fillId="2" borderId="9" xfId="2" applyNumberFormat="1" applyFont="1" applyFill="1" applyBorder="1" applyAlignment="1">
      <alignment horizontal="center" vertical="top"/>
    </xf>
    <xf numFmtId="0" fontId="18" fillId="0" borderId="4" xfId="0" applyFont="1" applyBorder="1" applyAlignment="1">
      <alignment horizontal="left" vertical="top" wrapText="1"/>
    </xf>
    <xf numFmtId="49" fontId="14" fillId="0" borderId="4" xfId="0" applyNumberFormat="1" applyFont="1" applyBorder="1" applyAlignment="1">
      <alignment horizontal="left" vertical="top" wrapText="1"/>
    </xf>
    <xf numFmtId="1" fontId="14" fillId="0" borderId="9" xfId="0" applyNumberFormat="1" applyFont="1" applyFill="1" applyBorder="1" applyAlignment="1">
      <alignment horizontal="center" vertical="top" wrapText="1"/>
    </xf>
    <xf numFmtId="0" fontId="18" fillId="0" borderId="4" xfId="1" applyNumberFormat="1" applyFont="1" applyBorder="1" applyAlignment="1">
      <alignment horizontal="left" vertical="top" wrapText="1"/>
    </xf>
    <xf numFmtId="0" fontId="18" fillId="2" borderId="4" xfId="1" applyNumberFormat="1" applyFont="1" applyFill="1" applyBorder="1" applyAlignment="1">
      <alignment horizontal="left" vertical="top" wrapText="1"/>
    </xf>
    <xf numFmtId="0" fontId="16" fillId="0" borderId="4" xfId="0" applyNumberFormat="1" applyFont="1" applyFill="1" applyBorder="1" applyAlignment="1">
      <alignment horizontal="left" vertical="top" wrapText="1"/>
    </xf>
    <xf numFmtId="0" fontId="14" fillId="0" borderId="4" xfId="1" applyNumberFormat="1" applyFont="1" applyFill="1" applyBorder="1" applyAlignment="1" applyProtection="1">
      <alignment horizontal="left" vertical="top" wrapText="1"/>
    </xf>
    <xf numFmtId="0" fontId="18" fillId="0" borderId="4" xfId="1" applyNumberFormat="1" applyFont="1" applyFill="1" applyBorder="1" applyAlignment="1">
      <alignment horizontal="left" vertical="top" wrapText="1"/>
    </xf>
    <xf numFmtId="164" fontId="14" fillId="0" borderId="4" xfId="0" applyNumberFormat="1" applyFont="1" applyFill="1" applyBorder="1" applyAlignment="1">
      <alignment horizontal="left" vertical="top" wrapText="1"/>
    </xf>
    <xf numFmtId="49" fontId="14" fillId="0" borderId="4" xfId="0" applyNumberFormat="1" applyFont="1" applyBorder="1" applyAlignment="1">
      <alignment horizontal="left" vertical="top"/>
    </xf>
    <xf numFmtId="169" fontId="14" fillId="0" borderId="4" xfId="0" applyNumberFormat="1" applyFont="1" applyFill="1" applyBorder="1" applyAlignment="1">
      <alignment horizontal="left" vertical="top" wrapText="1"/>
    </xf>
    <xf numFmtId="165" fontId="14" fillId="0" borderId="4" xfId="1" applyFont="1" applyFill="1" applyBorder="1" applyAlignment="1" applyProtection="1">
      <alignment vertical="top" wrapText="1"/>
    </xf>
    <xf numFmtId="1" fontId="14" fillId="0" borderId="4" xfId="0" applyNumberFormat="1" applyFont="1" applyFill="1" applyBorder="1" applyAlignment="1">
      <alignment horizontal="center" vertical="top" wrapText="1"/>
    </xf>
    <xf numFmtId="1" fontId="18" fillId="0" borderId="4" xfId="1" applyNumberFormat="1" applyFont="1" applyFill="1" applyBorder="1" applyAlignment="1" applyProtection="1">
      <alignment horizontal="center" vertical="top" wrapText="1"/>
    </xf>
    <xf numFmtId="0" fontId="13" fillId="6" borderId="4" xfId="0" applyFont="1" applyFill="1" applyBorder="1" applyAlignment="1">
      <alignment horizontal="center" vertical="top" wrapText="1"/>
    </xf>
    <xf numFmtId="0" fontId="14" fillId="2" borderId="4" xfId="0" applyNumberFormat="1" applyFont="1" applyFill="1" applyBorder="1" applyAlignment="1">
      <alignment horizontal="left" vertical="top"/>
    </xf>
    <xf numFmtId="0" fontId="13" fillId="6" borderId="4" xfId="0" applyFont="1" applyFill="1" applyBorder="1" applyAlignment="1">
      <alignment vertical="top"/>
    </xf>
    <xf numFmtId="4" fontId="14" fillId="0" borderId="4" xfId="0" applyNumberFormat="1" applyFont="1" applyBorder="1" applyAlignment="1">
      <alignment vertical="top" wrapText="1"/>
    </xf>
    <xf numFmtId="4" fontId="14" fillId="2" borderId="4" xfId="0" applyNumberFormat="1" applyFont="1" applyFill="1" applyBorder="1" applyAlignment="1">
      <alignment vertical="top" wrapText="1"/>
    </xf>
    <xf numFmtId="0" fontId="14" fillId="0" borderId="4" xfId="0" applyFont="1" applyFill="1" applyBorder="1" applyAlignment="1">
      <alignment vertical="center"/>
    </xf>
    <xf numFmtId="164" fontId="14" fillId="9" borderId="4" xfId="0" applyNumberFormat="1" applyFont="1" applyFill="1" applyBorder="1" applyAlignment="1">
      <alignment horizontal="center" vertical="top"/>
    </xf>
    <xf numFmtId="0" fontId="13" fillId="6" borderId="4" xfId="0" applyFont="1" applyFill="1" applyBorder="1" applyAlignment="1">
      <alignment horizontal="left" vertical="top"/>
    </xf>
    <xf numFmtId="0" fontId="13" fillId="5" borderId="4" xfId="0" applyFont="1" applyFill="1" applyBorder="1" applyAlignment="1">
      <alignment horizontal="left" vertical="top"/>
    </xf>
    <xf numFmtId="0" fontId="18" fillId="0" borderId="3" xfId="0" applyFont="1" applyFill="1" applyBorder="1" applyAlignment="1">
      <alignment horizontal="center" vertical="top"/>
    </xf>
    <xf numFmtId="0" fontId="18" fillId="0" borderId="4" xfId="0" applyFont="1" applyFill="1" applyBorder="1" applyAlignment="1">
      <alignment vertical="top" wrapText="1"/>
    </xf>
    <xf numFmtId="1" fontId="18" fillId="0" borderId="4" xfId="0" applyNumberFormat="1" applyFont="1" applyFill="1" applyBorder="1" applyAlignment="1">
      <alignment horizontal="center" vertical="top" wrapText="1"/>
    </xf>
    <xf numFmtId="165" fontId="18" fillId="2" borderId="4" xfId="1" applyFont="1" applyFill="1" applyBorder="1" applyAlignment="1" applyProtection="1">
      <alignment horizontal="left" vertical="top" wrapText="1"/>
    </xf>
    <xf numFmtId="49" fontId="18" fillId="0" borderId="4" xfId="0" applyNumberFormat="1" applyFont="1" applyFill="1" applyBorder="1" applyAlignment="1">
      <alignment horizontal="center" vertical="top" wrapText="1"/>
    </xf>
    <xf numFmtId="0" fontId="18" fillId="2" borderId="4" xfId="0" applyFont="1" applyFill="1" applyBorder="1" applyAlignment="1">
      <alignment vertical="top" wrapText="1"/>
    </xf>
    <xf numFmtId="0" fontId="18" fillId="0" borderId="7" xfId="0" applyFont="1" applyFill="1" applyBorder="1" applyAlignment="1">
      <alignment vertical="top"/>
    </xf>
    <xf numFmtId="0" fontId="18" fillId="0" borderId="0" xfId="0" applyFont="1" applyFill="1" applyAlignment="1">
      <alignment vertical="top"/>
    </xf>
    <xf numFmtId="170" fontId="3" fillId="2" borderId="0" xfId="0" applyNumberFormat="1" applyFont="1" applyFill="1" applyBorder="1" applyAlignment="1">
      <alignment vertical="top" wrapText="1"/>
    </xf>
    <xf numFmtId="170" fontId="7" fillId="2" borderId="0" xfId="0" applyNumberFormat="1" applyFont="1" applyFill="1" applyBorder="1" applyAlignment="1">
      <alignment vertical="top" wrapText="1"/>
    </xf>
    <xf numFmtId="170" fontId="8" fillId="3" borderId="2" xfId="0" applyNumberFormat="1" applyFont="1" applyFill="1" applyBorder="1" applyAlignment="1">
      <alignment horizontal="center" vertical="center" wrapText="1"/>
    </xf>
    <xf numFmtId="170" fontId="11" fillId="4" borderId="5" xfId="0" applyNumberFormat="1" applyFont="1" applyFill="1" applyBorder="1" applyAlignment="1">
      <alignment horizontal="left" vertical="top" wrapText="1"/>
    </xf>
    <xf numFmtId="170" fontId="13" fillId="5" borderId="5" xfId="1" applyNumberFormat="1" applyFont="1" applyFill="1" applyBorder="1" applyAlignment="1" applyProtection="1">
      <alignment horizontal="left" vertical="top" wrapText="1"/>
    </xf>
    <xf numFmtId="170" fontId="15" fillId="6" borderId="5" xfId="0" applyNumberFormat="1" applyFont="1" applyFill="1" applyBorder="1" applyAlignment="1">
      <alignment horizontal="left" vertical="top" wrapText="1"/>
    </xf>
    <xf numFmtId="170" fontId="15" fillId="9" borderId="4" xfId="0" applyNumberFormat="1" applyFont="1" applyFill="1" applyBorder="1" applyAlignment="1">
      <alignment horizontal="center" vertical="top" wrapText="1"/>
    </xf>
    <xf numFmtId="170" fontId="16" fillId="8" borderId="4" xfId="0" applyNumberFormat="1" applyFont="1" applyFill="1" applyBorder="1" applyAlignment="1">
      <alignment horizontal="center" vertical="top" wrapText="1"/>
    </xf>
    <xf numFmtId="170" fontId="16" fillId="0" borderId="4" xfId="0" applyNumberFormat="1" applyFont="1" applyFill="1" applyBorder="1" applyAlignment="1">
      <alignment horizontal="center" vertical="top" wrapText="1"/>
    </xf>
    <xf numFmtId="170" fontId="16" fillId="9" borderId="4" xfId="0" applyNumberFormat="1" applyFont="1" applyFill="1" applyBorder="1" applyAlignment="1">
      <alignment horizontal="left" vertical="top" wrapText="1"/>
    </xf>
    <xf numFmtId="170" fontId="16" fillId="8" borderId="4" xfId="0" applyNumberFormat="1" applyFont="1" applyFill="1" applyBorder="1" applyAlignment="1">
      <alignment horizontal="left" vertical="top" wrapText="1"/>
    </xf>
    <xf numFmtId="170" fontId="14" fillId="0" borderId="4" xfId="0" applyNumberFormat="1" applyFont="1" applyFill="1" applyBorder="1" applyAlignment="1">
      <alignment horizontal="center" vertical="top"/>
    </xf>
    <xf numFmtId="170" fontId="14" fillId="2" borderId="4" xfId="0" applyNumberFormat="1" applyFont="1" applyFill="1" applyBorder="1" applyAlignment="1">
      <alignment horizontal="center" vertical="top"/>
    </xf>
    <xf numFmtId="170" fontId="16" fillId="9" borderId="4" xfId="0" applyNumberFormat="1" applyFont="1" applyFill="1" applyBorder="1" applyAlignment="1">
      <alignment horizontal="center" vertical="top" wrapText="1"/>
    </xf>
    <xf numFmtId="170" fontId="14" fillId="0" borderId="4" xfId="0" applyNumberFormat="1" applyFont="1" applyFill="1" applyBorder="1" applyAlignment="1">
      <alignment horizontal="center" vertical="top" wrapText="1"/>
    </xf>
    <xf numFmtId="170" fontId="14" fillId="2" borderId="4" xfId="0" applyNumberFormat="1" applyFont="1" applyFill="1" applyBorder="1" applyAlignment="1">
      <alignment horizontal="center" vertical="top" wrapText="1"/>
    </xf>
    <xf numFmtId="170" fontId="14" fillId="2" borderId="4" xfId="8" applyNumberFormat="1" applyFont="1" applyFill="1" applyBorder="1" applyAlignment="1">
      <alignment horizontal="center" vertical="top" wrapText="1"/>
    </xf>
    <xf numFmtId="170" fontId="15" fillId="8" borderId="4" xfId="0" applyNumberFormat="1" applyFont="1" applyFill="1" applyBorder="1" applyAlignment="1">
      <alignment horizontal="center" vertical="top" wrapText="1"/>
    </xf>
    <xf numFmtId="170" fontId="16" fillId="8" borderId="8" xfId="0" applyNumberFormat="1" applyFont="1" applyFill="1" applyBorder="1" applyAlignment="1">
      <alignment horizontal="left" vertical="top" wrapText="1"/>
    </xf>
    <xf numFmtId="170" fontId="18" fillId="2" borderId="4" xfId="0" applyNumberFormat="1" applyFont="1" applyFill="1" applyBorder="1" applyAlignment="1">
      <alignment horizontal="center" vertical="top" wrapText="1"/>
    </xf>
    <xf numFmtId="170" fontId="14" fillId="0" borderId="4" xfId="0" applyNumberFormat="1" applyFont="1" applyBorder="1" applyAlignment="1">
      <alignment horizontal="center" vertical="top"/>
    </xf>
    <xf numFmtId="170" fontId="20" fillId="8" borderId="4" xfId="0" applyNumberFormat="1" applyFont="1" applyFill="1" applyBorder="1" applyAlignment="1">
      <alignment horizontal="left" vertical="top" wrapText="1"/>
    </xf>
    <xf numFmtId="170" fontId="16" fillId="8" borderId="4" xfId="0" applyNumberFormat="1" applyFont="1" applyFill="1" applyBorder="1" applyAlignment="1">
      <alignment vertical="top" wrapText="1"/>
    </xf>
    <xf numFmtId="170" fontId="15" fillId="6" borderId="4" xfId="0" applyNumberFormat="1" applyFont="1" applyFill="1" applyBorder="1" applyAlignment="1">
      <alignment horizontal="left" vertical="top" wrapText="1"/>
    </xf>
    <xf numFmtId="170" fontId="18" fillId="0" borderId="4" xfId="0" applyNumberFormat="1" applyFont="1" applyFill="1" applyBorder="1" applyAlignment="1">
      <alignment horizontal="center" vertical="top" wrapText="1"/>
    </xf>
    <xf numFmtId="170" fontId="18" fillId="2" borderId="4" xfId="0" applyNumberFormat="1" applyFont="1" applyFill="1" applyBorder="1" applyAlignment="1">
      <alignment horizontal="center" vertical="top"/>
    </xf>
    <xf numFmtId="170" fontId="13" fillId="5" borderId="5" xfId="1" applyNumberFormat="1" applyFont="1" applyFill="1" applyBorder="1" applyAlignment="1" applyProtection="1">
      <alignment horizontal="center" vertical="top" wrapText="1"/>
    </xf>
    <xf numFmtId="170" fontId="14" fillId="8" borderId="4" xfId="0" applyNumberFormat="1" applyFont="1" applyFill="1" applyBorder="1" applyAlignment="1">
      <alignment horizontal="center" vertical="top"/>
    </xf>
    <xf numFmtId="170" fontId="16" fillId="0" borderId="10" xfId="0" applyNumberFormat="1" applyFont="1" applyFill="1" applyBorder="1" applyAlignment="1">
      <alignment horizontal="center" vertical="top"/>
    </xf>
    <xf numFmtId="170" fontId="15" fillId="6" borderId="11" xfId="0" applyNumberFormat="1" applyFont="1" applyFill="1" applyBorder="1" applyAlignment="1">
      <alignment horizontal="left" vertical="top" wrapText="1"/>
    </xf>
    <xf numFmtId="170" fontId="14" fillId="0" borderId="0" xfId="0" applyNumberFormat="1" applyFont="1" applyFill="1" applyBorder="1" applyAlignment="1">
      <alignment vertical="top" wrapText="1"/>
    </xf>
    <xf numFmtId="170" fontId="17" fillId="0" borderId="0" xfId="0" applyNumberFormat="1" applyFont="1" applyAlignment="1">
      <alignment vertical="top"/>
    </xf>
    <xf numFmtId="170" fontId="0" fillId="0" borderId="0" xfId="0" applyNumberFormat="1" applyFill="1" applyBorder="1" applyAlignment="1">
      <alignment vertical="top" wrapText="1"/>
    </xf>
    <xf numFmtId="170" fontId="14" fillId="0" borderId="0" xfId="0" applyNumberFormat="1" applyFont="1" applyBorder="1" applyAlignment="1">
      <alignment vertical="top" wrapText="1"/>
    </xf>
    <xf numFmtId="170" fontId="14" fillId="0" borderId="0" xfId="0" applyNumberFormat="1" applyFont="1" applyAlignment="1">
      <alignment vertical="top" wrapText="1"/>
    </xf>
    <xf numFmtId="0" fontId="13" fillId="5" borderId="5" xfId="0" applyFont="1" applyFill="1" applyBorder="1" applyAlignment="1">
      <alignment horizontal="center" vertical="top" wrapText="1"/>
    </xf>
    <xf numFmtId="0" fontId="13" fillId="6" borderId="5" xfId="0" applyFont="1" applyFill="1" applyBorder="1" applyAlignment="1">
      <alignment horizontal="center" vertical="top" wrapText="1"/>
    </xf>
    <xf numFmtId="0" fontId="13" fillId="6" borderId="11" xfId="0" applyFont="1" applyFill="1" applyBorder="1" applyAlignment="1">
      <alignment horizontal="center" vertical="top" wrapText="1"/>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wrapText="1"/>
    </xf>
    <xf numFmtId="14" fontId="3" fillId="2" borderId="0" xfId="0" applyNumberFormat="1" applyFont="1" applyFill="1" applyBorder="1" applyAlignment="1">
      <alignment horizontal="center" wrapText="1"/>
    </xf>
    <xf numFmtId="0" fontId="6" fillId="2" borderId="0" xfId="0" applyFont="1" applyFill="1" applyBorder="1" applyAlignment="1">
      <alignment horizontal="center"/>
    </xf>
    <xf numFmtId="14" fontId="6" fillId="2" borderId="0" xfId="0" applyNumberFormat="1" applyFont="1" applyFill="1" applyBorder="1" applyAlignment="1">
      <alignment horizontal="center"/>
    </xf>
    <xf numFmtId="0" fontId="13" fillId="6" borderId="5" xfId="0" applyFont="1" applyFill="1" applyBorder="1" applyAlignment="1">
      <alignment horizontal="center" vertical="top"/>
    </xf>
    <xf numFmtId="0" fontId="13" fillId="6" borderId="4" xfId="0" applyFont="1" applyFill="1" applyBorder="1" applyAlignment="1">
      <alignment horizontal="center" vertical="top" wrapText="1"/>
    </xf>
  </cellXfs>
  <cellStyles count="9">
    <cellStyle name="Millares 2" xfId="2" xr:uid="{00000000-0005-0000-0000-000000000000}"/>
    <cellStyle name="Millares 2 2" xfId="4" xr:uid="{00000000-0005-0000-0000-000001000000}"/>
    <cellStyle name="Millares 6 3" xfId="6" xr:uid="{00000000-0005-0000-0000-000002000000}"/>
    <cellStyle name="Moneda" xfId="8" builtinId="4"/>
    <cellStyle name="Normal" xfId="0" builtinId="0"/>
    <cellStyle name="Normal 2" xfId="1" xr:uid="{00000000-0005-0000-0000-000005000000}"/>
    <cellStyle name="Normal 2 2" xfId="5" xr:uid="{00000000-0005-0000-0000-000006000000}"/>
    <cellStyle name="Normal 3" xfId="3" xr:uid="{00000000-0005-0000-0000-000007000000}"/>
    <cellStyle name="Porcentaje" xfId="7" builtinId="5"/>
  </cellStyles>
  <dxfs count="1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1118</xdr:row>
      <xdr:rowOff>0</xdr:rowOff>
    </xdr:from>
    <xdr:to>
      <xdr:col>4</xdr:col>
      <xdr:colOff>666751</xdr:colOff>
      <xdr:row>1136</xdr:row>
      <xdr:rowOff>72571</xdr:rowOff>
    </xdr:to>
    <xdr:pic>
      <xdr:nvPicPr>
        <xdr:cNvPr id="2" name="Imagen 1">
          <a:extLst>
            <a:ext uri="{FF2B5EF4-FFF2-40B4-BE49-F238E27FC236}">
              <a16:creationId xmlns:a16="http://schemas.microsoft.com/office/drawing/2014/main" id="{612E9F0E-40A5-4E28-B050-3F50F7AC9CCF}"/>
            </a:ext>
          </a:extLst>
        </xdr:cNvPr>
        <xdr:cNvPicPr/>
      </xdr:nvPicPr>
      <xdr:blipFill rotWithShape="1">
        <a:blip xmlns:r="http://schemas.openxmlformats.org/officeDocument/2006/relationships" r:embed="rId1"/>
        <a:srcRect l="32853" t="30501" r="27564" b="31870"/>
        <a:stretch/>
      </xdr:blipFill>
      <xdr:spPr bwMode="auto">
        <a:xfrm>
          <a:off x="1703917" y="394811250"/>
          <a:ext cx="6286501" cy="308882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610466</xdr:colOff>
      <xdr:row>0</xdr:row>
      <xdr:rowOff>166687</xdr:rowOff>
    </xdr:from>
    <xdr:to>
      <xdr:col>6</xdr:col>
      <xdr:colOff>732559</xdr:colOff>
      <xdr:row>4</xdr:row>
      <xdr:rowOff>168419</xdr:rowOff>
    </xdr:to>
    <xdr:pic>
      <xdr:nvPicPr>
        <xdr:cNvPr id="3" name="Imagen 2" descr="ESCUDO_2">
          <a:extLst>
            <a:ext uri="{FF2B5EF4-FFF2-40B4-BE49-F238E27FC236}">
              <a16:creationId xmlns:a16="http://schemas.microsoft.com/office/drawing/2014/main" id="{187C6E8C-980D-4789-A9CE-FB32DE0BDB50}"/>
            </a:ext>
          </a:extLst>
        </xdr:cNvPr>
        <xdr:cNvPicPr/>
      </xdr:nvPicPr>
      <xdr:blipFill>
        <a:blip xmlns:r="http://schemas.openxmlformats.org/officeDocument/2006/relationships" r:embed="rId2"/>
        <a:srcRect/>
        <a:stretch>
          <a:fillRect/>
        </a:stretch>
      </xdr:blipFill>
      <xdr:spPr bwMode="auto">
        <a:xfrm>
          <a:off x="8992466" y="166687"/>
          <a:ext cx="907906" cy="811357"/>
        </a:xfrm>
        <a:prstGeom prst="rect">
          <a:avLst/>
        </a:prstGeom>
        <a:noFill/>
        <a:ln w="9525">
          <a:noFill/>
          <a:miter lim="800000"/>
          <a:headEnd/>
          <a:tailEnd/>
        </a:ln>
      </xdr:spPr>
    </xdr:pic>
    <xdr:clientData/>
  </xdr:twoCellAnchor>
  <xdr:twoCellAnchor editAs="oneCell">
    <xdr:from>
      <xdr:col>9</xdr:col>
      <xdr:colOff>300904</xdr:colOff>
      <xdr:row>0</xdr:row>
      <xdr:rowOff>209983</xdr:rowOff>
    </xdr:from>
    <xdr:to>
      <xdr:col>9</xdr:col>
      <xdr:colOff>1595437</xdr:colOff>
      <xdr:row>4</xdr:row>
      <xdr:rowOff>119063</xdr:rowOff>
    </xdr:to>
    <xdr:pic>
      <xdr:nvPicPr>
        <xdr:cNvPr id="4" name="Imagen 3" descr="logo oficial de la ONE">
          <a:extLst>
            <a:ext uri="{FF2B5EF4-FFF2-40B4-BE49-F238E27FC236}">
              <a16:creationId xmlns:a16="http://schemas.microsoft.com/office/drawing/2014/main" id="{E0EBA49D-0653-4032-BC7C-205BB6A71509}"/>
            </a:ext>
          </a:extLst>
        </xdr:cNvPr>
        <xdr:cNvPicPr/>
      </xdr:nvPicPr>
      <xdr:blipFill>
        <a:blip xmlns:r="http://schemas.openxmlformats.org/officeDocument/2006/relationships" r:embed="rId3"/>
        <a:srcRect/>
        <a:stretch>
          <a:fillRect/>
        </a:stretch>
      </xdr:blipFill>
      <xdr:spPr bwMode="auto">
        <a:xfrm>
          <a:off x="15445654" y="209983"/>
          <a:ext cx="1294533" cy="7187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33"/>
  <sheetViews>
    <sheetView showGridLines="0" tabSelected="1" zoomScale="55" zoomScaleNormal="55" workbookViewId="0">
      <pane ySplit="6" topLeftCell="A7" activePane="bottomLeft" state="frozen"/>
      <selection pane="bottomLeft" activeCell="A2" sqref="A2:O2"/>
    </sheetView>
  </sheetViews>
  <sheetFormatPr baseColWidth="10" defaultColWidth="11.42578125" defaultRowHeight="12.75" x14ac:dyDescent="0.25"/>
  <cols>
    <col min="1" max="1" width="14" style="92" customWidth="1"/>
    <col min="2" max="2" width="11.5703125" style="72" customWidth="1"/>
    <col min="3" max="3" width="60.7109375" style="103" customWidth="1"/>
    <col min="4" max="4" width="23.42578125" style="109" bestFit="1" customWidth="1"/>
    <col min="5" max="5" width="16" style="184" customWidth="1"/>
    <col min="6" max="6" width="11.85546875" style="317" bestFit="1" customWidth="1"/>
    <col min="7" max="7" width="13" style="317" bestFit="1" customWidth="1"/>
    <col min="8" max="8" width="41.7109375" style="109" customWidth="1"/>
    <col min="9" max="9" width="34.85546875" style="109" customWidth="1"/>
    <col min="10" max="10" width="27.140625" style="89" customWidth="1"/>
    <col min="11" max="11" width="27.42578125" style="89" customWidth="1"/>
    <col min="12" max="12" width="25.7109375" style="89" customWidth="1"/>
    <col min="13" max="13" width="25" style="89" customWidth="1"/>
    <col min="14" max="14" width="18.7109375" style="90" customWidth="1"/>
    <col min="15" max="15" width="22.140625" style="30" customWidth="1"/>
    <col min="16" max="16" width="27.5703125" style="30" customWidth="1"/>
    <col min="17" max="17" width="22" style="30" customWidth="1"/>
    <col min="18" max="18" width="33" style="30" customWidth="1"/>
    <col min="19" max="19" width="14.28515625" style="30" customWidth="1"/>
    <col min="20" max="16384" width="11.42578125" style="30"/>
  </cols>
  <sheetData>
    <row r="1" spans="1:25" s="1" customFormat="1" ht="18" customHeight="1" x14ac:dyDescent="0.25">
      <c r="A1" s="321" t="s">
        <v>0</v>
      </c>
      <c r="B1" s="321"/>
      <c r="C1" s="321"/>
      <c r="D1" s="321"/>
      <c r="E1" s="321"/>
      <c r="F1" s="321"/>
      <c r="G1" s="322"/>
      <c r="H1" s="321"/>
      <c r="I1" s="321"/>
      <c r="J1" s="321"/>
      <c r="K1" s="321"/>
      <c r="L1" s="321"/>
      <c r="M1" s="321"/>
      <c r="N1" s="321"/>
      <c r="O1" s="321"/>
      <c r="P1" s="188"/>
      <c r="Q1" s="156"/>
    </row>
    <row r="2" spans="1:25" s="2" customFormat="1" ht="16.5" customHeight="1" x14ac:dyDescent="0.3">
      <c r="A2" s="323" t="s">
        <v>1</v>
      </c>
      <c r="B2" s="323"/>
      <c r="C2" s="323"/>
      <c r="D2" s="323"/>
      <c r="E2" s="323"/>
      <c r="F2" s="323"/>
      <c r="G2" s="324"/>
      <c r="H2" s="323"/>
      <c r="I2" s="323"/>
      <c r="J2" s="323"/>
      <c r="K2" s="323"/>
      <c r="L2" s="323"/>
      <c r="M2" s="323"/>
      <c r="N2" s="323"/>
      <c r="O2" s="323"/>
      <c r="P2" s="189"/>
      <c r="Q2" s="5"/>
    </row>
    <row r="3" spans="1:25" s="2" customFormat="1" ht="9" customHeight="1" x14ac:dyDescent="0.3">
      <c r="A3" s="3"/>
      <c r="B3" s="3"/>
      <c r="C3" s="3"/>
      <c r="D3" s="4"/>
      <c r="E3" s="167"/>
      <c r="F3" s="283"/>
      <c r="G3" s="283"/>
      <c r="H3" s="4"/>
      <c r="I3" s="4"/>
      <c r="J3" s="5"/>
      <c r="K3" s="5"/>
      <c r="L3" s="5"/>
      <c r="M3" s="5"/>
      <c r="N3" s="3"/>
      <c r="O3" s="3"/>
      <c r="P3" s="3"/>
      <c r="Q3" s="3"/>
    </row>
    <row r="4" spans="1:25" s="6" customFormat="1" ht="18" customHeight="1" x14ac:dyDescent="0.25">
      <c r="A4" s="325" t="s">
        <v>574</v>
      </c>
      <c r="B4" s="325"/>
      <c r="C4" s="325"/>
      <c r="D4" s="325"/>
      <c r="E4" s="325"/>
      <c r="F4" s="325"/>
      <c r="G4" s="326"/>
      <c r="H4" s="325"/>
      <c r="I4" s="325"/>
      <c r="J4" s="325"/>
      <c r="K4" s="325"/>
      <c r="L4" s="325"/>
      <c r="M4" s="325"/>
      <c r="N4" s="325"/>
      <c r="O4" s="325"/>
      <c r="P4" s="190"/>
      <c r="Q4" s="157"/>
    </row>
    <row r="5" spans="1:25" s="10" customFormat="1" ht="33" customHeight="1" thickBot="1" x14ac:dyDescent="0.3">
      <c r="A5" s="7"/>
      <c r="B5" s="7"/>
      <c r="C5" s="7"/>
      <c r="D5" s="8"/>
      <c r="E5" s="168"/>
      <c r="F5" s="284"/>
      <c r="G5" s="284"/>
      <c r="H5" s="8"/>
      <c r="I5" s="8"/>
      <c r="J5" s="9"/>
      <c r="K5" s="9"/>
      <c r="L5" s="9"/>
      <c r="M5" s="9"/>
      <c r="N5" s="7"/>
      <c r="O5" s="7"/>
      <c r="P5" s="7"/>
      <c r="Q5" s="7"/>
    </row>
    <row r="6" spans="1:25" s="16" customFormat="1" ht="43.5" customHeight="1" x14ac:dyDescent="0.25">
      <c r="A6" s="11" t="s">
        <v>2</v>
      </c>
      <c r="B6" s="12" t="s">
        <v>3</v>
      </c>
      <c r="C6" s="13" t="s">
        <v>4</v>
      </c>
      <c r="D6" s="13" t="s">
        <v>5</v>
      </c>
      <c r="E6" s="166" t="s">
        <v>794</v>
      </c>
      <c r="F6" s="285" t="s">
        <v>1266</v>
      </c>
      <c r="G6" s="285" t="s">
        <v>1267</v>
      </c>
      <c r="H6" s="13" t="s">
        <v>528</v>
      </c>
      <c r="I6" s="13" t="s">
        <v>809</v>
      </c>
      <c r="J6" s="14" t="s">
        <v>6</v>
      </c>
      <c r="K6" s="15" t="s">
        <v>7</v>
      </c>
      <c r="L6" s="15" t="s">
        <v>8</v>
      </c>
      <c r="M6" s="15" t="s">
        <v>9</v>
      </c>
      <c r="N6" s="13" t="s">
        <v>10</v>
      </c>
      <c r="O6" s="13" t="s">
        <v>11</v>
      </c>
      <c r="P6" s="13" t="s">
        <v>810</v>
      </c>
      <c r="Q6" s="13" t="s">
        <v>529</v>
      </c>
    </row>
    <row r="7" spans="1:25" s="24" customFormat="1" ht="15.75" x14ac:dyDescent="0.25">
      <c r="A7" s="17"/>
      <c r="B7" s="18"/>
      <c r="C7" s="19" t="s">
        <v>0</v>
      </c>
      <c r="D7" s="20" t="s">
        <v>12</v>
      </c>
      <c r="E7" s="169"/>
      <c r="F7" s="286"/>
      <c r="G7" s="286"/>
      <c r="H7" s="153"/>
      <c r="I7" s="153"/>
      <c r="J7" s="21">
        <f>+J8+J321+J519+J1054</f>
        <v>462735241.00000006</v>
      </c>
      <c r="K7" s="21">
        <f>+K321+K519+K1054</f>
        <v>300000000</v>
      </c>
      <c r="L7" s="21">
        <f>+L321+L519+L1054</f>
        <v>0</v>
      </c>
      <c r="M7" s="21">
        <f>+M8+M321+M519+M1054</f>
        <v>5640000</v>
      </c>
      <c r="N7" s="22"/>
      <c r="O7" s="23"/>
      <c r="P7" s="23"/>
      <c r="Q7" s="23"/>
    </row>
    <row r="8" spans="1:25" ht="82.5" customHeight="1" x14ac:dyDescent="0.25">
      <c r="A8" s="25"/>
      <c r="B8" s="26" t="s">
        <v>13</v>
      </c>
      <c r="C8" s="27" t="s">
        <v>14</v>
      </c>
      <c r="D8" s="27" t="s">
        <v>15</v>
      </c>
      <c r="E8" s="170"/>
      <c r="F8" s="287"/>
      <c r="G8" s="287"/>
      <c r="H8" s="154"/>
      <c r="I8" s="154"/>
      <c r="J8" s="28">
        <f>+J9+J49+J81+J99+J139+J145+J238+J297</f>
        <v>396935253.80000007</v>
      </c>
      <c r="K8" s="28">
        <f t="shared" ref="K8:M8" si="0">+K9+K49+K81+K99+K139+K145+K238+K297</f>
        <v>0</v>
      </c>
      <c r="L8" s="28">
        <f t="shared" si="0"/>
        <v>0</v>
      </c>
      <c r="M8" s="28">
        <f t="shared" si="0"/>
        <v>2000000</v>
      </c>
      <c r="N8" s="29"/>
      <c r="O8" s="29"/>
      <c r="P8" s="29"/>
      <c r="Q8" s="29"/>
    </row>
    <row r="9" spans="1:25" ht="32.25" customHeight="1" x14ac:dyDescent="0.25">
      <c r="A9" s="31"/>
      <c r="B9" s="268" t="s">
        <v>16</v>
      </c>
      <c r="C9" s="32" t="s">
        <v>17</v>
      </c>
      <c r="D9" s="33" t="s">
        <v>18</v>
      </c>
      <c r="E9" s="171"/>
      <c r="F9" s="288"/>
      <c r="G9" s="288"/>
      <c r="H9" s="155"/>
      <c r="I9" s="155"/>
      <c r="J9" s="34">
        <f>+J10+J24+J28+J31+J40+J43</f>
        <v>361445748.08000004</v>
      </c>
      <c r="K9" s="34">
        <f t="shared" ref="K9:M9" si="1">+K10+K24+K28+K31+K40+K43</f>
        <v>0</v>
      </c>
      <c r="L9" s="34">
        <f t="shared" si="1"/>
        <v>0</v>
      </c>
      <c r="M9" s="34">
        <f t="shared" si="1"/>
        <v>0</v>
      </c>
      <c r="N9" s="35"/>
      <c r="O9" s="36"/>
      <c r="P9" s="36"/>
      <c r="Q9" s="36"/>
      <c r="R9" s="37"/>
      <c r="S9" s="38"/>
      <c r="T9" s="38"/>
    </row>
    <row r="10" spans="1:25" ht="27.75" customHeight="1" x14ac:dyDescent="0.25">
      <c r="A10" s="140" t="s">
        <v>19</v>
      </c>
      <c r="B10" s="228" t="s">
        <v>20</v>
      </c>
      <c r="C10" s="141" t="s">
        <v>21</v>
      </c>
      <c r="D10" s="150" t="s">
        <v>22</v>
      </c>
      <c r="E10" s="172"/>
      <c r="F10" s="289">
        <v>43832</v>
      </c>
      <c r="G10" s="289">
        <v>44195</v>
      </c>
      <c r="H10" s="142"/>
      <c r="I10" s="142"/>
      <c r="J10" s="143">
        <f>+J11+J13+J18+J21</f>
        <v>1000000</v>
      </c>
      <c r="K10" s="143">
        <f>+K11+K13+K18+K21</f>
        <v>0</v>
      </c>
      <c r="L10" s="143">
        <v>0</v>
      </c>
      <c r="M10" s="143">
        <v>0</v>
      </c>
      <c r="N10" s="144" t="s">
        <v>23</v>
      </c>
      <c r="O10" s="145" t="s">
        <v>24</v>
      </c>
      <c r="P10" s="145"/>
      <c r="Q10" s="145"/>
      <c r="R10" s="37"/>
      <c r="S10" s="43"/>
      <c r="T10" s="38"/>
      <c r="U10" s="44"/>
      <c r="V10" s="44"/>
      <c r="W10" s="44"/>
    </row>
    <row r="11" spans="1:25" ht="32.25" customHeight="1" x14ac:dyDescent="0.25">
      <c r="A11" s="135"/>
      <c r="B11" s="110" t="s">
        <v>25</v>
      </c>
      <c r="C11" s="111" t="s">
        <v>806</v>
      </c>
      <c r="D11" s="112" t="s">
        <v>26</v>
      </c>
      <c r="E11" s="173"/>
      <c r="F11" s="290">
        <v>43922</v>
      </c>
      <c r="G11" s="290">
        <v>44104</v>
      </c>
      <c r="H11" s="112"/>
      <c r="I11" s="112"/>
      <c r="J11" s="113">
        <v>0</v>
      </c>
      <c r="K11" s="113">
        <v>0</v>
      </c>
      <c r="L11" s="113">
        <v>0</v>
      </c>
      <c r="M11" s="113">
        <v>0</v>
      </c>
      <c r="N11" s="114"/>
      <c r="O11" s="115" t="s">
        <v>27</v>
      </c>
      <c r="P11" s="115"/>
      <c r="Q11" s="115"/>
      <c r="R11" s="49"/>
      <c r="S11" s="50"/>
      <c r="T11" s="51"/>
      <c r="U11" s="51"/>
      <c r="V11" s="44"/>
      <c r="W11" s="52"/>
      <c r="X11" s="43"/>
      <c r="Y11" s="38"/>
    </row>
    <row r="12" spans="1:25" s="55" customFormat="1" ht="96.75" customHeight="1" x14ac:dyDescent="0.25">
      <c r="A12" s="54"/>
      <c r="B12" s="62" t="s">
        <v>516</v>
      </c>
      <c r="C12" s="63" t="s">
        <v>807</v>
      </c>
      <c r="D12" s="39" t="s">
        <v>517</v>
      </c>
      <c r="E12" s="185">
        <v>100</v>
      </c>
      <c r="F12" s="291">
        <v>43922</v>
      </c>
      <c r="G12" s="291">
        <v>44104</v>
      </c>
      <c r="H12" s="39" t="s">
        <v>1161</v>
      </c>
      <c r="I12" s="39" t="s">
        <v>814</v>
      </c>
      <c r="J12" s="46"/>
      <c r="K12" s="46"/>
      <c r="L12" s="46"/>
      <c r="M12" s="46"/>
      <c r="N12" s="47"/>
      <c r="O12" s="42" t="s">
        <v>27</v>
      </c>
      <c r="P12" s="42" t="s">
        <v>812</v>
      </c>
      <c r="Q12" s="42" t="s">
        <v>185</v>
      </c>
      <c r="R12" s="49"/>
      <c r="S12" s="50"/>
      <c r="T12" s="51"/>
      <c r="U12" s="51"/>
      <c r="V12" s="38"/>
      <c r="W12" s="52"/>
      <c r="X12" s="43"/>
      <c r="Y12" s="38"/>
    </row>
    <row r="13" spans="1:25" ht="32.25" customHeight="1" x14ac:dyDescent="0.25">
      <c r="A13" s="135"/>
      <c r="B13" s="110" t="s">
        <v>28</v>
      </c>
      <c r="C13" s="111" t="s">
        <v>29</v>
      </c>
      <c r="D13" s="112" t="s">
        <v>26</v>
      </c>
      <c r="E13" s="186"/>
      <c r="F13" s="290">
        <v>43832</v>
      </c>
      <c r="G13" s="290">
        <v>44195</v>
      </c>
      <c r="H13" s="112"/>
      <c r="I13" s="112"/>
      <c r="J13" s="113">
        <v>0</v>
      </c>
      <c r="K13" s="113">
        <v>0</v>
      </c>
      <c r="L13" s="113">
        <v>0</v>
      </c>
      <c r="M13" s="113">
        <v>0</v>
      </c>
      <c r="N13" s="114"/>
      <c r="O13" s="115" t="s">
        <v>30</v>
      </c>
      <c r="P13" s="115"/>
      <c r="Q13" s="115"/>
      <c r="R13" s="49"/>
      <c r="S13" s="50"/>
      <c r="T13" s="51"/>
      <c r="U13" s="51"/>
      <c r="V13" s="44"/>
      <c r="W13" s="52"/>
      <c r="X13" s="43"/>
      <c r="Y13" s="38"/>
    </row>
    <row r="14" spans="1:25" s="55" customFormat="1" ht="32.25" customHeight="1" x14ac:dyDescent="0.25">
      <c r="A14" s="54"/>
      <c r="B14" s="62" t="s">
        <v>521</v>
      </c>
      <c r="C14" s="45" t="s">
        <v>518</v>
      </c>
      <c r="D14" s="39" t="s">
        <v>517</v>
      </c>
      <c r="E14" s="185">
        <v>100</v>
      </c>
      <c r="F14" s="291">
        <v>43832</v>
      </c>
      <c r="G14" s="291">
        <v>44195</v>
      </c>
      <c r="H14" s="39" t="s">
        <v>530</v>
      </c>
      <c r="I14" s="39" t="s">
        <v>815</v>
      </c>
      <c r="J14" s="46"/>
      <c r="K14" s="46"/>
      <c r="L14" s="46"/>
      <c r="M14" s="46"/>
      <c r="N14" s="47"/>
      <c r="O14" s="42" t="s">
        <v>30</v>
      </c>
      <c r="P14" s="42" t="s">
        <v>3312</v>
      </c>
      <c r="Q14" s="42"/>
      <c r="R14" s="49"/>
      <c r="S14" s="50"/>
      <c r="T14" s="51"/>
      <c r="U14" s="51"/>
      <c r="V14" s="38"/>
      <c r="W14" s="52"/>
      <c r="X14" s="43"/>
      <c r="Y14" s="38"/>
    </row>
    <row r="15" spans="1:25" s="55" customFormat="1" ht="32.25" customHeight="1" x14ac:dyDescent="0.25">
      <c r="A15" s="54"/>
      <c r="B15" s="62" t="s">
        <v>522</v>
      </c>
      <c r="C15" s="45" t="s">
        <v>519</v>
      </c>
      <c r="D15" s="39" t="s">
        <v>517</v>
      </c>
      <c r="E15" s="185">
        <v>100</v>
      </c>
      <c r="F15" s="291">
        <v>43832</v>
      </c>
      <c r="G15" s="291">
        <v>44195</v>
      </c>
      <c r="H15" s="39" t="s">
        <v>3313</v>
      </c>
      <c r="I15" s="39" t="s">
        <v>3314</v>
      </c>
      <c r="J15" s="46"/>
      <c r="K15" s="46"/>
      <c r="L15" s="46"/>
      <c r="M15" s="46"/>
      <c r="N15" s="47"/>
      <c r="O15" s="42" t="s">
        <v>30</v>
      </c>
      <c r="P15" s="42" t="s">
        <v>3168</v>
      </c>
      <c r="Q15" s="42"/>
      <c r="R15" s="49"/>
      <c r="S15" s="50"/>
      <c r="T15" s="51"/>
      <c r="U15" s="51"/>
      <c r="V15" s="38"/>
      <c r="W15" s="52"/>
      <c r="X15" s="43"/>
      <c r="Y15" s="38"/>
    </row>
    <row r="16" spans="1:25" s="55" customFormat="1" ht="32.25" customHeight="1" x14ac:dyDescent="0.25">
      <c r="A16" s="54"/>
      <c r="B16" s="62" t="s">
        <v>523</v>
      </c>
      <c r="C16" s="45" t="s">
        <v>520</v>
      </c>
      <c r="D16" s="39" t="s">
        <v>517</v>
      </c>
      <c r="E16" s="185">
        <v>100</v>
      </c>
      <c r="F16" s="291">
        <v>43832</v>
      </c>
      <c r="G16" s="291">
        <v>44195</v>
      </c>
      <c r="H16" s="39" t="s">
        <v>531</v>
      </c>
      <c r="I16" s="39" t="s">
        <v>816</v>
      </c>
      <c r="J16" s="46"/>
      <c r="K16" s="46"/>
      <c r="L16" s="46"/>
      <c r="M16" s="46"/>
      <c r="N16" s="47"/>
      <c r="O16" s="42" t="s">
        <v>30</v>
      </c>
      <c r="P16" s="42" t="s">
        <v>3168</v>
      </c>
      <c r="Q16" s="42"/>
      <c r="R16" s="49"/>
      <c r="S16" s="50"/>
      <c r="T16" s="51"/>
      <c r="U16" s="51"/>
      <c r="V16" s="38"/>
      <c r="W16" s="52"/>
      <c r="X16" s="43"/>
      <c r="Y16" s="38"/>
    </row>
    <row r="17" spans="1:25" s="55" customFormat="1" ht="56.25" customHeight="1" x14ac:dyDescent="0.25">
      <c r="A17" s="54"/>
      <c r="B17" s="62" t="s">
        <v>524</v>
      </c>
      <c r="C17" s="45" t="s">
        <v>811</v>
      </c>
      <c r="D17" s="39" t="s">
        <v>517</v>
      </c>
      <c r="E17" s="185">
        <v>100</v>
      </c>
      <c r="F17" s="291">
        <v>43922</v>
      </c>
      <c r="G17" s="291">
        <v>44041</v>
      </c>
      <c r="H17" s="39" t="s">
        <v>538</v>
      </c>
      <c r="I17" s="39" t="s">
        <v>814</v>
      </c>
      <c r="J17" s="46"/>
      <c r="K17" s="46"/>
      <c r="L17" s="46"/>
      <c r="M17" s="46"/>
      <c r="N17" s="47"/>
      <c r="O17" s="42" t="s">
        <v>30</v>
      </c>
      <c r="P17" s="42" t="s">
        <v>3168</v>
      </c>
      <c r="Q17" s="42" t="s">
        <v>185</v>
      </c>
      <c r="R17" s="49"/>
      <c r="S17" s="50"/>
      <c r="T17" s="51"/>
      <c r="U17" s="51"/>
      <c r="V17" s="38"/>
      <c r="W17" s="52"/>
      <c r="X17" s="43"/>
      <c r="Y17" s="38"/>
    </row>
    <row r="18" spans="1:25" ht="33" customHeight="1" x14ac:dyDescent="0.25">
      <c r="A18" s="135"/>
      <c r="B18" s="110" t="s">
        <v>31</v>
      </c>
      <c r="C18" s="111" t="s">
        <v>34</v>
      </c>
      <c r="D18" s="112" t="s">
        <v>26</v>
      </c>
      <c r="E18" s="173"/>
      <c r="F18" s="290">
        <v>43857</v>
      </c>
      <c r="G18" s="290">
        <v>43882</v>
      </c>
      <c r="H18" s="112"/>
      <c r="I18" s="112"/>
      <c r="J18" s="116">
        <v>0</v>
      </c>
      <c r="K18" s="116">
        <v>0</v>
      </c>
      <c r="L18" s="116">
        <v>0</v>
      </c>
      <c r="M18" s="116">
        <v>0</v>
      </c>
      <c r="N18" s="117"/>
      <c r="O18" s="115" t="s">
        <v>32</v>
      </c>
      <c r="P18" s="115"/>
      <c r="Q18" s="115"/>
      <c r="R18" s="49"/>
      <c r="S18" s="50"/>
      <c r="T18" s="51"/>
      <c r="U18" s="51"/>
      <c r="V18" s="44"/>
      <c r="W18" s="52"/>
      <c r="X18" s="43"/>
      <c r="Y18" s="38"/>
    </row>
    <row r="19" spans="1:25" s="55" customFormat="1" ht="33" customHeight="1" x14ac:dyDescent="0.25">
      <c r="A19" s="54"/>
      <c r="B19" s="62" t="s">
        <v>541</v>
      </c>
      <c r="C19" s="63" t="s">
        <v>532</v>
      </c>
      <c r="D19" s="39" t="s">
        <v>517</v>
      </c>
      <c r="E19" s="185">
        <v>50</v>
      </c>
      <c r="F19" s="291">
        <v>43857</v>
      </c>
      <c r="G19" s="291">
        <v>43868</v>
      </c>
      <c r="H19" s="39" t="s">
        <v>534</v>
      </c>
      <c r="I19" s="39" t="s">
        <v>3288</v>
      </c>
      <c r="J19" s="53"/>
      <c r="K19" s="53"/>
      <c r="L19" s="53"/>
      <c r="M19" s="53"/>
      <c r="N19" s="41"/>
      <c r="O19" s="42" t="s">
        <v>139</v>
      </c>
      <c r="P19" s="42" t="s">
        <v>1339</v>
      </c>
      <c r="Q19" s="42" t="s">
        <v>130</v>
      </c>
      <c r="R19" s="49"/>
      <c r="S19" s="50"/>
      <c r="T19" s="51"/>
      <c r="U19" s="51"/>
      <c r="V19" s="38"/>
      <c r="W19" s="52"/>
      <c r="X19" s="43"/>
      <c r="Y19" s="38"/>
    </row>
    <row r="20" spans="1:25" s="55" customFormat="1" ht="33" customHeight="1" x14ac:dyDescent="0.25">
      <c r="A20" s="54"/>
      <c r="B20" s="62" t="s">
        <v>542</v>
      </c>
      <c r="C20" s="63" t="s">
        <v>533</v>
      </c>
      <c r="D20" s="39" t="s">
        <v>517</v>
      </c>
      <c r="E20" s="185">
        <v>50</v>
      </c>
      <c r="F20" s="291">
        <v>43871</v>
      </c>
      <c r="G20" s="291">
        <v>43882</v>
      </c>
      <c r="H20" s="39" t="s">
        <v>536</v>
      </c>
      <c r="I20" s="39" t="s">
        <v>817</v>
      </c>
      <c r="J20" s="53"/>
      <c r="K20" s="53"/>
      <c r="L20" s="53"/>
      <c r="M20" s="53"/>
      <c r="N20" s="41"/>
      <c r="O20" s="42" t="s">
        <v>139</v>
      </c>
      <c r="P20" s="42" t="s">
        <v>1339</v>
      </c>
      <c r="Q20" s="42" t="s">
        <v>130</v>
      </c>
      <c r="R20" s="49"/>
      <c r="S20" s="50"/>
      <c r="T20" s="51"/>
      <c r="U20" s="51"/>
      <c r="V20" s="38"/>
      <c r="W20" s="52"/>
      <c r="X20" s="43"/>
      <c r="Y20" s="38"/>
    </row>
    <row r="21" spans="1:25" s="55" customFormat="1" ht="30" customHeight="1" x14ac:dyDescent="0.25">
      <c r="A21" s="135"/>
      <c r="B21" s="110" t="s">
        <v>33</v>
      </c>
      <c r="C21" s="111" t="s">
        <v>525</v>
      </c>
      <c r="D21" s="112" t="s">
        <v>26</v>
      </c>
      <c r="E21" s="173"/>
      <c r="F21" s="290">
        <v>43922</v>
      </c>
      <c r="G21" s="290">
        <v>44195</v>
      </c>
      <c r="H21" s="112"/>
      <c r="I21" s="112"/>
      <c r="J21" s="113">
        <v>1000000</v>
      </c>
      <c r="K21" s="113">
        <v>0</v>
      </c>
      <c r="L21" s="113">
        <v>0</v>
      </c>
      <c r="M21" s="116">
        <v>0</v>
      </c>
      <c r="N21" s="117" t="s">
        <v>23</v>
      </c>
      <c r="O21" s="115" t="s">
        <v>32</v>
      </c>
      <c r="P21" s="115"/>
      <c r="Q21" s="115"/>
      <c r="R21" s="52"/>
      <c r="S21" s="43"/>
      <c r="T21" s="38"/>
      <c r="U21" s="38"/>
      <c r="V21" s="38"/>
      <c r="W21" s="38"/>
    </row>
    <row r="22" spans="1:25" s="55" customFormat="1" ht="45.75" customHeight="1" x14ac:dyDescent="0.25">
      <c r="A22" s="54"/>
      <c r="B22" s="62" t="s">
        <v>526</v>
      </c>
      <c r="C22" s="63" t="s">
        <v>535</v>
      </c>
      <c r="D22" s="39" t="s">
        <v>517</v>
      </c>
      <c r="E22" s="185">
        <v>100</v>
      </c>
      <c r="F22" s="291">
        <v>43922</v>
      </c>
      <c r="G22" s="291">
        <v>44074</v>
      </c>
      <c r="H22" s="163" t="s">
        <v>754</v>
      </c>
      <c r="I22" s="39" t="s">
        <v>814</v>
      </c>
      <c r="J22" s="46"/>
      <c r="K22" s="46"/>
      <c r="L22" s="46"/>
      <c r="M22" s="53"/>
      <c r="N22" s="41"/>
      <c r="O22" s="42" t="s">
        <v>32</v>
      </c>
      <c r="P22" s="42" t="s">
        <v>1492</v>
      </c>
      <c r="Q22" s="42" t="s">
        <v>185</v>
      </c>
      <c r="R22" s="52"/>
      <c r="S22" s="43"/>
      <c r="T22" s="38"/>
      <c r="U22" s="38"/>
      <c r="V22" s="38"/>
      <c r="W22" s="38"/>
    </row>
    <row r="23" spans="1:25" s="55" customFormat="1" ht="15" x14ac:dyDescent="0.25">
      <c r="A23" s="54"/>
      <c r="B23" s="62" t="s">
        <v>527</v>
      </c>
      <c r="C23" s="63" t="s">
        <v>755</v>
      </c>
      <c r="D23" s="39" t="s">
        <v>517</v>
      </c>
      <c r="E23" s="185">
        <v>100</v>
      </c>
      <c r="F23" s="291">
        <v>44013</v>
      </c>
      <c r="G23" s="291">
        <v>44195</v>
      </c>
      <c r="H23" s="39" t="s">
        <v>818</v>
      </c>
      <c r="I23" s="39" t="s">
        <v>537</v>
      </c>
      <c r="J23" s="46"/>
      <c r="K23" s="46"/>
      <c r="L23" s="46"/>
      <c r="M23" s="53"/>
      <c r="N23" s="41"/>
      <c r="O23" s="42" t="s">
        <v>32</v>
      </c>
      <c r="P23" s="42" t="s">
        <v>813</v>
      </c>
      <c r="Q23" s="42"/>
      <c r="R23" s="52"/>
      <c r="S23" s="43"/>
      <c r="T23" s="38"/>
      <c r="U23" s="38"/>
      <c r="V23" s="38"/>
      <c r="W23" s="38"/>
    </row>
    <row r="24" spans="1:25" s="55" customFormat="1" ht="33" customHeight="1" x14ac:dyDescent="0.25">
      <c r="A24" s="140" t="s">
        <v>19</v>
      </c>
      <c r="B24" s="228" t="s">
        <v>35</v>
      </c>
      <c r="C24" s="141" t="s">
        <v>36</v>
      </c>
      <c r="D24" s="150" t="s">
        <v>22</v>
      </c>
      <c r="E24" s="172"/>
      <c r="F24" s="289">
        <v>43862</v>
      </c>
      <c r="G24" s="289">
        <v>44196</v>
      </c>
      <c r="H24" s="142"/>
      <c r="I24" s="142"/>
      <c r="J24" s="146">
        <f>+J25</f>
        <v>0</v>
      </c>
      <c r="K24" s="146">
        <f>+K25</f>
        <v>0</v>
      </c>
      <c r="L24" s="146">
        <f>+L25</f>
        <v>0</v>
      </c>
      <c r="M24" s="146">
        <f>+M25</f>
        <v>0</v>
      </c>
      <c r="N24" s="144"/>
      <c r="O24" s="145" t="s">
        <v>37</v>
      </c>
      <c r="P24" s="145"/>
      <c r="Q24" s="145"/>
      <c r="R24" s="57"/>
      <c r="S24" s="43"/>
      <c r="T24" s="38"/>
      <c r="U24" s="38"/>
      <c r="V24" s="38"/>
      <c r="W24" s="38"/>
    </row>
    <row r="25" spans="1:25" s="55" customFormat="1" ht="30.75" customHeight="1" x14ac:dyDescent="0.25">
      <c r="A25" s="135"/>
      <c r="B25" s="110" t="s">
        <v>38</v>
      </c>
      <c r="C25" s="111" t="s">
        <v>39</v>
      </c>
      <c r="D25" s="112" t="s">
        <v>26</v>
      </c>
      <c r="E25" s="173"/>
      <c r="F25" s="290">
        <v>43862</v>
      </c>
      <c r="G25" s="290">
        <v>44196</v>
      </c>
      <c r="H25" s="112"/>
      <c r="I25" s="112"/>
      <c r="J25" s="116">
        <v>0</v>
      </c>
      <c r="K25" s="116">
        <v>0</v>
      </c>
      <c r="L25" s="116">
        <v>0</v>
      </c>
      <c r="M25" s="116">
        <v>0</v>
      </c>
      <c r="N25" s="117"/>
      <c r="O25" s="115" t="s">
        <v>37</v>
      </c>
      <c r="P25" s="115"/>
      <c r="Q25" s="115"/>
      <c r="R25" s="57"/>
      <c r="S25" s="43"/>
      <c r="T25" s="38"/>
      <c r="U25" s="38"/>
      <c r="V25" s="38"/>
      <c r="W25" s="38"/>
    </row>
    <row r="26" spans="1:25" s="55" customFormat="1" ht="30.75" customHeight="1" x14ac:dyDescent="0.25">
      <c r="A26" s="54"/>
      <c r="B26" s="62" t="s">
        <v>539</v>
      </c>
      <c r="C26" s="63" t="s">
        <v>543</v>
      </c>
      <c r="D26" s="39" t="s">
        <v>517</v>
      </c>
      <c r="E26" s="187">
        <v>30</v>
      </c>
      <c r="F26" s="291">
        <v>43862</v>
      </c>
      <c r="G26" s="291">
        <v>44012</v>
      </c>
      <c r="H26" s="39" t="s">
        <v>545</v>
      </c>
      <c r="I26" s="39" t="s">
        <v>814</v>
      </c>
      <c r="J26" s="56"/>
      <c r="K26" s="56"/>
      <c r="L26" s="56"/>
      <c r="M26" s="56"/>
      <c r="N26" s="41"/>
      <c r="O26" s="42" t="s">
        <v>185</v>
      </c>
      <c r="P26" s="42" t="s">
        <v>1480</v>
      </c>
      <c r="Q26" s="42"/>
      <c r="R26" s="57"/>
      <c r="S26" s="43"/>
      <c r="T26" s="38"/>
      <c r="U26" s="38"/>
      <c r="V26" s="38"/>
      <c r="W26" s="38"/>
    </row>
    <row r="27" spans="1:25" s="55" customFormat="1" ht="55.5" customHeight="1" x14ac:dyDescent="0.25">
      <c r="A27" s="54"/>
      <c r="B27" s="62" t="s">
        <v>540</v>
      </c>
      <c r="C27" s="63" t="s">
        <v>544</v>
      </c>
      <c r="D27" s="39" t="s">
        <v>517</v>
      </c>
      <c r="E27" s="187">
        <v>70</v>
      </c>
      <c r="F27" s="291">
        <v>43891</v>
      </c>
      <c r="G27" s="291">
        <v>44196</v>
      </c>
      <c r="H27" s="39" t="s">
        <v>756</v>
      </c>
      <c r="I27" s="39" t="s">
        <v>756</v>
      </c>
      <c r="J27" s="56"/>
      <c r="K27" s="56"/>
      <c r="L27" s="56"/>
      <c r="M27" s="56"/>
      <c r="N27" s="41"/>
      <c r="O27" s="42" t="s">
        <v>185</v>
      </c>
      <c r="P27" s="42" t="s">
        <v>1480</v>
      </c>
      <c r="Q27" s="42" t="s">
        <v>107</v>
      </c>
      <c r="R27" s="57"/>
      <c r="S27" s="43"/>
      <c r="T27" s="38"/>
      <c r="U27" s="38"/>
      <c r="V27" s="38"/>
      <c r="W27" s="38"/>
    </row>
    <row r="28" spans="1:25" ht="31.5" customHeight="1" x14ac:dyDescent="0.25">
      <c r="A28" s="140" t="s">
        <v>19</v>
      </c>
      <c r="B28" s="228" t="s">
        <v>40</v>
      </c>
      <c r="C28" s="141" t="s">
        <v>41</v>
      </c>
      <c r="D28" s="150" t="s">
        <v>22</v>
      </c>
      <c r="E28" s="172"/>
      <c r="F28" s="289">
        <v>44013</v>
      </c>
      <c r="G28" s="289">
        <v>44058</v>
      </c>
      <c r="H28" s="142"/>
      <c r="I28" s="142"/>
      <c r="J28" s="143">
        <v>0</v>
      </c>
      <c r="K28" s="143">
        <v>0</v>
      </c>
      <c r="L28" s="143">
        <v>0</v>
      </c>
      <c r="M28" s="143">
        <v>0</v>
      </c>
      <c r="N28" s="144"/>
      <c r="O28" s="145" t="s">
        <v>27</v>
      </c>
      <c r="P28" s="145"/>
      <c r="Q28" s="145"/>
      <c r="R28" s="37"/>
      <c r="S28" s="43"/>
      <c r="T28" s="38"/>
      <c r="U28" s="44"/>
      <c r="V28" s="44"/>
      <c r="W28" s="44"/>
    </row>
    <row r="29" spans="1:25" ht="31.5" customHeight="1" x14ac:dyDescent="0.25">
      <c r="A29" s="135"/>
      <c r="B29" s="110" t="s">
        <v>42</v>
      </c>
      <c r="C29" s="111" t="s">
        <v>43</v>
      </c>
      <c r="D29" s="112" t="s">
        <v>26</v>
      </c>
      <c r="E29" s="173"/>
      <c r="F29" s="290">
        <v>44013</v>
      </c>
      <c r="G29" s="290">
        <v>44058</v>
      </c>
      <c r="H29" s="112"/>
      <c r="I29" s="112"/>
      <c r="J29" s="113">
        <v>0</v>
      </c>
      <c r="K29" s="113">
        <v>0</v>
      </c>
      <c r="L29" s="113">
        <v>0</v>
      </c>
      <c r="M29" s="113">
        <v>0</v>
      </c>
      <c r="N29" s="117"/>
      <c r="O29" s="115" t="s">
        <v>27</v>
      </c>
      <c r="P29" s="115"/>
      <c r="Q29" s="115" t="s">
        <v>27</v>
      </c>
      <c r="R29" s="58"/>
      <c r="S29" s="43"/>
      <c r="T29" s="38"/>
    </row>
    <row r="30" spans="1:25" s="55" customFormat="1" ht="31.5" customHeight="1" x14ac:dyDescent="0.25">
      <c r="A30" s="54"/>
      <c r="B30" s="62" t="s">
        <v>546</v>
      </c>
      <c r="C30" s="63" t="s">
        <v>547</v>
      </c>
      <c r="D30" s="39" t="s">
        <v>517</v>
      </c>
      <c r="E30" s="185">
        <v>100</v>
      </c>
      <c r="F30" s="291">
        <v>44013</v>
      </c>
      <c r="G30" s="291">
        <v>44058</v>
      </c>
      <c r="H30" s="39" t="s">
        <v>548</v>
      </c>
      <c r="I30" s="39" t="s">
        <v>819</v>
      </c>
      <c r="J30" s="46"/>
      <c r="K30" s="46"/>
      <c r="L30" s="46"/>
      <c r="M30" s="46"/>
      <c r="N30" s="41"/>
      <c r="O30" s="42" t="s">
        <v>27</v>
      </c>
      <c r="P30" s="42" t="s">
        <v>813</v>
      </c>
      <c r="Q30" s="42" t="s">
        <v>37</v>
      </c>
      <c r="R30" s="58"/>
      <c r="S30" s="43"/>
      <c r="T30" s="38"/>
    </row>
    <row r="31" spans="1:25" ht="15" x14ac:dyDescent="0.25">
      <c r="A31" s="140" t="s">
        <v>44</v>
      </c>
      <c r="B31" s="228" t="s">
        <v>45</v>
      </c>
      <c r="C31" s="141" t="s">
        <v>46</v>
      </c>
      <c r="D31" s="150" t="s">
        <v>22</v>
      </c>
      <c r="E31" s="172"/>
      <c r="F31" s="289">
        <v>43832</v>
      </c>
      <c r="G31" s="289">
        <v>44196</v>
      </c>
      <c r="H31" s="142"/>
      <c r="I31" s="142"/>
      <c r="J31" s="143">
        <f>(J32)</f>
        <v>350000</v>
      </c>
      <c r="K31" s="143">
        <v>0</v>
      </c>
      <c r="L31" s="143">
        <v>0</v>
      </c>
      <c r="M31" s="146">
        <v>0</v>
      </c>
      <c r="N31" s="144" t="s">
        <v>23</v>
      </c>
      <c r="O31" s="145" t="s">
        <v>47</v>
      </c>
      <c r="P31" s="145"/>
      <c r="Q31" s="145"/>
      <c r="R31" s="58"/>
      <c r="S31" s="43"/>
      <c r="T31" s="38"/>
    </row>
    <row r="32" spans="1:25" ht="15" x14ac:dyDescent="0.25">
      <c r="A32" s="135"/>
      <c r="B32" s="110" t="s">
        <v>48</v>
      </c>
      <c r="C32" s="111" t="s">
        <v>49</v>
      </c>
      <c r="D32" s="112" t="s">
        <v>26</v>
      </c>
      <c r="E32" s="173"/>
      <c r="F32" s="290">
        <v>43832</v>
      </c>
      <c r="G32" s="290">
        <v>44196</v>
      </c>
      <c r="H32" s="112"/>
      <c r="I32" s="112"/>
      <c r="J32" s="113">
        <v>350000</v>
      </c>
      <c r="K32" s="113">
        <v>0</v>
      </c>
      <c r="L32" s="113">
        <v>0</v>
      </c>
      <c r="M32" s="116">
        <v>0</v>
      </c>
      <c r="N32" s="117" t="s">
        <v>23</v>
      </c>
      <c r="O32" s="115" t="s">
        <v>47</v>
      </c>
      <c r="P32" s="115"/>
      <c r="Q32" s="115"/>
      <c r="R32" s="58"/>
      <c r="S32" s="43"/>
      <c r="T32" s="38"/>
    </row>
    <row r="33" spans="1:20" s="55" customFormat="1" ht="30" customHeight="1" x14ac:dyDescent="0.25">
      <c r="A33" s="54"/>
      <c r="B33" s="62" t="s">
        <v>549</v>
      </c>
      <c r="C33" s="161" t="s">
        <v>3289</v>
      </c>
      <c r="D33" s="39" t="s">
        <v>517</v>
      </c>
      <c r="E33" s="185">
        <v>100</v>
      </c>
      <c r="F33" s="291">
        <v>43996</v>
      </c>
      <c r="G33" s="291">
        <v>44012</v>
      </c>
      <c r="H33" s="161" t="s">
        <v>560</v>
      </c>
      <c r="I33" s="161" t="s">
        <v>820</v>
      </c>
      <c r="J33" s="46"/>
      <c r="K33" s="46"/>
      <c r="L33" s="46"/>
      <c r="M33" s="53"/>
      <c r="N33" s="41"/>
      <c r="O33" s="42" t="s">
        <v>47</v>
      </c>
      <c r="P33" s="42" t="s">
        <v>1479</v>
      </c>
      <c r="Q33" s="42"/>
      <c r="R33" s="58"/>
      <c r="S33" s="43"/>
      <c r="T33" s="38"/>
    </row>
    <row r="34" spans="1:20" s="55" customFormat="1" ht="30" customHeight="1" x14ac:dyDescent="0.25">
      <c r="A34" s="54"/>
      <c r="B34" s="62" t="s">
        <v>550</v>
      </c>
      <c r="C34" s="161" t="s">
        <v>3290</v>
      </c>
      <c r="D34" s="39" t="s">
        <v>517</v>
      </c>
      <c r="E34" s="185">
        <v>100</v>
      </c>
      <c r="F34" s="291">
        <v>43934</v>
      </c>
      <c r="G34" s="291">
        <v>43950</v>
      </c>
      <c r="H34" s="161" t="s">
        <v>561</v>
      </c>
      <c r="I34" s="161" t="s">
        <v>821</v>
      </c>
      <c r="J34" s="46"/>
      <c r="K34" s="46"/>
      <c r="L34" s="46"/>
      <c r="M34" s="53"/>
      <c r="N34" s="41"/>
      <c r="O34" s="42" t="s">
        <v>47</v>
      </c>
      <c r="P34" s="42" t="s">
        <v>1479</v>
      </c>
      <c r="Q34" s="42" t="s">
        <v>96</v>
      </c>
      <c r="R34" s="58"/>
      <c r="S34" s="43"/>
      <c r="T34" s="38"/>
    </row>
    <row r="35" spans="1:20" s="55" customFormat="1" ht="30" customHeight="1" x14ac:dyDescent="0.25">
      <c r="A35" s="54"/>
      <c r="B35" s="62" t="s">
        <v>551</v>
      </c>
      <c r="C35" s="161" t="s">
        <v>556</v>
      </c>
      <c r="D35" s="39" t="s">
        <v>517</v>
      </c>
      <c r="E35" s="185">
        <v>100</v>
      </c>
      <c r="F35" s="291">
        <v>43899</v>
      </c>
      <c r="G35" s="291">
        <v>43921</v>
      </c>
      <c r="H35" s="161" t="s">
        <v>562</v>
      </c>
      <c r="I35" s="161" t="s">
        <v>1160</v>
      </c>
      <c r="J35" s="46"/>
      <c r="K35" s="46"/>
      <c r="L35" s="46"/>
      <c r="M35" s="53"/>
      <c r="N35" s="41"/>
      <c r="O35" s="42" t="s">
        <v>47</v>
      </c>
      <c r="P35" s="42" t="s">
        <v>1479</v>
      </c>
      <c r="Q35" s="42"/>
      <c r="R35" s="58"/>
      <c r="S35" s="43"/>
      <c r="T35" s="38"/>
    </row>
    <row r="36" spans="1:20" s="55" customFormat="1" ht="28.5" customHeight="1" x14ac:dyDescent="0.25">
      <c r="A36" s="54"/>
      <c r="B36" s="62" t="s">
        <v>552</v>
      </c>
      <c r="C36" s="161" t="s">
        <v>557</v>
      </c>
      <c r="D36" s="39" t="s">
        <v>517</v>
      </c>
      <c r="E36" s="185">
        <v>100</v>
      </c>
      <c r="F36" s="291">
        <v>43878</v>
      </c>
      <c r="G36" s="291">
        <v>43882</v>
      </c>
      <c r="H36" s="161" t="s">
        <v>563</v>
      </c>
      <c r="I36" s="161" t="s">
        <v>822</v>
      </c>
      <c r="J36" s="46"/>
      <c r="K36" s="46"/>
      <c r="L36" s="46"/>
      <c r="M36" s="53"/>
      <c r="N36" s="41"/>
      <c r="O36" s="42" t="s">
        <v>47</v>
      </c>
      <c r="P36" s="42" t="s">
        <v>1479</v>
      </c>
      <c r="Q36" s="42"/>
      <c r="R36" s="58"/>
      <c r="S36" s="43"/>
      <c r="T36" s="38"/>
    </row>
    <row r="37" spans="1:20" s="55" customFormat="1" ht="28.5" customHeight="1" x14ac:dyDescent="0.25">
      <c r="A37" s="54"/>
      <c r="B37" s="62" t="s">
        <v>553</v>
      </c>
      <c r="C37" s="161" t="s">
        <v>558</v>
      </c>
      <c r="D37" s="39" t="s">
        <v>517</v>
      </c>
      <c r="E37" s="185">
        <v>100</v>
      </c>
      <c r="F37" s="291">
        <v>43931</v>
      </c>
      <c r="G37" s="291">
        <v>43838</v>
      </c>
      <c r="H37" s="161" t="s">
        <v>757</v>
      </c>
      <c r="I37" s="161" t="s">
        <v>757</v>
      </c>
      <c r="J37" s="46"/>
      <c r="K37" s="46"/>
      <c r="L37" s="46"/>
      <c r="M37" s="53"/>
      <c r="N37" s="41"/>
      <c r="O37" s="42" t="s">
        <v>47</v>
      </c>
      <c r="P37" s="42" t="s">
        <v>1479</v>
      </c>
      <c r="Q37" s="42"/>
      <c r="R37" s="58"/>
      <c r="S37" s="43"/>
      <c r="T37" s="38"/>
    </row>
    <row r="38" spans="1:20" s="55" customFormat="1" ht="15" x14ac:dyDescent="0.25">
      <c r="A38" s="54"/>
      <c r="B38" s="62" t="s">
        <v>554</v>
      </c>
      <c r="C38" s="161" t="s">
        <v>565</v>
      </c>
      <c r="D38" s="39" t="s">
        <v>517</v>
      </c>
      <c r="E38" s="185">
        <v>100</v>
      </c>
      <c r="F38" s="291">
        <v>43832</v>
      </c>
      <c r="G38" s="291">
        <v>44196</v>
      </c>
      <c r="H38" s="161" t="s">
        <v>566</v>
      </c>
      <c r="I38" s="161" t="s">
        <v>823</v>
      </c>
      <c r="J38" s="46"/>
      <c r="K38" s="46"/>
      <c r="L38" s="46"/>
      <c r="M38" s="53"/>
      <c r="N38" s="41"/>
      <c r="O38" s="42" t="s">
        <v>47</v>
      </c>
      <c r="P38" s="42" t="s">
        <v>1479</v>
      </c>
      <c r="Q38" s="42"/>
      <c r="R38" s="58"/>
      <c r="S38" s="43"/>
      <c r="T38" s="38"/>
    </row>
    <row r="39" spans="1:20" s="55" customFormat="1" ht="15" x14ac:dyDescent="0.25">
      <c r="A39" s="54"/>
      <c r="B39" s="62" t="s">
        <v>555</v>
      </c>
      <c r="C39" s="161" t="s">
        <v>559</v>
      </c>
      <c r="D39" s="39" t="s">
        <v>517</v>
      </c>
      <c r="E39" s="185">
        <v>100</v>
      </c>
      <c r="F39" s="291">
        <v>44137</v>
      </c>
      <c r="G39" s="291">
        <v>44196</v>
      </c>
      <c r="H39" s="161" t="s">
        <v>564</v>
      </c>
      <c r="I39" s="161" t="s">
        <v>564</v>
      </c>
      <c r="J39" s="46"/>
      <c r="K39" s="46"/>
      <c r="L39" s="46"/>
      <c r="M39" s="53"/>
      <c r="N39" s="41"/>
      <c r="O39" s="42" t="s">
        <v>47</v>
      </c>
      <c r="P39" s="42" t="s">
        <v>1479</v>
      </c>
      <c r="Q39" s="42"/>
      <c r="R39" s="58"/>
      <c r="S39" s="43"/>
      <c r="T39" s="38"/>
    </row>
    <row r="40" spans="1:20" s="55" customFormat="1" ht="15" x14ac:dyDescent="0.25">
      <c r="A40" s="140" t="s">
        <v>44</v>
      </c>
      <c r="B40" s="228" t="s">
        <v>50</v>
      </c>
      <c r="C40" s="165" t="s">
        <v>51</v>
      </c>
      <c r="D40" s="150" t="s">
        <v>22</v>
      </c>
      <c r="E40" s="175"/>
      <c r="F40" s="292"/>
      <c r="G40" s="292"/>
      <c r="H40" s="142"/>
      <c r="I40" s="142"/>
      <c r="J40" s="143">
        <f>SUM(J41:J42)</f>
        <v>40551878.280000001</v>
      </c>
      <c r="K40" s="143"/>
      <c r="L40" s="143"/>
      <c r="M40" s="146"/>
      <c r="N40" s="144" t="s">
        <v>23</v>
      </c>
      <c r="O40" s="145" t="s">
        <v>27</v>
      </c>
      <c r="P40" s="145"/>
      <c r="Q40" s="145"/>
      <c r="R40" s="58"/>
      <c r="S40" s="43"/>
      <c r="T40" s="38"/>
    </row>
    <row r="41" spans="1:20" ht="15" x14ac:dyDescent="0.25">
      <c r="A41" s="135"/>
      <c r="B41" s="110" t="s">
        <v>52</v>
      </c>
      <c r="C41" s="115" t="s">
        <v>53</v>
      </c>
      <c r="D41" s="112" t="s">
        <v>26</v>
      </c>
      <c r="E41" s="173"/>
      <c r="F41" s="293"/>
      <c r="G41" s="293"/>
      <c r="H41" s="112"/>
      <c r="I41" s="112"/>
      <c r="J41" s="113">
        <v>38551878.280000001</v>
      </c>
      <c r="K41" s="113"/>
      <c r="L41" s="113"/>
      <c r="M41" s="116"/>
      <c r="N41" s="117" t="s">
        <v>23</v>
      </c>
      <c r="O41" s="115" t="s">
        <v>27</v>
      </c>
      <c r="P41" s="115"/>
      <c r="Q41" s="115"/>
      <c r="R41" s="58"/>
      <c r="S41" s="43"/>
      <c r="T41" s="38"/>
    </row>
    <row r="42" spans="1:20" ht="15" x14ac:dyDescent="0.25">
      <c r="A42" s="135"/>
      <c r="B42" s="110" t="s">
        <v>54</v>
      </c>
      <c r="C42" s="115" t="s">
        <v>55</v>
      </c>
      <c r="D42" s="112" t="s">
        <v>26</v>
      </c>
      <c r="E42" s="173"/>
      <c r="F42" s="293"/>
      <c r="G42" s="293"/>
      <c r="H42" s="112"/>
      <c r="I42" s="112"/>
      <c r="J42" s="113">
        <v>2000000</v>
      </c>
      <c r="K42" s="113"/>
      <c r="L42" s="113"/>
      <c r="M42" s="116"/>
      <c r="N42" s="117" t="s">
        <v>23</v>
      </c>
      <c r="O42" s="115" t="s">
        <v>27</v>
      </c>
      <c r="P42" s="115"/>
      <c r="Q42" s="115"/>
      <c r="R42" s="58"/>
      <c r="S42" s="43"/>
      <c r="T42" s="38"/>
    </row>
    <row r="43" spans="1:20" s="55" customFormat="1" ht="15" x14ac:dyDescent="0.25">
      <c r="A43" s="140" t="s">
        <v>44</v>
      </c>
      <c r="B43" s="228" t="s">
        <v>56</v>
      </c>
      <c r="C43" s="165" t="s">
        <v>57</v>
      </c>
      <c r="D43" s="150" t="s">
        <v>22</v>
      </c>
      <c r="E43" s="175"/>
      <c r="F43" s="292"/>
      <c r="G43" s="292"/>
      <c r="H43" s="142"/>
      <c r="I43" s="142"/>
      <c r="J43" s="143">
        <f>SUM(J44:J48)</f>
        <v>319543869.80000001</v>
      </c>
      <c r="K43" s="143"/>
      <c r="L43" s="143"/>
      <c r="M43" s="146"/>
      <c r="N43" s="144"/>
      <c r="O43" s="145" t="s">
        <v>27</v>
      </c>
      <c r="P43" s="145"/>
      <c r="Q43" s="145"/>
      <c r="R43" s="48"/>
      <c r="S43" s="43"/>
      <c r="T43" s="38"/>
    </row>
    <row r="44" spans="1:20" ht="15" x14ac:dyDescent="0.25">
      <c r="A44" s="137"/>
      <c r="B44" s="110" t="s">
        <v>58</v>
      </c>
      <c r="C44" s="115" t="s">
        <v>59</v>
      </c>
      <c r="D44" s="112" t="s">
        <v>26</v>
      </c>
      <c r="E44" s="173"/>
      <c r="F44" s="293"/>
      <c r="G44" s="293"/>
      <c r="H44" s="112"/>
      <c r="I44" s="112"/>
      <c r="J44" s="113">
        <v>190618119</v>
      </c>
      <c r="K44" s="113"/>
      <c r="L44" s="113"/>
      <c r="M44" s="116"/>
      <c r="N44" s="117" t="s">
        <v>23</v>
      </c>
      <c r="O44" s="115" t="s">
        <v>27</v>
      </c>
      <c r="P44" s="115"/>
      <c r="Q44" s="115"/>
      <c r="R44" s="60"/>
      <c r="S44" s="43"/>
      <c r="T44" s="38"/>
    </row>
    <row r="45" spans="1:20" ht="15" x14ac:dyDescent="0.25">
      <c r="A45" s="137"/>
      <c r="B45" s="110" t="s">
        <v>60</v>
      </c>
      <c r="C45" s="115" t="s">
        <v>61</v>
      </c>
      <c r="D45" s="112" t="s">
        <v>26</v>
      </c>
      <c r="E45" s="173"/>
      <c r="F45" s="293"/>
      <c r="G45" s="293"/>
      <c r="H45" s="112"/>
      <c r="I45" s="112"/>
      <c r="J45" s="113">
        <v>34152544</v>
      </c>
      <c r="K45" s="113"/>
      <c r="L45" s="113"/>
      <c r="M45" s="116"/>
      <c r="N45" s="117" t="s">
        <v>62</v>
      </c>
      <c r="O45" s="115" t="s">
        <v>27</v>
      </c>
      <c r="P45" s="115"/>
      <c r="Q45" s="115"/>
      <c r="R45" s="60"/>
      <c r="S45" s="43"/>
      <c r="T45" s="38"/>
    </row>
    <row r="46" spans="1:20" ht="25.5" x14ac:dyDescent="0.25">
      <c r="A46" s="137"/>
      <c r="B46" s="110" t="s">
        <v>63</v>
      </c>
      <c r="C46" s="115" t="s">
        <v>64</v>
      </c>
      <c r="D46" s="112" t="s">
        <v>26</v>
      </c>
      <c r="E46" s="173"/>
      <c r="F46" s="293"/>
      <c r="G46" s="293"/>
      <c r="H46" s="112"/>
      <c r="I46" s="112"/>
      <c r="J46" s="113">
        <v>56836356</v>
      </c>
      <c r="K46" s="113"/>
      <c r="L46" s="113"/>
      <c r="M46" s="116"/>
      <c r="N46" s="117" t="s">
        <v>65</v>
      </c>
      <c r="O46" s="115" t="s">
        <v>27</v>
      </c>
      <c r="P46" s="115"/>
      <c r="Q46" s="115"/>
      <c r="R46" s="60"/>
      <c r="S46" s="43"/>
      <c r="T46" s="38"/>
    </row>
    <row r="47" spans="1:20" ht="15" x14ac:dyDescent="0.25">
      <c r="A47" s="137"/>
      <c r="B47" s="110" t="s">
        <v>66</v>
      </c>
      <c r="C47" s="115" t="s">
        <v>67</v>
      </c>
      <c r="D47" s="112" t="s">
        <v>26</v>
      </c>
      <c r="E47" s="173"/>
      <c r="F47" s="293"/>
      <c r="G47" s="293"/>
      <c r="H47" s="112"/>
      <c r="I47" s="112"/>
      <c r="J47" s="113">
        <v>36735406</v>
      </c>
      <c r="K47" s="113"/>
      <c r="L47" s="113"/>
      <c r="M47" s="116"/>
      <c r="N47" s="117" t="s">
        <v>68</v>
      </c>
      <c r="O47" s="115" t="s">
        <v>27</v>
      </c>
      <c r="P47" s="115"/>
      <c r="Q47" s="115"/>
      <c r="R47" s="60"/>
      <c r="S47" s="43"/>
      <c r="T47" s="38"/>
    </row>
    <row r="48" spans="1:20" ht="25.5" x14ac:dyDescent="0.25">
      <c r="A48" s="137"/>
      <c r="B48" s="110" t="s">
        <v>69</v>
      </c>
      <c r="C48" s="115" t="s">
        <v>70</v>
      </c>
      <c r="D48" s="112" t="s">
        <v>26</v>
      </c>
      <c r="E48" s="173"/>
      <c r="F48" s="293"/>
      <c r="G48" s="293"/>
      <c r="H48" s="112"/>
      <c r="I48" s="112"/>
      <c r="J48" s="113">
        <v>1201444.8</v>
      </c>
      <c r="K48" s="113"/>
      <c r="L48" s="113"/>
      <c r="M48" s="116"/>
      <c r="N48" s="117" t="s">
        <v>71</v>
      </c>
      <c r="O48" s="115" t="s">
        <v>27</v>
      </c>
      <c r="P48" s="115"/>
      <c r="Q48" s="115"/>
      <c r="R48" s="60"/>
      <c r="S48" s="43"/>
      <c r="T48" s="38"/>
    </row>
    <row r="49" spans="1:20" ht="25.5" x14ac:dyDescent="0.25">
      <c r="A49" s="61"/>
      <c r="B49" s="268" t="s">
        <v>72</v>
      </c>
      <c r="C49" s="32" t="s">
        <v>73</v>
      </c>
      <c r="D49" s="33" t="s">
        <v>18</v>
      </c>
      <c r="E49" s="171"/>
      <c r="F49" s="288"/>
      <c r="G49" s="288"/>
      <c r="H49" s="155"/>
      <c r="I49" s="155"/>
      <c r="J49" s="34">
        <f>+J50+J55+J60+J64+J74+J78</f>
        <v>370000</v>
      </c>
      <c r="K49" s="34">
        <f>+K50+K55+K60+K64+K74+K78</f>
        <v>0</v>
      </c>
      <c r="L49" s="34">
        <f>+L50+L55+L60+L64+L74+L78</f>
        <v>0</v>
      </c>
      <c r="M49" s="34">
        <f>+M50+M55+M60+M64+M74+M78</f>
        <v>0</v>
      </c>
      <c r="N49" s="35"/>
      <c r="O49" s="35"/>
      <c r="P49" s="35"/>
      <c r="Q49" s="35"/>
      <c r="R49" s="52"/>
      <c r="S49" s="43"/>
      <c r="T49" s="38"/>
    </row>
    <row r="50" spans="1:20" ht="27.75" customHeight="1" x14ac:dyDescent="0.25">
      <c r="A50" s="140" t="s">
        <v>19</v>
      </c>
      <c r="B50" s="228" t="s">
        <v>74</v>
      </c>
      <c r="C50" s="141" t="s">
        <v>75</v>
      </c>
      <c r="D50" s="150" t="s">
        <v>22</v>
      </c>
      <c r="E50" s="172"/>
      <c r="F50" s="289">
        <v>43832</v>
      </c>
      <c r="G50" s="289">
        <v>44196</v>
      </c>
      <c r="H50" s="142"/>
      <c r="I50" s="142"/>
      <c r="J50" s="143">
        <f>+J51</f>
        <v>0</v>
      </c>
      <c r="K50" s="143">
        <f t="shared" ref="K50:M50" si="2">+K51</f>
        <v>0</v>
      </c>
      <c r="L50" s="143">
        <f t="shared" si="2"/>
        <v>0</v>
      </c>
      <c r="M50" s="143">
        <f t="shared" si="2"/>
        <v>0</v>
      </c>
      <c r="N50" s="144"/>
      <c r="O50" s="145" t="s">
        <v>3315</v>
      </c>
      <c r="P50" s="145"/>
      <c r="Q50" s="145"/>
      <c r="R50" s="52"/>
      <c r="S50" s="43"/>
      <c r="T50" s="38"/>
    </row>
    <row r="51" spans="1:20" ht="39.75" customHeight="1" x14ac:dyDescent="0.25">
      <c r="A51" s="135"/>
      <c r="B51" s="110" t="s">
        <v>76</v>
      </c>
      <c r="C51" s="111" t="s">
        <v>758</v>
      </c>
      <c r="D51" s="112" t="s">
        <v>26</v>
      </c>
      <c r="E51" s="173"/>
      <c r="F51" s="290">
        <v>43832</v>
      </c>
      <c r="G51" s="290">
        <v>44196</v>
      </c>
      <c r="H51" s="112"/>
      <c r="I51" s="112"/>
      <c r="J51" s="113">
        <v>0</v>
      </c>
      <c r="K51" s="113">
        <v>0</v>
      </c>
      <c r="L51" s="113">
        <v>0</v>
      </c>
      <c r="M51" s="113">
        <v>0</v>
      </c>
      <c r="N51" s="117"/>
      <c r="O51" s="115" t="s">
        <v>3315</v>
      </c>
      <c r="P51" s="115"/>
      <c r="Q51" s="115"/>
      <c r="R51" s="52"/>
      <c r="S51" s="43"/>
      <c r="T51" s="38"/>
    </row>
    <row r="52" spans="1:20" s="55" customFormat="1" ht="39.75" customHeight="1" x14ac:dyDescent="0.25">
      <c r="A52" s="54"/>
      <c r="B52" s="62" t="s">
        <v>759</v>
      </c>
      <c r="C52" s="63" t="s">
        <v>762</v>
      </c>
      <c r="D52" s="39" t="s">
        <v>517</v>
      </c>
      <c r="E52" s="185">
        <v>100</v>
      </c>
      <c r="F52" s="291">
        <v>43832</v>
      </c>
      <c r="G52" s="291">
        <v>43920</v>
      </c>
      <c r="H52" s="63" t="s">
        <v>763</v>
      </c>
      <c r="I52" s="63" t="s">
        <v>824</v>
      </c>
      <c r="J52" s="40"/>
      <c r="K52" s="40"/>
      <c r="L52" s="40"/>
      <c r="M52" s="40"/>
      <c r="N52" s="41"/>
      <c r="O52" s="42" t="s">
        <v>3315</v>
      </c>
      <c r="P52" s="42" t="s">
        <v>1483</v>
      </c>
      <c r="Q52" s="42"/>
      <c r="R52" s="52"/>
      <c r="S52" s="43"/>
      <c r="T52" s="38"/>
    </row>
    <row r="53" spans="1:20" s="55" customFormat="1" ht="56.25" customHeight="1" x14ac:dyDescent="0.25">
      <c r="A53" s="54"/>
      <c r="B53" s="62" t="s">
        <v>760</v>
      </c>
      <c r="C53" s="63" t="s">
        <v>2773</v>
      </c>
      <c r="D53" s="39" t="s">
        <v>517</v>
      </c>
      <c r="E53" s="185">
        <v>100</v>
      </c>
      <c r="F53" s="291">
        <v>43832</v>
      </c>
      <c r="G53" s="291">
        <v>44196</v>
      </c>
      <c r="H53" s="63" t="s">
        <v>3469</v>
      </c>
      <c r="I53" s="63" t="s">
        <v>825</v>
      </c>
      <c r="J53" s="40"/>
      <c r="K53" s="40"/>
      <c r="L53" s="40"/>
      <c r="M53" s="40"/>
      <c r="N53" s="41"/>
      <c r="O53" s="42" t="s">
        <v>3315</v>
      </c>
      <c r="P53" s="42" t="s">
        <v>1484</v>
      </c>
      <c r="Q53" s="42"/>
      <c r="R53" s="52"/>
      <c r="S53" s="43"/>
      <c r="T53" s="38"/>
    </row>
    <row r="54" spans="1:20" s="55" customFormat="1" ht="51" customHeight="1" x14ac:dyDescent="0.25">
      <c r="A54" s="54"/>
      <c r="B54" s="62" t="s">
        <v>761</v>
      </c>
      <c r="C54" s="63" t="s">
        <v>2772</v>
      </c>
      <c r="D54" s="39" t="s">
        <v>517</v>
      </c>
      <c r="E54" s="185">
        <v>100</v>
      </c>
      <c r="F54" s="291">
        <v>43832</v>
      </c>
      <c r="G54" s="291">
        <v>44196</v>
      </c>
      <c r="H54" s="63" t="s">
        <v>1520</v>
      </c>
      <c r="I54" s="63" t="s">
        <v>826</v>
      </c>
      <c r="J54" s="40"/>
      <c r="K54" s="40"/>
      <c r="L54" s="40"/>
      <c r="M54" s="40"/>
      <c r="N54" s="41"/>
      <c r="O54" s="42" t="s">
        <v>3315</v>
      </c>
      <c r="P54" s="42" t="s">
        <v>1484</v>
      </c>
      <c r="Q54" s="42"/>
      <c r="R54" s="52"/>
      <c r="S54" s="43"/>
      <c r="T54" s="38"/>
    </row>
    <row r="55" spans="1:20" s="55" customFormat="1" ht="44.25" customHeight="1" x14ac:dyDescent="0.25">
      <c r="A55" s="140" t="s">
        <v>19</v>
      </c>
      <c r="B55" s="228" t="s">
        <v>77</v>
      </c>
      <c r="C55" s="147" t="s">
        <v>78</v>
      </c>
      <c r="D55" s="150" t="s">
        <v>22</v>
      </c>
      <c r="E55" s="172"/>
      <c r="F55" s="289">
        <v>43832</v>
      </c>
      <c r="G55" s="289">
        <v>44196</v>
      </c>
      <c r="H55" s="142"/>
      <c r="I55" s="142"/>
      <c r="J55" s="146">
        <f>+J56</f>
        <v>0</v>
      </c>
      <c r="K55" s="146">
        <f t="shared" ref="K55:M55" si="3">+K56</f>
        <v>0</v>
      </c>
      <c r="L55" s="146">
        <f t="shared" si="3"/>
        <v>0</v>
      </c>
      <c r="M55" s="146">
        <f t="shared" si="3"/>
        <v>0</v>
      </c>
      <c r="N55" s="144"/>
      <c r="O55" s="145" t="s">
        <v>3315</v>
      </c>
      <c r="P55" s="145"/>
      <c r="Q55" s="145"/>
      <c r="R55" s="37"/>
    </row>
    <row r="56" spans="1:20" s="55" customFormat="1" ht="29.25" customHeight="1" x14ac:dyDescent="0.25">
      <c r="A56" s="135"/>
      <c r="B56" s="110" t="s">
        <v>79</v>
      </c>
      <c r="C56" s="112" t="s">
        <v>764</v>
      </c>
      <c r="D56" s="112" t="s">
        <v>26</v>
      </c>
      <c r="E56" s="173"/>
      <c r="F56" s="290">
        <v>43832</v>
      </c>
      <c r="G56" s="290">
        <v>44196</v>
      </c>
      <c r="H56" s="112"/>
      <c r="I56" s="112"/>
      <c r="J56" s="116">
        <v>0</v>
      </c>
      <c r="K56" s="116">
        <v>0</v>
      </c>
      <c r="L56" s="116">
        <v>0</v>
      </c>
      <c r="M56" s="116">
        <v>0</v>
      </c>
      <c r="N56" s="117"/>
      <c r="O56" s="115" t="s">
        <v>3315</v>
      </c>
      <c r="P56" s="115"/>
      <c r="Q56" s="115"/>
      <c r="R56" s="37"/>
    </row>
    <row r="57" spans="1:20" s="55" customFormat="1" ht="29.25" customHeight="1" x14ac:dyDescent="0.25">
      <c r="A57" s="54"/>
      <c r="B57" s="62" t="s">
        <v>765</v>
      </c>
      <c r="C57" s="63" t="s">
        <v>2771</v>
      </c>
      <c r="D57" s="39" t="s">
        <v>517</v>
      </c>
      <c r="E57" s="185">
        <v>100</v>
      </c>
      <c r="F57" s="291">
        <v>43832</v>
      </c>
      <c r="G57" s="291">
        <v>44196</v>
      </c>
      <c r="H57" s="63" t="s">
        <v>768</v>
      </c>
      <c r="I57" s="63" t="s">
        <v>768</v>
      </c>
      <c r="J57" s="56"/>
      <c r="K57" s="56"/>
      <c r="L57" s="56"/>
      <c r="M57" s="56"/>
      <c r="N57" s="41"/>
      <c r="O57" s="42" t="s">
        <v>3315</v>
      </c>
      <c r="P57" s="42" t="s">
        <v>1483</v>
      </c>
      <c r="Q57" s="42"/>
      <c r="R57" s="37"/>
    </row>
    <row r="58" spans="1:20" s="55" customFormat="1" ht="40.5" customHeight="1" x14ac:dyDescent="0.25">
      <c r="A58" s="54"/>
      <c r="B58" s="62" t="s">
        <v>766</v>
      </c>
      <c r="C58" s="63" t="s">
        <v>3470</v>
      </c>
      <c r="D58" s="39" t="s">
        <v>517</v>
      </c>
      <c r="E58" s="185">
        <v>100</v>
      </c>
      <c r="F58" s="291">
        <v>43832</v>
      </c>
      <c r="G58" s="291">
        <v>44196</v>
      </c>
      <c r="H58" s="63" t="s">
        <v>769</v>
      </c>
      <c r="I58" s="63" t="s">
        <v>827</v>
      </c>
      <c r="J58" s="56"/>
      <c r="K58" s="56"/>
      <c r="L58" s="56"/>
      <c r="M58" s="56"/>
      <c r="N58" s="41"/>
      <c r="O58" s="42" t="s">
        <v>3315</v>
      </c>
      <c r="P58" s="42" t="s">
        <v>1485</v>
      </c>
      <c r="Q58" s="42"/>
      <c r="R58" s="37"/>
    </row>
    <row r="59" spans="1:20" s="55" customFormat="1" ht="42.75" customHeight="1" x14ac:dyDescent="0.25">
      <c r="A59" s="54"/>
      <c r="B59" s="62" t="s">
        <v>767</v>
      </c>
      <c r="C59" s="63" t="s">
        <v>2770</v>
      </c>
      <c r="D59" s="39" t="s">
        <v>517</v>
      </c>
      <c r="E59" s="185">
        <v>100</v>
      </c>
      <c r="F59" s="291">
        <v>43832</v>
      </c>
      <c r="G59" s="291">
        <v>44196</v>
      </c>
      <c r="H59" s="63" t="s">
        <v>770</v>
      </c>
      <c r="I59" s="63" t="s">
        <v>828</v>
      </c>
      <c r="J59" s="56"/>
      <c r="K59" s="56"/>
      <c r="L59" s="56"/>
      <c r="M59" s="56"/>
      <c r="N59" s="41"/>
      <c r="O59" s="42" t="s">
        <v>3315</v>
      </c>
      <c r="P59" s="42" t="s">
        <v>1485</v>
      </c>
      <c r="Q59" s="42"/>
      <c r="R59" s="37"/>
    </row>
    <row r="60" spans="1:20" s="55" customFormat="1" ht="15" x14ac:dyDescent="0.25">
      <c r="A60" s="140" t="s">
        <v>19</v>
      </c>
      <c r="B60" s="228" t="s">
        <v>80</v>
      </c>
      <c r="C60" s="147" t="s">
        <v>771</v>
      </c>
      <c r="D60" s="150" t="s">
        <v>22</v>
      </c>
      <c r="E60" s="172"/>
      <c r="F60" s="289">
        <v>43832</v>
      </c>
      <c r="G60" s="289">
        <v>44196</v>
      </c>
      <c r="H60" s="142"/>
      <c r="I60" s="142"/>
      <c r="J60" s="146">
        <f>+J61</f>
        <v>0</v>
      </c>
      <c r="K60" s="146">
        <f t="shared" ref="K60:M60" si="4">+K61</f>
        <v>0</v>
      </c>
      <c r="L60" s="146">
        <f t="shared" si="4"/>
        <v>0</v>
      </c>
      <c r="M60" s="146">
        <f t="shared" si="4"/>
        <v>0</v>
      </c>
      <c r="N60" s="144"/>
      <c r="O60" s="145" t="s">
        <v>3315</v>
      </c>
      <c r="P60" s="145"/>
      <c r="Q60" s="145"/>
      <c r="R60" s="52"/>
    </row>
    <row r="61" spans="1:20" s="55" customFormat="1" ht="36.75" customHeight="1" x14ac:dyDescent="0.25">
      <c r="A61" s="135"/>
      <c r="B61" s="110" t="s">
        <v>81</v>
      </c>
      <c r="C61" s="119" t="s">
        <v>772</v>
      </c>
      <c r="D61" s="112" t="s">
        <v>26</v>
      </c>
      <c r="E61" s="173"/>
      <c r="F61" s="290">
        <v>43832</v>
      </c>
      <c r="G61" s="290">
        <v>44196</v>
      </c>
      <c r="H61" s="112"/>
      <c r="I61" s="112"/>
      <c r="J61" s="116">
        <v>0</v>
      </c>
      <c r="K61" s="116">
        <v>0</v>
      </c>
      <c r="L61" s="116">
        <v>0</v>
      </c>
      <c r="M61" s="116">
        <v>0</v>
      </c>
      <c r="N61" s="117"/>
      <c r="O61" s="115" t="s">
        <v>3315</v>
      </c>
      <c r="P61" s="115"/>
      <c r="Q61" s="115"/>
      <c r="R61" s="52"/>
    </row>
    <row r="62" spans="1:20" s="55" customFormat="1" ht="38.25" x14ac:dyDescent="0.25">
      <c r="A62" s="54"/>
      <c r="B62" s="62" t="s">
        <v>773</v>
      </c>
      <c r="C62" s="63" t="s">
        <v>775</v>
      </c>
      <c r="D62" s="39" t="s">
        <v>517</v>
      </c>
      <c r="E62" s="185">
        <v>100</v>
      </c>
      <c r="F62" s="291">
        <v>43832</v>
      </c>
      <c r="G62" s="291">
        <v>44196</v>
      </c>
      <c r="H62" s="63" t="s">
        <v>3319</v>
      </c>
      <c r="I62" s="63" t="s">
        <v>829</v>
      </c>
      <c r="J62" s="56"/>
      <c r="K62" s="56"/>
      <c r="L62" s="56"/>
      <c r="M62" s="56"/>
      <c r="N62" s="41"/>
      <c r="O62" s="42" t="s">
        <v>3315</v>
      </c>
      <c r="P62" s="42" t="s">
        <v>1486</v>
      </c>
      <c r="Q62" s="42"/>
      <c r="R62" s="52"/>
    </row>
    <row r="63" spans="1:20" s="55" customFormat="1" ht="44.25" customHeight="1" x14ac:dyDescent="0.25">
      <c r="A63" s="54"/>
      <c r="B63" s="62" t="s">
        <v>774</v>
      </c>
      <c r="C63" s="63" t="s">
        <v>3318</v>
      </c>
      <c r="D63" s="39" t="s">
        <v>517</v>
      </c>
      <c r="E63" s="185">
        <v>100</v>
      </c>
      <c r="F63" s="291">
        <v>43832</v>
      </c>
      <c r="G63" s="291">
        <v>44196</v>
      </c>
      <c r="H63" s="63" t="s">
        <v>3320</v>
      </c>
      <c r="I63" s="63" t="s">
        <v>3320</v>
      </c>
      <c r="J63" s="56"/>
      <c r="K63" s="56"/>
      <c r="L63" s="56"/>
      <c r="M63" s="56"/>
      <c r="N63" s="41"/>
      <c r="O63" s="42" t="s">
        <v>3315</v>
      </c>
      <c r="P63" s="42" t="s">
        <v>1486</v>
      </c>
      <c r="Q63" s="42"/>
      <c r="R63" s="52"/>
    </row>
    <row r="64" spans="1:20" s="55" customFormat="1" ht="42" customHeight="1" x14ac:dyDescent="0.25">
      <c r="A64" s="140" t="s">
        <v>19</v>
      </c>
      <c r="B64" s="228" t="s">
        <v>82</v>
      </c>
      <c r="C64" s="147" t="s">
        <v>83</v>
      </c>
      <c r="D64" s="150" t="s">
        <v>22</v>
      </c>
      <c r="E64" s="172"/>
      <c r="F64" s="289">
        <v>43832</v>
      </c>
      <c r="G64" s="289">
        <v>44196</v>
      </c>
      <c r="H64" s="142"/>
      <c r="I64" s="142"/>
      <c r="J64" s="146">
        <f>+J65+J70</f>
        <v>0</v>
      </c>
      <c r="K64" s="146">
        <f t="shared" ref="K64:M64" si="5">+K65+K70</f>
        <v>0</v>
      </c>
      <c r="L64" s="146">
        <f t="shared" si="5"/>
        <v>0</v>
      </c>
      <c r="M64" s="146">
        <f t="shared" si="5"/>
        <v>0</v>
      </c>
      <c r="N64" s="144"/>
      <c r="O64" s="145" t="s">
        <v>3315</v>
      </c>
      <c r="P64" s="145"/>
      <c r="Q64" s="145"/>
      <c r="R64" s="52"/>
    </row>
    <row r="65" spans="1:18" s="55" customFormat="1" ht="25.5" x14ac:dyDescent="0.25">
      <c r="A65" s="135"/>
      <c r="B65" s="110" t="s">
        <v>84</v>
      </c>
      <c r="C65" s="112" t="s">
        <v>776</v>
      </c>
      <c r="D65" s="112" t="s">
        <v>26</v>
      </c>
      <c r="E65" s="173"/>
      <c r="F65" s="290">
        <v>43832</v>
      </c>
      <c r="G65" s="290">
        <v>44074</v>
      </c>
      <c r="H65" s="112"/>
      <c r="I65" s="112"/>
      <c r="J65" s="113">
        <v>0</v>
      </c>
      <c r="K65" s="113">
        <v>0</v>
      </c>
      <c r="L65" s="113">
        <v>0</v>
      </c>
      <c r="M65" s="113">
        <v>0</v>
      </c>
      <c r="N65" s="117"/>
      <c r="O65" s="115" t="s">
        <v>3315</v>
      </c>
      <c r="P65" s="115"/>
      <c r="Q65" s="115"/>
      <c r="R65" s="64"/>
    </row>
    <row r="66" spans="1:18" s="55" customFormat="1" ht="25.5" x14ac:dyDescent="0.25">
      <c r="A66" s="54"/>
      <c r="B66" s="62" t="s">
        <v>779</v>
      </c>
      <c r="C66" s="39" t="s">
        <v>3291</v>
      </c>
      <c r="D66" s="39" t="s">
        <v>517</v>
      </c>
      <c r="E66" s="185">
        <v>10</v>
      </c>
      <c r="F66" s="291">
        <v>43832</v>
      </c>
      <c r="G66" s="291">
        <v>43860</v>
      </c>
      <c r="H66" s="63" t="s">
        <v>783</v>
      </c>
      <c r="I66" s="63" t="s">
        <v>783</v>
      </c>
      <c r="J66" s="46"/>
      <c r="K66" s="46"/>
      <c r="L66" s="46"/>
      <c r="M66" s="53"/>
      <c r="N66" s="41"/>
      <c r="O66" s="42" t="s">
        <v>3315</v>
      </c>
      <c r="P66" s="42" t="s">
        <v>1483</v>
      </c>
      <c r="Q66" s="42"/>
      <c r="R66" s="64"/>
    </row>
    <row r="67" spans="1:18" s="55" customFormat="1" ht="25.5" x14ac:dyDescent="0.25">
      <c r="A67" s="54"/>
      <c r="B67" s="62" t="s">
        <v>780</v>
      </c>
      <c r="C67" s="39" t="s">
        <v>3292</v>
      </c>
      <c r="D67" s="39" t="s">
        <v>517</v>
      </c>
      <c r="E67" s="185">
        <v>30</v>
      </c>
      <c r="F67" s="291">
        <v>43891</v>
      </c>
      <c r="G67" s="291">
        <v>44012</v>
      </c>
      <c r="H67" s="63" t="s">
        <v>1078</v>
      </c>
      <c r="I67" s="63" t="s">
        <v>830</v>
      </c>
      <c r="J67" s="46"/>
      <c r="K67" s="46"/>
      <c r="L67" s="46"/>
      <c r="M67" s="53"/>
      <c r="N67" s="41"/>
      <c r="O67" s="42" t="s">
        <v>3315</v>
      </c>
      <c r="P67" s="42" t="s">
        <v>1483</v>
      </c>
      <c r="Q67" s="42"/>
      <c r="R67" s="64"/>
    </row>
    <row r="68" spans="1:18" s="55" customFormat="1" ht="33" customHeight="1" x14ac:dyDescent="0.25">
      <c r="A68" s="54"/>
      <c r="B68" s="62" t="s">
        <v>781</v>
      </c>
      <c r="C68" s="39" t="s">
        <v>777</v>
      </c>
      <c r="D68" s="39" t="s">
        <v>517</v>
      </c>
      <c r="E68" s="185">
        <v>50</v>
      </c>
      <c r="F68" s="291">
        <v>44013</v>
      </c>
      <c r="G68" s="291">
        <v>44042</v>
      </c>
      <c r="H68" s="63" t="s">
        <v>795</v>
      </c>
      <c r="I68" s="63" t="s">
        <v>795</v>
      </c>
      <c r="J68" s="46"/>
      <c r="K68" s="46"/>
      <c r="L68" s="46"/>
      <c r="M68" s="53"/>
      <c r="N68" s="41"/>
      <c r="O68" s="42" t="s">
        <v>3315</v>
      </c>
      <c r="P68" s="42" t="s">
        <v>1483</v>
      </c>
      <c r="Q68" s="42"/>
      <c r="R68" s="64"/>
    </row>
    <row r="69" spans="1:18" s="55" customFormat="1" ht="25.5" x14ac:dyDescent="0.25">
      <c r="A69" s="54"/>
      <c r="B69" s="62" t="s">
        <v>782</v>
      </c>
      <c r="C69" s="39" t="s">
        <v>778</v>
      </c>
      <c r="D69" s="39" t="s">
        <v>517</v>
      </c>
      <c r="E69" s="185">
        <v>10</v>
      </c>
      <c r="F69" s="291">
        <v>44044</v>
      </c>
      <c r="G69" s="291">
        <v>44074</v>
      </c>
      <c r="H69" s="63" t="s">
        <v>784</v>
      </c>
      <c r="I69" s="63" t="s">
        <v>3471</v>
      </c>
      <c r="J69" s="46"/>
      <c r="K69" s="46"/>
      <c r="L69" s="46"/>
      <c r="M69" s="53"/>
      <c r="N69" s="41"/>
      <c r="O69" s="42" t="s">
        <v>3315</v>
      </c>
      <c r="P69" s="42" t="s">
        <v>1483</v>
      </c>
      <c r="Q69" s="42"/>
      <c r="R69" s="64"/>
    </row>
    <row r="70" spans="1:18" s="55" customFormat="1" ht="33" customHeight="1" x14ac:dyDescent="0.25">
      <c r="A70" s="135"/>
      <c r="B70" s="110" t="s">
        <v>85</v>
      </c>
      <c r="C70" s="112" t="s">
        <v>791</v>
      </c>
      <c r="D70" s="112" t="s">
        <v>26</v>
      </c>
      <c r="E70" s="173"/>
      <c r="F70" s="290">
        <v>43832</v>
      </c>
      <c r="G70" s="290">
        <v>44012</v>
      </c>
      <c r="H70" s="112"/>
      <c r="I70" s="112"/>
      <c r="J70" s="113">
        <v>0</v>
      </c>
      <c r="K70" s="113">
        <v>0</v>
      </c>
      <c r="L70" s="113">
        <v>0</v>
      </c>
      <c r="M70" s="113">
        <v>0</v>
      </c>
      <c r="N70" s="117"/>
      <c r="O70" s="115" t="s">
        <v>3315</v>
      </c>
      <c r="P70" s="115"/>
      <c r="Q70" s="115"/>
      <c r="R70" s="64"/>
    </row>
    <row r="71" spans="1:18" s="55" customFormat="1" ht="44.25" customHeight="1" x14ac:dyDescent="0.25">
      <c r="A71" s="54"/>
      <c r="B71" s="62" t="s">
        <v>786</v>
      </c>
      <c r="C71" s="39" t="s">
        <v>3321</v>
      </c>
      <c r="D71" s="39" t="s">
        <v>517</v>
      </c>
      <c r="E71" s="185">
        <v>100</v>
      </c>
      <c r="F71" s="291">
        <v>43832</v>
      </c>
      <c r="G71" s="291">
        <v>43921</v>
      </c>
      <c r="H71" s="63" t="s">
        <v>790</v>
      </c>
      <c r="I71" s="63" t="s">
        <v>790</v>
      </c>
      <c r="J71" s="46"/>
      <c r="K71" s="46"/>
      <c r="L71" s="46"/>
      <c r="M71" s="53"/>
      <c r="N71" s="41"/>
      <c r="O71" s="42" t="s">
        <v>3315</v>
      </c>
      <c r="P71" s="42" t="s">
        <v>1487</v>
      </c>
      <c r="Q71" s="42"/>
      <c r="R71" s="64"/>
    </row>
    <row r="72" spans="1:18" s="55" customFormat="1" ht="48" customHeight="1" x14ac:dyDescent="0.25">
      <c r="A72" s="54"/>
      <c r="B72" s="62" t="s">
        <v>787</v>
      </c>
      <c r="C72" s="39" t="s">
        <v>785</v>
      </c>
      <c r="D72" s="39" t="s">
        <v>517</v>
      </c>
      <c r="E72" s="185">
        <v>100</v>
      </c>
      <c r="F72" s="291">
        <v>44165</v>
      </c>
      <c r="G72" s="291">
        <v>44196</v>
      </c>
      <c r="H72" s="63" t="s">
        <v>789</v>
      </c>
      <c r="I72" s="63" t="s">
        <v>831</v>
      </c>
      <c r="J72" s="46"/>
      <c r="K72" s="46"/>
      <c r="L72" s="46"/>
      <c r="M72" s="53"/>
      <c r="N72" s="41"/>
      <c r="O72" s="42" t="s">
        <v>3315</v>
      </c>
      <c r="P72" s="42" t="s">
        <v>1487</v>
      </c>
      <c r="Q72" s="42"/>
      <c r="R72" s="64"/>
    </row>
    <row r="73" spans="1:18" s="55" customFormat="1" ht="33.75" customHeight="1" x14ac:dyDescent="0.25">
      <c r="A73" s="54"/>
      <c r="B73" s="62" t="s">
        <v>792</v>
      </c>
      <c r="C73" s="39" t="s">
        <v>788</v>
      </c>
      <c r="D73" s="39" t="s">
        <v>517</v>
      </c>
      <c r="E73" s="185">
        <v>100</v>
      </c>
      <c r="F73" s="291">
        <v>43832</v>
      </c>
      <c r="G73" s="291">
        <v>44196</v>
      </c>
      <c r="H73" s="39" t="s">
        <v>793</v>
      </c>
      <c r="I73" s="39" t="s">
        <v>832</v>
      </c>
      <c r="J73" s="46"/>
      <c r="K73" s="46"/>
      <c r="L73" s="46"/>
      <c r="M73" s="53"/>
      <c r="N73" s="41"/>
      <c r="O73" s="42" t="s">
        <v>3315</v>
      </c>
      <c r="P73" s="42" t="s">
        <v>1487</v>
      </c>
      <c r="Q73" s="42"/>
      <c r="R73" s="64"/>
    </row>
    <row r="74" spans="1:18" s="55" customFormat="1" ht="28.5" customHeight="1" x14ac:dyDescent="0.25">
      <c r="A74" s="140" t="s">
        <v>19</v>
      </c>
      <c r="B74" s="228" t="s">
        <v>86</v>
      </c>
      <c r="C74" s="147" t="s">
        <v>87</v>
      </c>
      <c r="D74" s="150" t="s">
        <v>22</v>
      </c>
      <c r="E74" s="172"/>
      <c r="F74" s="289">
        <v>43832</v>
      </c>
      <c r="G74" s="289">
        <v>44196</v>
      </c>
      <c r="H74" s="142"/>
      <c r="I74" s="142"/>
      <c r="J74" s="146">
        <f>+J75</f>
        <v>110000</v>
      </c>
      <c r="K74" s="146">
        <f t="shared" ref="K74:M74" si="6">+K75</f>
        <v>0</v>
      </c>
      <c r="L74" s="146">
        <f t="shared" si="6"/>
        <v>0</v>
      </c>
      <c r="M74" s="146">
        <f t="shared" si="6"/>
        <v>0</v>
      </c>
      <c r="N74" s="162" t="s">
        <v>23</v>
      </c>
      <c r="O74" s="145" t="s">
        <v>3315</v>
      </c>
      <c r="P74" s="145"/>
      <c r="Q74" s="145"/>
      <c r="R74" s="52"/>
    </row>
    <row r="75" spans="1:18" s="55" customFormat="1" ht="28.5" customHeight="1" x14ac:dyDescent="0.25">
      <c r="A75" s="135"/>
      <c r="B75" s="110" t="s">
        <v>88</v>
      </c>
      <c r="C75" s="112" t="s">
        <v>3323</v>
      </c>
      <c r="D75" s="112" t="s">
        <v>26</v>
      </c>
      <c r="E75" s="173"/>
      <c r="F75" s="290">
        <v>43832</v>
      </c>
      <c r="G75" s="290">
        <v>44196</v>
      </c>
      <c r="H75" s="112"/>
      <c r="I75" s="112"/>
      <c r="J75" s="116">
        <v>110000</v>
      </c>
      <c r="K75" s="116">
        <v>0</v>
      </c>
      <c r="L75" s="116">
        <v>0</v>
      </c>
      <c r="M75" s="116">
        <v>0</v>
      </c>
      <c r="N75" s="117" t="s">
        <v>23</v>
      </c>
      <c r="O75" s="115" t="s">
        <v>3315</v>
      </c>
      <c r="P75" s="115"/>
      <c r="Q75" s="115"/>
      <c r="R75" s="52"/>
    </row>
    <row r="76" spans="1:18" s="55" customFormat="1" ht="28.5" customHeight="1" x14ac:dyDescent="0.25">
      <c r="A76" s="54"/>
      <c r="B76" s="62" t="s">
        <v>796</v>
      </c>
      <c r="C76" s="39" t="s">
        <v>3322</v>
      </c>
      <c r="D76" s="39" t="s">
        <v>517</v>
      </c>
      <c r="E76" s="185">
        <v>90</v>
      </c>
      <c r="F76" s="291">
        <v>43832</v>
      </c>
      <c r="G76" s="291">
        <v>44196</v>
      </c>
      <c r="H76" s="39" t="s">
        <v>800</v>
      </c>
      <c r="I76" s="39" t="s">
        <v>833</v>
      </c>
      <c r="J76" s="56"/>
      <c r="K76" s="56"/>
      <c r="L76" s="56"/>
      <c r="M76" s="56"/>
      <c r="N76" s="41"/>
      <c r="O76" s="42" t="s">
        <v>3315</v>
      </c>
      <c r="P76" s="42" t="s">
        <v>1487</v>
      </c>
      <c r="Q76" s="42"/>
      <c r="R76" s="52"/>
    </row>
    <row r="77" spans="1:18" s="55" customFormat="1" ht="31.5" customHeight="1" x14ac:dyDescent="0.25">
      <c r="A77" s="54"/>
      <c r="B77" s="62" t="s">
        <v>797</v>
      </c>
      <c r="C77" s="39" t="s">
        <v>798</v>
      </c>
      <c r="D77" s="39" t="s">
        <v>517</v>
      </c>
      <c r="E77" s="185">
        <v>10</v>
      </c>
      <c r="F77" s="291">
        <v>43922</v>
      </c>
      <c r="G77" s="291">
        <v>44012</v>
      </c>
      <c r="H77" s="39" t="s">
        <v>799</v>
      </c>
      <c r="I77" s="39" t="s">
        <v>834</v>
      </c>
      <c r="J77" s="56"/>
      <c r="K77" s="56"/>
      <c r="L77" s="56"/>
      <c r="M77" s="56"/>
      <c r="N77" s="41"/>
      <c r="O77" s="42" t="s">
        <v>3315</v>
      </c>
      <c r="P77" s="42" t="s">
        <v>1483</v>
      </c>
      <c r="Q77" s="42"/>
      <c r="R77" s="52"/>
    </row>
    <row r="78" spans="1:18" s="55" customFormat="1" ht="45" customHeight="1" x14ac:dyDescent="0.25">
      <c r="A78" s="140" t="s">
        <v>19</v>
      </c>
      <c r="B78" s="228" t="s">
        <v>89</v>
      </c>
      <c r="C78" s="147" t="s">
        <v>90</v>
      </c>
      <c r="D78" s="150" t="s">
        <v>22</v>
      </c>
      <c r="E78" s="172"/>
      <c r="F78" s="289">
        <v>43832</v>
      </c>
      <c r="G78" s="289">
        <v>44196</v>
      </c>
      <c r="H78" s="142"/>
      <c r="I78" s="142"/>
      <c r="J78" s="143">
        <v>260000</v>
      </c>
      <c r="K78" s="143">
        <f>+K79</f>
        <v>0</v>
      </c>
      <c r="L78" s="143">
        <f>+L79</f>
        <v>0</v>
      </c>
      <c r="M78" s="143">
        <f>+M79</f>
        <v>0</v>
      </c>
      <c r="N78" s="144" t="s">
        <v>23</v>
      </c>
      <c r="O78" s="145" t="s">
        <v>3315</v>
      </c>
      <c r="P78" s="145"/>
      <c r="Q78" s="145"/>
      <c r="R78" s="52"/>
    </row>
    <row r="79" spans="1:18" s="55" customFormat="1" ht="30" customHeight="1" x14ac:dyDescent="0.25">
      <c r="A79" s="135"/>
      <c r="B79" s="110" t="s">
        <v>91</v>
      </c>
      <c r="C79" s="120" t="s">
        <v>801</v>
      </c>
      <c r="D79" s="112" t="s">
        <v>26</v>
      </c>
      <c r="E79" s="173"/>
      <c r="F79" s="290">
        <v>43832</v>
      </c>
      <c r="G79" s="290">
        <v>44196</v>
      </c>
      <c r="H79" s="112"/>
      <c r="I79" s="112"/>
      <c r="J79" s="113">
        <v>260000</v>
      </c>
      <c r="K79" s="113">
        <v>0</v>
      </c>
      <c r="L79" s="113">
        <v>0</v>
      </c>
      <c r="M79" s="113">
        <v>0</v>
      </c>
      <c r="N79" s="117" t="s">
        <v>23</v>
      </c>
      <c r="O79" s="115" t="s">
        <v>3315</v>
      </c>
      <c r="P79" s="115"/>
      <c r="Q79" s="115"/>
      <c r="R79" s="52"/>
    </row>
    <row r="80" spans="1:18" s="55" customFormat="1" ht="26.25" customHeight="1" x14ac:dyDescent="0.25">
      <c r="A80" s="54"/>
      <c r="B80" s="62" t="s">
        <v>803</v>
      </c>
      <c r="C80" s="164" t="s">
        <v>802</v>
      </c>
      <c r="D80" s="39" t="s">
        <v>517</v>
      </c>
      <c r="E80" s="185">
        <v>100</v>
      </c>
      <c r="F80" s="291">
        <v>43832</v>
      </c>
      <c r="G80" s="291">
        <v>44196</v>
      </c>
      <c r="H80" s="39" t="s">
        <v>804</v>
      </c>
      <c r="I80" s="39" t="s">
        <v>835</v>
      </c>
      <c r="J80" s="46"/>
      <c r="K80" s="46"/>
      <c r="L80" s="46"/>
      <c r="M80" s="53"/>
      <c r="N80" s="41"/>
      <c r="O80" s="42" t="s">
        <v>3315</v>
      </c>
      <c r="P80" s="42" t="s">
        <v>1483</v>
      </c>
      <c r="Q80" s="42"/>
      <c r="R80" s="52"/>
    </row>
    <row r="81" spans="1:18" ht="15" x14ac:dyDescent="0.25">
      <c r="A81" s="61"/>
      <c r="B81" s="268" t="s">
        <v>92</v>
      </c>
      <c r="C81" s="32" t="s">
        <v>93</v>
      </c>
      <c r="D81" s="33" t="s">
        <v>18</v>
      </c>
      <c r="E81" s="171"/>
      <c r="F81" s="288"/>
      <c r="G81" s="288"/>
      <c r="H81" s="155"/>
      <c r="I81" s="155"/>
      <c r="J81" s="34">
        <f>+J82+J90</f>
        <v>15989505.720000001</v>
      </c>
      <c r="K81" s="34">
        <f t="shared" ref="K81:M81" si="7">+K82+K90</f>
        <v>0</v>
      </c>
      <c r="L81" s="34">
        <f t="shared" si="7"/>
        <v>0</v>
      </c>
      <c r="M81" s="34">
        <f t="shared" si="7"/>
        <v>0</v>
      </c>
      <c r="N81" s="35"/>
      <c r="O81" s="35"/>
      <c r="P81" s="35"/>
      <c r="Q81" s="35"/>
      <c r="R81" s="52"/>
    </row>
    <row r="82" spans="1:18" ht="27" customHeight="1" x14ac:dyDescent="0.25">
      <c r="A82" s="140" t="s">
        <v>19</v>
      </c>
      <c r="B82" s="228" t="s">
        <v>94</v>
      </c>
      <c r="C82" s="141" t="s">
        <v>95</v>
      </c>
      <c r="D82" s="150" t="s">
        <v>22</v>
      </c>
      <c r="E82" s="172"/>
      <c r="F82" s="289">
        <v>43832</v>
      </c>
      <c r="G82" s="289">
        <v>44196</v>
      </c>
      <c r="H82" s="142"/>
      <c r="I82" s="142"/>
      <c r="J82" s="146">
        <f>+J83</f>
        <v>760000</v>
      </c>
      <c r="K82" s="146">
        <f>+K83</f>
        <v>0</v>
      </c>
      <c r="L82" s="146">
        <f t="shared" ref="L82:M82" si="8">+L83</f>
        <v>0</v>
      </c>
      <c r="M82" s="146">
        <f t="shared" si="8"/>
        <v>0</v>
      </c>
      <c r="N82" s="162" t="s">
        <v>23</v>
      </c>
      <c r="O82" s="145" t="s">
        <v>96</v>
      </c>
      <c r="P82" s="145"/>
      <c r="Q82" s="145"/>
    </row>
    <row r="83" spans="1:18" ht="28.5" customHeight="1" x14ac:dyDescent="0.25">
      <c r="A83" s="135"/>
      <c r="B83" s="110" t="s">
        <v>97</v>
      </c>
      <c r="C83" s="119" t="s">
        <v>98</v>
      </c>
      <c r="D83" s="112" t="s">
        <v>26</v>
      </c>
      <c r="E83" s="173"/>
      <c r="F83" s="290">
        <v>43832</v>
      </c>
      <c r="G83" s="290">
        <v>44196</v>
      </c>
      <c r="H83" s="112"/>
      <c r="I83" s="112"/>
      <c r="J83" s="116">
        <v>760000</v>
      </c>
      <c r="K83" s="116">
        <v>0</v>
      </c>
      <c r="L83" s="116">
        <v>0</v>
      </c>
      <c r="M83" s="116">
        <v>0</v>
      </c>
      <c r="N83" s="117" t="s">
        <v>23</v>
      </c>
      <c r="O83" s="115" t="s">
        <v>96</v>
      </c>
      <c r="P83" s="115"/>
      <c r="Q83" s="115"/>
    </row>
    <row r="84" spans="1:18" s="55" customFormat="1" ht="28.5" customHeight="1" x14ac:dyDescent="0.25">
      <c r="A84" s="54"/>
      <c r="B84" s="62" t="s">
        <v>734</v>
      </c>
      <c r="C84" s="59" t="s">
        <v>728</v>
      </c>
      <c r="D84" s="39" t="s">
        <v>517</v>
      </c>
      <c r="E84" s="185">
        <v>25</v>
      </c>
      <c r="F84" s="291">
        <v>43832</v>
      </c>
      <c r="G84" s="291">
        <v>43832</v>
      </c>
      <c r="H84" s="59" t="s">
        <v>740</v>
      </c>
      <c r="I84" s="59" t="s">
        <v>836</v>
      </c>
      <c r="J84" s="56"/>
      <c r="K84" s="56"/>
      <c r="L84" s="56"/>
      <c r="M84" s="56"/>
      <c r="N84" s="41"/>
      <c r="O84" s="42" t="s">
        <v>96</v>
      </c>
      <c r="P84" s="42" t="s">
        <v>3237</v>
      </c>
      <c r="Q84" s="42"/>
    </row>
    <row r="85" spans="1:18" s="55" customFormat="1" ht="28.5" customHeight="1" x14ac:dyDescent="0.25">
      <c r="A85" s="54"/>
      <c r="B85" s="62" t="s">
        <v>735</v>
      </c>
      <c r="C85" s="59" t="s">
        <v>729</v>
      </c>
      <c r="D85" s="39" t="s">
        <v>517</v>
      </c>
      <c r="E85" s="185">
        <v>25</v>
      </c>
      <c r="F85" s="291">
        <v>43832</v>
      </c>
      <c r="G85" s="291">
        <v>44167</v>
      </c>
      <c r="H85" s="59" t="s">
        <v>741</v>
      </c>
      <c r="I85" s="59" t="s">
        <v>837</v>
      </c>
      <c r="J85" s="56"/>
      <c r="K85" s="56"/>
      <c r="L85" s="56"/>
      <c r="M85" s="56"/>
      <c r="N85" s="41"/>
      <c r="O85" s="42" t="s">
        <v>96</v>
      </c>
      <c r="P85" s="42" t="s">
        <v>3237</v>
      </c>
      <c r="Q85" s="42"/>
    </row>
    <row r="86" spans="1:18" s="55" customFormat="1" ht="28.5" customHeight="1" x14ac:dyDescent="0.25">
      <c r="A86" s="54"/>
      <c r="B86" s="62" t="s">
        <v>736</v>
      </c>
      <c r="C86" s="59" t="s">
        <v>730</v>
      </c>
      <c r="D86" s="39" t="s">
        <v>517</v>
      </c>
      <c r="E86" s="185">
        <v>10</v>
      </c>
      <c r="F86" s="291">
        <v>43984</v>
      </c>
      <c r="G86" s="291">
        <v>44012</v>
      </c>
      <c r="H86" s="59" t="s">
        <v>742</v>
      </c>
      <c r="I86" s="59" t="s">
        <v>3293</v>
      </c>
      <c r="J86" s="56"/>
      <c r="K86" s="56"/>
      <c r="L86" s="56"/>
      <c r="M86" s="56"/>
      <c r="N86" s="41"/>
      <c r="O86" s="42" t="s">
        <v>96</v>
      </c>
      <c r="P86" s="42" t="s">
        <v>1488</v>
      </c>
      <c r="Q86" s="42"/>
    </row>
    <row r="87" spans="1:18" s="55" customFormat="1" ht="28.5" customHeight="1" x14ac:dyDescent="0.25">
      <c r="A87" s="54"/>
      <c r="B87" s="62" t="s">
        <v>737</v>
      </c>
      <c r="C87" s="59" t="s">
        <v>731</v>
      </c>
      <c r="D87" s="39" t="s">
        <v>517</v>
      </c>
      <c r="E87" s="185">
        <v>10</v>
      </c>
      <c r="F87" s="291">
        <v>44013</v>
      </c>
      <c r="G87" s="291">
        <v>44195</v>
      </c>
      <c r="H87" s="59" t="s">
        <v>743</v>
      </c>
      <c r="I87" s="59" t="s">
        <v>838</v>
      </c>
      <c r="J87" s="56"/>
      <c r="K87" s="56"/>
      <c r="L87" s="56"/>
      <c r="M87" s="56"/>
      <c r="N87" s="41"/>
      <c r="O87" s="42" t="s">
        <v>96</v>
      </c>
      <c r="P87" s="42" t="s">
        <v>1489</v>
      </c>
      <c r="Q87" s="42"/>
    </row>
    <row r="88" spans="1:18" s="55" customFormat="1" ht="28.5" customHeight="1" x14ac:dyDescent="0.25">
      <c r="A88" s="54"/>
      <c r="B88" s="62" t="s">
        <v>738</v>
      </c>
      <c r="C88" s="59" t="s">
        <v>732</v>
      </c>
      <c r="D88" s="39" t="s">
        <v>517</v>
      </c>
      <c r="E88" s="185">
        <v>25</v>
      </c>
      <c r="F88" s="291">
        <v>43862</v>
      </c>
      <c r="G88" s="291">
        <v>44166</v>
      </c>
      <c r="H88" s="59" t="s">
        <v>744</v>
      </c>
      <c r="I88" s="59" t="s">
        <v>839</v>
      </c>
      <c r="J88" s="56"/>
      <c r="K88" s="56"/>
      <c r="L88" s="56"/>
      <c r="M88" s="56"/>
      <c r="N88" s="41"/>
      <c r="O88" s="42" t="s">
        <v>96</v>
      </c>
      <c r="P88" s="42" t="s">
        <v>1490</v>
      </c>
      <c r="Q88" s="42"/>
    </row>
    <row r="89" spans="1:18" s="55" customFormat="1" ht="28.5" customHeight="1" x14ac:dyDescent="0.25">
      <c r="A89" s="54"/>
      <c r="B89" s="62" t="s">
        <v>739</v>
      </c>
      <c r="C89" s="59" t="s">
        <v>733</v>
      </c>
      <c r="D89" s="39" t="s">
        <v>517</v>
      </c>
      <c r="E89" s="185">
        <v>5</v>
      </c>
      <c r="F89" s="291">
        <v>43832</v>
      </c>
      <c r="G89" s="291">
        <v>44185</v>
      </c>
      <c r="H89" s="59" t="s">
        <v>808</v>
      </c>
      <c r="I89" s="59" t="s">
        <v>840</v>
      </c>
      <c r="J89" s="56"/>
      <c r="K89" s="56"/>
      <c r="L89" s="56"/>
      <c r="M89" s="56"/>
      <c r="N89" s="41"/>
      <c r="O89" s="42" t="s">
        <v>96</v>
      </c>
      <c r="P89" s="42" t="s">
        <v>1491</v>
      </c>
      <c r="Q89" s="42"/>
    </row>
    <row r="90" spans="1:18" s="66" customFormat="1" ht="30.75" customHeight="1" x14ac:dyDescent="0.25">
      <c r="A90" s="140" t="s">
        <v>44</v>
      </c>
      <c r="B90" s="228" t="s">
        <v>99</v>
      </c>
      <c r="C90" s="141" t="s">
        <v>100</v>
      </c>
      <c r="D90" s="150" t="s">
        <v>22</v>
      </c>
      <c r="E90" s="172"/>
      <c r="F90" s="289">
        <v>43892</v>
      </c>
      <c r="G90" s="289">
        <v>44155</v>
      </c>
      <c r="H90" s="142"/>
      <c r="I90" s="142"/>
      <c r="J90" s="146">
        <f>+J91</f>
        <v>15229505.720000001</v>
      </c>
      <c r="K90" s="146">
        <f t="shared" ref="K90:M90" si="9">+K91</f>
        <v>0</v>
      </c>
      <c r="L90" s="146">
        <f t="shared" si="9"/>
        <v>0</v>
      </c>
      <c r="M90" s="146">
        <f t="shared" si="9"/>
        <v>0</v>
      </c>
      <c r="N90" s="162" t="s">
        <v>23</v>
      </c>
      <c r="O90" s="145" t="s">
        <v>101</v>
      </c>
      <c r="P90" s="145"/>
      <c r="Q90" s="145"/>
    </row>
    <row r="91" spans="1:18" s="66" customFormat="1" ht="27.75" customHeight="1" x14ac:dyDescent="0.25">
      <c r="A91" s="136"/>
      <c r="B91" s="110" t="s">
        <v>102</v>
      </c>
      <c r="C91" s="111" t="s">
        <v>100</v>
      </c>
      <c r="D91" s="112" t="s">
        <v>26</v>
      </c>
      <c r="E91" s="173"/>
      <c r="F91" s="290">
        <v>43892</v>
      </c>
      <c r="G91" s="290">
        <v>44155</v>
      </c>
      <c r="H91" s="112"/>
      <c r="I91" s="112"/>
      <c r="J91" s="116">
        <v>15229505.720000001</v>
      </c>
      <c r="K91" s="116">
        <v>0</v>
      </c>
      <c r="L91" s="116">
        <v>0</v>
      </c>
      <c r="M91" s="116">
        <v>0</v>
      </c>
      <c r="N91" s="117" t="s">
        <v>23</v>
      </c>
      <c r="O91" s="115" t="s">
        <v>101</v>
      </c>
      <c r="P91" s="115"/>
      <c r="Q91" s="115"/>
    </row>
    <row r="92" spans="1:18" s="55" customFormat="1" ht="27.75" customHeight="1" x14ac:dyDescent="0.25">
      <c r="A92" s="83"/>
      <c r="B92" s="62" t="s">
        <v>734</v>
      </c>
      <c r="C92" s="59" t="s">
        <v>745</v>
      </c>
      <c r="D92" s="39" t="s">
        <v>517</v>
      </c>
      <c r="E92" s="185">
        <v>100</v>
      </c>
      <c r="F92" s="291">
        <v>43892</v>
      </c>
      <c r="G92" s="291">
        <v>43896</v>
      </c>
      <c r="H92" s="59" t="s">
        <v>753</v>
      </c>
      <c r="I92" s="59" t="s">
        <v>3294</v>
      </c>
      <c r="J92" s="53"/>
      <c r="K92" s="53"/>
      <c r="L92" s="53"/>
      <c r="M92" s="53"/>
      <c r="N92" s="41"/>
      <c r="O92" s="42" t="s">
        <v>101</v>
      </c>
      <c r="P92" s="42" t="s">
        <v>905</v>
      </c>
      <c r="Q92" s="42"/>
    </row>
    <row r="93" spans="1:18" s="55" customFormat="1" ht="27.75" customHeight="1" x14ac:dyDescent="0.25">
      <c r="A93" s="83"/>
      <c r="B93" s="62" t="s">
        <v>735</v>
      </c>
      <c r="C93" s="59" t="s">
        <v>746</v>
      </c>
      <c r="D93" s="39" t="s">
        <v>517</v>
      </c>
      <c r="E93" s="185">
        <v>100</v>
      </c>
      <c r="F93" s="291">
        <v>43922</v>
      </c>
      <c r="G93" s="291">
        <v>43924</v>
      </c>
      <c r="H93" s="59" t="s">
        <v>753</v>
      </c>
      <c r="I93" s="59" t="s">
        <v>3294</v>
      </c>
      <c r="J93" s="53"/>
      <c r="K93" s="53"/>
      <c r="L93" s="53"/>
      <c r="M93" s="53"/>
      <c r="N93" s="41"/>
      <c r="O93" s="42" t="s">
        <v>101</v>
      </c>
      <c r="P93" s="42" t="s">
        <v>905</v>
      </c>
      <c r="Q93" s="42"/>
    </row>
    <row r="94" spans="1:18" s="55" customFormat="1" ht="27.75" customHeight="1" x14ac:dyDescent="0.25">
      <c r="A94" s="83"/>
      <c r="B94" s="62" t="s">
        <v>736</v>
      </c>
      <c r="C94" s="59" t="s">
        <v>747</v>
      </c>
      <c r="D94" s="39" t="s">
        <v>517</v>
      </c>
      <c r="E94" s="185">
        <v>100</v>
      </c>
      <c r="F94" s="291">
        <v>43983</v>
      </c>
      <c r="G94" s="291">
        <v>44008</v>
      </c>
      <c r="H94" s="59" t="s">
        <v>753</v>
      </c>
      <c r="I94" s="59" t="s">
        <v>3294</v>
      </c>
      <c r="J94" s="53"/>
      <c r="K94" s="53"/>
      <c r="L94" s="53"/>
      <c r="M94" s="53"/>
      <c r="N94" s="41"/>
      <c r="O94" s="42" t="s">
        <v>101</v>
      </c>
      <c r="P94" s="42" t="s">
        <v>905</v>
      </c>
      <c r="Q94" s="42"/>
    </row>
    <row r="95" spans="1:18" s="55" customFormat="1" ht="27.75" customHeight="1" x14ac:dyDescent="0.25">
      <c r="A95" s="83"/>
      <c r="B95" s="62" t="s">
        <v>737</v>
      </c>
      <c r="C95" s="59" t="s">
        <v>748</v>
      </c>
      <c r="D95" s="39" t="s">
        <v>517</v>
      </c>
      <c r="E95" s="185">
        <v>100</v>
      </c>
      <c r="F95" s="291">
        <v>43913</v>
      </c>
      <c r="G95" s="291">
        <v>43915</v>
      </c>
      <c r="H95" s="59" t="s">
        <v>753</v>
      </c>
      <c r="I95" s="59" t="s">
        <v>3294</v>
      </c>
      <c r="J95" s="53"/>
      <c r="K95" s="53"/>
      <c r="L95" s="53"/>
      <c r="M95" s="53"/>
      <c r="N95" s="41"/>
      <c r="O95" s="42" t="s">
        <v>101</v>
      </c>
      <c r="P95" s="42" t="s">
        <v>905</v>
      </c>
      <c r="Q95" s="42"/>
    </row>
    <row r="96" spans="1:18" s="55" customFormat="1" ht="27.75" customHeight="1" x14ac:dyDescent="0.25">
      <c r="A96" s="83"/>
      <c r="B96" s="62" t="s">
        <v>738</v>
      </c>
      <c r="C96" s="59" t="s">
        <v>749</v>
      </c>
      <c r="D96" s="39" t="s">
        <v>517</v>
      </c>
      <c r="E96" s="185">
        <v>100</v>
      </c>
      <c r="F96" s="291">
        <v>44105</v>
      </c>
      <c r="G96" s="291">
        <v>44112</v>
      </c>
      <c r="H96" s="59" t="s">
        <v>753</v>
      </c>
      <c r="I96" s="59" t="s">
        <v>3294</v>
      </c>
      <c r="J96" s="53"/>
      <c r="K96" s="53"/>
      <c r="L96" s="53"/>
      <c r="M96" s="53"/>
      <c r="N96" s="41"/>
      <c r="O96" s="42" t="s">
        <v>101</v>
      </c>
      <c r="P96" s="42" t="s">
        <v>905</v>
      </c>
      <c r="Q96" s="42"/>
    </row>
    <row r="97" spans="1:17" s="55" customFormat="1" ht="27.75" customHeight="1" x14ac:dyDescent="0.25">
      <c r="A97" s="83"/>
      <c r="B97" s="62" t="s">
        <v>739</v>
      </c>
      <c r="C97" s="59" t="s">
        <v>750</v>
      </c>
      <c r="D97" s="39" t="s">
        <v>517</v>
      </c>
      <c r="E97" s="185">
        <v>100</v>
      </c>
      <c r="F97" s="291">
        <v>43962</v>
      </c>
      <c r="G97" s="291">
        <v>43965</v>
      </c>
      <c r="H97" s="59" t="s">
        <v>753</v>
      </c>
      <c r="I97" s="59" t="s">
        <v>3294</v>
      </c>
      <c r="J97" s="53"/>
      <c r="K97" s="53"/>
      <c r="L97" s="53"/>
      <c r="M97" s="53"/>
      <c r="N97" s="41"/>
      <c r="O97" s="42" t="s">
        <v>101</v>
      </c>
      <c r="P97" s="42" t="s">
        <v>905</v>
      </c>
      <c r="Q97" s="42"/>
    </row>
    <row r="98" spans="1:17" s="55" customFormat="1" ht="27.75" customHeight="1" x14ac:dyDescent="0.25">
      <c r="A98" s="83"/>
      <c r="B98" s="62" t="s">
        <v>752</v>
      </c>
      <c r="C98" s="59" t="s">
        <v>751</v>
      </c>
      <c r="D98" s="39" t="s">
        <v>517</v>
      </c>
      <c r="E98" s="185">
        <v>100</v>
      </c>
      <c r="F98" s="291">
        <v>44151</v>
      </c>
      <c r="G98" s="291">
        <v>44155</v>
      </c>
      <c r="H98" s="59" t="s">
        <v>753</v>
      </c>
      <c r="I98" s="59" t="s">
        <v>3294</v>
      </c>
      <c r="J98" s="53"/>
      <c r="K98" s="53"/>
      <c r="L98" s="53"/>
      <c r="M98" s="53"/>
      <c r="N98" s="41"/>
      <c r="O98" s="42" t="s">
        <v>101</v>
      </c>
      <c r="P98" s="42" t="s">
        <v>905</v>
      </c>
      <c r="Q98" s="42"/>
    </row>
    <row r="99" spans="1:17" ht="27.75" customHeight="1" x14ac:dyDescent="0.25">
      <c r="A99" s="61"/>
      <c r="B99" s="268" t="s">
        <v>103</v>
      </c>
      <c r="C99" s="32" t="s">
        <v>104</v>
      </c>
      <c r="D99" s="33" t="s">
        <v>18</v>
      </c>
      <c r="E99" s="171"/>
      <c r="F99" s="288"/>
      <c r="G99" s="288"/>
      <c r="H99" s="155"/>
      <c r="I99" s="155"/>
      <c r="J99" s="34">
        <f>+J100+J128</f>
        <v>3500000</v>
      </c>
      <c r="K99" s="34">
        <f>+K100+K128</f>
        <v>0</v>
      </c>
      <c r="L99" s="34">
        <f>+L100+L128</f>
        <v>0</v>
      </c>
      <c r="M99" s="34">
        <f>+M100+M128</f>
        <v>0</v>
      </c>
      <c r="N99" s="35"/>
      <c r="O99" s="35"/>
      <c r="P99" s="35"/>
      <c r="Q99" s="35"/>
    </row>
    <row r="100" spans="1:17" ht="37.5" customHeight="1" x14ac:dyDescent="0.25">
      <c r="A100" s="140" t="s">
        <v>19</v>
      </c>
      <c r="B100" s="228" t="s">
        <v>105</v>
      </c>
      <c r="C100" s="141" t="s">
        <v>106</v>
      </c>
      <c r="D100" s="150" t="s">
        <v>22</v>
      </c>
      <c r="E100" s="172"/>
      <c r="F100" s="289">
        <v>43832</v>
      </c>
      <c r="G100" s="289">
        <v>44196</v>
      </c>
      <c r="H100" s="142"/>
      <c r="I100" s="142"/>
      <c r="J100" s="143">
        <f>+J101+J103+J108+J111+J114+J118+J124</f>
        <v>900000</v>
      </c>
      <c r="K100" s="143">
        <f>+K101+K103+K108+K111+K114+K118+K124</f>
        <v>0</v>
      </c>
      <c r="L100" s="143">
        <f>+L101+L103+L108+L111+L114+L118+L124</f>
        <v>0</v>
      </c>
      <c r="M100" s="143">
        <f>+M101+M103+M108+M111+M114+M118+M124</f>
        <v>0</v>
      </c>
      <c r="N100" s="144" t="s">
        <v>23</v>
      </c>
      <c r="O100" s="145" t="s">
        <v>107</v>
      </c>
      <c r="P100" s="145"/>
      <c r="Q100" s="145"/>
    </row>
    <row r="101" spans="1:17" x14ac:dyDescent="0.25">
      <c r="A101" s="135"/>
      <c r="B101" s="115" t="s">
        <v>108</v>
      </c>
      <c r="C101" s="115" t="s">
        <v>109</v>
      </c>
      <c r="D101" s="112" t="s">
        <v>26</v>
      </c>
      <c r="E101" s="173"/>
      <c r="F101" s="290">
        <v>43832</v>
      </c>
      <c r="G101" s="290">
        <v>43920</v>
      </c>
      <c r="H101" s="112"/>
      <c r="I101" s="112"/>
      <c r="J101" s="113">
        <v>0</v>
      </c>
      <c r="K101" s="113">
        <v>0</v>
      </c>
      <c r="L101" s="113">
        <v>0</v>
      </c>
      <c r="M101" s="113">
        <v>0</v>
      </c>
      <c r="N101" s="117"/>
      <c r="O101" s="115" t="s">
        <v>107</v>
      </c>
      <c r="P101" s="115"/>
      <c r="Q101" s="115"/>
    </row>
    <row r="102" spans="1:17" s="55" customFormat="1" ht="29.25" customHeight="1" x14ac:dyDescent="0.25">
      <c r="A102" s="54"/>
      <c r="B102" s="42" t="s">
        <v>906</v>
      </c>
      <c r="C102" s="42" t="s">
        <v>907</v>
      </c>
      <c r="D102" s="39" t="s">
        <v>517</v>
      </c>
      <c r="E102" s="185">
        <v>100</v>
      </c>
      <c r="F102" s="291">
        <v>43832</v>
      </c>
      <c r="G102" s="291">
        <v>43920</v>
      </c>
      <c r="H102" s="63" t="s">
        <v>908</v>
      </c>
      <c r="I102" s="194" t="s">
        <v>3295</v>
      </c>
      <c r="J102" s="46"/>
      <c r="K102" s="46"/>
      <c r="L102" s="46"/>
      <c r="M102" s="46"/>
      <c r="N102" s="41"/>
      <c r="O102" s="42" t="s">
        <v>107</v>
      </c>
      <c r="P102" s="42" t="s">
        <v>909</v>
      </c>
      <c r="Q102" s="42"/>
    </row>
    <row r="103" spans="1:17" ht="32.25" customHeight="1" x14ac:dyDescent="0.25">
      <c r="A103" s="135"/>
      <c r="B103" s="115" t="s">
        <v>110</v>
      </c>
      <c r="C103" s="115" t="s">
        <v>111</v>
      </c>
      <c r="D103" s="112" t="s">
        <v>26</v>
      </c>
      <c r="E103" s="173"/>
      <c r="F103" s="290">
        <v>43832</v>
      </c>
      <c r="G103" s="290">
        <v>43920</v>
      </c>
      <c r="H103" s="112"/>
      <c r="I103" s="112"/>
      <c r="J103" s="116">
        <v>300000</v>
      </c>
      <c r="K103" s="116">
        <v>0</v>
      </c>
      <c r="L103" s="116">
        <v>0</v>
      </c>
      <c r="M103" s="116">
        <v>0</v>
      </c>
      <c r="N103" s="117" t="s">
        <v>23</v>
      </c>
      <c r="O103" s="115" t="s">
        <v>107</v>
      </c>
      <c r="P103" s="115"/>
      <c r="Q103" s="115"/>
    </row>
    <row r="104" spans="1:17" s="55" customFormat="1" ht="32.25" customHeight="1" x14ac:dyDescent="0.25">
      <c r="A104" s="54"/>
      <c r="B104" s="42" t="s">
        <v>910</v>
      </c>
      <c r="C104" s="59" t="s">
        <v>914</v>
      </c>
      <c r="D104" s="39" t="s">
        <v>517</v>
      </c>
      <c r="E104" s="185">
        <v>10</v>
      </c>
      <c r="F104" s="291">
        <v>43832</v>
      </c>
      <c r="G104" s="291">
        <v>43920</v>
      </c>
      <c r="H104" s="63" t="s">
        <v>918</v>
      </c>
      <c r="I104" s="63" t="s">
        <v>919</v>
      </c>
      <c r="J104" s="53"/>
      <c r="K104" s="53"/>
      <c r="L104" s="53"/>
      <c r="M104" s="53"/>
      <c r="N104" s="41"/>
      <c r="O104" s="42" t="s">
        <v>107</v>
      </c>
      <c r="P104" s="195" t="s">
        <v>909</v>
      </c>
      <c r="Q104" s="42"/>
    </row>
    <row r="105" spans="1:17" s="55" customFormat="1" ht="32.25" customHeight="1" x14ac:dyDescent="0.25">
      <c r="A105" s="54"/>
      <c r="B105" s="42" t="s">
        <v>911</v>
      </c>
      <c r="C105" s="42" t="s">
        <v>915</v>
      </c>
      <c r="D105" s="39" t="s">
        <v>517</v>
      </c>
      <c r="E105" s="185">
        <v>40</v>
      </c>
      <c r="F105" s="291">
        <v>43832</v>
      </c>
      <c r="G105" s="291">
        <v>43920</v>
      </c>
      <c r="H105" s="63" t="s">
        <v>920</v>
      </c>
      <c r="I105" s="63" t="s">
        <v>921</v>
      </c>
      <c r="J105" s="53"/>
      <c r="K105" s="53"/>
      <c r="L105" s="53"/>
      <c r="M105" s="53"/>
      <c r="N105" s="41"/>
      <c r="O105" s="42" t="s">
        <v>107</v>
      </c>
      <c r="P105" s="196" t="s">
        <v>926</v>
      </c>
      <c r="Q105" s="42"/>
    </row>
    <row r="106" spans="1:17" s="55" customFormat="1" ht="32.25" customHeight="1" x14ac:dyDescent="0.25">
      <c r="A106" s="54"/>
      <c r="B106" s="42" t="s">
        <v>912</v>
      </c>
      <c r="C106" s="59" t="s">
        <v>916</v>
      </c>
      <c r="D106" s="39" t="s">
        <v>517</v>
      </c>
      <c r="E106" s="185">
        <v>30</v>
      </c>
      <c r="F106" s="291">
        <v>43832</v>
      </c>
      <c r="G106" s="291">
        <v>43920</v>
      </c>
      <c r="H106" s="63" t="s">
        <v>922</v>
      </c>
      <c r="I106" s="63" t="s">
        <v>923</v>
      </c>
      <c r="J106" s="53"/>
      <c r="K106" s="53"/>
      <c r="L106" s="53"/>
      <c r="M106" s="53"/>
      <c r="N106" s="41"/>
      <c r="O106" s="42" t="s">
        <v>107</v>
      </c>
      <c r="P106" s="196" t="s">
        <v>926</v>
      </c>
      <c r="Q106" s="42"/>
    </row>
    <row r="107" spans="1:17" s="55" customFormat="1" ht="32.25" customHeight="1" x14ac:dyDescent="0.25">
      <c r="A107" s="54"/>
      <c r="B107" s="42" t="s">
        <v>913</v>
      </c>
      <c r="C107" s="59" t="s">
        <v>917</v>
      </c>
      <c r="D107" s="39" t="s">
        <v>517</v>
      </c>
      <c r="E107" s="185">
        <v>20</v>
      </c>
      <c r="F107" s="294">
        <v>44166</v>
      </c>
      <c r="G107" s="294">
        <v>44195</v>
      </c>
      <c r="H107" s="63" t="s">
        <v>924</v>
      </c>
      <c r="I107" s="63" t="s">
        <v>925</v>
      </c>
      <c r="J107" s="53"/>
      <c r="K107" s="53"/>
      <c r="L107" s="53"/>
      <c r="M107" s="53"/>
      <c r="N107" s="41"/>
      <c r="O107" s="42" t="s">
        <v>107</v>
      </c>
      <c r="P107" s="196" t="s">
        <v>926</v>
      </c>
      <c r="Q107" s="42"/>
    </row>
    <row r="108" spans="1:17" x14ac:dyDescent="0.25">
      <c r="A108" s="135"/>
      <c r="B108" s="115" t="s">
        <v>112</v>
      </c>
      <c r="C108" s="115" t="s">
        <v>927</v>
      </c>
      <c r="D108" s="112" t="s">
        <v>26</v>
      </c>
      <c r="E108" s="173"/>
      <c r="F108" s="290">
        <v>43832</v>
      </c>
      <c r="G108" s="290">
        <v>44195</v>
      </c>
      <c r="H108" s="112"/>
      <c r="I108" s="112"/>
      <c r="J108" s="116">
        <v>600000</v>
      </c>
      <c r="K108" s="116">
        <v>0</v>
      </c>
      <c r="L108" s="116">
        <v>0</v>
      </c>
      <c r="M108" s="116">
        <v>0</v>
      </c>
      <c r="N108" s="117" t="s">
        <v>23</v>
      </c>
      <c r="O108" s="115" t="s">
        <v>107</v>
      </c>
      <c r="P108" s="115"/>
      <c r="Q108" s="115"/>
    </row>
    <row r="109" spans="1:17" s="55" customFormat="1" x14ac:dyDescent="0.25">
      <c r="A109" s="54"/>
      <c r="B109" s="42" t="s">
        <v>928</v>
      </c>
      <c r="C109" s="45" t="s">
        <v>930</v>
      </c>
      <c r="D109" s="39" t="s">
        <v>517</v>
      </c>
      <c r="E109" s="185">
        <v>10</v>
      </c>
      <c r="F109" s="295">
        <v>43832</v>
      </c>
      <c r="G109" s="295">
        <v>43860</v>
      </c>
      <c r="H109" s="63" t="s">
        <v>932</v>
      </c>
      <c r="I109" s="63" t="s">
        <v>932</v>
      </c>
      <c r="J109" s="53"/>
      <c r="K109" s="53"/>
      <c r="L109" s="53"/>
      <c r="M109" s="53"/>
      <c r="N109" s="41"/>
      <c r="O109" s="42" t="s">
        <v>107</v>
      </c>
      <c r="P109" s="42" t="s">
        <v>926</v>
      </c>
      <c r="Q109" s="42"/>
    </row>
    <row r="110" spans="1:17" s="55" customFormat="1" x14ac:dyDescent="0.25">
      <c r="A110" s="54"/>
      <c r="B110" s="42" t="s">
        <v>929</v>
      </c>
      <c r="C110" s="45" t="s">
        <v>931</v>
      </c>
      <c r="D110" s="39" t="s">
        <v>517</v>
      </c>
      <c r="E110" s="185">
        <v>90</v>
      </c>
      <c r="F110" s="291">
        <v>43922</v>
      </c>
      <c r="G110" s="291">
        <v>44195</v>
      </c>
      <c r="H110" s="63" t="s">
        <v>933</v>
      </c>
      <c r="I110" s="63" t="s">
        <v>933</v>
      </c>
      <c r="J110" s="53"/>
      <c r="K110" s="53"/>
      <c r="L110" s="53"/>
      <c r="M110" s="53"/>
      <c r="N110" s="41"/>
      <c r="O110" s="42" t="s">
        <v>107</v>
      </c>
      <c r="P110" s="42" t="s">
        <v>926</v>
      </c>
      <c r="Q110" s="42"/>
    </row>
    <row r="111" spans="1:17" ht="25.5" x14ac:dyDescent="0.25">
      <c r="A111" s="135"/>
      <c r="B111" s="115" t="s">
        <v>113</v>
      </c>
      <c r="C111" s="115" t="s">
        <v>114</v>
      </c>
      <c r="D111" s="112" t="s">
        <v>26</v>
      </c>
      <c r="E111" s="173"/>
      <c r="F111" s="290">
        <v>43832</v>
      </c>
      <c r="G111" s="290">
        <v>44195</v>
      </c>
      <c r="H111" s="112"/>
      <c r="I111" s="112"/>
      <c r="J111" s="116">
        <v>0</v>
      </c>
      <c r="K111" s="116">
        <v>0</v>
      </c>
      <c r="L111" s="116">
        <v>0</v>
      </c>
      <c r="M111" s="116">
        <v>0</v>
      </c>
      <c r="N111" s="117"/>
      <c r="O111" s="115" t="s">
        <v>107</v>
      </c>
      <c r="P111" s="115"/>
      <c r="Q111" s="115"/>
    </row>
    <row r="112" spans="1:17" s="55" customFormat="1" ht="31.5" customHeight="1" x14ac:dyDescent="0.25">
      <c r="A112" s="54"/>
      <c r="B112" s="42" t="s">
        <v>934</v>
      </c>
      <c r="C112" s="42" t="s">
        <v>936</v>
      </c>
      <c r="D112" s="39" t="s">
        <v>517</v>
      </c>
      <c r="E112" s="185">
        <v>10</v>
      </c>
      <c r="F112" s="291">
        <v>43832</v>
      </c>
      <c r="G112" s="291">
        <v>43920</v>
      </c>
      <c r="H112" s="63" t="s">
        <v>938</v>
      </c>
      <c r="I112" s="63" t="s">
        <v>939</v>
      </c>
      <c r="J112" s="53"/>
      <c r="K112" s="53"/>
      <c r="L112" s="53"/>
      <c r="M112" s="53"/>
      <c r="N112" s="41"/>
      <c r="O112" s="42" t="s">
        <v>107</v>
      </c>
      <c r="P112" s="42" t="s">
        <v>942</v>
      </c>
      <c r="Q112" s="42"/>
    </row>
    <row r="113" spans="1:17" s="55" customFormat="1" ht="38.25" x14ac:dyDescent="0.25">
      <c r="A113" s="54"/>
      <c r="B113" s="42" t="s">
        <v>935</v>
      </c>
      <c r="C113" s="42" t="s">
        <v>937</v>
      </c>
      <c r="D113" s="39" t="s">
        <v>517</v>
      </c>
      <c r="E113" s="185">
        <v>90</v>
      </c>
      <c r="F113" s="291">
        <v>43832</v>
      </c>
      <c r="G113" s="291">
        <v>44195</v>
      </c>
      <c r="H113" s="63" t="s">
        <v>940</v>
      </c>
      <c r="I113" s="63" t="s">
        <v>941</v>
      </c>
      <c r="J113" s="53"/>
      <c r="K113" s="53"/>
      <c r="L113" s="53"/>
      <c r="M113" s="53"/>
      <c r="N113" s="41"/>
      <c r="O113" s="42" t="s">
        <v>107</v>
      </c>
      <c r="P113" s="42" t="s">
        <v>942</v>
      </c>
      <c r="Q113" s="42"/>
    </row>
    <row r="114" spans="1:17" ht="26.25" customHeight="1" x14ac:dyDescent="0.25">
      <c r="A114" s="135"/>
      <c r="B114" s="115" t="s">
        <v>115</v>
      </c>
      <c r="C114" s="115" t="s">
        <v>116</v>
      </c>
      <c r="D114" s="112" t="s">
        <v>26</v>
      </c>
      <c r="E114" s="173"/>
      <c r="F114" s="290">
        <v>43832</v>
      </c>
      <c r="G114" s="290">
        <v>44195</v>
      </c>
      <c r="H114" s="112"/>
      <c r="I114" s="112"/>
      <c r="J114" s="116">
        <v>0</v>
      </c>
      <c r="K114" s="116">
        <v>0</v>
      </c>
      <c r="L114" s="116">
        <v>0</v>
      </c>
      <c r="M114" s="116">
        <v>0</v>
      </c>
      <c r="N114" s="117"/>
      <c r="O114" s="115" t="s">
        <v>107</v>
      </c>
      <c r="P114" s="115"/>
      <c r="Q114" s="115"/>
    </row>
    <row r="115" spans="1:17" s="55" customFormat="1" ht="26.25" customHeight="1" x14ac:dyDescent="0.25">
      <c r="A115" s="54"/>
      <c r="B115" s="42" t="s">
        <v>943</v>
      </c>
      <c r="C115" s="42" t="s">
        <v>964</v>
      </c>
      <c r="D115" s="39" t="s">
        <v>517</v>
      </c>
      <c r="E115" s="185">
        <v>25</v>
      </c>
      <c r="F115" s="291">
        <v>43832</v>
      </c>
      <c r="G115" s="291">
        <v>44195</v>
      </c>
      <c r="H115" s="63" t="s">
        <v>967</v>
      </c>
      <c r="I115" s="63" t="s">
        <v>968</v>
      </c>
      <c r="J115" s="53"/>
      <c r="K115" s="53"/>
      <c r="L115" s="53"/>
      <c r="M115" s="53"/>
      <c r="N115" s="41"/>
      <c r="O115" s="42" t="s">
        <v>107</v>
      </c>
      <c r="P115" s="195" t="s">
        <v>926</v>
      </c>
      <c r="Q115" s="42"/>
    </row>
    <row r="116" spans="1:17" s="55" customFormat="1" ht="43.5" customHeight="1" x14ac:dyDescent="0.25">
      <c r="A116" s="54"/>
      <c r="B116" s="42" t="s">
        <v>944</v>
      </c>
      <c r="C116" s="42" t="s">
        <v>965</v>
      </c>
      <c r="D116" s="39" t="s">
        <v>517</v>
      </c>
      <c r="E116" s="185">
        <v>25</v>
      </c>
      <c r="F116" s="291">
        <v>43832</v>
      </c>
      <c r="G116" s="291">
        <v>44195</v>
      </c>
      <c r="H116" s="63" t="s">
        <v>969</v>
      </c>
      <c r="I116" s="63" t="s">
        <v>970</v>
      </c>
      <c r="J116" s="53"/>
      <c r="K116" s="53"/>
      <c r="L116" s="53"/>
      <c r="M116" s="53"/>
      <c r="N116" s="41"/>
      <c r="O116" s="42" t="s">
        <v>107</v>
      </c>
      <c r="P116" s="195" t="s">
        <v>909</v>
      </c>
      <c r="Q116" s="42"/>
    </row>
    <row r="117" spans="1:17" s="55" customFormat="1" ht="60.75" customHeight="1" x14ac:dyDescent="0.25">
      <c r="A117" s="54"/>
      <c r="B117" s="42" t="s">
        <v>945</v>
      </c>
      <c r="C117" s="42" t="s">
        <v>966</v>
      </c>
      <c r="D117" s="39" t="s">
        <v>517</v>
      </c>
      <c r="E117" s="185">
        <v>50</v>
      </c>
      <c r="F117" s="291">
        <v>43832</v>
      </c>
      <c r="G117" s="291">
        <v>44195</v>
      </c>
      <c r="H117" s="63" t="s">
        <v>971</v>
      </c>
      <c r="I117" s="63" t="s">
        <v>972</v>
      </c>
      <c r="J117" s="53"/>
      <c r="K117" s="53"/>
      <c r="L117" s="53"/>
      <c r="M117" s="53"/>
      <c r="N117" s="41"/>
      <c r="O117" s="42" t="s">
        <v>107</v>
      </c>
      <c r="P117" s="195" t="s">
        <v>942</v>
      </c>
      <c r="Q117" s="42"/>
    </row>
    <row r="118" spans="1:17" x14ac:dyDescent="0.25">
      <c r="A118" s="135"/>
      <c r="B118" s="115" t="s">
        <v>117</v>
      </c>
      <c r="C118" s="115" t="s">
        <v>118</v>
      </c>
      <c r="D118" s="112" t="s">
        <v>26</v>
      </c>
      <c r="E118" s="173"/>
      <c r="F118" s="290">
        <v>43845</v>
      </c>
      <c r="G118" s="290">
        <v>44165</v>
      </c>
      <c r="H118" s="112"/>
      <c r="I118" s="112"/>
      <c r="J118" s="113">
        <v>0</v>
      </c>
      <c r="K118" s="113">
        <v>0</v>
      </c>
      <c r="L118" s="113">
        <v>0</v>
      </c>
      <c r="M118" s="113">
        <v>0</v>
      </c>
      <c r="N118" s="117"/>
      <c r="O118" s="115" t="s">
        <v>107</v>
      </c>
      <c r="P118" s="115"/>
      <c r="Q118" s="115"/>
    </row>
    <row r="119" spans="1:17" s="55" customFormat="1" ht="31.5" customHeight="1" x14ac:dyDescent="0.25">
      <c r="A119" s="54"/>
      <c r="B119" s="42" t="s">
        <v>954</v>
      </c>
      <c r="C119" s="42" t="s">
        <v>1521</v>
      </c>
      <c r="D119" s="39" t="s">
        <v>517</v>
      </c>
      <c r="E119" s="185">
        <v>20</v>
      </c>
      <c r="F119" s="291">
        <v>43845</v>
      </c>
      <c r="G119" s="291">
        <v>43887</v>
      </c>
      <c r="H119" s="63" t="s">
        <v>1526</v>
      </c>
      <c r="I119" s="63" t="s">
        <v>1526</v>
      </c>
      <c r="J119" s="46"/>
      <c r="K119" s="46"/>
      <c r="L119" s="46"/>
      <c r="M119" s="46"/>
      <c r="N119" s="41"/>
      <c r="O119" s="42" t="s">
        <v>107</v>
      </c>
      <c r="P119" s="195" t="s">
        <v>960</v>
      </c>
      <c r="Q119" s="42"/>
    </row>
    <row r="120" spans="1:17" s="55" customFormat="1" ht="31.5" customHeight="1" x14ac:dyDescent="0.25">
      <c r="A120" s="54"/>
      <c r="B120" s="42" t="s">
        <v>955</v>
      </c>
      <c r="C120" s="42" t="s">
        <v>1524</v>
      </c>
      <c r="D120" s="39" t="s">
        <v>517</v>
      </c>
      <c r="E120" s="185">
        <v>45</v>
      </c>
      <c r="F120" s="291">
        <v>43891</v>
      </c>
      <c r="G120" s="291">
        <v>44012</v>
      </c>
      <c r="H120" s="63" t="s">
        <v>1527</v>
      </c>
      <c r="I120" s="63" t="s">
        <v>1527</v>
      </c>
      <c r="J120" s="46"/>
      <c r="K120" s="46"/>
      <c r="L120" s="46"/>
      <c r="M120" s="46"/>
      <c r="N120" s="41"/>
      <c r="O120" s="42" t="s">
        <v>107</v>
      </c>
      <c r="P120" s="195" t="s">
        <v>960</v>
      </c>
      <c r="Q120" s="42"/>
    </row>
    <row r="121" spans="1:17" s="55" customFormat="1" ht="25.5" x14ac:dyDescent="0.25">
      <c r="A121" s="54"/>
      <c r="B121" s="42" t="s">
        <v>956</v>
      </c>
      <c r="C121" s="42" t="s">
        <v>957</v>
      </c>
      <c r="D121" s="39" t="s">
        <v>517</v>
      </c>
      <c r="E121" s="185">
        <v>5</v>
      </c>
      <c r="F121" s="291">
        <v>44013</v>
      </c>
      <c r="G121" s="291">
        <v>44073</v>
      </c>
      <c r="H121" s="63" t="s">
        <v>1529</v>
      </c>
      <c r="I121" s="63" t="s">
        <v>1529</v>
      </c>
      <c r="J121" s="46"/>
      <c r="K121" s="46"/>
      <c r="L121" s="46"/>
      <c r="M121" s="46"/>
      <c r="N121" s="41"/>
      <c r="O121" s="42" t="s">
        <v>107</v>
      </c>
      <c r="P121" s="195" t="s">
        <v>926</v>
      </c>
      <c r="Q121" s="42"/>
    </row>
    <row r="122" spans="1:17" s="55" customFormat="1" ht="25.5" x14ac:dyDescent="0.25">
      <c r="A122" s="54"/>
      <c r="B122" s="42" t="s">
        <v>1522</v>
      </c>
      <c r="C122" s="42" t="s">
        <v>1525</v>
      </c>
      <c r="D122" s="39" t="s">
        <v>517</v>
      </c>
      <c r="E122" s="185">
        <v>15</v>
      </c>
      <c r="F122" s="291">
        <v>44075</v>
      </c>
      <c r="G122" s="291">
        <v>44165</v>
      </c>
      <c r="H122" s="63" t="s">
        <v>1528</v>
      </c>
      <c r="I122" s="63" t="s">
        <v>1528</v>
      </c>
      <c r="J122" s="46"/>
      <c r="K122" s="46"/>
      <c r="L122" s="46"/>
      <c r="M122" s="46"/>
      <c r="N122" s="41"/>
      <c r="O122" s="42" t="s">
        <v>107</v>
      </c>
      <c r="P122" s="195" t="s">
        <v>909</v>
      </c>
      <c r="Q122" s="42"/>
    </row>
    <row r="123" spans="1:17" s="55" customFormat="1" ht="25.5" x14ac:dyDescent="0.25">
      <c r="A123" s="54"/>
      <c r="B123" s="42" t="s">
        <v>1523</v>
      </c>
      <c r="C123" s="42" t="s">
        <v>958</v>
      </c>
      <c r="D123" s="39" t="s">
        <v>517</v>
      </c>
      <c r="E123" s="185">
        <v>15</v>
      </c>
      <c r="F123" s="291">
        <v>43845</v>
      </c>
      <c r="G123" s="291">
        <v>43920</v>
      </c>
      <c r="H123" s="63" t="s">
        <v>959</v>
      </c>
      <c r="I123" s="63" t="s">
        <v>959</v>
      </c>
      <c r="J123" s="46"/>
      <c r="K123" s="46"/>
      <c r="L123" s="46"/>
      <c r="M123" s="46"/>
      <c r="N123" s="41"/>
      <c r="O123" s="42" t="s">
        <v>107</v>
      </c>
      <c r="P123" s="195" t="s">
        <v>926</v>
      </c>
      <c r="Q123" s="42"/>
    </row>
    <row r="124" spans="1:17" ht="27" customHeight="1" x14ac:dyDescent="0.25">
      <c r="A124" s="135"/>
      <c r="B124" s="115" t="s">
        <v>119</v>
      </c>
      <c r="C124" s="115" t="s">
        <v>120</v>
      </c>
      <c r="D124" s="112" t="s">
        <v>26</v>
      </c>
      <c r="E124" s="173"/>
      <c r="F124" s="290">
        <v>43832</v>
      </c>
      <c r="G124" s="290">
        <v>44195</v>
      </c>
      <c r="H124" s="112"/>
      <c r="I124" s="112"/>
      <c r="J124" s="113">
        <v>0</v>
      </c>
      <c r="K124" s="113">
        <v>0</v>
      </c>
      <c r="L124" s="113">
        <v>0</v>
      </c>
      <c r="M124" s="113">
        <v>0</v>
      </c>
      <c r="N124" s="117"/>
      <c r="O124" s="115" t="s">
        <v>107</v>
      </c>
      <c r="P124" s="115"/>
      <c r="Q124" s="115"/>
    </row>
    <row r="125" spans="1:17" s="55" customFormat="1" ht="27" customHeight="1" x14ac:dyDescent="0.25">
      <c r="A125" s="54"/>
      <c r="B125" s="42" t="s">
        <v>961</v>
      </c>
      <c r="C125" s="42" t="s">
        <v>946</v>
      </c>
      <c r="D125" s="39" t="s">
        <v>517</v>
      </c>
      <c r="E125" s="185">
        <v>5</v>
      </c>
      <c r="F125" s="295">
        <v>43863</v>
      </c>
      <c r="G125" s="295">
        <v>43881</v>
      </c>
      <c r="H125" s="42" t="s">
        <v>948</v>
      </c>
      <c r="I125" s="42" t="s">
        <v>949</v>
      </c>
      <c r="J125" s="53"/>
      <c r="K125" s="53"/>
      <c r="L125" s="53"/>
      <c r="M125" s="53"/>
      <c r="N125" s="41"/>
      <c r="O125" s="42" t="s">
        <v>107</v>
      </c>
      <c r="P125" s="42" t="s">
        <v>909</v>
      </c>
      <c r="Q125" s="42" t="s">
        <v>185</v>
      </c>
    </row>
    <row r="126" spans="1:17" s="55" customFormat="1" ht="27" customHeight="1" x14ac:dyDescent="0.25">
      <c r="A126" s="54"/>
      <c r="B126" s="42" t="s">
        <v>962</v>
      </c>
      <c r="C126" s="42" t="s">
        <v>947</v>
      </c>
      <c r="D126" s="39" t="s">
        <v>517</v>
      </c>
      <c r="E126" s="185">
        <v>45</v>
      </c>
      <c r="F126" s="291">
        <v>43922</v>
      </c>
      <c r="G126" s="291">
        <v>44074</v>
      </c>
      <c r="H126" s="63" t="s">
        <v>950</v>
      </c>
      <c r="I126" s="63" t="s">
        <v>951</v>
      </c>
      <c r="J126" s="53"/>
      <c r="K126" s="53"/>
      <c r="L126" s="53"/>
      <c r="M126" s="53"/>
      <c r="N126" s="41"/>
      <c r="O126" s="42" t="s">
        <v>107</v>
      </c>
      <c r="P126" s="42" t="s">
        <v>909</v>
      </c>
      <c r="Q126" s="42" t="s">
        <v>185</v>
      </c>
    </row>
    <row r="127" spans="1:17" s="55" customFormat="1" ht="27" customHeight="1" x14ac:dyDescent="0.25">
      <c r="A127" s="54"/>
      <c r="B127" s="42" t="s">
        <v>963</v>
      </c>
      <c r="C127" s="42" t="s">
        <v>1471</v>
      </c>
      <c r="D127" s="39" t="s">
        <v>517</v>
      </c>
      <c r="E127" s="185">
        <v>50</v>
      </c>
      <c r="F127" s="291">
        <v>43832</v>
      </c>
      <c r="G127" s="291">
        <v>44195</v>
      </c>
      <c r="H127" s="63" t="s">
        <v>952</v>
      </c>
      <c r="I127" s="63" t="s">
        <v>953</v>
      </c>
      <c r="J127" s="53"/>
      <c r="K127" s="53"/>
      <c r="L127" s="53"/>
      <c r="M127" s="53"/>
      <c r="N127" s="41"/>
      <c r="O127" s="42" t="s">
        <v>107</v>
      </c>
      <c r="P127" s="42" t="s">
        <v>909</v>
      </c>
      <c r="Q127" s="42"/>
    </row>
    <row r="128" spans="1:17" x14ac:dyDescent="0.25">
      <c r="A128" s="140" t="s">
        <v>19</v>
      </c>
      <c r="B128" s="228" t="s">
        <v>121</v>
      </c>
      <c r="C128" s="141" t="s">
        <v>122</v>
      </c>
      <c r="D128" s="150" t="s">
        <v>22</v>
      </c>
      <c r="E128" s="172"/>
      <c r="F128" s="289">
        <v>43832</v>
      </c>
      <c r="G128" s="289">
        <v>44195</v>
      </c>
      <c r="H128" s="142"/>
      <c r="I128" s="142"/>
      <c r="J128" s="143">
        <f>SUM(J129:J133)</f>
        <v>2600000</v>
      </c>
      <c r="K128" s="143">
        <f t="shared" ref="K128:M128" si="10">SUM(K129:K133)</f>
        <v>0</v>
      </c>
      <c r="L128" s="143">
        <f t="shared" si="10"/>
        <v>0</v>
      </c>
      <c r="M128" s="143">
        <f t="shared" si="10"/>
        <v>0</v>
      </c>
      <c r="N128" s="144" t="s">
        <v>23</v>
      </c>
      <c r="O128" s="145" t="s">
        <v>107</v>
      </c>
      <c r="P128" s="145"/>
      <c r="Q128" s="145"/>
    </row>
    <row r="129" spans="1:17" x14ac:dyDescent="0.25">
      <c r="A129" s="135"/>
      <c r="B129" s="110" t="s">
        <v>123</v>
      </c>
      <c r="C129" s="115" t="s">
        <v>974</v>
      </c>
      <c r="D129" s="112" t="s">
        <v>26</v>
      </c>
      <c r="E129" s="173"/>
      <c r="F129" s="290">
        <v>43832</v>
      </c>
      <c r="G129" s="290">
        <v>44195</v>
      </c>
      <c r="H129" s="112"/>
      <c r="I129" s="112"/>
      <c r="J129" s="113">
        <v>200000</v>
      </c>
      <c r="K129" s="113">
        <v>0</v>
      </c>
      <c r="L129" s="113">
        <v>0</v>
      </c>
      <c r="M129" s="116">
        <v>0</v>
      </c>
      <c r="N129" s="117" t="s">
        <v>23</v>
      </c>
      <c r="O129" s="115" t="s">
        <v>107</v>
      </c>
      <c r="P129" s="115"/>
      <c r="Q129" s="115"/>
    </row>
    <row r="130" spans="1:17" s="55" customFormat="1" ht="30" customHeight="1" x14ac:dyDescent="0.25">
      <c r="A130" s="83"/>
      <c r="B130" s="62" t="s">
        <v>976</v>
      </c>
      <c r="C130" s="42" t="s">
        <v>983</v>
      </c>
      <c r="D130" s="39" t="s">
        <v>517</v>
      </c>
      <c r="E130" s="185">
        <v>5</v>
      </c>
      <c r="F130" s="291">
        <v>43832</v>
      </c>
      <c r="G130" s="294">
        <v>43844</v>
      </c>
      <c r="H130" s="63" t="s">
        <v>986</v>
      </c>
      <c r="I130" s="63" t="s">
        <v>987</v>
      </c>
      <c r="J130" s="46"/>
      <c r="K130" s="46"/>
      <c r="L130" s="46"/>
      <c r="M130" s="53"/>
      <c r="N130" s="41"/>
      <c r="O130" s="42" t="s">
        <v>107</v>
      </c>
      <c r="P130" s="42" t="s">
        <v>942</v>
      </c>
      <c r="Q130" s="42" t="s">
        <v>101</v>
      </c>
    </row>
    <row r="131" spans="1:17" s="55" customFormat="1" ht="30" customHeight="1" x14ac:dyDescent="0.25">
      <c r="A131" s="83"/>
      <c r="B131" s="62" t="s">
        <v>977</v>
      </c>
      <c r="C131" s="45" t="s">
        <v>984</v>
      </c>
      <c r="D131" s="39" t="s">
        <v>517</v>
      </c>
      <c r="E131" s="185">
        <v>5</v>
      </c>
      <c r="F131" s="291">
        <v>43845</v>
      </c>
      <c r="G131" s="295">
        <v>43860</v>
      </c>
      <c r="H131" s="63" t="s">
        <v>988</v>
      </c>
      <c r="I131" s="63" t="s">
        <v>919</v>
      </c>
      <c r="J131" s="46"/>
      <c r="K131" s="46"/>
      <c r="L131" s="46"/>
      <c r="M131" s="53"/>
      <c r="N131" s="41"/>
      <c r="O131" s="42" t="s">
        <v>107</v>
      </c>
      <c r="P131" s="42" t="s">
        <v>942</v>
      </c>
      <c r="Q131" s="42"/>
    </row>
    <row r="132" spans="1:17" s="55" customFormat="1" ht="30" customHeight="1" x14ac:dyDescent="0.25">
      <c r="A132" s="83"/>
      <c r="B132" s="62" t="s">
        <v>978</v>
      </c>
      <c r="C132" s="45" t="s">
        <v>985</v>
      </c>
      <c r="D132" s="39" t="s">
        <v>517</v>
      </c>
      <c r="E132" s="185">
        <v>90</v>
      </c>
      <c r="F132" s="291">
        <v>43922</v>
      </c>
      <c r="G132" s="295">
        <v>44195</v>
      </c>
      <c r="H132" s="63" t="s">
        <v>989</v>
      </c>
      <c r="I132" s="63" t="s">
        <v>990</v>
      </c>
      <c r="J132" s="46"/>
      <c r="K132" s="46"/>
      <c r="L132" s="46"/>
      <c r="M132" s="53"/>
      <c r="N132" s="41"/>
      <c r="O132" s="42" t="s">
        <v>107</v>
      </c>
      <c r="P132" s="42" t="s">
        <v>942</v>
      </c>
      <c r="Q132" s="42"/>
    </row>
    <row r="133" spans="1:17" x14ac:dyDescent="0.25">
      <c r="A133" s="136"/>
      <c r="B133" s="110" t="s">
        <v>124</v>
      </c>
      <c r="C133" s="115" t="s">
        <v>125</v>
      </c>
      <c r="D133" s="112" t="s">
        <v>26</v>
      </c>
      <c r="E133" s="173"/>
      <c r="F133" s="290">
        <v>43832</v>
      </c>
      <c r="G133" s="290">
        <v>44195</v>
      </c>
      <c r="H133" s="112"/>
      <c r="I133" s="112"/>
      <c r="J133" s="113">
        <v>2400000</v>
      </c>
      <c r="K133" s="113">
        <v>0</v>
      </c>
      <c r="L133" s="113">
        <v>0</v>
      </c>
      <c r="M133" s="116">
        <v>0</v>
      </c>
      <c r="N133" s="117" t="s">
        <v>23</v>
      </c>
      <c r="O133" s="115" t="s">
        <v>107</v>
      </c>
      <c r="P133" s="115"/>
      <c r="Q133" s="115"/>
    </row>
    <row r="134" spans="1:17" s="55" customFormat="1" x14ac:dyDescent="0.25">
      <c r="A134" s="83"/>
      <c r="B134" s="62" t="s">
        <v>979</v>
      </c>
      <c r="C134" s="45" t="s">
        <v>991</v>
      </c>
      <c r="D134" s="39" t="s">
        <v>517</v>
      </c>
      <c r="E134" s="185">
        <v>10</v>
      </c>
      <c r="F134" s="295">
        <v>43832</v>
      </c>
      <c r="G134" s="295">
        <v>43860</v>
      </c>
      <c r="H134" s="63" t="s">
        <v>993</v>
      </c>
      <c r="I134" s="63" t="s">
        <v>994</v>
      </c>
      <c r="J134" s="46"/>
      <c r="K134" s="46"/>
      <c r="L134" s="46"/>
      <c r="M134" s="53"/>
      <c r="N134" s="41"/>
      <c r="O134" s="42" t="s">
        <v>107</v>
      </c>
      <c r="P134" s="42" t="s">
        <v>942</v>
      </c>
      <c r="Q134" s="42"/>
    </row>
    <row r="135" spans="1:17" s="55" customFormat="1" x14ac:dyDescent="0.25">
      <c r="A135" s="83"/>
      <c r="B135" s="62" t="s">
        <v>980</v>
      </c>
      <c r="C135" s="45" t="s">
        <v>992</v>
      </c>
      <c r="D135" s="39" t="s">
        <v>517</v>
      </c>
      <c r="E135" s="185">
        <v>90</v>
      </c>
      <c r="F135" s="295">
        <v>43832</v>
      </c>
      <c r="G135" s="295">
        <v>44195</v>
      </c>
      <c r="H135" s="63" t="s">
        <v>995</v>
      </c>
      <c r="I135" s="63" t="s">
        <v>990</v>
      </c>
      <c r="J135" s="46"/>
      <c r="K135" s="46"/>
      <c r="L135" s="46"/>
      <c r="M135" s="53"/>
      <c r="N135" s="41"/>
      <c r="O135" s="42" t="s">
        <v>107</v>
      </c>
      <c r="P135" s="42" t="s">
        <v>942</v>
      </c>
      <c r="Q135" s="42"/>
    </row>
    <row r="136" spans="1:17" x14ac:dyDescent="0.25">
      <c r="A136" s="136"/>
      <c r="B136" s="110" t="s">
        <v>973</v>
      </c>
      <c r="C136" s="115" t="s">
        <v>975</v>
      </c>
      <c r="D136" s="112" t="s">
        <v>26</v>
      </c>
      <c r="E136" s="173"/>
      <c r="F136" s="290">
        <v>43845</v>
      </c>
      <c r="G136" s="290">
        <v>43951</v>
      </c>
      <c r="H136" s="112"/>
      <c r="I136" s="112"/>
      <c r="J136" s="113">
        <v>0</v>
      </c>
      <c r="K136" s="113">
        <v>0</v>
      </c>
      <c r="L136" s="113">
        <v>0</v>
      </c>
      <c r="M136" s="116">
        <v>0</v>
      </c>
      <c r="N136" s="117"/>
      <c r="O136" s="115" t="s">
        <v>107</v>
      </c>
      <c r="P136" s="115"/>
      <c r="Q136" s="115"/>
    </row>
    <row r="137" spans="1:17" s="55" customFormat="1" x14ac:dyDescent="0.25">
      <c r="A137" s="83"/>
      <c r="B137" s="62" t="s">
        <v>981</v>
      </c>
      <c r="C137" s="45" t="s">
        <v>996</v>
      </c>
      <c r="D137" s="39" t="s">
        <v>517</v>
      </c>
      <c r="E137" s="185">
        <v>50</v>
      </c>
      <c r="F137" s="291">
        <v>43845</v>
      </c>
      <c r="G137" s="291">
        <v>43920</v>
      </c>
      <c r="H137" s="63" t="s">
        <v>998</v>
      </c>
      <c r="I137" s="63" t="s">
        <v>999</v>
      </c>
      <c r="J137" s="46"/>
      <c r="K137" s="46"/>
      <c r="L137" s="46"/>
      <c r="M137" s="53"/>
      <c r="N137" s="41"/>
      <c r="O137" s="42" t="s">
        <v>107</v>
      </c>
      <c r="P137" s="42" t="s">
        <v>1002</v>
      </c>
      <c r="Q137" s="42"/>
    </row>
    <row r="138" spans="1:17" s="55" customFormat="1" x14ac:dyDescent="0.25">
      <c r="A138" s="83"/>
      <c r="B138" s="62" t="s">
        <v>982</v>
      </c>
      <c r="C138" s="45" t="s">
        <v>997</v>
      </c>
      <c r="D138" s="39" t="s">
        <v>517</v>
      </c>
      <c r="E138" s="185">
        <v>50</v>
      </c>
      <c r="F138" s="291">
        <v>43922</v>
      </c>
      <c r="G138" s="295">
        <v>43951</v>
      </c>
      <c r="H138" s="63" t="s">
        <v>1000</v>
      </c>
      <c r="I138" s="63" t="s">
        <v>1001</v>
      </c>
      <c r="J138" s="46"/>
      <c r="K138" s="46"/>
      <c r="L138" s="46"/>
      <c r="M138" s="53"/>
      <c r="N138" s="41"/>
      <c r="O138" s="42" t="s">
        <v>107</v>
      </c>
      <c r="P138" s="42" t="s">
        <v>1002</v>
      </c>
      <c r="Q138" s="42"/>
    </row>
    <row r="139" spans="1:17" x14ac:dyDescent="0.25">
      <c r="A139" s="61"/>
      <c r="B139" s="268" t="s">
        <v>126</v>
      </c>
      <c r="C139" s="32" t="s">
        <v>127</v>
      </c>
      <c r="D139" s="33" t="s">
        <v>18</v>
      </c>
      <c r="E139" s="171"/>
      <c r="F139" s="288"/>
      <c r="G139" s="288"/>
      <c r="H139" s="155"/>
      <c r="I139" s="155"/>
      <c r="J139" s="34">
        <f>SUM(J140)</f>
        <v>4130000</v>
      </c>
      <c r="K139" s="34">
        <f t="shared" ref="K139:M139" si="11">SUM(K140)</f>
        <v>0</v>
      </c>
      <c r="L139" s="34">
        <f t="shared" si="11"/>
        <v>0</v>
      </c>
      <c r="M139" s="34">
        <f t="shared" si="11"/>
        <v>0</v>
      </c>
      <c r="N139" s="35"/>
      <c r="O139" s="36"/>
      <c r="P139" s="36"/>
      <c r="Q139" s="36"/>
    </row>
    <row r="140" spans="1:17" ht="16.5" customHeight="1" x14ac:dyDescent="0.25">
      <c r="A140" s="140"/>
      <c r="B140" s="228" t="s">
        <v>128</v>
      </c>
      <c r="C140" s="147" t="s">
        <v>129</v>
      </c>
      <c r="D140" s="150" t="s">
        <v>22</v>
      </c>
      <c r="E140" s="172"/>
      <c r="F140" s="289">
        <v>43966</v>
      </c>
      <c r="G140" s="289">
        <v>44196</v>
      </c>
      <c r="H140" s="142"/>
      <c r="I140" s="142"/>
      <c r="J140" s="146">
        <f>+J141+J143</f>
        <v>4130000</v>
      </c>
      <c r="K140" s="146">
        <v>0</v>
      </c>
      <c r="L140" s="146">
        <v>0</v>
      </c>
      <c r="M140" s="146">
        <v>0</v>
      </c>
      <c r="N140" s="144" t="s">
        <v>23</v>
      </c>
      <c r="O140" s="145" t="s">
        <v>130</v>
      </c>
      <c r="P140" s="145"/>
      <c r="Q140" s="145"/>
    </row>
    <row r="141" spans="1:17" ht="28.5" customHeight="1" x14ac:dyDescent="0.25">
      <c r="A141" s="136"/>
      <c r="B141" s="110" t="s">
        <v>131</v>
      </c>
      <c r="C141" s="119" t="s">
        <v>132</v>
      </c>
      <c r="D141" s="112" t="s">
        <v>26</v>
      </c>
      <c r="E141" s="173"/>
      <c r="F141" s="290" t="s">
        <v>3446</v>
      </c>
      <c r="G141" s="290">
        <v>44196</v>
      </c>
      <c r="H141" s="112"/>
      <c r="I141" s="112"/>
      <c r="J141" s="116">
        <v>4000000</v>
      </c>
      <c r="K141" s="116">
        <v>0</v>
      </c>
      <c r="L141" s="116">
        <v>0</v>
      </c>
      <c r="M141" s="116">
        <v>0</v>
      </c>
      <c r="N141" s="117" t="s">
        <v>23</v>
      </c>
      <c r="O141" s="115" t="s">
        <v>130</v>
      </c>
      <c r="P141" s="115"/>
      <c r="Q141" s="115"/>
    </row>
    <row r="142" spans="1:17" s="55" customFormat="1" ht="28.5" customHeight="1" x14ac:dyDescent="0.25">
      <c r="A142" s="83"/>
      <c r="B142" s="62" t="s">
        <v>567</v>
      </c>
      <c r="C142" s="65" t="s">
        <v>569</v>
      </c>
      <c r="D142" s="39" t="s">
        <v>517</v>
      </c>
      <c r="E142" s="185">
        <v>100</v>
      </c>
      <c r="F142" s="291">
        <v>43966</v>
      </c>
      <c r="G142" s="291">
        <v>44196</v>
      </c>
      <c r="H142" s="39" t="s">
        <v>805</v>
      </c>
      <c r="I142" s="39" t="s">
        <v>841</v>
      </c>
      <c r="J142" s="53"/>
      <c r="K142" s="53"/>
      <c r="L142" s="53"/>
      <c r="M142" s="53"/>
      <c r="N142" s="41"/>
      <c r="O142" s="42" t="s">
        <v>130</v>
      </c>
      <c r="P142" s="42" t="s">
        <v>813</v>
      </c>
      <c r="Q142" s="42" t="s">
        <v>251</v>
      </c>
    </row>
    <row r="143" spans="1:17" ht="39" customHeight="1" x14ac:dyDescent="0.25">
      <c r="A143" s="136"/>
      <c r="B143" s="110" t="s">
        <v>133</v>
      </c>
      <c r="C143" s="119" t="s">
        <v>134</v>
      </c>
      <c r="D143" s="112" t="s">
        <v>26</v>
      </c>
      <c r="E143" s="173"/>
      <c r="F143" s="290">
        <v>44013</v>
      </c>
      <c r="G143" s="290">
        <v>44104</v>
      </c>
      <c r="H143" s="112"/>
      <c r="I143" s="112"/>
      <c r="J143" s="121">
        <v>130000</v>
      </c>
      <c r="K143" s="121">
        <v>0</v>
      </c>
      <c r="L143" s="121">
        <v>0</v>
      </c>
      <c r="M143" s="121">
        <v>0</v>
      </c>
      <c r="N143" s="117" t="s">
        <v>23</v>
      </c>
      <c r="O143" s="115" t="s">
        <v>130</v>
      </c>
      <c r="P143" s="115"/>
      <c r="Q143" s="115"/>
    </row>
    <row r="144" spans="1:17" s="55" customFormat="1" ht="39" customHeight="1" x14ac:dyDescent="0.25">
      <c r="A144" s="83"/>
      <c r="B144" s="62" t="s">
        <v>568</v>
      </c>
      <c r="C144" s="65" t="s">
        <v>3316</v>
      </c>
      <c r="D144" s="39" t="s">
        <v>517</v>
      </c>
      <c r="E144" s="185">
        <v>100</v>
      </c>
      <c r="F144" s="291">
        <v>44013</v>
      </c>
      <c r="G144" s="291">
        <v>44104</v>
      </c>
      <c r="H144" s="39" t="s">
        <v>3317</v>
      </c>
      <c r="I144" s="39" t="s">
        <v>821</v>
      </c>
      <c r="J144" s="67"/>
      <c r="K144" s="67"/>
      <c r="L144" s="67"/>
      <c r="M144" s="67"/>
      <c r="N144" s="41"/>
      <c r="O144" s="42" t="s">
        <v>130</v>
      </c>
      <c r="P144" s="42" t="s">
        <v>813</v>
      </c>
      <c r="Q144" s="42" t="s">
        <v>3315</v>
      </c>
    </row>
    <row r="145" spans="1:17" x14ac:dyDescent="0.25">
      <c r="A145" s="61"/>
      <c r="B145" s="268" t="s">
        <v>135</v>
      </c>
      <c r="C145" s="32" t="s">
        <v>136</v>
      </c>
      <c r="D145" s="33" t="s">
        <v>18</v>
      </c>
      <c r="E145" s="171"/>
      <c r="F145" s="288"/>
      <c r="G145" s="288"/>
      <c r="H145" s="155"/>
      <c r="I145" s="155"/>
      <c r="J145" s="34">
        <f>+J146+J152+J207+J216+J225</f>
        <v>10000000</v>
      </c>
      <c r="K145" s="34">
        <f t="shared" ref="K145:M145" si="12">+K146+K152+K207+K216+K225</f>
        <v>0</v>
      </c>
      <c r="L145" s="34">
        <f t="shared" si="12"/>
        <v>0</v>
      </c>
      <c r="M145" s="34">
        <f t="shared" si="12"/>
        <v>2000000</v>
      </c>
      <c r="N145" s="35"/>
      <c r="O145" s="36"/>
      <c r="P145" s="36"/>
      <c r="Q145" s="36"/>
    </row>
    <row r="146" spans="1:17" s="55" customFormat="1" ht="24" customHeight="1" x14ac:dyDescent="0.25">
      <c r="A146" s="140" t="s">
        <v>19</v>
      </c>
      <c r="B146" s="228" t="s">
        <v>137</v>
      </c>
      <c r="C146" s="147" t="s">
        <v>138</v>
      </c>
      <c r="D146" s="150" t="s">
        <v>22</v>
      </c>
      <c r="E146" s="172"/>
      <c r="F146" s="296">
        <v>43922</v>
      </c>
      <c r="G146" s="296">
        <v>44195</v>
      </c>
      <c r="H146" s="142"/>
      <c r="I146" s="142"/>
      <c r="J146" s="143">
        <f>+J147</f>
        <v>544000</v>
      </c>
      <c r="K146" s="143">
        <f t="shared" ref="K146:M146" si="13">+K147</f>
        <v>0</v>
      </c>
      <c r="L146" s="143">
        <f t="shared" si="13"/>
        <v>0</v>
      </c>
      <c r="M146" s="143">
        <f t="shared" si="13"/>
        <v>0</v>
      </c>
      <c r="N146" s="144" t="s">
        <v>23</v>
      </c>
      <c r="O146" s="145" t="s">
        <v>139</v>
      </c>
      <c r="P146" s="145"/>
      <c r="Q146" s="145"/>
    </row>
    <row r="147" spans="1:17" s="55" customFormat="1" ht="25.5" x14ac:dyDescent="0.25">
      <c r="A147" s="135"/>
      <c r="B147" s="110" t="s">
        <v>140</v>
      </c>
      <c r="C147" s="119" t="s">
        <v>1162</v>
      </c>
      <c r="D147" s="112" t="s">
        <v>26</v>
      </c>
      <c r="E147" s="173"/>
      <c r="F147" s="290">
        <v>43922</v>
      </c>
      <c r="G147" s="290">
        <v>44195</v>
      </c>
      <c r="H147" s="112"/>
      <c r="I147" s="112"/>
      <c r="J147" s="113">
        <v>544000</v>
      </c>
      <c r="K147" s="113">
        <v>0</v>
      </c>
      <c r="L147" s="113">
        <v>0</v>
      </c>
      <c r="M147" s="113">
        <v>0</v>
      </c>
      <c r="N147" s="117" t="s">
        <v>23</v>
      </c>
      <c r="O147" s="115" t="s">
        <v>139</v>
      </c>
      <c r="P147" s="115"/>
      <c r="Q147" s="115"/>
    </row>
    <row r="148" spans="1:17" s="55" customFormat="1" ht="25.5" x14ac:dyDescent="0.25">
      <c r="A148" s="54"/>
      <c r="B148" s="62" t="s">
        <v>1171</v>
      </c>
      <c r="C148" s="65" t="s">
        <v>1247</v>
      </c>
      <c r="D148" s="39" t="s">
        <v>517</v>
      </c>
      <c r="E148" s="229">
        <v>30</v>
      </c>
      <c r="F148" s="291">
        <v>43922</v>
      </c>
      <c r="G148" s="297">
        <v>44195</v>
      </c>
      <c r="H148" s="39" t="s">
        <v>1255</v>
      </c>
      <c r="I148" s="59" t="s">
        <v>1251</v>
      </c>
      <c r="J148" s="46"/>
      <c r="K148" s="40"/>
      <c r="L148" s="40"/>
      <c r="M148" s="40"/>
      <c r="N148" s="41"/>
      <c r="O148" s="42" t="s">
        <v>139</v>
      </c>
      <c r="P148" s="39" t="s">
        <v>1259</v>
      </c>
      <c r="Q148" s="42"/>
    </row>
    <row r="149" spans="1:17" s="55" customFormat="1" ht="25.5" x14ac:dyDescent="0.25">
      <c r="A149" s="54"/>
      <c r="B149" s="62" t="s">
        <v>1172</v>
      </c>
      <c r="C149" s="65" t="s">
        <v>1248</v>
      </c>
      <c r="D149" s="39" t="s">
        <v>517</v>
      </c>
      <c r="E149" s="229">
        <v>30</v>
      </c>
      <c r="F149" s="291">
        <v>43922</v>
      </c>
      <c r="G149" s="297">
        <v>44195</v>
      </c>
      <c r="H149" s="39" t="s">
        <v>1256</v>
      </c>
      <c r="I149" s="59" t="s">
        <v>1252</v>
      </c>
      <c r="J149" s="46"/>
      <c r="K149" s="40"/>
      <c r="L149" s="40"/>
      <c r="M149" s="40"/>
      <c r="N149" s="41"/>
      <c r="O149" s="42" t="s">
        <v>139</v>
      </c>
      <c r="P149" s="39" t="s">
        <v>1259</v>
      </c>
      <c r="Q149" s="42"/>
    </row>
    <row r="150" spans="1:17" s="55" customFormat="1" ht="25.5" x14ac:dyDescent="0.25">
      <c r="A150" s="54"/>
      <c r="B150" s="62" t="s">
        <v>1173</v>
      </c>
      <c r="C150" s="65" t="s">
        <v>1249</v>
      </c>
      <c r="D150" s="39" t="s">
        <v>517</v>
      </c>
      <c r="E150" s="54">
        <v>10</v>
      </c>
      <c r="F150" s="291">
        <v>43922</v>
      </c>
      <c r="G150" s="297">
        <v>44195</v>
      </c>
      <c r="H150" s="39" t="s">
        <v>1257</v>
      </c>
      <c r="I150" s="42" t="s">
        <v>1253</v>
      </c>
      <c r="J150" s="46"/>
      <c r="K150" s="40"/>
      <c r="L150" s="40"/>
      <c r="M150" s="40"/>
      <c r="N150" s="41"/>
      <c r="O150" s="42" t="s">
        <v>139</v>
      </c>
      <c r="P150" s="39" t="s">
        <v>1259</v>
      </c>
      <c r="Q150" s="42"/>
    </row>
    <row r="151" spans="1:17" s="55" customFormat="1" ht="25.5" x14ac:dyDescent="0.25">
      <c r="A151" s="54"/>
      <c r="B151" s="62" t="s">
        <v>1174</v>
      </c>
      <c r="C151" s="65" t="s">
        <v>1250</v>
      </c>
      <c r="D151" s="39" t="s">
        <v>517</v>
      </c>
      <c r="E151" s="229">
        <v>30</v>
      </c>
      <c r="F151" s="291">
        <v>43922</v>
      </c>
      <c r="G151" s="297">
        <v>44195</v>
      </c>
      <c r="H151" s="39" t="s">
        <v>1258</v>
      </c>
      <c r="I151" s="59" t="s">
        <v>1254</v>
      </c>
      <c r="J151" s="46"/>
      <c r="K151" s="40"/>
      <c r="L151" s="40"/>
      <c r="M151" s="40"/>
      <c r="N151" s="41"/>
      <c r="O151" s="42" t="s">
        <v>139</v>
      </c>
      <c r="P151" s="39" t="s">
        <v>1259</v>
      </c>
      <c r="Q151" s="42"/>
    </row>
    <row r="152" spans="1:17" s="55" customFormat="1" ht="25.5" customHeight="1" x14ac:dyDescent="0.25">
      <c r="A152" s="140" t="s">
        <v>19</v>
      </c>
      <c r="B152" s="228" t="s">
        <v>141</v>
      </c>
      <c r="C152" s="147" t="s">
        <v>142</v>
      </c>
      <c r="D152" s="150" t="s">
        <v>22</v>
      </c>
      <c r="E152" s="172"/>
      <c r="F152" s="289">
        <v>43832</v>
      </c>
      <c r="G152" s="289">
        <v>44195</v>
      </c>
      <c r="H152" s="142"/>
      <c r="I152" s="142"/>
      <c r="J152" s="143">
        <f>+J153+J162+J168+J176+J181</f>
        <v>3600000</v>
      </c>
      <c r="K152" s="143">
        <f t="shared" ref="K152:M152" si="14">+K153+K162+K168+K176+K181</f>
        <v>0</v>
      </c>
      <c r="L152" s="143">
        <f t="shared" si="14"/>
        <v>0</v>
      </c>
      <c r="M152" s="143">
        <f t="shared" si="14"/>
        <v>0</v>
      </c>
      <c r="N152" s="144" t="s">
        <v>23</v>
      </c>
      <c r="O152" s="145" t="s">
        <v>139</v>
      </c>
      <c r="P152" s="145"/>
      <c r="Q152" s="145"/>
    </row>
    <row r="153" spans="1:17" s="55" customFormat="1" ht="25.5" x14ac:dyDescent="0.25">
      <c r="A153" s="135"/>
      <c r="B153" s="110" t="s">
        <v>143</v>
      </c>
      <c r="C153" s="119" t="s">
        <v>1163</v>
      </c>
      <c r="D153" s="112" t="s">
        <v>26</v>
      </c>
      <c r="E153" s="173"/>
      <c r="F153" s="290">
        <v>43832</v>
      </c>
      <c r="G153" s="290">
        <v>44195</v>
      </c>
      <c r="H153" s="112"/>
      <c r="I153" s="112"/>
      <c r="J153" s="113">
        <v>3600000</v>
      </c>
      <c r="K153" s="113">
        <v>0</v>
      </c>
      <c r="L153" s="113">
        <v>0</v>
      </c>
      <c r="M153" s="113">
        <v>0</v>
      </c>
      <c r="N153" s="117" t="s">
        <v>23</v>
      </c>
      <c r="O153" s="115" t="s">
        <v>139</v>
      </c>
      <c r="P153" s="115"/>
      <c r="Q153" s="115"/>
    </row>
    <row r="154" spans="1:17" s="55" customFormat="1" ht="25.5" x14ac:dyDescent="0.25">
      <c r="A154" s="54"/>
      <c r="B154" s="62" t="s">
        <v>1175</v>
      </c>
      <c r="C154" s="65" t="s">
        <v>1326</v>
      </c>
      <c r="D154" s="39" t="s">
        <v>517</v>
      </c>
      <c r="E154" s="229">
        <v>3</v>
      </c>
      <c r="F154" s="291">
        <v>43832</v>
      </c>
      <c r="G154" s="294">
        <v>43860</v>
      </c>
      <c r="H154" s="63" t="s">
        <v>783</v>
      </c>
      <c r="I154" s="63" t="s">
        <v>783</v>
      </c>
      <c r="J154" s="46"/>
      <c r="K154" s="40"/>
      <c r="L154" s="40"/>
      <c r="M154" s="40"/>
      <c r="N154" s="41"/>
      <c r="O154" s="42" t="s">
        <v>139</v>
      </c>
      <c r="P154" s="39" t="s">
        <v>1283</v>
      </c>
      <c r="Q154" s="42"/>
    </row>
    <row r="155" spans="1:17" s="55" customFormat="1" ht="25.5" x14ac:dyDescent="0.25">
      <c r="A155" s="54"/>
      <c r="B155" s="62" t="s">
        <v>1176</v>
      </c>
      <c r="C155" s="65" t="s">
        <v>1273</v>
      </c>
      <c r="D155" s="39" t="s">
        <v>517</v>
      </c>
      <c r="E155" s="229">
        <v>7</v>
      </c>
      <c r="F155" s="295">
        <v>43891</v>
      </c>
      <c r="G155" s="291">
        <v>44012</v>
      </c>
      <c r="H155" s="63" t="s">
        <v>1078</v>
      </c>
      <c r="I155" s="63" t="s">
        <v>830</v>
      </c>
      <c r="J155" s="46"/>
      <c r="K155" s="40"/>
      <c r="L155" s="40"/>
      <c r="M155" s="40"/>
      <c r="N155" s="41"/>
      <c r="O155" s="42" t="s">
        <v>139</v>
      </c>
      <c r="P155" s="39" t="s">
        <v>1283</v>
      </c>
      <c r="Q155" s="42"/>
    </row>
    <row r="156" spans="1:17" s="55" customFormat="1" ht="25.5" x14ac:dyDescent="0.25">
      <c r="A156" s="54"/>
      <c r="B156" s="62" t="s">
        <v>1177</v>
      </c>
      <c r="C156" s="65" t="s">
        <v>1260</v>
      </c>
      <c r="D156" s="39" t="s">
        <v>517</v>
      </c>
      <c r="E156" s="229">
        <v>15</v>
      </c>
      <c r="F156" s="295">
        <v>43891</v>
      </c>
      <c r="G156" s="297">
        <v>44195</v>
      </c>
      <c r="H156" s="39" t="s">
        <v>1277</v>
      </c>
      <c r="I156" s="59" t="s">
        <v>3296</v>
      </c>
      <c r="J156" s="46"/>
      <c r="K156" s="40"/>
      <c r="L156" s="40"/>
      <c r="M156" s="40"/>
      <c r="N156" s="41"/>
      <c r="O156" s="42" t="s">
        <v>139</v>
      </c>
      <c r="P156" s="39" t="s">
        <v>1283</v>
      </c>
      <c r="Q156" s="42"/>
    </row>
    <row r="157" spans="1:17" s="55" customFormat="1" ht="25.5" x14ac:dyDescent="0.25">
      <c r="A157" s="54"/>
      <c r="B157" s="62" t="s">
        <v>1178</v>
      </c>
      <c r="C157" s="65" t="s">
        <v>1261</v>
      </c>
      <c r="D157" s="39" t="s">
        <v>517</v>
      </c>
      <c r="E157" s="229">
        <v>15</v>
      </c>
      <c r="F157" s="295">
        <v>43891</v>
      </c>
      <c r="G157" s="297">
        <v>44195</v>
      </c>
      <c r="H157" s="39" t="s">
        <v>1278</v>
      </c>
      <c r="I157" s="59" t="s">
        <v>1268</v>
      </c>
      <c r="J157" s="46"/>
      <c r="K157" s="40"/>
      <c r="L157" s="40"/>
      <c r="M157" s="40"/>
      <c r="N157" s="41"/>
      <c r="O157" s="42" t="s">
        <v>139</v>
      </c>
      <c r="P157" s="39" t="s">
        <v>1283</v>
      </c>
      <c r="Q157" s="42"/>
    </row>
    <row r="158" spans="1:17" s="55" customFormat="1" ht="25.5" x14ac:dyDescent="0.25">
      <c r="A158" s="54"/>
      <c r="B158" s="62" t="s">
        <v>1179</v>
      </c>
      <c r="C158" s="65" t="s">
        <v>1262</v>
      </c>
      <c r="D158" s="39" t="s">
        <v>517</v>
      </c>
      <c r="E158" s="229">
        <v>25</v>
      </c>
      <c r="F158" s="295">
        <v>43891</v>
      </c>
      <c r="G158" s="297">
        <v>44195</v>
      </c>
      <c r="H158" s="39" t="s">
        <v>1279</v>
      </c>
      <c r="I158" s="59" t="s">
        <v>1269</v>
      </c>
      <c r="J158" s="46"/>
      <c r="K158" s="40"/>
      <c r="L158" s="40"/>
      <c r="M158" s="40"/>
      <c r="N158" s="41"/>
      <c r="O158" s="42" t="s">
        <v>139</v>
      </c>
      <c r="P158" s="39" t="s">
        <v>1283</v>
      </c>
      <c r="Q158" s="42"/>
    </row>
    <row r="159" spans="1:17" s="55" customFormat="1" ht="25.5" x14ac:dyDescent="0.25">
      <c r="A159" s="54"/>
      <c r="B159" s="62" t="s">
        <v>1180</v>
      </c>
      <c r="C159" s="65" t="s">
        <v>1263</v>
      </c>
      <c r="D159" s="39" t="s">
        <v>517</v>
      </c>
      <c r="E159" s="229">
        <v>25</v>
      </c>
      <c r="F159" s="295">
        <v>43891</v>
      </c>
      <c r="G159" s="297">
        <v>44195</v>
      </c>
      <c r="H159" s="39" t="s">
        <v>1280</v>
      </c>
      <c r="I159" s="59" t="s">
        <v>1270</v>
      </c>
      <c r="J159" s="46"/>
      <c r="K159" s="40"/>
      <c r="L159" s="40"/>
      <c r="M159" s="40"/>
      <c r="N159" s="41"/>
      <c r="O159" s="42" t="s">
        <v>139</v>
      </c>
      <c r="P159" s="39" t="s">
        <v>1283</v>
      </c>
      <c r="Q159" s="42"/>
    </row>
    <row r="160" spans="1:17" s="55" customFormat="1" ht="25.5" x14ac:dyDescent="0.25">
      <c r="A160" s="54"/>
      <c r="B160" s="62" t="s">
        <v>1181</v>
      </c>
      <c r="C160" s="65" t="s">
        <v>1264</v>
      </c>
      <c r="D160" s="39" t="s">
        <v>517</v>
      </c>
      <c r="E160" s="229">
        <v>7</v>
      </c>
      <c r="F160" s="295">
        <v>43891</v>
      </c>
      <c r="G160" s="297">
        <v>44195</v>
      </c>
      <c r="H160" s="39" t="s">
        <v>1281</v>
      </c>
      <c r="I160" s="59" t="s">
        <v>1271</v>
      </c>
      <c r="J160" s="46"/>
      <c r="K160" s="40"/>
      <c r="L160" s="40"/>
      <c r="M160" s="40"/>
      <c r="N160" s="41"/>
      <c r="O160" s="42" t="s">
        <v>139</v>
      </c>
      <c r="P160" s="39" t="s">
        <v>1283</v>
      </c>
      <c r="Q160" s="42"/>
    </row>
    <row r="161" spans="1:17" s="55" customFormat="1" ht="25.5" x14ac:dyDescent="0.25">
      <c r="A161" s="54"/>
      <c r="B161" s="62" t="s">
        <v>1182</v>
      </c>
      <c r="C161" s="65" t="s">
        <v>1265</v>
      </c>
      <c r="D161" s="39" t="s">
        <v>517</v>
      </c>
      <c r="E161" s="229">
        <v>3</v>
      </c>
      <c r="F161" s="295">
        <v>43891</v>
      </c>
      <c r="G161" s="297">
        <v>44195</v>
      </c>
      <c r="H161" s="39" t="s">
        <v>1282</v>
      </c>
      <c r="I161" s="59" t="s">
        <v>1272</v>
      </c>
      <c r="J161" s="46"/>
      <c r="K161" s="40"/>
      <c r="L161" s="40"/>
      <c r="M161" s="40"/>
      <c r="N161" s="41"/>
      <c r="O161" s="42" t="s">
        <v>139</v>
      </c>
      <c r="P161" s="39" t="s">
        <v>1283</v>
      </c>
      <c r="Q161" s="42"/>
    </row>
    <row r="162" spans="1:17" s="55" customFormat="1" ht="27" customHeight="1" x14ac:dyDescent="0.25">
      <c r="A162" s="135"/>
      <c r="B162" s="110" t="s">
        <v>144</v>
      </c>
      <c r="C162" s="119" t="s">
        <v>1164</v>
      </c>
      <c r="D162" s="112" t="s">
        <v>26</v>
      </c>
      <c r="E162" s="173"/>
      <c r="F162" s="290">
        <v>43891</v>
      </c>
      <c r="G162" s="290">
        <v>44195</v>
      </c>
      <c r="H162" s="112"/>
      <c r="I162" s="112"/>
      <c r="J162" s="116">
        <v>0</v>
      </c>
      <c r="K162" s="116">
        <v>0</v>
      </c>
      <c r="L162" s="116">
        <v>0</v>
      </c>
      <c r="M162" s="116">
        <v>0</v>
      </c>
      <c r="N162" s="117"/>
      <c r="O162" s="115" t="s">
        <v>139</v>
      </c>
      <c r="P162" s="115"/>
      <c r="Q162" s="115"/>
    </row>
    <row r="163" spans="1:17" s="55" customFormat="1" ht="25.5" x14ac:dyDescent="0.25">
      <c r="A163" s="54"/>
      <c r="B163" s="62" t="s">
        <v>1183</v>
      </c>
      <c r="C163" s="65" t="s">
        <v>1284</v>
      </c>
      <c r="D163" s="39" t="s">
        <v>517</v>
      </c>
      <c r="E163" s="229">
        <v>5</v>
      </c>
      <c r="F163" s="295">
        <v>43891</v>
      </c>
      <c r="G163" s="297">
        <v>44195</v>
      </c>
      <c r="H163" s="59" t="s">
        <v>1290</v>
      </c>
      <c r="I163" s="59" t="s">
        <v>1297</v>
      </c>
      <c r="J163" s="46"/>
      <c r="K163" s="40"/>
      <c r="L163" s="40"/>
      <c r="M163" s="40"/>
      <c r="N163" s="41"/>
      <c r="O163" s="42" t="s">
        <v>139</v>
      </c>
      <c r="P163" s="39" t="s">
        <v>1283</v>
      </c>
      <c r="Q163" s="42"/>
    </row>
    <row r="164" spans="1:17" s="55" customFormat="1" ht="25.5" x14ac:dyDescent="0.25">
      <c r="A164" s="54"/>
      <c r="B164" s="62" t="s">
        <v>1184</v>
      </c>
      <c r="C164" s="65" t="s">
        <v>1285</v>
      </c>
      <c r="D164" s="39" t="s">
        <v>517</v>
      </c>
      <c r="E164" s="229">
        <v>25</v>
      </c>
      <c r="F164" s="295">
        <v>43891</v>
      </c>
      <c r="G164" s="297">
        <v>44195</v>
      </c>
      <c r="H164" s="39" t="s">
        <v>1294</v>
      </c>
      <c r="I164" s="59" t="s">
        <v>1291</v>
      </c>
      <c r="J164" s="46"/>
      <c r="K164" s="40"/>
      <c r="L164" s="40"/>
      <c r="M164" s="40"/>
      <c r="N164" s="41"/>
      <c r="O164" s="42" t="s">
        <v>139</v>
      </c>
      <c r="P164" s="39" t="s">
        <v>1283</v>
      </c>
      <c r="Q164" s="42"/>
    </row>
    <row r="165" spans="1:17" s="55" customFormat="1" ht="25.5" x14ac:dyDescent="0.25">
      <c r="A165" s="54"/>
      <c r="B165" s="62" t="s">
        <v>1185</v>
      </c>
      <c r="C165" s="65" t="s">
        <v>1286</v>
      </c>
      <c r="D165" s="39" t="s">
        <v>517</v>
      </c>
      <c r="E165" s="229">
        <v>40</v>
      </c>
      <c r="F165" s="295">
        <v>43891</v>
      </c>
      <c r="G165" s="297">
        <v>44195</v>
      </c>
      <c r="H165" s="59" t="s">
        <v>1292</v>
      </c>
      <c r="I165" s="59" t="s">
        <v>1292</v>
      </c>
      <c r="J165" s="46"/>
      <c r="K165" s="40"/>
      <c r="L165" s="40"/>
      <c r="M165" s="40"/>
      <c r="N165" s="41"/>
      <c r="O165" s="42" t="s">
        <v>139</v>
      </c>
      <c r="P165" s="39" t="s">
        <v>1283</v>
      </c>
      <c r="Q165" s="42"/>
    </row>
    <row r="166" spans="1:17" s="55" customFormat="1" ht="25.5" x14ac:dyDescent="0.25">
      <c r="A166" s="54"/>
      <c r="B166" s="62" t="s">
        <v>1186</v>
      </c>
      <c r="C166" s="65" t="s">
        <v>1287</v>
      </c>
      <c r="D166" s="39" t="s">
        <v>517</v>
      </c>
      <c r="E166" s="229">
        <v>25</v>
      </c>
      <c r="F166" s="295">
        <v>43891</v>
      </c>
      <c r="G166" s="297">
        <v>44195</v>
      </c>
      <c r="H166" s="39" t="s">
        <v>1295</v>
      </c>
      <c r="I166" s="59" t="s">
        <v>1293</v>
      </c>
      <c r="J166" s="46"/>
      <c r="K166" s="40"/>
      <c r="L166" s="40"/>
      <c r="M166" s="40"/>
      <c r="N166" s="41"/>
      <c r="O166" s="42" t="s">
        <v>139</v>
      </c>
      <c r="P166" s="39" t="s">
        <v>1283</v>
      </c>
      <c r="Q166" s="42"/>
    </row>
    <row r="167" spans="1:17" s="55" customFormat="1" ht="25.5" x14ac:dyDescent="0.25">
      <c r="A167" s="54"/>
      <c r="B167" s="62" t="s">
        <v>1187</v>
      </c>
      <c r="C167" s="65" t="s">
        <v>1289</v>
      </c>
      <c r="D167" s="39" t="s">
        <v>517</v>
      </c>
      <c r="E167" s="229">
        <v>5</v>
      </c>
      <c r="F167" s="295">
        <v>43891</v>
      </c>
      <c r="G167" s="297">
        <v>44195</v>
      </c>
      <c r="H167" s="39" t="s">
        <v>1296</v>
      </c>
      <c r="I167" s="59" t="s">
        <v>1288</v>
      </c>
      <c r="J167" s="46"/>
      <c r="K167" s="40"/>
      <c r="L167" s="40"/>
      <c r="M167" s="40"/>
      <c r="N167" s="41"/>
      <c r="O167" s="42" t="s">
        <v>139</v>
      </c>
      <c r="P167" s="39" t="s">
        <v>1283</v>
      </c>
      <c r="Q167" s="42"/>
    </row>
    <row r="168" spans="1:17" s="55" customFormat="1" ht="25.5" x14ac:dyDescent="0.25">
      <c r="A168" s="135"/>
      <c r="B168" s="110" t="s">
        <v>145</v>
      </c>
      <c r="C168" s="119" t="s">
        <v>1165</v>
      </c>
      <c r="D168" s="112" t="s">
        <v>26</v>
      </c>
      <c r="E168" s="173"/>
      <c r="F168" s="290">
        <v>43832</v>
      </c>
      <c r="G168" s="290">
        <v>44195</v>
      </c>
      <c r="H168" s="112"/>
      <c r="I168" s="112"/>
      <c r="J168" s="116">
        <v>0</v>
      </c>
      <c r="K168" s="116">
        <v>0</v>
      </c>
      <c r="L168" s="116">
        <v>0</v>
      </c>
      <c r="M168" s="116">
        <v>0</v>
      </c>
      <c r="N168" s="117"/>
      <c r="O168" s="115" t="s">
        <v>139</v>
      </c>
      <c r="P168" s="115"/>
      <c r="Q168" s="115"/>
    </row>
    <row r="169" spans="1:17" s="55" customFormat="1" ht="63.75" x14ac:dyDescent="0.25">
      <c r="A169" s="54"/>
      <c r="B169" s="62" t="s">
        <v>1188</v>
      </c>
      <c r="C169" s="65" t="s">
        <v>1300</v>
      </c>
      <c r="D169" s="39" t="s">
        <v>517</v>
      </c>
      <c r="E169" s="229">
        <v>60</v>
      </c>
      <c r="F169" s="291">
        <v>43832</v>
      </c>
      <c r="G169" s="297">
        <v>44195</v>
      </c>
      <c r="H169" s="39" t="s">
        <v>3297</v>
      </c>
      <c r="I169" s="39" t="s">
        <v>1303</v>
      </c>
      <c r="J169" s="46"/>
      <c r="K169" s="40"/>
      <c r="L169" s="40"/>
      <c r="M169" s="40"/>
      <c r="N169" s="41"/>
      <c r="O169" s="42" t="s">
        <v>139</v>
      </c>
      <c r="P169" s="42" t="s">
        <v>1283</v>
      </c>
      <c r="Q169" s="42"/>
    </row>
    <row r="170" spans="1:17" s="55" customFormat="1" ht="89.25" x14ac:dyDescent="0.25">
      <c r="A170" s="54"/>
      <c r="B170" s="62" t="s">
        <v>1189</v>
      </c>
      <c r="C170" s="65" t="s">
        <v>1302</v>
      </c>
      <c r="D170" s="39" t="s">
        <v>517</v>
      </c>
      <c r="E170" s="229">
        <v>4</v>
      </c>
      <c r="F170" s="291">
        <v>43832</v>
      </c>
      <c r="G170" s="297">
        <v>44195</v>
      </c>
      <c r="H170" s="39" t="s">
        <v>1301</v>
      </c>
      <c r="I170" s="39" t="s">
        <v>1169</v>
      </c>
      <c r="J170" s="46"/>
      <c r="K170" s="40"/>
      <c r="L170" s="40"/>
      <c r="M170" s="40"/>
      <c r="N170" s="41"/>
      <c r="O170" s="42" t="s">
        <v>139</v>
      </c>
      <c r="P170" s="42" t="s">
        <v>1283</v>
      </c>
      <c r="Q170" s="42"/>
    </row>
    <row r="171" spans="1:17" s="55" customFormat="1" ht="102" x14ac:dyDescent="0.25">
      <c r="A171" s="54"/>
      <c r="B171" s="62" t="s">
        <v>1190</v>
      </c>
      <c r="C171" s="65" t="s">
        <v>1304</v>
      </c>
      <c r="D171" s="39" t="s">
        <v>517</v>
      </c>
      <c r="E171" s="229">
        <v>12</v>
      </c>
      <c r="F171" s="291">
        <v>43832</v>
      </c>
      <c r="G171" s="297">
        <v>44195</v>
      </c>
      <c r="H171" s="39" t="s">
        <v>1305</v>
      </c>
      <c r="I171" s="39" t="s">
        <v>1169</v>
      </c>
      <c r="J171" s="46"/>
      <c r="K171" s="40"/>
      <c r="L171" s="40"/>
      <c r="M171" s="40"/>
      <c r="N171" s="41"/>
      <c r="O171" s="42" t="s">
        <v>139</v>
      </c>
      <c r="P171" s="42" t="s">
        <v>1283</v>
      </c>
      <c r="Q171" s="42"/>
    </row>
    <row r="172" spans="1:17" s="55" customFormat="1" ht="102" x14ac:dyDescent="0.25">
      <c r="A172" s="54"/>
      <c r="B172" s="62" t="s">
        <v>1191</v>
      </c>
      <c r="C172" s="65" t="s">
        <v>1306</v>
      </c>
      <c r="D172" s="39" t="s">
        <v>517</v>
      </c>
      <c r="E172" s="229">
        <v>4</v>
      </c>
      <c r="F172" s="291">
        <v>43832</v>
      </c>
      <c r="G172" s="297">
        <v>44195</v>
      </c>
      <c r="H172" s="39" t="s">
        <v>1309</v>
      </c>
      <c r="I172" s="39" t="s">
        <v>1169</v>
      </c>
      <c r="J172" s="46"/>
      <c r="K172" s="40"/>
      <c r="L172" s="40"/>
      <c r="M172" s="40"/>
      <c r="N172" s="41"/>
      <c r="O172" s="42" t="s">
        <v>139</v>
      </c>
      <c r="P172" s="42" t="s">
        <v>1283</v>
      </c>
      <c r="Q172" s="42"/>
    </row>
    <row r="173" spans="1:17" s="55" customFormat="1" ht="89.25" x14ac:dyDescent="0.25">
      <c r="A173" s="54"/>
      <c r="B173" s="62" t="s">
        <v>1192</v>
      </c>
      <c r="C173" s="65" t="s">
        <v>1307</v>
      </c>
      <c r="D173" s="39" t="s">
        <v>517</v>
      </c>
      <c r="E173" s="229">
        <v>12</v>
      </c>
      <c r="F173" s="291">
        <v>43832</v>
      </c>
      <c r="G173" s="297">
        <v>44195</v>
      </c>
      <c r="H173" s="39" t="s">
        <v>1308</v>
      </c>
      <c r="I173" s="39" t="s">
        <v>1169</v>
      </c>
      <c r="J173" s="46"/>
      <c r="K173" s="40"/>
      <c r="L173" s="40"/>
      <c r="M173" s="40"/>
      <c r="N173" s="41"/>
      <c r="O173" s="42" t="s">
        <v>139</v>
      </c>
      <c r="P173" s="42" t="s">
        <v>1283</v>
      </c>
      <c r="Q173" s="42"/>
    </row>
    <row r="174" spans="1:17" s="55" customFormat="1" ht="102" x14ac:dyDescent="0.25">
      <c r="A174" s="54"/>
      <c r="B174" s="62" t="s">
        <v>1193</v>
      </c>
      <c r="C174" s="65" t="s">
        <v>1298</v>
      </c>
      <c r="D174" s="39" t="s">
        <v>517</v>
      </c>
      <c r="E174" s="229">
        <v>4</v>
      </c>
      <c r="F174" s="291">
        <v>43832</v>
      </c>
      <c r="G174" s="297">
        <v>44195</v>
      </c>
      <c r="H174" s="39" t="s">
        <v>3298</v>
      </c>
      <c r="I174" s="39" t="s">
        <v>1310</v>
      </c>
      <c r="J174" s="46"/>
      <c r="K174" s="40"/>
      <c r="L174" s="40"/>
      <c r="M174" s="40"/>
      <c r="N174" s="41"/>
      <c r="O174" s="42" t="s">
        <v>139</v>
      </c>
      <c r="P174" s="42" t="s">
        <v>1283</v>
      </c>
      <c r="Q174" s="42"/>
    </row>
    <row r="175" spans="1:17" s="55" customFormat="1" ht="89.25" x14ac:dyDescent="0.25">
      <c r="A175" s="54"/>
      <c r="B175" s="62" t="s">
        <v>1194</v>
      </c>
      <c r="C175" s="65" t="s">
        <v>1299</v>
      </c>
      <c r="D175" s="39" t="s">
        <v>517</v>
      </c>
      <c r="E175" s="229">
        <v>4</v>
      </c>
      <c r="F175" s="291">
        <v>43832</v>
      </c>
      <c r="G175" s="297">
        <v>44195</v>
      </c>
      <c r="H175" s="39" t="s">
        <v>3299</v>
      </c>
      <c r="I175" s="39" t="s">
        <v>1149</v>
      </c>
      <c r="J175" s="46"/>
      <c r="K175" s="40"/>
      <c r="L175" s="40"/>
      <c r="M175" s="40"/>
      <c r="N175" s="41"/>
      <c r="O175" s="42" t="s">
        <v>139</v>
      </c>
      <c r="P175" s="42" t="s">
        <v>1283</v>
      </c>
      <c r="Q175" s="42"/>
    </row>
    <row r="176" spans="1:17" s="55" customFormat="1" ht="25.5" x14ac:dyDescent="0.25">
      <c r="A176" s="135"/>
      <c r="B176" s="110" t="s">
        <v>1195</v>
      </c>
      <c r="C176" s="119" t="s">
        <v>1166</v>
      </c>
      <c r="D176" s="112" t="s">
        <v>26</v>
      </c>
      <c r="E176" s="173"/>
      <c r="F176" s="290">
        <v>43832</v>
      </c>
      <c r="G176" s="290">
        <v>44195</v>
      </c>
      <c r="H176" s="112"/>
      <c r="I176" s="112"/>
      <c r="J176" s="116">
        <v>0</v>
      </c>
      <c r="K176" s="116">
        <v>0</v>
      </c>
      <c r="L176" s="116">
        <v>0</v>
      </c>
      <c r="M176" s="116">
        <v>0</v>
      </c>
      <c r="N176" s="117"/>
      <c r="O176" s="115" t="s">
        <v>139</v>
      </c>
      <c r="P176" s="115"/>
      <c r="Q176" s="115"/>
    </row>
    <row r="177" spans="1:17" s="55" customFormat="1" ht="25.5" x14ac:dyDescent="0.25">
      <c r="A177" s="54"/>
      <c r="B177" s="62" t="s">
        <v>1196</v>
      </c>
      <c r="C177" s="65" t="s">
        <v>1311</v>
      </c>
      <c r="D177" s="39" t="s">
        <v>517</v>
      </c>
      <c r="E177" s="229">
        <v>25</v>
      </c>
      <c r="F177" s="291">
        <v>43832</v>
      </c>
      <c r="G177" s="291">
        <v>43920</v>
      </c>
      <c r="H177" s="59" t="s">
        <v>1314</v>
      </c>
      <c r="I177" s="39" t="s">
        <v>1318</v>
      </c>
      <c r="J177" s="46"/>
      <c r="K177" s="40"/>
      <c r="L177" s="40"/>
      <c r="M177" s="40"/>
      <c r="N177" s="41"/>
      <c r="O177" s="42" t="s">
        <v>139</v>
      </c>
      <c r="P177" s="42" t="s">
        <v>1283</v>
      </c>
      <c r="Q177" s="42"/>
    </row>
    <row r="178" spans="1:17" s="55" customFormat="1" ht="25.5" x14ac:dyDescent="0.25">
      <c r="A178" s="54"/>
      <c r="B178" s="62" t="s">
        <v>1197</v>
      </c>
      <c r="C178" s="65" t="s">
        <v>1312</v>
      </c>
      <c r="D178" s="39" t="s">
        <v>517</v>
      </c>
      <c r="E178" s="229">
        <v>25</v>
      </c>
      <c r="F178" s="291">
        <v>43922</v>
      </c>
      <c r="G178" s="291">
        <v>44012</v>
      </c>
      <c r="H178" s="59" t="s">
        <v>1315</v>
      </c>
      <c r="I178" s="39" t="s">
        <v>1318</v>
      </c>
      <c r="J178" s="46"/>
      <c r="K178" s="40"/>
      <c r="L178" s="40"/>
      <c r="M178" s="40"/>
      <c r="N178" s="41"/>
      <c r="O178" s="42" t="s">
        <v>139</v>
      </c>
      <c r="P178" s="42" t="s">
        <v>1283</v>
      </c>
      <c r="Q178" s="42"/>
    </row>
    <row r="179" spans="1:17" s="55" customFormat="1" ht="25.5" x14ac:dyDescent="0.25">
      <c r="A179" s="54"/>
      <c r="B179" s="62" t="s">
        <v>1198</v>
      </c>
      <c r="C179" s="65" t="s">
        <v>3300</v>
      </c>
      <c r="D179" s="39" t="s">
        <v>517</v>
      </c>
      <c r="E179" s="229">
        <v>25</v>
      </c>
      <c r="F179" s="291">
        <v>44013</v>
      </c>
      <c r="G179" s="298">
        <v>44104</v>
      </c>
      <c r="H179" s="59" t="s">
        <v>1316</v>
      </c>
      <c r="I179" s="39" t="s">
        <v>1318</v>
      </c>
      <c r="J179" s="46"/>
      <c r="K179" s="40"/>
      <c r="L179" s="40"/>
      <c r="M179" s="40"/>
      <c r="N179" s="41"/>
      <c r="O179" s="42" t="s">
        <v>139</v>
      </c>
      <c r="P179" s="42" t="s">
        <v>1283</v>
      </c>
      <c r="Q179" s="42"/>
    </row>
    <row r="180" spans="1:17" s="55" customFormat="1" ht="25.5" x14ac:dyDescent="0.25">
      <c r="A180" s="54"/>
      <c r="B180" s="62" t="s">
        <v>1199</v>
      </c>
      <c r="C180" s="65" t="s">
        <v>1313</v>
      </c>
      <c r="D180" s="39" t="s">
        <v>517</v>
      </c>
      <c r="E180" s="229">
        <v>25</v>
      </c>
      <c r="F180" s="291">
        <v>44105</v>
      </c>
      <c r="G180" s="298">
        <v>44195</v>
      </c>
      <c r="H180" s="59" t="s">
        <v>1317</v>
      </c>
      <c r="I180" s="39" t="s">
        <v>1318</v>
      </c>
      <c r="J180" s="46"/>
      <c r="K180" s="40"/>
      <c r="L180" s="40"/>
      <c r="M180" s="40"/>
      <c r="N180" s="41"/>
      <c r="O180" s="42" t="s">
        <v>139</v>
      </c>
      <c r="P180" s="42" t="s">
        <v>1283</v>
      </c>
      <c r="Q180" s="42"/>
    </row>
    <row r="181" spans="1:17" s="55" customFormat="1" ht="25.5" x14ac:dyDescent="0.25">
      <c r="A181" s="135"/>
      <c r="B181" s="110" t="s">
        <v>1200</v>
      </c>
      <c r="C181" s="119" t="s">
        <v>3473</v>
      </c>
      <c r="D181" s="112" t="s">
        <v>26</v>
      </c>
      <c r="E181" s="173"/>
      <c r="F181" s="290">
        <v>43832</v>
      </c>
      <c r="G181" s="290">
        <v>44195</v>
      </c>
      <c r="H181" s="112"/>
      <c r="I181" s="112"/>
      <c r="J181" s="116">
        <v>0</v>
      </c>
      <c r="K181" s="116">
        <v>0</v>
      </c>
      <c r="L181" s="116">
        <v>0</v>
      </c>
      <c r="M181" s="116">
        <v>0</v>
      </c>
      <c r="N181" s="117"/>
      <c r="O181" s="115" t="s">
        <v>139</v>
      </c>
      <c r="P181" s="115"/>
      <c r="Q181" s="115"/>
    </row>
    <row r="182" spans="1:17" s="55" customFormat="1" ht="25.5" x14ac:dyDescent="0.25">
      <c r="A182" s="54"/>
      <c r="B182" s="62" t="s">
        <v>1201</v>
      </c>
      <c r="C182" s="65" t="s">
        <v>1361</v>
      </c>
      <c r="D182" s="39" t="s">
        <v>517</v>
      </c>
      <c r="E182" s="54">
        <v>5</v>
      </c>
      <c r="F182" s="291">
        <v>43832</v>
      </c>
      <c r="G182" s="291">
        <v>43920</v>
      </c>
      <c r="H182" s="59" t="s">
        <v>1385</v>
      </c>
      <c r="I182" s="39" t="s">
        <v>1411</v>
      </c>
      <c r="J182" s="46"/>
      <c r="K182" s="40"/>
      <c r="L182" s="40"/>
      <c r="M182" s="40"/>
      <c r="N182" s="41"/>
      <c r="O182" s="42" t="s">
        <v>139</v>
      </c>
      <c r="P182" s="231" t="s">
        <v>1283</v>
      </c>
      <c r="Q182" s="42"/>
    </row>
    <row r="183" spans="1:17" s="55" customFormat="1" ht="25.5" x14ac:dyDescent="0.25">
      <c r="A183" s="54"/>
      <c r="B183" s="62" t="s">
        <v>1202</v>
      </c>
      <c r="C183" s="65" t="s">
        <v>1365</v>
      </c>
      <c r="D183" s="39" t="s">
        <v>517</v>
      </c>
      <c r="E183" s="54">
        <v>5</v>
      </c>
      <c r="F183" s="291">
        <v>43832</v>
      </c>
      <c r="G183" s="291">
        <v>43920</v>
      </c>
      <c r="H183" s="59" t="s">
        <v>1386</v>
      </c>
      <c r="I183" s="39" t="s">
        <v>1412</v>
      </c>
      <c r="J183" s="46"/>
      <c r="K183" s="40"/>
      <c r="L183" s="40"/>
      <c r="M183" s="40"/>
      <c r="N183" s="41"/>
      <c r="O183" s="42" t="s">
        <v>139</v>
      </c>
      <c r="P183" s="231" t="s">
        <v>1283</v>
      </c>
      <c r="Q183" s="42"/>
    </row>
    <row r="184" spans="1:17" s="55" customFormat="1" ht="25.5" x14ac:dyDescent="0.25">
      <c r="A184" s="54"/>
      <c r="B184" s="62" t="s">
        <v>1203</v>
      </c>
      <c r="C184" s="65" t="s">
        <v>1366</v>
      </c>
      <c r="D184" s="39" t="s">
        <v>517</v>
      </c>
      <c r="E184" s="54">
        <v>3</v>
      </c>
      <c r="F184" s="291">
        <v>43832</v>
      </c>
      <c r="G184" s="291">
        <v>43920</v>
      </c>
      <c r="H184" s="59" t="s">
        <v>1387</v>
      </c>
      <c r="I184" s="39" t="s">
        <v>1310</v>
      </c>
      <c r="J184" s="46"/>
      <c r="K184" s="40"/>
      <c r="L184" s="40"/>
      <c r="M184" s="40"/>
      <c r="N184" s="41"/>
      <c r="O184" s="42" t="s">
        <v>139</v>
      </c>
      <c r="P184" s="231" t="s">
        <v>1407</v>
      </c>
      <c r="Q184" s="42"/>
    </row>
    <row r="185" spans="1:17" s="55" customFormat="1" ht="25.5" x14ac:dyDescent="0.25">
      <c r="A185" s="54"/>
      <c r="B185" s="62" t="s">
        <v>1204</v>
      </c>
      <c r="C185" s="65" t="s">
        <v>1367</v>
      </c>
      <c r="D185" s="39" t="s">
        <v>517</v>
      </c>
      <c r="E185" s="54">
        <v>4</v>
      </c>
      <c r="F185" s="291">
        <v>43832</v>
      </c>
      <c r="G185" s="291">
        <v>43920</v>
      </c>
      <c r="H185" s="59" t="s">
        <v>1388</v>
      </c>
      <c r="I185" s="59" t="s">
        <v>1388</v>
      </c>
      <c r="J185" s="46"/>
      <c r="K185" s="40"/>
      <c r="L185" s="40"/>
      <c r="M185" s="40"/>
      <c r="N185" s="41"/>
      <c r="O185" s="42" t="s">
        <v>139</v>
      </c>
      <c r="P185" s="231" t="s">
        <v>1408</v>
      </c>
      <c r="Q185" s="42"/>
    </row>
    <row r="186" spans="1:17" s="55" customFormat="1" ht="25.5" x14ac:dyDescent="0.25">
      <c r="A186" s="54"/>
      <c r="B186" s="62" t="s">
        <v>1205</v>
      </c>
      <c r="C186" s="65" t="s">
        <v>1368</v>
      </c>
      <c r="D186" s="39" t="s">
        <v>517</v>
      </c>
      <c r="E186" s="54">
        <v>3</v>
      </c>
      <c r="F186" s="291">
        <v>43832</v>
      </c>
      <c r="G186" s="291">
        <v>43920</v>
      </c>
      <c r="H186" s="59" t="s">
        <v>1389</v>
      </c>
      <c r="I186" s="39" t="s">
        <v>816</v>
      </c>
      <c r="J186" s="46"/>
      <c r="K186" s="40"/>
      <c r="L186" s="40"/>
      <c r="M186" s="40"/>
      <c r="N186" s="41"/>
      <c r="O186" s="42" t="s">
        <v>139</v>
      </c>
      <c r="P186" s="231" t="s">
        <v>1339</v>
      </c>
      <c r="Q186" s="42"/>
    </row>
    <row r="187" spans="1:17" s="55" customFormat="1" ht="25.5" x14ac:dyDescent="0.25">
      <c r="A187" s="54"/>
      <c r="B187" s="62" t="s">
        <v>1206</v>
      </c>
      <c r="C187" s="65" t="s">
        <v>1369</v>
      </c>
      <c r="D187" s="39" t="s">
        <v>517</v>
      </c>
      <c r="E187" s="54">
        <v>5</v>
      </c>
      <c r="F187" s="291">
        <v>43922</v>
      </c>
      <c r="G187" s="291">
        <v>44012</v>
      </c>
      <c r="H187" s="59" t="s">
        <v>1406</v>
      </c>
      <c r="I187" s="39" t="s">
        <v>1413</v>
      </c>
      <c r="J187" s="46"/>
      <c r="K187" s="40"/>
      <c r="L187" s="40"/>
      <c r="M187" s="40"/>
      <c r="N187" s="41"/>
      <c r="O187" s="42" t="s">
        <v>139</v>
      </c>
      <c r="P187" s="231" t="s">
        <v>1283</v>
      </c>
      <c r="Q187" s="42"/>
    </row>
    <row r="188" spans="1:17" s="55" customFormat="1" ht="25.5" x14ac:dyDescent="0.25">
      <c r="A188" s="54"/>
      <c r="B188" s="62" t="s">
        <v>1207</v>
      </c>
      <c r="C188" s="65" t="s">
        <v>1370</v>
      </c>
      <c r="D188" s="39" t="s">
        <v>517</v>
      </c>
      <c r="E188" s="54">
        <v>5</v>
      </c>
      <c r="F188" s="291">
        <v>43922</v>
      </c>
      <c r="G188" s="291">
        <v>44012</v>
      </c>
      <c r="H188" s="59" t="s">
        <v>1386</v>
      </c>
      <c r="I188" s="59" t="s">
        <v>1386</v>
      </c>
      <c r="J188" s="46"/>
      <c r="K188" s="40"/>
      <c r="L188" s="40"/>
      <c r="M188" s="40"/>
      <c r="N188" s="41"/>
      <c r="O188" s="42" t="s">
        <v>139</v>
      </c>
      <c r="P188" s="231" t="s">
        <v>1283</v>
      </c>
      <c r="Q188" s="42"/>
    </row>
    <row r="189" spans="1:17" s="55" customFormat="1" ht="25.5" x14ac:dyDescent="0.25">
      <c r="A189" s="54"/>
      <c r="B189" s="62" t="s">
        <v>1208</v>
      </c>
      <c r="C189" s="65" t="s">
        <v>1371</v>
      </c>
      <c r="D189" s="39" t="s">
        <v>517</v>
      </c>
      <c r="E189" s="54">
        <v>3</v>
      </c>
      <c r="F189" s="291">
        <v>43922</v>
      </c>
      <c r="G189" s="291">
        <v>44012</v>
      </c>
      <c r="H189" s="59" t="s">
        <v>1390</v>
      </c>
      <c r="I189" s="39" t="s">
        <v>1310</v>
      </c>
      <c r="J189" s="46"/>
      <c r="K189" s="40"/>
      <c r="L189" s="40"/>
      <c r="M189" s="40"/>
      <c r="N189" s="41"/>
      <c r="O189" s="42" t="s">
        <v>139</v>
      </c>
      <c r="P189" s="231" t="s">
        <v>1283</v>
      </c>
      <c r="Q189" s="42"/>
    </row>
    <row r="190" spans="1:17" s="55" customFormat="1" ht="25.5" x14ac:dyDescent="0.25">
      <c r="A190" s="54"/>
      <c r="B190" s="62" t="s">
        <v>1209</v>
      </c>
      <c r="C190" s="211" t="s">
        <v>1372</v>
      </c>
      <c r="D190" s="39" t="s">
        <v>517</v>
      </c>
      <c r="E190" s="229">
        <v>4</v>
      </c>
      <c r="F190" s="291">
        <v>43922</v>
      </c>
      <c r="G190" s="291">
        <v>44012</v>
      </c>
      <c r="H190" s="59" t="s">
        <v>1391</v>
      </c>
      <c r="I190" s="59" t="s">
        <v>1391</v>
      </c>
      <c r="J190" s="46"/>
      <c r="K190" s="40"/>
      <c r="L190" s="40"/>
      <c r="M190" s="40"/>
      <c r="N190" s="41"/>
      <c r="O190" s="42" t="s">
        <v>139</v>
      </c>
      <c r="P190" s="232" t="s">
        <v>1408</v>
      </c>
      <c r="Q190" s="42"/>
    </row>
    <row r="191" spans="1:17" s="55" customFormat="1" ht="25.5" x14ac:dyDescent="0.25">
      <c r="A191" s="54"/>
      <c r="B191" s="62" t="s">
        <v>1210</v>
      </c>
      <c r="C191" s="211" t="s">
        <v>1373</v>
      </c>
      <c r="D191" s="39" t="s">
        <v>517</v>
      </c>
      <c r="E191" s="229">
        <v>3</v>
      </c>
      <c r="F191" s="291">
        <v>43922</v>
      </c>
      <c r="G191" s="291">
        <v>44012</v>
      </c>
      <c r="H191" s="59" t="s">
        <v>1392</v>
      </c>
      <c r="I191" s="39" t="s">
        <v>816</v>
      </c>
      <c r="J191" s="46"/>
      <c r="K191" s="40"/>
      <c r="L191" s="40"/>
      <c r="M191" s="40"/>
      <c r="N191" s="41"/>
      <c r="O191" s="42" t="s">
        <v>139</v>
      </c>
      <c r="P191" s="232" t="s">
        <v>1339</v>
      </c>
      <c r="Q191" s="42"/>
    </row>
    <row r="192" spans="1:17" s="55" customFormat="1" ht="25.5" x14ac:dyDescent="0.25">
      <c r="A192" s="54"/>
      <c r="B192" s="62" t="s">
        <v>1211</v>
      </c>
      <c r="C192" s="211" t="s">
        <v>1374</v>
      </c>
      <c r="D192" s="39" t="s">
        <v>517</v>
      </c>
      <c r="E192" s="229">
        <v>5</v>
      </c>
      <c r="F192" s="291">
        <v>44013</v>
      </c>
      <c r="G192" s="299">
        <v>44104</v>
      </c>
      <c r="H192" s="59" t="s">
        <v>1393</v>
      </c>
      <c r="I192" s="59" t="s">
        <v>1393</v>
      </c>
      <c r="J192" s="46"/>
      <c r="K192" s="40"/>
      <c r="L192" s="40"/>
      <c r="M192" s="40"/>
      <c r="N192" s="41"/>
      <c r="O192" s="42" t="s">
        <v>139</v>
      </c>
      <c r="P192" s="232" t="s">
        <v>1283</v>
      </c>
      <c r="Q192" s="42"/>
    </row>
    <row r="193" spans="1:17" s="55" customFormat="1" ht="25.5" x14ac:dyDescent="0.25">
      <c r="A193" s="54"/>
      <c r="B193" s="62" t="s">
        <v>1212</v>
      </c>
      <c r="C193" s="211" t="s">
        <v>1375</v>
      </c>
      <c r="D193" s="39" t="s">
        <v>517</v>
      </c>
      <c r="E193" s="229">
        <v>3</v>
      </c>
      <c r="F193" s="291">
        <v>44013</v>
      </c>
      <c r="G193" s="299">
        <v>44104</v>
      </c>
      <c r="H193" s="59" t="s">
        <v>1394</v>
      </c>
      <c r="I193" s="39" t="s">
        <v>1310</v>
      </c>
      <c r="J193" s="46"/>
      <c r="K193" s="40"/>
      <c r="L193" s="40"/>
      <c r="M193" s="40"/>
      <c r="N193" s="41"/>
      <c r="O193" s="42" t="s">
        <v>139</v>
      </c>
      <c r="P193" s="232" t="s">
        <v>1283</v>
      </c>
      <c r="Q193" s="42"/>
    </row>
    <row r="194" spans="1:17" s="55" customFormat="1" ht="25.5" x14ac:dyDescent="0.25">
      <c r="A194" s="54"/>
      <c r="B194" s="62" t="s">
        <v>1213</v>
      </c>
      <c r="C194" s="211" t="s">
        <v>1376</v>
      </c>
      <c r="D194" s="39" t="s">
        <v>517</v>
      </c>
      <c r="E194" s="229">
        <v>4</v>
      </c>
      <c r="F194" s="291">
        <v>44013</v>
      </c>
      <c r="G194" s="299">
        <v>44104</v>
      </c>
      <c r="H194" s="59" t="s">
        <v>1395</v>
      </c>
      <c r="I194" s="59" t="s">
        <v>1395</v>
      </c>
      <c r="J194" s="46"/>
      <c r="K194" s="40"/>
      <c r="L194" s="40"/>
      <c r="M194" s="40"/>
      <c r="N194" s="41"/>
      <c r="O194" s="42" t="s">
        <v>1420</v>
      </c>
      <c r="P194" s="232" t="s">
        <v>1409</v>
      </c>
      <c r="Q194" s="42"/>
    </row>
    <row r="195" spans="1:17" s="55" customFormat="1" ht="25.5" x14ac:dyDescent="0.25">
      <c r="A195" s="54"/>
      <c r="B195" s="62" t="s">
        <v>1214</v>
      </c>
      <c r="C195" s="211" t="s">
        <v>1377</v>
      </c>
      <c r="D195" s="39" t="s">
        <v>517</v>
      </c>
      <c r="E195" s="229">
        <v>3</v>
      </c>
      <c r="F195" s="291">
        <v>44013</v>
      </c>
      <c r="G195" s="299">
        <v>44104</v>
      </c>
      <c r="H195" s="59" t="s">
        <v>1396</v>
      </c>
      <c r="I195" s="39" t="s">
        <v>816</v>
      </c>
      <c r="J195" s="46"/>
      <c r="K195" s="40"/>
      <c r="L195" s="40"/>
      <c r="M195" s="40"/>
      <c r="N195" s="41"/>
      <c r="O195" s="42" t="s">
        <v>139</v>
      </c>
      <c r="P195" s="232" t="s">
        <v>1339</v>
      </c>
      <c r="Q195" s="42"/>
    </row>
    <row r="196" spans="1:17" s="55" customFormat="1" ht="25.5" x14ac:dyDescent="0.25">
      <c r="A196" s="54"/>
      <c r="B196" s="62" t="s">
        <v>1215</v>
      </c>
      <c r="C196" s="211" t="s">
        <v>1378</v>
      </c>
      <c r="D196" s="39" t="s">
        <v>517</v>
      </c>
      <c r="E196" s="229">
        <v>5</v>
      </c>
      <c r="F196" s="291">
        <v>44105</v>
      </c>
      <c r="G196" s="299">
        <v>44195</v>
      </c>
      <c r="H196" s="59" t="s">
        <v>1397</v>
      </c>
      <c r="I196" s="59" t="s">
        <v>1397</v>
      </c>
      <c r="J196" s="46"/>
      <c r="K196" s="40"/>
      <c r="L196" s="40"/>
      <c r="M196" s="40"/>
      <c r="N196" s="41"/>
      <c r="O196" s="42" t="s">
        <v>139</v>
      </c>
      <c r="P196" s="232" t="s">
        <v>1283</v>
      </c>
      <c r="Q196" s="42"/>
    </row>
    <row r="197" spans="1:17" s="55" customFormat="1" ht="25.5" x14ac:dyDescent="0.25">
      <c r="A197" s="54"/>
      <c r="B197" s="62" t="s">
        <v>1216</v>
      </c>
      <c r="C197" s="211" t="s">
        <v>1379</v>
      </c>
      <c r="D197" s="39" t="s">
        <v>517</v>
      </c>
      <c r="E197" s="229">
        <v>3</v>
      </c>
      <c r="F197" s="291">
        <v>44105</v>
      </c>
      <c r="G197" s="299">
        <v>44195</v>
      </c>
      <c r="H197" s="59" t="s">
        <v>1398</v>
      </c>
      <c r="I197" s="39" t="s">
        <v>1310</v>
      </c>
      <c r="J197" s="46"/>
      <c r="K197" s="40"/>
      <c r="L197" s="40"/>
      <c r="M197" s="40"/>
      <c r="N197" s="41"/>
      <c r="O197" s="42" t="s">
        <v>139</v>
      </c>
      <c r="P197" s="232" t="s">
        <v>1283</v>
      </c>
      <c r="Q197" s="42"/>
    </row>
    <row r="198" spans="1:17" s="55" customFormat="1" ht="25.5" x14ac:dyDescent="0.25">
      <c r="A198" s="54"/>
      <c r="B198" s="62" t="s">
        <v>1217</v>
      </c>
      <c r="C198" s="211" t="s">
        <v>1380</v>
      </c>
      <c r="D198" s="39" t="s">
        <v>517</v>
      </c>
      <c r="E198" s="229">
        <v>4</v>
      </c>
      <c r="F198" s="291">
        <v>44105</v>
      </c>
      <c r="G198" s="299">
        <v>44195</v>
      </c>
      <c r="H198" s="59" t="s">
        <v>1399</v>
      </c>
      <c r="I198" s="59" t="s">
        <v>1399</v>
      </c>
      <c r="J198" s="46"/>
      <c r="K198" s="40"/>
      <c r="L198" s="40"/>
      <c r="M198" s="40"/>
      <c r="N198" s="41"/>
      <c r="O198" s="42" t="s">
        <v>1420</v>
      </c>
      <c r="P198" s="232" t="s">
        <v>1410</v>
      </c>
      <c r="Q198" s="42"/>
    </row>
    <row r="199" spans="1:17" s="55" customFormat="1" ht="25.5" x14ac:dyDescent="0.25">
      <c r="A199" s="54"/>
      <c r="B199" s="62" t="s">
        <v>1218</v>
      </c>
      <c r="C199" s="211" t="s">
        <v>1381</v>
      </c>
      <c r="D199" s="39" t="s">
        <v>517</v>
      </c>
      <c r="E199" s="229">
        <v>3</v>
      </c>
      <c r="F199" s="291">
        <v>44105</v>
      </c>
      <c r="G199" s="299">
        <v>44195</v>
      </c>
      <c r="H199" s="59" t="s">
        <v>1400</v>
      </c>
      <c r="I199" s="39" t="s">
        <v>816</v>
      </c>
      <c r="J199" s="46"/>
      <c r="K199" s="40"/>
      <c r="L199" s="40"/>
      <c r="M199" s="40"/>
      <c r="N199" s="41"/>
      <c r="O199" s="42" t="s">
        <v>139</v>
      </c>
      <c r="P199" s="232" t="s">
        <v>1339</v>
      </c>
      <c r="Q199" s="42"/>
    </row>
    <row r="200" spans="1:17" s="55" customFormat="1" ht="25.5" x14ac:dyDescent="0.25">
      <c r="A200" s="54"/>
      <c r="B200" s="62" t="s">
        <v>1219</v>
      </c>
      <c r="C200" s="211" t="s">
        <v>1382</v>
      </c>
      <c r="D200" s="39" t="s">
        <v>517</v>
      </c>
      <c r="E200" s="229">
        <v>2</v>
      </c>
      <c r="F200" s="291">
        <v>43832</v>
      </c>
      <c r="G200" s="291">
        <v>44012</v>
      </c>
      <c r="H200" s="59" t="s">
        <v>1414</v>
      </c>
      <c r="I200" s="39" t="s">
        <v>1419</v>
      </c>
      <c r="J200" s="46"/>
      <c r="K200" s="40"/>
      <c r="L200" s="40"/>
      <c r="M200" s="40"/>
      <c r="N200" s="41"/>
      <c r="O200" s="42" t="s">
        <v>139</v>
      </c>
      <c r="P200" s="232" t="s">
        <v>1283</v>
      </c>
      <c r="Q200" s="42" t="s">
        <v>185</v>
      </c>
    </row>
    <row r="201" spans="1:17" s="55" customFormat="1" ht="25.5" x14ac:dyDescent="0.25">
      <c r="A201" s="54"/>
      <c r="B201" s="62" t="s">
        <v>1220</v>
      </c>
      <c r="C201" s="211" t="s">
        <v>1383</v>
      </c>
      <c r="D201" s="39" t="s">
        <v>517</v>
      </c>
      <c r="E201" s="229">
        <v>4</v>
      </c>
      <c r="F201" s="291">
        <v>43832</v>
      </c>
      <c r="G201" s="291">
        <v>44012</v>
      </c>
      <c r="H201" s="59" t="s">
        <v>1401</v>
      </c>
      <c r="I201" s="59" t="s">
        <v>1401</v>
      </c>
      <c r="J201" s="46"/>
      <c r="K201" s="40"/>
      <c r="L201" s="40"/>
      <c r="M201" s="40"/>
      <c r="N201" s="41"/>
      <c r="O201" s="42" t="s">
        <v>139</v>
      </c>
      <c r="P201" s="232" t="s">
        <v>1283</v>
      </c>
      <c r="Q201" s="42"/>
    </row>
    <row r="202" spans="1:17" s="55" customFormat="1" ht="25.5" x14ac:dyDescent="0.25">
      <c r="A202" s="54"/>
      <c r="B202" s="62" t="s">
        <v>1221</v>
      </c>
      <c r="C202" s="211" t="s">
        <v>1384</v>
      </c>
      <c r="D202" s="39" t="s">
        <v>517</v>
      </c>
      <c r="E202" s="229">
        <v>4</v>
      </c>
      <c r="F202" s="291">
        <v>43832</v>
      </c>
      <c r="G202" s="291">
        <v>44012</v>
      </c>
      <c r="H202" s="59" t="s">
        <v>1402</v>
      </c>
      <c r="I202" s="59" t="s">
        <v>1402</v>
      </c>
      <c r="J202" s="46"/>
      <c r="K202" s="40"/>
      <c r="L202" s="40"/>
      <c r="M202" s="40"/>
      <c r="N202" s="41"/>
      <c r="O202" s="42" t="s">
        <v>139</v>
      </c>
      <c r="P202" s="232" t="s">
        <v>1283</v>
      </c>
      <c r="Q202" s="42"/>
    </row>
    <row r="203" spans="1:17" s="55" customFormat="1" ht="25.5" x14ac:dyDescent="0.25">
      <c r="A203" s="54"/>
      <c r="B203" s="62" t="s">
        <v>1222</v>
      </c>
      <c r="C203" s="211" t="s">
        <v>1362</v>
      </c>
      <c r="D203" s="39" t="s">
        <v>517</v>
      </c>
      <c r="E203" s="229">
        <v>7</v>
      </c>
      <c r="F203" s="291">
        <v>43832</v>
      </c>
      <c r="G203" s="298">
        <v>44195</v>
      </c>
      <c r="H203" s="59" t="s">
        <v>1403</v>
      </c>
      <c r="I203" s="39" t="s">
        <v>1415</v>
      </c>
      <c r="J203" s="46"/>
      <c r="K203" s="40"/>
      <c r="L203" s="40"/>
      <c r="M203" s="40"/>
      <c r="N203" s="41"/>
      <c r="O203" s="42" t="s">
        <v>139</v>
      </c>
      <c r="P203" s="232" t="s">
        <v>1339</v>
      </c>
      <c r="Q203" s="42"/>
    </row>
    <row r="204" spans="1:17" s="55" customFormat="1" ht="38.25" x14ac:dyDescent="0.25">
      <c r="A204" s="54"/>
      <c r="B204" s="62" t="s">
        <v>1223</v>
      </c>
      <c r="C204" s="211" t="s">
        <v>1363</v>
      </c>
      <c r="D204" s="39" t="s">
        <v>517</v>
      </c>
      <c r="E204" s="229">
        <v>3</v>
      </c>
      <c r="F204" s="291">
        <v>43832</v>
      </c>
      <c r="G204" s="298">
        <v>44195</v>
      </c>
      <c r="H204" s="59" t="s">
        <v>1404</v>
      </c>
      <c r="I204" s="39" t="s">
        <v>816</v>
      </c>
      <c r="J204" s="46"/>
      <c r="K204" s="40"/>
      <c r="L204" s="40"/>
      <c r="M204" s="40"/>
      <c r="N204" s="41"/>
      <c r="O204" s="42" t="s">
        <v>139</v>
      </c>
      <c r="P204" s="232" t="s">
        <v>1283</v>
      </c>
      <c r="Q204" s="42"/>
    </row>
    <row r="205" spans="1:17" s="55" customFormat="1" ht="25.5" x14ac:dyDescent="0.25">
      <c r="A205" s="54"/>
      <c r="B205" s="62" t="s">
        <v>1224</v>
      </c>
      <c r="C205" s="211" t="s">
        <v>1364</v>
      </c>
      <c r="D205" s="39" t="s">
        <v>517</v>
      </c>
      <c r="E205" s="229">
        <v>3</v>
      </c>
      <c r="F205" s="291">
        <v>43832</v>
      </c>
      <c r="G205" s="298">
        <v>44195</v>
      </c>
      <c r="H205" s="59" t="s">
        <v>1405</v>
      </c>
      <c r="I205" s="39" t="s">
        <v>816</v>
      </c>
      <c r="J205" s="46"/>
      <c r="K205" s="40"/>
      <c r="L205" s="40"/>
      <c r="M205" s="40"/>
      <c r="N205" s="41"/>
      <c r="O205" s="42" t="s">
        <v>139</v>
      </c>
      <c r="P205" s="232" t="s">
        <v>1283</v>
      </c>
      <c r="Q205" s="42"/>
    </row>
    <row r="206" spans="1:17" s="55" customFormat="1" ht="25.5" x14ac:dyDescent="0.25">
      <c r="A206" s="54"/>
      <c r="B206" s="62" t="s">
        <v>1225</v>
      </c>
      <c r="C206" s="211" t="s">
        <v>3301</v>
      </c>
      <c r="D206" s="39" t="s">
        <v>517</v>
      </c>
      <c r="E206" s="229">
        <v>7</v>
      </c>
      <c r="F206" s="291">
        <v>43832</v>
      </c>
      <c r="G206" s="298">
        <v>44195</v>
      </c>
      <c r="H206" s="59" t="s">
        <v>3302</v>
      </c>
      <c r="I206" s="39" t="s">
        <v>1416</v>
      </c>
      <c r="J206" s="46"/>
      <c r="K206" s="40"/>
      <c r="L206" s="40"/>
      <c r="M206" s="40"/>
      <c r="N206" s="41"/>
      <c r="O206" s="42" t="s">
        <v>139</v>
      </c>
      <c r="P206" s="232" t="s">
        <v>1339</v>
      </c>
      <c r="Q206" s="42"/>
    </row>
    <row r="207" spans="1:17" s="55" customFormat="1" ht="27.75" customHeight="1" x14ac:dyDescent="0.25">
      <c r="A207" s="140" t="s">
        <v>19</v>
      </c>
      <c r="B207" s="228" t="s">
        <v>146</v>
      </c>
      <c r="C207" s="147" t="s">
        <v>147</v>
      </c>
      <c r="D207" s="150" t="s">
        <v>22</v>
      </c>
      <c r="E207" s="172"/>
      <c r="F207" s="289">
        <v>43832</v>
      </c>
      <c r="G207" s="289">
        <v>44195</v>
      </c>
      <c r="H207" s="142"/>
      <c r="I207" s="142"/>
      <c r="J207" s="143">
        <f>+J208+J210+J214</f>
        <v>2236000</v>
      </c>
      <c r="K207" s="143">
        <f t="shared" ref="K207:M207" si="15">+K208+K210+K214</f>
        <v>0</v>
      </c>
      <c r="L207" s="143">
        <f t="shared" si="15"/>
        <v>0</v>
      </c>
      <c r="M207" s="143">
        <f t="shared" si="15"/>
        <v>0</v>
      </c>
      <c r="N207" s="144" t="s">
        <v>23</v>
      </c>
      <c r="O207" s="145" t="s">
        <v>139</v>
      </c>
      <c r="P207" s="145"/>
      <c r="Q207" s="145"/>
    </row>
    <row r="208" spans="1:17" s="55" customFormat="1" ht="25.5" x14ac:dyDescent="0.25">
      <c r="A208" s="135"/>
      <c r="B208" s="110" t="s">
        <v>148</v>
      </c>
      <c r="C208" s="119" t="s">
        <v>149</v>
      </c>
      <c r="D208" s="112" t="s">
        <v>26</v>
      </c>
      <c r="E208" s="173"/>
      <c r="F208" s="290">
        <v>43832</v>
      </c>
      <c r="G208" s="290">
        <v>44195</v>
      </c>
      <c r="H208" s="112"/>
      <c r="I208" s="112"/>
      <c r="J208" s="113">
        <v>0</v>
      </c>
      <c r="K208" s="113">
        <v>0</v>
      </c>
      <c r="L208" s="113">
        <v>0</v>
      </c>
      <c r="M208" s="113">
        <v>0</v>
      </c>
      <c r="N208" s="117"/>
      <c r="O208" s="115" t="s">
        <v>139</v>
      </c>
      <c r="P208" s="115"/>
      <c r="Q208" s="115"/>
    </row>
    <row r="209" spans="1:17" s="55" customFormat="1" ht="25.5" x14ac:dyDescent="0.25">
      <c r="A209" s="54"/>
      <c r="B209" s="62" t="s">
        <v>1167</v>
      </c>
      <c r="C209" s="65" t="s">
        <v>1168</v>
      </c>
      <c r="D209" s="39" t="s">
        <v>517</v>
      </c>
      <c r="E209" s="185">
        <v>100</v>
      </c>
      <c r="F209" s="291">
        <v>43832</v>
      </c>
      <c r="G209" s="298">
        <v>44195</v>
      </c>
      <c r="H209" s="39" t="s">
        <v>1320</v>
      </c>
      <c r="I209" s="39" t="s">
        <v>1319</v>
      </c>
      <c r="J209" s="46"/>
      <c r="K209" s="40"/>
      <c r="L209" s="40"/>
      <c r="M209" s="40"/>
      <c r="N209" s="41"/>
      <c r="O209" s="42" t="s">
        <v>139</v>
      </c>
      <c r="P209" s="42" t="s">
        <v>1321</v>
      </c>
      <c r="Q209" s="42"/>
    </row>
    <row r="210" spans="1:17" s="55" customFormat="1" ht="25.5" x14ac:dyDescent="0.25">
      <c r="A210" s="135"/>
      <c r="B210" s="110" t="s">
        <v>150</v>
      </c>
      <c r="C210" s="119" t="s">
        <v>151</v>
      </c>
      <c r="D210" s="112" t="s">
        <v>26</v>
      </c>
      <c r="E210" s="173"/>
      <c r="F210" s="290">
        <v>43832</v>
      </c>
      <c r="G210" s="290">
        <v>44195</v>
      </c>
      <c r="H210" s="112"/>
      <c r="I210" s="112"/>
      <c r="J210" s="113">
        <v>1200000</v>
      </c>
      <c r="K210" s="113">
        <v>0</v>
      </c>
      <c r="L210" s="113">
        <v>0</v>
      </c>
      <c r="M210" s="116">
        <v>0</v>
      </c>
      <c r="N210" s="117" t="s">
        <v>23</v>
      </c>
      <c r="O210" s="115" t="s">
        <v>139</v>
      </c>
      <c r="P210" s="115"/>
      <c r="Q210" s="115"/>
    </row>
    <row r="211" spans="1:17" s="55" customFormat="1" ht="25.5" x14ac:dyDescent="0.25">
      <c r="A211" s="54"/>
      <c r="B211" s="62" t="s">
        <v>1226</v>
      </c>
      <c r="C211" s="65" t="s">
        <v>1324</v>
      </c>
      <c r="D211" s="39" t="s">
        <v>517</v>
      </c>
      <c r="E211" s="229">
        <v>3</v>
      </c>
      <c r="F211" s="291">
        <v>43832</v>
      </c>
      <c r="G211" s="294">
        <v>43860</v>
      </c>
      <c r="H211" s="63" t="s">
        <v>783</v>
      </c>
      <c r="I211" s="63" t="s">
        <v>783</v>
      </c>
      <c r="J211" s="46"/>
      <c r="K211" s="46"/>
      <c r="L211" s="46"/>
      <c r="M211" s="53"/>
      <c r="N211" s="41"/>
      <c r="O211" s="42" t="s">
        <v>139</v>
      </c>
      <c r="P211" s="42" t="s">
        <v>1328</v>
      </c>
      <c r="Q211" s="42"/>
    </row>
    <row r="212" spans="1:17" s="55" customFormat="1" ht="25.5" x14ac:dyDescent="0.25">
      <c r="A212" s="54"/>
      <c r="B212" s="62" t="s">
        <v>1227</v>
      </c>
      <c r="C212" s="65" t="s">
        <v>1322</v>
      </c>
      <c r="D212" s="39" t="s">
        <v>517</v>
      </c>
      <c r="E212" s="229">
        <v>7</v>
      </c>
      <c r="F212" s="295">
        <v>43891</v>
      </c>
      <c r="G212" s="291">
        <v>44012</v>
      </c>
      <c r="H212" s="63" t="s">
        <v>1078</v>
      </c>
      <c r="I212" s="63" t="s">
        <v>830</v>
      </c>
      <c r="J212" s="46"/>
      <c r="K212" s="46"/>
      <c r="L212" s="46"/>
      <c r="M212" s="53"/>
      <c r="N212" s="41"/>
      <c r="O212" s="42" t="s">
        <v>139</v>
      </c>
      <c r="P212" s="42" t="s">
        <v>1328</v>
      </c>
      <c r="Q212" s="42"/>
    </row>
    <row r="213" spans="1:17" s="55" customFormat="1" ht="25.5" x14ac:dyDescent="0.25">
      <c r="A213" s="54"/>
      <c r="B213" s="62" t="s">
        <v>1228</v>
      </c>
      <c r="C213" s="65" t="s">
        <v>1323</v>
      </c>
      <c r="D213" s="39" t="s">
        <v>517</v>
      </c>
      <c r="E213" s="229">
        <v>90</v>
      </c>
      <c r="F213" s="291">
        <v>44013</v>
      </c>
      <c r="G213" s="298">
        <v>44195</v>
      </c>
      <c r="H213" s="59" t="s">
        <v>1327</v>
      </c>
      <c r="I213" s="59" t="s">
        <v>1325</v>
      </c>
      <c r="J213" s="46"/>
      <c r="K213" s="46"/>
      <c r="L213" s="46"/>
      <c r="M213" s="53"/>
      <c r="N213" s="41"/>
      <c r="O213" s="42" t="s">
        <v>139</v>
      </c>
      <c r="P213" s="42" t="s">
        <v>1328</v>
      </c>
      <c r="Q213" s="42" t="s">
        <v>185</v>
      </c>
    </row>
    <row r="214" spans="1:17" s="55" customFormat="1" ht="25.5" x14ac:dyDescent="0.25">
      <c r="A214" s="135"/>
      <c r="B214" s="110" t="s">
        <v>152</v>
      </c>
      <c r="C214" s="119" t="s">
        <v>153</v>
      </c>
      <c r="D214" s="112" t="s">
        <v>26</v>
      </c>
      <c r="E214" s="173"/>
      <c r="F214" s="290">
        <v>43922</v>
      </c>
      <c r="G214" s="290">
        <v>44195</v>
      </c>
      <c r="H214" s="112"/>
      <c r="I214" s="112"/>
      <c r="J214" s="113">
        <v>1036000</v>
      </c>
      <c r="K214" s="113">
        <v>0</v>
      </c>
      <c r="L214" s="113">
        <v>0</v>
      </c>
      <c r="M214" s="116">
        <v>0</v>
      </c>
      <c r="N214" s="117" t="s">
        <v>23</v>
      </c>
      <c r="O214" s="115" t="s">
        <v>139</v>
      </c>
      <c r="P214" s="115"/>
      <c r="Q214" s="115"/>
    </row>
    <row r="215" spans="1:17" s="55" customFormat="1" ht="25.5" x14ac:dyDescent="0.25">
      <c r="A215" s="54"/>
      <c r="B215" s="62" t="s">
        <v>1229</v>
      </c>
      <c r="C215" s="65" t="s">
        <v>1329</v>
      </c>
      <c r="D215" s="39" t="s">
        <v>517</v>
      </c>
      <c r="E215" s="185">
        <v>100</v>
      </c>
      <c r="F215" s="291">
        <v>43922</v>
      </c>
      <c r="G215" s="298">
        <v>44195</v>
      </c>
      <c r="H215" s="39" t="s">
        <v>1330</v>
      </c>
      <c r="I215" s="39" t="s">
        <v>1331</v>
      </c>
      <c r="J215" s="46"/>
      <c r="K215" s="46"/>
      <c r="L215" s="46"/>
      <c r="M215" s="53"/>
      <c r="N215" s="41"/>
      <c r="O215" s="42" t="s">
        <v>139</v>
      </c>
      <c r="P215" s="42" t="s">
        <v>1332</v>
      </c>
      <c r="Q215" s="42"/>
    </row>
    <row r="216" spans="1:17" s="55" customFormat="1" ht="16.5" customHeight="1" x14ac:dyDescent="0.25">
      <c r="A216" s="140" t="s">
        <v>19</v>
      </c>
      <c r="B216" s="228" t="s">
        <v>154</v>
      </c>
      <c r="C216" s="147" t="s">
        <v>155</v>
      </c>
      <c r="D216" s="150" t="s">
        <v>22</v>
      </c>
      <c r="E216" s="172"/>
      <c r="F216" s="289">
        <v>43832</v>
      </c>
      <c r="G216" s="289">
        <v>44195</v>
      </c>
      <c r="H216" s="142"/>
      <c r="I216" s="142"/>
      <c r="J216" s="146">
        <f>+J217</f>
        <v>0</v>
      </c>
      <c r="K216" s="146">
        <f t="shared" ref="K216:M216" si="16">+K217</f>
        <v>0</v>
      </c>
      <c r="L216" s="146">
        <f t="shared" si="16"/>
        <v>0</v>
      </c>
      <c r="M216" s="146">
        <f t="shared" si="16"/>
        <v>2000000</v>
      </c>
      <c r="N216" s="144"/>
      <c r="O216" s="145" t="s">
        <v>139</v>
      </c>
      <c r="P216" s="145"/>
      <c r="Q216" s="145"/>
    </row>
    <row r="217" spans="1:17" s="55" customFormat="1" ht="29.25" customHeight="1" x14ac:dyDescent="0.25">
      <c r="A217" s="135"/>
      <c r="B217" s="115" t="s">
        <v>156</v>
      </c>
      <c r="C217" s="119" t="s">
        <v>1170</v>
      </c>
      <c r="D217" s="112" t="s">
        <v>26</v>
      </c>
      <c r="E217" s="173"/>
      <c r="F217" s="290">
        <v>43832</v>
      </c>
      <c r="G217" s="290">
        <v>44195</v>
      </c>
      <c r="H217" s="112"/>
      <c r="I217" s="112"/>
      <c r="J217" s="116">
        <v>0</v>
      </c>
      <c r="K217" s="116">
        <v>0</v>
      </c>
      <c r="L217" s="116">
        <v>0</v>
      </c>
      <c r="M217" s="116">
        <v>2000000</v>
      </c>
      <c r="N217" s="117"/>
      <c r="O217" s="115" t="s">
        <v>139</v>
      </c>
      <c r="P217" s="115"/>
      <c r="Q217" s="115"/>
    </row>
    <row r="218" spans="1:17" s="55" customFormat="1" ht="25.5" x14ac:dyDescent="0.25">
      <c r="A218" s="54"/>
      <c r="B218" s="62" t="s">
        <v>1230</v>
      </c>
      <c r="C218" s="65" t="s">
        <v>1326</v>
      </c>
      <c r="D218" s="39" t="s">
        <v>517</v>
      </c>
      <c r="E218" s="229">
        <v>3</v>
      </c>
      <c r="F218" s="291">
        <v>43832</v>
      </c>
      <c r="G218" s="294">
        <v>43860</v>
      </c>
      <c r="H218" s="63" t="s">
        <v>783</v>
      </c>
      <c r="I218" s="63" t="s">
        <v>783</v>
      </c>
      <c r="J218" s="46"/>
      <c r="K218" s="40"/>
      <c r="L218" s="40"/>
      <c r="M218" s="40"/>
      <c r="N218" s="41"/>
      <c r="O218" s="42" t="s">
        <v>139</v>
      </c>
      <c r="P218" s="42" t="s">
        <v>1339</v>
      </c>
      <c r="Q218" s="42"/>
    </row>
    <row r="219" spans="1:17" s="55" customFormat="1" ht="25.5" x14ac:dyDescent="0.25">
      <c r="A219" s="54"/>
      <c r="B219" s="62" t="s">
        <v>1231</v>
      </c>
      <c r="C219" s="65" t="s">
        <v>1333</v>
      </c>
      <c r="D219" s="39" t="s">
        <v>517</v>
      </c>
      <c r="E219" s="229">
        <v>4</v>
      </c>
      <c r="F219" s="295">
        <v>43891</v>
      </c>
      <c r="G219" s="291">
        <v>44012</v>
      </c>
      <c r="H219" s="63" t="s">
        <v>1078</v>
      </c>
      <c r="I219" s="63" t="s">
        <v>830</v>
      </c>
      <c r="J219" s="46"/>
      <c r="K219" s="40"/>
      <c r="L219" s="40"/>
      <c r="M219" s="40"/>
      <c r="N219" s="41"/>
      <c r="O219" s="42" t="s">
        <v>139</v>
      </c>
      <c r="P219" s="42" t="s">
        <v>1339</v>
      </c>
      <c r="Q219" s="42"/>
    </row>
    <row r="220" spans="1:17" s="55" customFormat="1" ht="26.25" customHeight="1" x14ac:dyDescent="0.25">
      <c r="A220" s="54"/>
      <c r="B220" s="62" t="s">
        <v>1232</v>
      </c>
      <c r="C220" s="65" t="s">
        <v>1334</v>
      </c>
      <c r="D220" s="39" t="s">
        <v>517</v>
      </c>
      <c r="E220" s="229">
        <v>8</v>
      </c>
      <c r="F220" s="291">
        <v>44013</v>
      </c>
      <c r="G220" s="298">
        <v>44195</v>
      </c>
      <c r="H220" s="39" t="s">
        <v>1350</v>
      </c>
      <c r="I220" s="39" t="s">
        <v>1343</v>
      </c>
      <c r="J220" s="46"/>
      <c r="K220" s="40"/>
      <c r="L220" s="40"/>
      <c r="M220" s="40"/>
      <c r="N220" s="41"/>
      <c r="O220" s="42" t="s">
        <v>139</v>
      </c>
      <c r="P220" s="42" t="s">
        <v>1339</v>
      </c>
      <c r="Q220" s="42" t="s">
        <v>37</v>
      </c>
    </row>
    <row r="221" spans="1:17" s="55" customFormat="1" ht="38.25" x14ac:dyDescent="0.25">
      <c r="A221" s="54"/>
      <c r="B221" s="62" t="s">
        <v>1233</v>
      </c>
      <c r="C221" s="65" t="s">
        <v>1335</v>
      </c>
      <c r="D221" s="39" t="s">
        <v>517</v>
      </c>
      <c r="E221" s="229">
        <v>20</v>
      </c>
      <c r="F221" s="291">
        <v>44013</v>
      </c>
      <c r="G221" s="298">
        <v>44195</v>
      </c>
      <c r="H221" s="39" t="s">
        <v>1344</v>
      </c>
      <c r="I221" s="39" t="s">
        <v>1346</v>
      </c>
      <c r="J221" s="46"/>
      <c r="K221" s="40"/>
      <c r="L221" s="40"/>
      <c r="M221" s="40"/>
      <c r="N221" s="41"/>
      <c r="O221" s="42" t="s">
        <v>139</v>
      </c>
      <c r="P221" s="42" t="s">
        <v>1339</v>
      </c>
      <c r="Q221" s="42"/>
    </row>
    <row r="222" spans="1:17" s="55" customFormat="1" ht="51" x14ac:dyDescent="0.25">
      <c r="A222" s="54"/>
      <c r="B222" s="62" t="s">
        <v>1234</v>
      </c>
      <c r="C222" s="65" t="s">
        <v>1336</v>
      </c>
      <c r="D222" s="39" t="s">
        <v>517</v>
      </c>
      <c r="E222" s="229">
        <v>20</v>
      </c>
      <c r="F222" s="291">
        <v>44013</v>
      </c>
      <c r="G222" s="298">
        <v>44195</v>
      </c>
      <c r="H222" s="39" t="s">
        <v>1345</v>
      </c>
      <c r="I222" s="39" t="s">
        <v>1347</v>
      </c>
      <c r="J222" s="46"/>
      <c r="K222" s="40"/>
      <c r="L222" s="40"/>
      <c r="M222" s="40"/>
      <c r="N222" s="41"/>
      <c r="O222" s="42" t="s">
        <v>139</v>
      </c>
      <c r="P222" s="42" t="s">
        <v>1339</v>
      </c>
      <c r="Q222" s="42"/>
    </row>
    <row r="223" spans="1:17" s="55" customFormat="1" ht="25.5" x14ac:dyDescent="0.25">
      <c r="A223" s="54"/>
      <c r="B223" s="62" t="s">
        <v>1235</v>
      </c>
      <c r="C223" s="65" t="s">
        <v>1337</v>
      </c>
      <c r="D223" s="39" t="s">
        <v>517</v>
      </c>
      <c r="E223" s="229">
        <v>40</v>
      </c>
      <c r="F223" s="291">
        <v>44013</v>
      </c>
      <c r="G223" s="298">
        <v>44195</v>
      </c>
      <c r="H223" s="39" t="s">
        <v>1499</v>
      </c>
      <c r="I223" s="39" t="s">
        <v>3288</v>
      </c>
      <c r="J223" s="46"/>
      <c r="K223" s="40"/>
      <c r="L223" s="40"/>
      <c r="M223" s="40"/>
      <c r="N223" s="41"/>
      <c r="O223" s="42" t="s">
        <v>139</v>
      </c>
      <c r="P223" s="42" t="s">
        <v>1339</v>
      </c>
      <c r="Q223" s="42"/>
    </row>
    <row r="224" spans="1:17" s="55" customFormat="1" ht="63.75" x14ac:dyDescent="0.25">
      <c r="A224" s="54"/>
      <c r="B224" s="62" t="s">
        <v>1236</v>
      </c>
      <c r="C224" s="65" t="s">
        <v>1338</v>
      </c>
      <c r="D224" s="39" t="s">
        <v>517</v>
      </c>
      <c r="E224" s="229">
        <v>5</v>
      </c>
      <c r="F224" s="298">
        <v>44166</v>
      </c>
      <c r="G224" s="298">
        <v>44195</v>
      </c>
      <c r="H224" s="39" t="s">
        <v>1348</v>
      </c>
      <c r="I224" s="39" t="s">
        <v>1349</v>
      </c>
      <c r="J224" s="46"/>
      <c r="K224" s="40"/>
      <c r="L224" s="40"/>
      <c r="M224" s="40"/>
      <c r="N224" s="41"/>
      <c r="O224" s="42" t="s">
        <v>139</v>
      </c>
      <c r="P224" s="42" t="s">
        <v>1339</v>
      </c>
      <c r="Q224" s="42"/>
    </row>
    <row r="225" spans="1:17" s="55" customFormat="1" ht="21" customHeight="1" x14ac:dyDescent="0.25">
      <c r="A225" s="140" t="s">
        <v>19</v>
      </c>
      <c r="B225" s="228" t="s">
        <v>157</v>
      </c>
      <c r="C225" s="147" t="s">
        <v>158</v>
      </c>
      <c r="D225" s="150" t="s">
        <v>22</v>
      </c>
      <c r="E225" s="172"/>
      <c r="F225" s="289">
        <v>43832</v>
      </c>
      <c r="G225" s="289">
        <v>44196</v>
      </c>
      <c r="H225" s="142"/>
      <c r="I225" s="142"/>
      <c r="J225" s="143">
        <f>+J226+J230</f>
        <v>3620000</v>
      </c>
      <c r="K225" s="143"/>
      <c r="L225" s="143"/>
      <c r="M225" s="143"/>
      <c r="N225" s="144" t="s">
        <v>23</v>
      </c>
      <c r="O225" s="145" t="s">
        <v>139</v>
      </c>
      <c r="P225" s="145"/>
      <c r="Q225" s="145"/>
    </row>
    <row r="226" spans="1:17" s="55" customFormat="1" ht="28.5" customHeight="1" x14ac:dyDescent="0.25">
      <c r="A226" s="135"/>
      <c r="B226" s="110" t="s">
        <v>159</v>
      </c>
      <c r="C226" s="119" t="s">
        <v>160</v>
      </c>
      <c r="D226" s="112" t="s">
        <v>26</v>
      </c>
      <c r="E226" s="173"/>
      <c r="F226" s="290">
        <v>43832</v>
      </c>
      <c r="G226" s="290">
        <v>44074</v>
      </c>
      <c r="H226" s="112"/>
      <c r="I226" s="112"/>
      <c r="J226" s="116">
        <v>1620000</v>
      </c>
      <c r="K226" s="118"/>
      <c r="L226" s="118"/>
      <c r="M226" s="118"/>
      <c r="N226" s="117" t="s">
        <v>23</v>
      </c>
      <c r="O226" s="115" t="s">
        <v>139</v>
      </c>
      <c r="P226" s="115"/>
      <c r="Q226" s="115"/>
    </row>
    <row r="227" spans="1:17" s="55" customFormat="1" ht="63.75" x14ac:dyDescent="0.25">
      <c r="A227" s="54"/>
      <c r="B227" s="62" t="s">
        <v>1237</v>
      </c>
      <c r="C227" s="65" t="s">
        <v>1340</v>
      </c>
      <c r="D227" s="39" t="s">
        <v>517</v>
      </c>
      <c r="E227" s="229">
        <v>15</v>
      </c>
      <c r="F227" s="291">
        <v>43832</v>
      </c>
      <c r="G227" s="297">
        <v>43889</v>
      </c>
      <c r="H227" s="39" t="s">
        <v>1348</v>
      </c>
      <c r="I227" s="39" t="s">
        <v>1353</v>
      </c>
      <c r="J227" s="46"/>
      <c r="K227" s="40"/>
      <c r="L227" s="40"/>
      <c r="M227" s="40"/>
      <c r="N227" s="41"/>
      <c r="O227" s="42" t="s">
        <v>139</v>
      </c>
      <c r="P227" s="42" t="s">
        <v>1339</v>
      </c>
      <c r="Q227" s="42"/>
    </row>
    <row r="228" spans="1:17" s="55" customFormat="1" ht="25.5" x14ac:dyDescent="0.25">
      <c r="A228" s="54"/>
      <c r="B228" s="62" t="s">
        <v>1238</v>
      </c>
      <c r="C228" s="65" t="s">
        <v>1341</v>
      </c>
      <c r="D228" s="39" t="s">
        <v>517</v>
      </c>
      <c r="E228" s="229">
        <v>5</v>
      </c>
      <c r="F228" s="291">
        <v>43862</v>
      </c>
      <c r="G228" s="297">
        <v>43889</v>
      </c>
      <c r="H228" s="59" t="s">
        <v>1351</v>
      </c>
      <c r="I228" s="59" t="s">
        <v>1351</v>
      </c>
      <c r="J228" s="46"/>
      <c r="K228" s="40"/>
      <c r="L228" s="40"/>
      <c r="M228" s="40"/>
      <c r="N228" s="41"/>
      <c r="O228" s="42" t="s">
        <v>139</v>
      </c>
      <c r="P228" s="42" t="s">
        <v>1339</v>
      </c>
      <c r="Q228" s="42"/>
    </row>
    <row r="229" spans="1:17" s="55" customFormat="1" ht="25.5" x14ac:dyDescent="0.25">
      <c r="A229" s="54"/>
      <c r="B229" s="62" t="s">
        <v>1239</v>
      </c>
      <c r="C229" s="65" t="s">
        <v>1342</v>
      </c>
      <c r="D229" s="39" t="s">
        <v>517</v>
      </c>
      <c r="E229" s="229">
        <v>80</v>
      </c>
      <c r="F229" s="295">
        <v>43891</v>
      </c>
      <c r="G229" s="298">
        <v>44074</v>
      </c>
      <c r="H229" s="59" t="s">
        <v>1352</v>
      </c>
      <c r="I229" s="39" t="s">
        <v>816</v>
      </c>
      <c r="J229" s="46"/>
      <c r="K229" s="40"/>
      <c r="L229" s="40"/>
      <c r="M229" s="40"/>
      <c r="N229" s="41"/>
      <c r="O229" s="42" t="s">
        <v>139</v>
      </c>
      <c r="P229" s="42" t="s">
        <v>1339</v>
      </c>
      <c r="Q229" s="42"/>
    </row>
    <row r="230" spans="1:17" s="55" customFormat="1" ht="28.5" customHeight="1" x14ac:dyDescent="0.25">
      <c r="A230" s="135"/>
      <c r="B230" s="110" t="s">
        <v>161</v>
      </c>
      <c r="C230" s="119" t="s">
        <v>162</v>
      </c>
      <c r="D230" s="112" t="s">
        <v>26</v>
      </c>
      <c r="E230" s="173"/>
      <c r="F230" s="290">
        <v>43832</v>
      </c>
      <c r="G230" s="290">
        <v>44196</v>
      </c>
      <c r="H230" s="112"/>
      <c r="I230" s="112"/>
      <c r="J230" s="116">
        <v>2000000</v>
      </c>
      <c r="K230" s="116"/>
      <c r="L230" s="116"/>
      <c r="M230" s="116"/>
      <c r="N230" s="117" t="s">
        <v>23</v>
      </c>
      <c r="O230" s="115" t="s">
        <v>139</v>
      </c>
      <c r="P230" s="115"/>
      <c r="Q230" s="115"/>
    </row>
    <row r="231" spans="1:17" s="55" customFormat="1" ht="25.5" x14ac:dyDescent="0.25">
      <c r="A231" s="54"/>
      <c r="B231" s="62" t="s">
        <v>1240</v>
      </c>
      <c r="C231" s="65" t="s">
        <v>1326</v>
      </c>
      <c r="D231" s="39" t="s">
        <v>517</v>
      </c>
      <c r="E231" s="229">
        <v>3</v>
      </c>
      <c r="F231" s="291">
        <v>43832</v>
      </c>
      <c r="G231" s="294">
        <v>43860</v>
      </c>
      <c r="H231" s="63" t="s">
        <v>783</v>
      </c>
      <c r="I231" s="63" t="s">
        <v>783</v>
      </c>
      <c r="J231" s="46"/>
      <c r="K231" s="40"/>
      <c r="L231" s="40"/>
      <c r="M231" s="40"/>
      <c r="N231" s="41"/>
      <c r="O231" s="42" t="s">
        <v>139</v>
      </c>
      <c r="P231" s="42" t="s">
        <v>1339</v>
      </c>
      <c r="Q231" s="42"/>
    </row>
    <row r="232" spans="1:17" s="55" customFormat="1" ht="25.5" x14ac:dyDescent="0.25">
      <c r="A232" s="54"/>
      <c r="B232" s="62" t="s">
        <v>1241</v>
      </c>
      <c r="C232" s="65" t="s">
        <v>1354</v>
      </c>
      <c r="D232" s="39" t="s">
        <v>517</v>
      </c>
      <c r="E232" s="229">
        <v>4</v>
      </c>
      <c r="F232" s="295">
        <v>43891</v>
      </c>
      <c r="G232" s="291">
        <v>44012</v>
      </c>
      <c r="H232" s="63" t="s">
        <v>1078</v>
      </c>
      <c r="I232" s="63" t="s">
        <v>830</v>
      </c>
      <c r="J232" s="46"/>
      <c r="K232" s="40"/>
      <c r="L232" s="40"/>
      <c r="M232" s="40"/>
      <c r="N232" s="41"/>
      <c r="O232" s="42" t="s">
        <v>139</v>
      </c>
      <c r="P232" s="42" t="s">
        <v>1339</v>
      </c>
      <c r="Q232" s="42"/>
    </row>
    <row r="233" spans="1:17" s="55" customFormat="1" ht="29.25" customHeight="1" x14ac:dyDescent="0.25">
      <c r="A233" s="54"/>
      <c r="B233" s="62" t="s">
        <v>1242</v>
      </c>
      <c r="C233" s="65" t="s">
        <v>1334</v>
      </c>
      <c r="D233" s="39" t="s">
        <v>517</v>
      </c>
      <c r="E233" s="229">
        <v>8</v>
      </c>
      <c r="F233" s="291">
        <v>44013</v>
      </c>
      <c r="G233" s="298">
        <v>44027</v>
      </c>
      <c r="H233" s="39" t="s">
        <v>1350</v>
      </c>
      <c r="I233" s="39" t="s">
        <v>1343</v>
      </c>
      <c r="J233" s="46"/>
      <c r="K233" s="40"/>
      <c r="L233" s="40"/>
      <c r="M233" s="40"/>
      <c r="N233" s="41"/>
      <c r="O233" s="42" t="s">
        <v>139</v>
      </c>
      <c r="P233" s="42" t="s">
        <v>1339</v>
      </c>
      <c r="Q233" s="42"/>
    </row>
    <row r="234" spans="1:17" s="55" customFormat="1" ht="38.25" x14ac:dyDescent="0.25">
      <c r="A234" s="54"/>
      <c r="B234" s="62" t="s">
        <v>1243</v>
      </c>
      <c r="C234" s="65" t="s">
        <v>1355</v>
      </c>
      <c r="D234" s="39" t="s">
        <v>517</v>
      </c>
      <c r="E234" s="229">
        <v>20</v>
      </c>
      <c r="F234" s="298">
        <v>44028</v>
      </c>
      <c r="G234" s="298">
        <v>44059</v>
      </c>
      <c r="H234" s="39" t="s">
        <v>1359</v>
      </c>
      <c r="I234" s="39" t="s">
        <v>1346</v>
      </c>
      <c r="J234" s="46"/>
      <c r="K234" s="40"/>
      <c r="L234" s="40"/>
      <c r="M234" s="40"/>
      <c r="N234" s="41"/>
      <c r="O234" s="42" t="s">
        <v>139</v>
      </c>
      <c r="P234" s="42" t="s">
        <v>1339</v>
      </c>
      <c r="Q234" s="42"/>
    </row>
    <row r="235" spans="1:17" s="55" customFormat="1" ht="51" x14ac:dyDescent="0.25">
      <c r="A235" s="54"/>
      <c r="B235" s="62" t="s">
        <v>1244</v>
      </c>
      <c r="C235" s="65" t="s">
        <v>1336</v>
      </c>
      <c r="D235" s="39" t="s">
        <v>517</v>
      </c>
      <c r="E235" s="229">
        <v>20</v>
      </c>
      <c r="F235" s="298">
        <v>44060</v>
      </c>
      <c r="G235" s="298">
        <v>44091</v>
      </c>
      <c r="H235" s="39" t="s">
        <v>1345</v>
      </c>
      <c r="I235" s="39" t="s">
        <v>1347</v>
      </c>
      <c r="J235" s="46"/>
      <c r="K235" s="40"/>
      <c r="L235" s="40"/>
      <c r="M235" s="40"/>
      <c r="N235" s="41"/>
      <c r="O235" s="42" t="s">
        <v>139</v>
      </c>
      <c r="P235" s="42" t="s">
        <v>1339</v>
      </c>
      <c r="Q235" s="42"/>
    </row>
    <row r="236" spans="1:17" s="55" customFormat="1" ht="25.5" x14ac:dyDescent="0.25">
      <c r="A236" s="54"/>
      <c r="B236" s="62" t="s">
        <v>1245</v>
      </c>
      <c r="C236" s="65" t="s">
        <v>1356</v>
      </c>
      <c r="D236" s="39" t="s">
        <v>517</v>
      </c>
      <c r="E236" s="229">
        <v>40</v>
      </c>
      <c r="F236" s="298">
        <v>44092</v>
      </c>
      <c r="G236" s="298">
        <v>44153</v>
      </c>
      <c r="H236" s="39" t="s">
        <v>1358</v>
      </c>
      <c r="I236" s="39" t="s">
        <v>3303</v>
      </c>
      <c r="J236" s="46"/>
      <c r="K236" s="40"/>
      <c r="L236" s="40"/>
      <c r="M236" s="40"/>
      <c r="N236" s="41"/>
      <c r="O236" s="42" t="s">
        <v>139</v>
      </c>
      <c r="P236" s="42" t="s">
        <v>1339</v>
      </c>
      <c r="Q236" s="42"/>
    </row>
    <row r="237" spans="1:17" s="55" customFormat="1" ht="63.75" x14ac:dyDescent="0.25">
      <c r="A237" s="54"/>
      <c r="B237" s="62" t="s">
        <v>1246</v>
      </c>
      <c r="C237" s="65" t="s">
        <v>1357</v>
      </c>
      <c r="D237" s="39" t="s">
        <v>517</v>
      </c>
      <c r="E237" s="229">
        <v>5</v>
      </c>
      <c r="F237" s="298">
        <v>44154</v>
      </c>
      <c r="G237" s="298">
        <v>44196</v>
      </c>
      <c r="H237" s="55" t="s">
        <v>1360</v>
      </c>
      <c r="I237" s="39" t="s">
        <v>1349</v>
      </c>
      <c r="J237" s="46"/>
      <c r="K237" s="40"/>
      <c r="L237" s="40"/>
      <c r="M237" s="40"/>
      <c r="N237" s="41"/>
      <c r="O237" s="42" t="s">
        <v>139</v>
      </c>
      <c r="P237" s="42" t="s">
        <v>1339</v>
      </c>
      <c r="Q237" s="42"/>
    </row>
    <row r="238" spans="1:17" x14ac:dyDescent="0.25">
      <c r="A238" s="61"/>
      <c r="B238" s="268" t="s">
        <v>163</v>
      </c>
      <c r="C238" s="32" t="s">
        <v>164</v>
      </c>
      <c r="D238" s="33" t="s">
        <v>18</v>
      </c>
      <c r="E238" s="171"/>
      <c r="F238" s="288"/>
      <c r="G238" s="288"/>
      <c r="H238" s="155"/>
      <c r="I238" s="155"/>
      <c r="J238" s="34">
        <f>+J239+J243+J248+J284</f>
        <v>1500000</v>
      </c>
      <c r="K238" s="34">
        <f t="shared" ref="K238:M238" si="17">+K239+K243+K248+K284</f>
        <v>0</v>
      </c>
      <c r="L238" s="34">
        <f t="shared" si="17"/>
        <v>0</v>
      </c>
      <c r="M238" s="34">
        <f t="shared" si="17"/>
        <v>0</v>
      </c>
      <c r="N238" s="35"/>
      <c r="O238" s="35"/>
      <c r="P238" s="35"/>
      <c r="Q238" s="35"/>
    </row>
    <row r="239" spans="1:17" s="55" customFormat="1" ht="27.75" customHeight="1" x14ac:dyDescent="0.25">
      <c r="A239" s="140" t="s">
        <v>19</v>
      </c>
      <c r="B239" s="228" t="s">
        <v>165</v>
      </c>
      <c r="C239" s="148" t="s">
        <v>166</v>
      </c>
      <c r="D239" s="150" t="s">
        <v>22</v>
      </c>
      <c r="E239" s="172"/>
      <c r="F239" s="289">
        <v>43840</v>
      </c>
      <c r="G239" s="289">
        <v>44012</v>
      </c>
      <c r="H239" s="142"/>
      <c r="I239" s="142"/>
      <c r="J239" s="143">
        <f>+J240</f>
        <v>0</v>
      </c>
      <c r="K239" s="143">
        <f t="shared" ref="K239:M239" si="18">+K240</f>
        <v>0</v>
      </c>
      <c r="L239" s="143">
        <f t="shared" si="18"/>
        <v>0</v>
      </c>
      <c r="M239" s="143">
        <f t="shared" si="18"/>
        <v>0</v>
      </c>
      <c r="N239" s="144"/>
      <c r="O239" s="145" t="s">
        <v>37</v>
      </c>
      <c r="P239" s="145"/>
      <c r="Q239" s="145"/>
    </row>
    <row r="240" spans="1:17" s="55" customFormat="1" ht="30.75" customHeight="1" x14ac:dyDescent="0.25">
      <c r="A240" s="128"/>
      <c r="B240" s="110" t="s">
        <v>167</v>
      </c>
      <c r="C240" s="120" t="s">
        <v>1475</v>
      </c>
      <c r="D240" s="112" t="s">
        <v>26</v>
      </c>
      <c r="E240" s="173"/>
      <c r="F240" s="290">
        <v>43840</v>
      </c>
      <c r="G240" s="290">
        <v>44012</v>
      </c>
      <c r="H240" s="112"/>
      <c r="I240" s="112"/>
      <c r="J240" s="113">
        <v>0</v>
      </c>
      <c r="K240" s="113">
        <v>0</v>
      </c>
      <c r="L240" s="113">
        <v>0</v>
      </c>
      <c r="M240" s="113">
        <v>0</v>
      </c>
      <c r="N240" s="117"/>
      <c r="O240" s="115" t="s">
        <v>37</v>
      </c>
      <c r="P240" s="115"/>
      <c r="Q240" s="115"/>
    </row>
    <row r="241" spans="1:17" s="55" customFormat="1" ht="25.5" x14ac:dyDescent="0.25">
      <c r="A241" s="54"/>
      <c r="B241" s="62" t="s">
        <v>570</v>
      </c>
      <c r="C241" s="65" t="s">
        <v>572</v>
      </c>
      <c r="D241" s="39" t="s">
        <v>517</v>
      </c>
      <c r="E241" s="185">
        <v>50</v>
      </c>
      <c r="F241" s="291">
        <v>43840</v>
      </c>
      <c r="G241" s="291">
        <v>43920</v>
      </c>
      <c r="H241" s="39" t="s">
        <v>575</v>
      </c>
      <c r="I241" s="39" t="s">
        <v>814</v>
      </c>
      <c r="J241" s="46"/>
      <c r="K241" s="46"/>
      <c r="L241" s="46"/>
      <c r="M241" s="46"/>
      <c r="N241" s="41"/>
      <c r="O241" s="42" t="s">
        <v>37</v>
      </c>
      <c r="P241" s="42" t="s">
        <v>1476</v>
      </c>
      <c r="Q241" s="42" t="s">
        <v>185</v>
      </c>
    </row>
    <row r="242" spans="1:17" s="55" customFormat="1" ht="45.75" customHeight="1" x14ac:dyDescent="0.25">
      <c r="A242" s="54"/>
      <c r="B242" s="62" t="s">
        <v>571</v>
      </c>
      <c r="C242" s="65" t="s">
        <v>573</v>
      </c>
      <c r="D242" s="39" t="s">
        <v>517</v>
      </c>
      <c r="E242" s="185">
        <v>50</v>
      </c>
      <c r="F242" s="291">
        <v>43922</v>
      </c>
      <c r="G242" s="291">
        <v>44012</v>
      </c>
      <c r="H242" s="39" t="s">
        <v>576</v>
      </c>
      <c r="I242" s="39" t="s">
        <v>814</v>
      </c>
      <c r="J242" s="46"/>
      <c r="K242" s="46"/>
      <c r="L242" s="46"/>
      <c r="M242" s="46"/>
      <c r="N242" s="41"/>
      <c r="O242" s="42" t="s">
        <v>37</v>
      </c>
      <c r="P242" s="42" t="s">
        <v>1438</v>
      </c>
      <c r="Q242" s="42" t="s">
        <v>185</v>
      </c>
    </row>
    <row r="243" spans="1:17" s="55" customFormat="1" ht="25.5" x14ac:dyDescent="0.25">
      <c r="A243" s="140" t="s">
        <v>19</v>
      </c>
      <c r="B243" s="228" t="s">
        <v>168</v>
      </c>
      <c r="C243" s="147" t="s">
        <v>169</v>
      </c>
      <c r="D243" s="150" t="s">
        <v>22</v>
      </c>
      <c r="E243" s="172"/>
      <c r="F243" s="289">
        <v>43832</v>
      </c>
      <c r="G243" s="289">
        <v>44012</v>
      </c>
      <c r="H243" s="142"/>
      <c r="I243" s="142"/>
      <c r="J243" s="143">
        <f>+J244</f>
        <v>0</v>
      </c>
      <c r="K243" s="143">
        <f t="shared" ref="K243:M243" si="19">+K244</f>
        <v>0</v>
      </c>
      <c r="L243" s="143">
        <f t="shared" si="19"/>
        <v>0</v>
      </c>
      <c r="M243" s="143">
        <f t="shared" si="19"/>
        <v>0</v>
      </c>
      <c r="N243" s="144"/>
      <c r="O243" s="145" t="s">
        <v>37</v>
      </c>
      <c r="P243" s="145"/>
      <c r="Q243" s="145"/>
    </row>
    <row r="244" spans="1:17" s="55" customFormat="1" ht="33" customHeight="1" x14ac:dyDescent="0.25">
      <c r="A244" s="135"/>
      <c r="B244" s="110" t="s">
        <v>170</v>
      </c>
      <c r="C244" s="120" t="s">
        <v>577</v>
      </c>
      <c r="D244" s="112" t="s">
        <v>26</v>
      </c>
      <c r="E244" s="173"/>
      <c r="F244" s="290">
        <v>43832</v>
      </c>
      <c r="G244" s="290">
        <v>44012</v>
      </c>
      <c r="H244" s="112"/>
      <c r="I244" s="112"/>
      <c r="J244" s="113">
        <v>0</v>
      </c>
      <c r="K244" s="113">
        <v>0</v>
      </c>
      <c r="L244" s="113">
        <v>0</v>
      </c>
      <c r="M244" s="113">
        <v>0</v>
      </c>
      <c r="N244" s="117"/>
      <c r="O244" s="115" t="s">
        <v>37</v>
      </c>
      <c r="P244" s="115"/>
      <c r="Q244" s="115"/>
    </row>
    <row r="245" spans="1:17" s="55" customFormat="1" ht="33" customHeight="1" x14ac:dyDescent="0.25">
      <c r="A245" s="54"/>
      <c r="B245" s="62" t="s">
        <v>578</v>
      </c>
      <c r="C245" s="65" t="s">
        <v>581</v>
      </c>
      <c r="D245" s="39" t="s">
        <v>517</v>
      </c>
      <c r="E245" s="185">
        <v>20</v>
      </c>
      <c r="F245" s="291">
        <v>43832</v>
      </c>
      <c r="G245" s="291">
        <v>43850</v>
      </c>
      <c r="H245" s="39" t="s">
        <v>584</v>
      </c>
      <c r="I245" s="39" t="s">
        <v>843</v>
      </c>
      <c r="J245" s="46"/>
      <c r="K245" s="46"/>
      <c r="L245" s="46"/>
      <c r="M245" s="46"/>
      <c r="N245" s="41"/>
      <c r="O245" s="42" t="s">
        <v>37</v>
      </c>
      <c r="P245" s="42" t="s">
        <v>1477</v>
      </c>
      <c r="Q245" s="42"/>
    </row>
    <row r="246" spans="1:17" s="55" customFormat="1" ht="33" customHeight="1" x14ac:dyDescent="0.25">
      <c r="A246" s="54"/>
      <c r="B246" s="62" t="s">
        <v>579</v>
      </c>
      <c r="C246" s="65" t="s">
        <v>582</v>
      </c>
      <c r="D246" s="39" t="s">
        <v>517</v>
      </c>
      <c r="E246" s="185">
        <v>40</v>
      </c>
      <c r="F246" s="291">
        <v>43868</v>
      </c>
      <c r="G246" s="291">
        <v>43881</v>
      </c>
      <c r="H246" s="39" t="s">
        <v>585</v>
      </c>
      <c r="I246" s="39" t="s">
        <v>842</v>
      </c>
      <c r="J246" s="46"/>
      <c r="K246" s="46"/>
      <c r="L246" s="46"/>
      <c r="M246" s="46"/>
      <c r="N246" s="41"/>
      <c r="O246" s="42" t="s">
        <v>37</v>
      </c>
      <c r="P246" s="42" t="s">
        <v>1477</v>
      </c>
      <c r="Q246" s="42"/>
    </row>
    <row r="247" spans="1:17" s="55" customFormat="1" x14ac:dyDescent="0.25">
      <c r="A247" s="54"/>
      <c r="B247" s="62" t="s">
        <v>580</v>
      </c>
      <c r="C247" s="65" t="s">
        <v>583</v>
      </c>
      <c r="D247" s="39" t="s">
        <v>517</v>
      </c>
      <c r="E247" s="185">
        <v>40</v>
      </c>
      <c r="F247" s="291">
        <v>43832</v>
      </c>
      <c r="G247" s="291">
        <v>44012</v>
      </c>
      <c r="H247" s="39" t="s">
        <v>586</v>
      </c>
      <c r="I247" s="39" t="s">
        <v>844</v>
      </c>
      <c r="J247" s="46"/>
      <c r="K247" s="46"/>
      <c r="L247" s="46"/>
      <c r="M247" s="46"/>
      <c r="N247" s="41"/>
      <c r="O247" s="42" t="s">
        <v>37</v>
      </c>
      <c r="P247" s="42" t="s">
        <v>1477</v>
      </c>
      <c r="Q247" s="42"/>
    </row>
    <row r="248" spans="1:17" s="55" customFormat="1" x14ac:dyDescent="0.25">
      <c r="A248" s="140" t="s">
        <v>19</v>
      </c>
      <c r="B248" s="228" t="s">
        <v>171</v>
      </c>
      <c r="C248" s="147" t="s">
        <v>172</v>
      </c>
      <c r="D248" s="150" t="s">
        <v>22</v>
      </c>
      <c r="E248" s="172"/>
      <c r="F248" s="289">
        <v>43832</v>
      </c>
      <c r="G248" s="289">
        <v>44195</v>
      </c>
      <c r="H248" s="142"/>
      <c r="I248" s="142"/>
      <c r="J248" s="143">
        <f>+J249+J252+J258+J261+J267+J279</f>
        <v>1500000</v>
      </c>
      <c r="K248" s="143">
        <f t="shared" ref="K248:M248" si="20">+K249</f>
        <v>0</v>
      </c>
      <c r="L248" s="143">
        <f t="shared" si="20"/>
        <v>0</v>
      </c>
      <c r="M248" s="143">
        <f t="shared" si="20"/>
        <v>0</v>
      </c>
      <c r="N248" s="144" t="s">
        <v>23</v>
      </c>
      <c r="O248" s="145" t="s">
        <v>37</v>
      </c>
      <c r="P248" s="145"/>
      <c r="Q248" s="145"/>
    </row>
    <row r="249" spans="1:17" s="55" customFormat="1" x14ac:dyDescent="0.25">
      <c r="A249" s="135"/>
      <c r="B249" s="110" t="s">
        <v>173</v>
      </c>
      <c r="C249" s="112" t="s">
        <v>3350</v>
      </c>
      <c r="D249" s="112" t="s">
        <v>26</v>
      </c>
      <c r="E249" s="173"/>
      <c r="F249" s="290">
        <v>43832</v>
      </c>
      <c r="G249" s="290">
        <v>44195</v>
      </c>
      <c r="H249" s="112"/>
      <c r="I249" s="112"/>
      <c r="J249" s="113">
        <v>0</v>
      </c>
      <c r="K249" s="113">
        <v>0</v>
      </c>
      <c r="L249" s="113">
        <v>0</v>
      </c>
      <c r="M249" s="113">
        <v>0</v>
      </c>
      <c r="N249" s="117"/>
      <c r="O249" s="115" t="s">
        <v>37</v>
      </c>
      <c r="P249" s="115"/>
      <c r="Q249" s="115"/>
    </row>
    <row r="250" spans="1:17" s="55" customFormat="1" x14ac:dyDescent="0.25">
      <c r="A250" s="54"/>
      <c r="B250" s="62" t="s">
        <v>643</v>
      </c>
      <c r="C250" s="65" t="s">
        <v>3380</v>
      </c>
      <c r="D250" s="39" t="s">
        <v>517</v>
      </c>
      <c r="E250" s="185">
        <v>60</v>
      </c>
      <c r="F250" s="291">
        <v>44089</v>
      </c>
      <c r="G250" s="291">
        <v>44150</v>
      </c>
      <c r="H250" s="39" t="s">
        <v>612</v>
      </c>
      <c r="I250" s="39" t="s">
        <v>612</v>
      </c>
      <c r="J250" s="40"/>
      <c r="K250" s="40"/>
      <c r="L250" s="40"/>
      <c r="M250" s="40"/>
      <c r="N250" s="41"/>
      <c r="O250" s="42" t="s">
        <v>37</v>
      </c>
      <c r="P250" s="42" t="s">
        <v>1438</v>
      </c>
      <c r="Q250" s="42"/>
    </row>
    <row r="251" spans="1:17" s="55" customFormat="1" ht="25.5" x14ac:dyDescent="0.25">
      <c r="A251" s="54"/>
      <c r="B251" s="62" t="s">
        <v>644</v>
      </c>
      <c r="C251" s="65" t="s">
        <v>3381</v>
      </c>
      <c r="D251" s="39" t="s">
        <v>517</v>
      </c>
      <c r="E251" s="185">
        <v>40</v>
      </c>
      <c r="F251" s="291">
        <v>43832</v>
      </c>
      <c r="G251" s="291">
        <v>44195</v>
      </c>
      <c r="H251" s="39" t="s">
        <v>613</v>
      </c>
      <c r="I251" s="39" t="s">
        <v>613</v>
      </c>
      <c r="J251" s="40"/>
      <c r="K251" s="40"/>
      <c r="L251" s="40"/>
      <c r="M251" s="40"/>
      <c r="N251" s="41"/>
      <c r="O251" s="42" t="s">
        <v>37</v>
      </c>
      <c r="P251" s="42" t="s">
        <v>1438</v>
      </c>
      <c r="Q251" s="42"/>
    </row>
    <row r="252" spans="1:17" s="55" customFormat="1" x14ac:dyDescent="0.25">
      <c r="A252" s="135"/>
      <c r="B252" s="110" t="s">
        <v>174</v>
      </c>
      <c r="C252" s="120" t="s">
        <v>587</v>
      </c>
      <c r="D252" s="112" t="s">
        <v>26</v>
      </c>
      <c r="E252" s="173"/>
      <c r="F252" s="290">
        <v>43832</v>
      </c>
      <c r="G252" s="290">
        <v>44195</v>
      </c>
      <c r="H252" s="112"/>
      <c r="I252" s="112"/>
      <c r="J252" s="113">
        <v>1500000</v>
      </c>
      <c r="K252" s="113">
        <v>0</v>
      </c>
      <c r="L252" s="113">
        <v>0</v>
      </c>
      <c r="M252" s="113">
        <v>0</v>
      </c>
      <c r="N252" s="117" t="s">
        <v>23</v>
      </c>
      <c r="O252" s="115" t="s">
        <v>37</v>
      </c>
      <c r="P252" s="115"/>
      <c r="Q252" s="115"/>
    </row>
    <row r="253" spans="1:17" s="55" customFormat="1" x14ac:dyDescent="0.25">
      <c r="A253" s="54"/>
      <c r="B253" s="62" t="s">
        <v>645</v>
      </c>
      <c r="C253" s="65" t="s">
        <v>1274</v>
      </c>
      <c r="D253" s="39" t="s">
        <v>517</v>
      </c>
      <c r="E253" s="185">
        <v>10</v>
      </c>
      <c r="F253" s="291">
        <v>43832</v>
      </c>
      <c r="G253" s="291">
        <v>43889</v>
      </c>
      <c r="H253" s="39" t="s">
        <v>614</v>
      </c>
      <c r="I253" s="39" t="s">
        <v>614</v>
      </c>
      <c r="J253" s="40"/>
      <c r="K253" s="40"/>
      <c r="L253" s="40"/>
      <c r="M253" s="40"/>
      <c r="N253" s="41"/>
      <c r="O253" s="42" t="s">
        <v>37</v>
      </c>
      <c r="P253" s="42" t="s">
        <v>1478</v>
      </c>
      <c r="Q253" s="42"/>
    </row>
    <row r="254" spans="1:17" s="55" customFormat="1" ht="25.5" x14ac:dyDescent="0.25">
      <c r="A254" s="54"/>
      <c r="B254" s="62" t="s">
        <v>646</v>
      </c>
      <c r="C254" s="65" t="s">
        <v>1275</v>
      </c>
      <c r="D254" s="39" t="s">
        <v>517</v>
      </c>
      <c r="E254" s="185">
        <v>5</v>
      </c>
      <c r="F254" s="295">
        <v>43891</v>
      </c>
      <c r="G254" s="291">
        <v>44195</v>
      </c>
      <c r="H254" s="39" t="s">
        <v>1078</v>
      </c>
      <c r="I254" s="39" t="s">
        <v>830</v>
      </c>
      <c r="J254" s="40"/>
      <c r="K254" s="40"/>
      <c r="L254" s="40"/>
      <c r="M254" s="40"/>
      <c r="N254" s="41"/>
      <c r="O254" s="42" t="s">
        <v>37</v>
      </c>
      <c r="P254" s="42" t="s">
        <v>1478</v>
      </c>
      <c r="Q254" s="42"/>
    </row>
    <row r="255" spans="1:17" s="55" customFormat="1" x14ac:dyDescent="0.25">
      <c r="A255" s="54"/>
      <c r="B255" s="62" t="s">
        <v>647</v>
      </c>
      <c r="C255" s="65" t="s">
        <v>591</v>
      </c>
      <c r="D255" s="39" t="s">
        <v>517</v>
      </c>
      <c r="E255" s="185">
        <v>40</v>
      </c>
      <c r="F255" s="291">
        <v>43952</v>
      </c>
      <c r="G255" s="291">
        <v>44134</v>
      </c>
      <c r="H255" s="39" t="s">
        <v>615</v>
      </c>
      <c r="I255" s="39" t="s">
        <v>842</v>
      </c>
      <c r="J255" s="40"/>
      <c r="K255" s="40"/>
      <c r="L255" s="40"/>
      <c r="M255" s="40"/>
      <c r="N255" s="41"/>
      <c r="O255" s="42" t="s">
        <v>37</v>
      </c>
      <c r="P255" s="42" t="s">
        <v>1478</v>
      </c>
      <c r="Q255" s="42"/>
    </row>
    <row r="256" spans="1:17" s="55" customFormat="1" x14ac:dyDescent="0.25">
      <c r="A256" s="54"/>
      <c r="B256" s="62" t="s">
        <v>648</v>
      </c>
      <c r="C256" s="65" t="s">
        <v>592</v>
      </c>
      <c r="D256" s="39" t="s">
        <v>517</v>
      </c>
      <c r="E256" s="185">
        <v>40</v>
      </c>
      <c r="F256" s="291">
        <v>43983</v>
      </c>
      <c r="G256" s="291">
        <v>44165</v>
      </c>
      <c r="H256" s="39" t="s">
        <v>616</v>
      </c>
      <c r="I256" s="39" t="s">
        <v>616</v>
      </c>
      <c r="J256" s="40"/>
      <c r="K256" s="40"/>
      <c r="L256" s="40"/>
      <c r="M256" s="40"/>
      <c r="N256" s="41"/>
      <c r="O256" s="42" t="s">
        <v>37</v>
      </c>
      <c r="P256" s="42" t="s">
        <v>1478</v>
      </c>
      <c r="Q256" s="42"/>
    </row>
    <row r="257" spans="1:17" s="55" customFormat="1" x14ac:dyDescent="0.25">
      <c r="A257" s="54"/>
      <c r="B257" s="62" t="s">
        <v>649</v>
      </c>
      <c r="C257" s="65" t="s">
        <v>593</v>
      </c>
      <c r="D257" s="39" t="s">
        <v>517</v>
      </c>
      <c r="E257" s="185">
        <v>5</v>
      </c>
      <c r="F257" s="291">
        <v>44166</v>
      </c>
      <c r="G257" s="291">
        <v>44195</v>
      </c>
      <c r="H257" s="39" t="s">
        <v>617</v>
      </c>
      <c r="I257" s="39" t="s">
        <v>843</v>
      </c>
      <c r="J257" s="40"/>
      <c r="K257" s="40"/>
      <c r="L257" s="40"/>
      <c r="M257" s="40"/>
      <c r="N257" s="41"/>
      <c r="O257" s="42" t="s">
        <v>37</v>
      </c>
      <c r="P257" s="42" t="s">
        <v>1478</v>
      </c>
      <c r="Q257" s="42" t="s">
        <v>96</v>
      </c>
    </row>
    <row r="258" spans="1:17" s="55" customFormat="1" x14ac:dyDescent="0.25">
      <c r="A258" s="135"/>
      <c r="B258" s="110" t="s">
        <v>175</v>
      </c>
      <c r="C258" s="112" t="s">
        <v>588</v>
      </c>
      <c r="D258" s="112" t="s">
        <v>26</v>
      </c>
      <c r="E258" s="173"/>
      <c r="F258" s="290">
        <v>43835</v>
      </c>
      <c r="G258" s="290">
        <v>44195</v>
      </c>
      <c r="H258" s="112"/>
      <c r="I258" s="112"/>
      <c r="J258" s="113">
        <v>0</v>
      </c>
      <c r="K258" s="113">
        <v>0</v>
      </c>
      <c r="L258" s="113">
        <v>0</v>
      </c>
      <c r="M258" s="113">
        <v>0</v>
      </c>
      <c r="N258" s="117"/>
      <c r="O258" s="115" t="s">
        <v>37</v>
      </c>
      <c r="P258" s="115"/>
      <c r="Q258" s="115"/>
    </row>
    <row r="259" spans="1:17" s="55" customFormat="1" ht="25.5" x14ac:dyDescent="0.25">
      <c r="A259" s="54"/>
      <c r="B259" s="62" t="s">
        <v>650</v>
      </c>
      <c r="C259" s="65" t="s">
        <v>594</v>
      </c>
      <c r="D259" s="39" t="s">
        <v>517</v>
      </c>
      <c r="E259" s="185">
        <v>80</v>
      </c>
      <c r="F259" s="291">
        <v>43835</v>
      </c>
      <c r="G259" s="291">
        <v>44042</v>
      </c>
      <c r="H259" s="39" t="s">
        <v>618</v>
      </c>
      <c r="I259" s="39" t="s">
        <v>618</v>
      </c>
      <c r="J259" s="46"/>
      <c r="K259" s="46"/>
      <c r="L259" s="46"/>
      <c r="M259" s="46"/>
      <c r="N259" s="41"/>
      <c r="O259" s="42" t="s">
        <v>37</v>
      </c>
      <c r="P259" s="42" t="s">
        <v>1477</v>
      </c>
      <c r="Q259" s="42"/>
    </row>
    <row r="260" spans="1:17" s="55" customFormat="1" ht="25.5" x14ac:dyDescent="0.25">
      <c r="A260" s="54"/>
      <c r="B260" s="62" t="s">
        <v>651</v>
      </c>
      <c r="C260" s="65" t="s">
        <v>595</v>
      </c>
      <c r="D260" s="39" t="s">
        <v>517</v>
      </c>
      <c r="E260" s="185">
        <v>20</v>
      </c>
      <c r="F260" s="291">
        <v>44166</v>
      </c>
      <c r="G260" s="291">
        <v>44195</v>
      </c>
      <c r="H260" s="39" t="s">
        <v>619</v>
      </c>
      <c r="I260" s="39" t="s">
        <v>845</v>
      </c>
      <c r="J260" s="46"/>
      <c r="K260" s="46"/>
      <c r="L260" s="46"/>
      <c r="M260" s="46"/>
      <c r="N260" s="41"/>
      <c r="O260" s="42" t="s">
        <v>37</v>
      </c>
      <c r="P260" s="42" t="s">
        <v>1477</v>
      </c>
      <c r="Q260" s="42"/>
    </row>
    <row r="261" spans="1:17" s="55" customFormat="1" x14ac:dyDescent="0.25">
      <c r="A261" s="135"/>
      <c r="B261" s="110" t="s">
        <v>176</v>
      </c>
      <c r="C261" s="112" t="s">
        <v>589</v>
      </c>
      <c r="D261" s="112" t="s">
        <v>26</v>
      </c>
      <c r="E261" s="173"/>
      <c r="F261" s="290">
        <v>43832</v>
      </c>
      <c r="G261" s="290">
        <v>44195</v>
      </c>
      <c r="H261" s="112"/>
      <c r="I261" s="112"/>
      <c r="J261" s="113">
        <v>0</v>
      </c>
      <c r="K261" s="113">
        <v>0</v>
      </c>
      <c r="L261" s="113">
        <v>0</v>
      </c>
      <c r="M261" s="113">
        <v>0</v>
      </c>
      <c r="N261" s="117"/>
      <c r="O261" s="115" t="s">
        <v>37</v>
      </c>
      <c r="P261" s="115"/>
      <c r="Q261" s="115"/>
    </row>
    <row r="262" spans="1:17" s="55" customFormat="1" x14ac:dyDescent="0.25">
      <c r="A262" s="54"/>
      <c r="B262" s="62" t="s">
        <v>652</v>
      </c>
      <c r="C262" s="65" t="s">
        <v>596</v>
      </c>
      <c r="D262" s="39" t="s">
        <v>517</v>
      </c>
      <c r="E262" s="185">
        <v>10</v>
      </c>
      <c r="F262" s="291">
        <v>43832</v>
      </c>
      <c r="G262" s="291">
        <v>43881</v>
      </c>
      <c r="H262" s="39" t="s">
        <v>620</v>
      </c>
      <c r="I262" s="39" t="s">
        <v>843</v>
      </c>
      <c r="J262" s="40"/>
      <c r="K262" s="40"/>
      <c r="L262" s="40"/>
      <c r="M262" s="40"/>
      <c r="N262" s="41"/>
      <c r="O262" s="42" t="s">
        <v>37</v>
      </c>
      <c r="P262" s="42" t="s">
        <v>1478</v>
      </c>
      <c r="Q262" s="42"/>
    </row>
    <row r="263" spans="1:17" s="55" customFormat="1" ht="25.5" x14ac:dyDescent="0.25">
      <c r="A263" s="54"/>
      <c r="B263" s="62" t="s">
        <v>653</v>
      </c>
      <c r="C263" s="65" t="s">
        <v>3304</v>
      </c>
      <c r="D263" s="39" t="s">
        <v>517</v>
      </c>
      <c r="E263" s="185">
        <v>20</v>
      </c>
      <c r="F263" s="291">
        <v>43832</v>
      </c>
      <c r="G263" s="291">
        <v>44195</v>
      </c>
      <c r="H263" s="39" t="s">
        <v>621</v>
      </c>
      <c r="I263" s="39" t="s">
        <v>621</v>
      </c>
      <c r="J263" s="40"/>
      <c r="K263" s="40"/>
      <c r="L263" s="40"/>
      <c r="M263" s="40"/>
      <c r="N263" s="41"/>
      <c r="O263" s="42" t="s">
        <v>37</v>
      </c>
      <c r="P263" s="42" t="s">
        <v>1477</v>
      </c>
      <c r="Q263" s="42"/>
    </row>
    <row r="264" spans="1:17" s="55" customFormat="1" ht="42" customHeight="1" x14ac:dyDescent="0.25">
      <c r="A264" s="54"/>
      <c r="B264" s="62" t="s">
        <v>654</v>
      </c>
      <c r="C264" s="65" t="s">
        <v>719</v>
      </c>
      <c r="D264" s="39" t="s">
        <v>517</v>
      </c>
      <c r="E264" s="185">
        <v>40</v>
      </c>
      <c r="F264" s="291">
        <v>43832</v>
      </c>
      <c r="G264" s="291">
        <v>44134</v>
      </c>
      <c r="H264" s="39" t="s">
        <v>622</v>
      </c>
      <c r="I264" s="39" t="s">
        <v>622</v>
      </c>
      <c r="J264" s="40"/>
      <c r="K264" s="40"/>
      <c r="L264" s="40"/>
      <c r="M264" s="40"/>
      <c r="N264" s="41"/>
      <c r="O264" s="42" t="s">
        <v>37</v>
      </c>
      <c r="P264" s="42" t="s">
        <v>1477</v>
      </c>
      <c r="Q264" s="42"/>
    </row>
    <row r="265" spans="1:17" s="55" customFormat="1" x14ac:dyDescent="0.25">
      <c r="A265" s="54"/>
      <c r="B265" s="62" t="s">
        <v>655</v>
      </c>
      <c r="C265" s="65" t="s">
        <v>597</v>
      </c>
      <c r="D265" s="39" t="s">
        <v>517</v>
      </c>
      <c r="E265" s="185">
        <v>20</v>
      </c>
      <c r="F265" s="291">
        <v>44105</v>
      </c>
      <c r="G265" s="291">
        <v>44175</v>
      </c>
      <c r="H265" s="39" t="s">
        <v>623</v>
      </c>
      <c r="I265" s="39" t="s">
        <v>623</v>
      </c>
      <c r="J265" s="40"/>
      <c r="K265" s="40"/>
      <c r="L265" s="40"/>
      <c r="M265" s="40"/>
      <c r="N265" s="41"/>
      <c r="O265" s="42" t="s">
        <v>37</v>
      </c>
      <c r="P265" s="42" t="s">
        <v>1477</v>
      </c>
      <c r="Q265" s="42"/>
    </row>
    <row r="266" spans="1:17" s="55" customFormat="1" x14ac:dyDescent="0.25">
      <c r="A266" s="54"/>
      <c r="B266" s="62" t="s">
        <v>656</v>
      </c>
      <c r="C266" s="65" t="s">
        <v>598</v>
      </c>
      <c r="D266" s="39" t="s">
        <v>517</v>
      </c>
      <c r="E266" s="185">
        <v>10</v>
      </c>
      <c r="F266" s="291">
        <v>44136</v>
      </c>
      <c r="G266" s="291">
        <v>44165</v>
      </c>
      <c r="H266" s="39" t="s">
        <v>624</v>
      </c>
      <c r="I266" s="39" t="s">
        <v>624</v>
      </c>
      <c r="J266" s="40"/>
      <c r="K266" s="40"/>
      <c r="L266" s="40"/>
      <c r="M266" s="40"/>
      <c r="N266" s="41"/>
      <c r="O266" s="42" t="s">
        <v>37</v>
      </c>
      <c r="P266" s="42" t="s">
        <v>1477</v>
      </c>
      <c r="Q266" s="42"/>
    </row>
    <row r="267" spans="1:17" s="55" customFormat="1" x14ac:dyDescent="0.25">
      <c r="A267" s="135"/>
      <c r="B267" s="110" t="s">
        <v>177</v>
      </c>
      <c r="C267" s="112" t="s">
        <v>590</v>
      </c>
      <c r="D267" s="112" t="s">
        <v>26</v>
      </c>
      <c r="E267" s="173"/>
      <c r="F267" s="290">
        <v>43832</v>
      </c>
      <c r="G267" s="290">
        <v>44195</v>
      </c>
      <c r="H267" s="112"/>
      <c r="I267" s="112"/>
      <c r="J267" s="113">
        <v>0</v>
      </c>
      <c r="K267" s="113">
        <v>0</v>
      </c>
      <c r="L267" s="113">
        <v>0</v>
      </c>
      <c r="M267" s="113">
        <v>0</v>
      </c>
      <c r="N267" s="117"/>
      <c r="O267" s="115" t="s">
        <v>37</v>
      </c>
      <c r="P267" s="115"/>
      <c r="Q267" s="115"/>
    </row>
    <row r="268" spans="1:17" s="55" customFormat="1" x14ac:dyDescent="0.25">
      <c r="A268" s="54"/>
      <c r="B268" s="62" t="s">
        <v>657</v>
      </c>
      <c r="C268" s="65" t="s">
        <v>599</v>
      </c>
      <c r="D268" s="39" t="s">
        <v>517</v>
      </c>
      <c r="E268" s="185">
        <v>15</v>
      </c>
      <c r="F268" s="291">
        <v>43832</v>
      </c>
      <c r="G268" s="291">
        <v>43860</v>
      </c>
      <c r="H268" s="39" t="s">
        <v>625</v>
      </c>
      <c r="I268" s="39" t="s">
        <v>625</v>
      </c>
      <c r="J268" s="40"/>
      <c r="K268" s="40"/>
      <c r="L268" s="40"/>
      <c r="M268" s="40"/>
      <c r="N268" s="41"/>
      <c r="O268" s="42" t="s">
        <v>37</v>
      </c>
      <c r="P268" s="42" t="s">
        <v>1476</v>
      </c>
      <c r="Q268" s="42"/>
    </row>
    <row r="269" spans="1:17" s="55" customFormat="1" x14ac:dyDescent="0.25">
      <c r="A269" s="54"/>
      <c r="B269" s="62" t="s">
        <v>658</v>
      </c>
      <c r="C269" s="65" t="s">
        <v>600</v>
      </c>
      <c r="D269" s="39" t="s">
        <v>517</v>
      </c>
      <c r="E269" s="185">
        <v>10</v>
      </c>
      <c r="F269" s="291">
        <v>43983</v>
      </c>
      <c r="G269" s="291">
        <v>44074</v>
      </c>
      <c r="H269" s="39" t="s">
        <v>626</v>
      </c>
      <c r="I269" s="39" t="s">
        <v>816</v>
      </c>
      <c r="J269" s="40"/>
      <c r="K269" s="40"/>
      <c r="L269" s="40"/>
      <c r="M269" s="40"/>
      <c r="N269" s="41"/>
      <c r="O269" s="42" t="s">
        <v>37</v>
      </c>
      <c r="P269" s="42" t="s">
        <v>1476</v>
      </c>
      <c r="Q269" s="42"/>
    </row>
    <row r="270" spans="1:17" s="55" customFormat="1" x14ac:dyDescent="0.25">
      <c r="A270" s="54"/>
      <c r="B270" s="62" t="s">
        <v>659</v>
      </c>
      <c r="C270" s="65" t="s">
        <v>3351</v>
      </c>
      <c r="D270" s="39" t="s">
        <v>517</v>
      </c>
      <c r="E270" s="185">
        <v>5</v>
      </c>
      <c r="F270" s="291">
        <v>43832</v>
      </c>
      <c r="G270" s="291">
        <v>44195</v>
      </c>
      <c r="H270" s="39" t="s">
        <v>3354</v>
      </c>
      <c r="I270" s="39" t="s">
        <v>3353</v>
      </c>
      <c r="J270" s="40"/>
      <c r="K270" s="40"/>
      <c r="L270" s="40"/>
      <c r="M270" s="40"/>
      <c r="N270" s="41"/>
      <c r="O270" s="42" t="s">
        <v>37</v>
      </c>
      <c r="P270" s="42" t="s">
        <v>1479</v>
      </c>
      <c r="Q270" s="42"/>
    </row>
    <row r="271" spans="1:17" s="55" customFormat="1" x14ac:dyDescent="0.25">
      <c r="A271" s="54"/>
      <c r="B271" s="62" t="s">
        <v>660</v>
      </c>
      <c r="C271" s="65" t="s">
        <v>3352</v>
      </c>
      <c r="D271" s="39" t="s">
        <v>517</v>
      </c>
      <c r="E271" s="185">
        <v>5</v>
      </c>
      <c r="F271" s="291">
        <v>43832</v>
      </c>
      <c r="G271" s="291">
        <v>44195</v>
      </c>
      <c r="H271" s="39" t="s">
        <v>3355</v>
      </c>
      <c r="I271" s="39" t="s">
        <v>3356</v>
      </c>
      <c r="J271" s="40"/>
      <c r="K271" s="40"/>
      <c r="L271" s="40"/>
      <c r="M271" s="40"/>
      <c r="N271" s="41"/>
      <c r="O271" s="42" t="s">
        <v>37</v>
      </c>
      <c r="P271" s="42" t="s">
        <v>1476</v>
      </c>
      <c r="Q271" s="42"/>
    </row>
    <row r="272" spans="1:17" s="55" customFormat="1" x14ac:dyDescent="0.25">
      <c r="A272" s="54"/>
      <c r="B272" s="62" t="s">
        <v>661</v>
      </c>
      <c r="C272" s="65" t="s">
        <v>601</v>
      </c>
      <c r="D272" s="39" t="s">
        <v>517</v>
      </c>
      <c r="E272" s="185">
        <v>10</v>
      </c>
      <c r="F272" s="291">
        <v>43951</v>
      </c>
      <c r="G272" s="291">
        <v>44195</v>
      </c>
      <c r="H272" s="39" t="s">
        <v>627</v>
      </c>
      <c r="I272" s="39" t="s">
        <v>627</v>
      </c>
      <c r="J272" s="40"/>
      <c r="K272" s="40"/>
      <c r="L272" s="40"/>
      <c r="M272" s="40"/>
      <c r="N272" s="41"/>
      <c r="O272" s="42" t="s">
        <v>37</v>
      </c>
      <c r="P272" s="42" t="s">
        <v>1479</v>
      </c>
      <c r="Q272" s="42"/>
    </row>
    <row r="273" spans="1:18" s="55" customFormat="1" x14ac:dyDescent="0.25">
      <c r="A273" s="54"/>
      <c r="B273" s="62" t="s">
        <v>662</v>
      </c>
      <c r="C273" s="65" t="s">
        <v>602</v>
      </c>
      <c r="D273" s="39" t="s">
        <v>517</v>
      </c>
      <c r="E273" s="185">
        <v>10</v>
      </c>
      <c r="F273" s="291">
        <v>43955</v>
      </c>
      <c r="G273" s="291">
        <v>44074</v>
      </c>
      <c r="H273" s="39" t="s">
        <v>628</v>
      </c>
      <c r="I273" s="39" t="s">
        <v>628</v>
      </c>
      <c r="J273" s="40"/>
      <c r="K273" s="40"/>
      <c r="L273" s="40"/>
      <c r="M273" s="40"/>
      <c r="N273" s="41"/>
      <c r="O273" s="42" t="s">
        <v>37</v>
      </c>
      <c r="P273" s="42" t="s">
        <v>1476</v>
      </c>
      <c r="Q273" s="42"/>
    </row>
    <row r="274" spans="1:18" s="55" customFormat="1" ht="30.75" customHeight="1" x14ac:dyDescent="0.25">
      <c r="A274" s="54"/>
      <c r="B274" s="62" t="s">
        <v>663</v>
      </c>
      <c r="C274" s="65" t="s">
        <v>603</v>
      </c>
      <c r="D274" s="39" t="s">
        <v>517</v>
      </c>
      <c r="E274" s="185">
        <v>10</v>
      </c>
      <c r="F274" s="291">
        <v>43922</v>
      </c>
      <c r="G274" s="291">
        <v>43981</v>
      </c>
      <c r="H274" s="39" t="s">
        <v>629</v>
      </c>
      <c r="I274" s="39" t="s">
        <v>846</v>
      </c>
      <c r="J274" s="40"/>
      <c r="K274" s="40"/>
      <c r="L274" s="40"/>
      <c r="M274" s="40"/>
      <c r="N274" s="41"/>
      <c r="O274" s="42" t="s">
        <v>37</v>
      </c>
      <c r="P274" s="42" t="s">
        <v>1477</v>
      </c>
      <c r="Q274" s="42"/>
    </row>
    <row r="275" spans="1:18" s="55" customFormat="1" ht="25.5" x14ac:dyDescent="0.25">
      <c r="A275" s="54"/>
      <c r="B275" s="62" t="s">
        <v>664</v>
      </c>
      <c r="C275" s="65" t="s">
        <v>604</v>
      </c>
      <c r="D275" s="39" t="s">
        <v>517</v>
      </c>
      <c r="E275" s="185">
        <v>5</v>
      </c>
      <c r="F275" s="291">
        <v>43966</v>
      </c>
      <c r="G275" s="291">
        <v>44012</v>
      </c>
      <c r="H275" s="39" t="s">
        <v>630</v>
      </c>
      <c r="I275" s="39" t="s">
        <v>847</v>
      </c>
      <c r="J275" s="40"/>
      <c r="K275" s="40"/>
      <c r="L275" s="40"/>
      <c r="M275" s="40"/>
      <c r="N275" s="41"/>
      <c r="O275" s="42" t="s">
        <v>37</v>
      </c>
      <c r="P275" s="42" t="s">
        <v>1476</v>
      </c>
      <c r="Q275" s="42"/>
    </row>
    <row r="276" spans="1:18" s="55" customFormat="1" x14ac:dyDescent="0.25">
      <c r="A276" s="54"/>
      <c r="B276" s="62" t="s">
        <v>665</v>
      </c>
      <c r="C276" s="65" t="s">
        <v>605</v>
      </c>
      <c r="D276" s="39" t="s">
        <v>517</v>
      </c>
      <c r="E276" s="185">
        <v>10</v>
      </c>
      <c r="F276" s="291">
        <v>43898</v>
      </c>
      <c r="G276" s="291">
        <v>44134</v>
      </c>
      <c r="H276" s="39" t="s">
        <v>718</v>
      </c>
      <c r="I276" s="39" t="s">
        <v>848</v>
      </c>
      <c r="J276" s="40"/>
      <c r="K276" s="40"/>
      <c r="L276" s="40"/>
      <c r="M276" s="40"/>
      <c r="N276" s="41"/>
      <c r="O276" s="42" t="s">
        <v>37</v>
      </c>
      <c r="P276" s="42" t="s">
        <v>1476</v>
      </c>
      <c r="Q276" s="42"/>
    </row>
    <row r="277" spans="1:18" s="55" customFormat="1" ht="38.25" x14ac:dyDescent="0.25">
      <c r="A277" s="54"/>
      <c r="B277" s="62" t="s">
        <v>666</v>
      </c>
      <c r="C277" s="65" t="s">
        <v>606</v>
      </c>
      <c r="D277" s="39" t="s">
        <v>517</v>
      </c>
      <c r="E277" s="185">
        <v>10</v>
      </c>
      <c r="F277" s="291">
        <v>43832</v>
      </c>
      <c r="G277" s="291">
        <v>44195</v>
      </c>
      <c r="H277" s="39" t="s">
        <v>631</v>
      </c>
      <c r="I277" s="39" t="s">
        <v>631</v>
      </c>
      <c r="J277" s="40"/>
      <c r="K277" s="40"/>
      <c r="L277" s="40"/>
      <c r="M277" s="40"/>
      <c r="N277" s="41"/>
      <c r="O277" s="42" t="s">
        <v>37</v>
      </c>
      <c r="P277" s="42" t="s">
        <v>1477</v>
      </c>
      <c r="Q277" s="42"/>
    </row>
    <row r="278" spans="1:18" s="55" customFormat="1" x14ac:dyDescent="0.25">
      <c r="A278" s="54"/>
      <c r="B278" s="62" t="s">
        <v>667</v>
      </c>
      <c r="C278" s="65" t="s">
        <v>607</v>
      </c>
      <c r="D278" s="39" t="s">
        <v>517</v>
      </c>
      <c r="E278" s="185">
        <v>10</v>
      </c>
      <c r="F278" s="291">
        <v>43834</v>
      </c>
      <c r="G278" s="291">
        <v>44134</v>
      </c>
      <c r="H278" s="39" t="s">
        <v>632</v>
      </c>
      <c r="I278" s="39" t="s">
        <v>848</v>
      </c>
      <c r="J278" s="40"/>
      <c r="K278" s="40"/>
      <c r="L278" s="40"/>
      <c r="M278" s="40"/>
      <c r="N278" s="41"/>
      <c r="O278" s="42" t="s">
        <v>37</v>
      </c>
      <c r="P278" s="42" t="s">
        <v>1476</v>
      </c>
      <c r="Q278" s="42"/>
    </row>
    <row r="279" spans="1:18" s="55" customFormat="1" x14ac:dyDescent="0.25">
      <c r="A279" s="135"/>
      <c r="B279" s="110" t="s">
        <v>178</v>
      </c>
      <c r="C279" s="112" t="s">
        <v>179</v>
      </c>
      <c r="D279" s="112" t="s">
        <v>26</v>
      </c>
      <c r="E279" s="173"/>
      <c r="F279" s="290">
        <v>43834</v>
      </c>
      <c r="G279" s="290">
        <v>44165</v>
      </c>
      <c r="H279" s="112"/>
      <c r="I279" s="112"/>
      <c r="J279" s="113">
        <v>0</v>
      </c>
      <c r="K279" s="113">
        <v>0</v>
      </c>
      <c r="L279" s="113">
        <v>0</v>
      </c>
      <c r="M279" s="113">
        <v>0</v>
      </c>
      <c r="N279" s="117"/>
      <c r="O279" s="115" t="s">
        <v>37</v>
      </c>
      <c r="P279" s="115"/>
      <c r="Q279" s="115"/>
    </row>
    <row r="280" spans="1:18" s="55" customFormat="1" x14ac:dyDescent="0.25">
      <c r="A280" s="54"/>
      <c r="B280" s="62" t="s">
        <v>668</v>
      </c>
      <c r="C280" s="65" t="s">
        <v>608</v>
      </c>
      <c r="D280" s="39" t="s">
        <v>517</v>
      </c>
      <c r="E280" s="185">
        <v>25</v>
      </c>
      <c r="F280" s="291">
        <v>43864</v>
      </c>
      <c r="G280" s="291">
        <v>44042</v>
      </c>
      <c r="H280" s="39" t="s">
        <v>633</v>
      </c>
      <c r="I280" s="39" t="s">
        <v>633</v>
      </c>
      <c r="J280" s="40"/>
      <c r="K280" s="40"/>
      <c r="L280" s="40"/>
      <c r="M280" s="40"/>
      <c r="N280" s="41"/>
      <c r="O280" s="42" t="s">
        <v>37</v>
      </c>
      <c r="P280" s="42" t="s">
        <v>1476</v>
      </c>
      <c r="Q280" s="42"/>
    </row>
    <row r="281" spans="1:18" s="55" customFormat="1" x14ac:dyDescent="0.25">
      <c r="A281" s="54"/>
      <c r="B281" s="62" t="s">
        <v>669</v>
      </c>
      <c r="C281" s="65" t="s">
        <v>609</v>
      </c>
      <c r="D281" s="39" t="s">
        <v>517</v>
      </c>
      <c r="E281" s="185">
        <v>25</v>
      </c>
      <c r="F281" s="291">
        <v>43892</v>
      </c>
      <c r="G281" s="291">
        <v>44012</v>
      </c>
      <c r="H281" s="39" t="s">
        <v>634</v>
      </c>
      <c r="I281" s="39" t="s">
        <v>634</v>
      </c>
      <c r="J281" s="40"/>
      <c r="K281" s="40"/>
      <c r="L281" s="40"/>
      <c r="M281" s="40"/>
      <c r="N281" s="41"/>
      <c r="O281" s="42" t="s">
        <v>37</v>
      </c>
      <c r="P281" s="42" t="s">
        <v>1476</v>
      </c>
      <c r="Q281" s="42"/>
    </row>
    <row r="282" spans="1:18" s="55" customFormat="1" x14ac:dyDescent="0.25">
      <c r="A282" s="54"/>
      <c r="B282" s="62" t="s">
        <v>670</v>
      </c>
      <c r="C282" s="65" t="s">
        <v>610</v>
      </c>
      <c r="D282" s="39" t="s">
        <v>517</v>
      </c>
      <c r="E282" s="185">
        <v>25</v>
      </c>
      <c r="F282" s="291">
        <v>44095</v>
      </c>
      <c r="G282" s="291">
        <v>44165</v>
      </c>
      <c r="H282" s="39" t="s">
        <v>3305</v>
      </c>
      <c r="I282" s="39" t="s">
        <v>3306</v>
      </c>
      <c r="J282" s="40"/>
      <c r="K282" s="40"/>
      <c r="L282" s="40"/>
      <c r="M282" s="40"/>
      <c r="N282" s="41"/>
      <c r="O282" s="42" t="s">
        <v>37</v>
      </c>
      <c r="P282" s="42" t="s">
        <v>1476</v>
      </c>
      <c r="Q282" s="42"/>
    </row>
    <row r="283" spans="1:18" s="55" customFormat="1" ht="25.5" x14ac:dyDescent="0.25">
      <c r="A283" s="54"/>
      <c r="B283" s="62" t="s">
        <v>671</v>
      </c>
      <c r="C283" s="65" t="s">
        <v>611</v>
      </c>
      <c r="D283" s="39" t="s">
        <v>517</v>
      </c>
      <c r="E283" s="185">
        <v>25</v>
      </c>
      <c r="F283" s="291">
        <v>43834</v>
      </c>
      <c r="G283" s="291">
        <v>44134</v>
      </c>
      <c r="H283" s="39" t="s">
        <v>635</v>
      </c>
      <c r="I283" s="39" t="s">
        <v>849</v>
      </c>
      <c r="J283" s="40"/>
      <c r="K283" s="40"/>
      <c r="L283" s="40"/>
      <c r="M283" s="40"/>
      <c r="N283" s="41"/>
      <c r="O283" s="42" t="s">
        <v>37</v>
      </c>
      <c r="P283" s="42" t="s">
        <v>1476</v>
      </c>
      <c r="Q283" s="42"/>
    </row>
    <row r="284" spans="1:18" s="55" customFormat="1" ht="33" customHeight="1" x14ac:dyDescent="0.25">
      <c r="A284" s="140" t="s">
        <v>19</v>
      </c>
      <c r="B284" s="228" t="s">
        <v>180</v>
      </c>
      <c r="C284" s="147" t="s">
        <v>636</v>
      </c>
      <c r="D284" s="150" t="s">
        <v>22</v>
      </c>
      <c r="E284" s="172"/>
      <c r="F284" s="289">
        <v>43832</v>
      </c>
      <c r="G284" s="289">
        <v>44195</v>
      </c>
      <c r="H284" s="142"/>
      <c r="I284" s="142"/>
      <c r="J284" s="146">
        <f>+J285+J287</f>
        <v>0</v>
      </c>
      <c r="K284" s="146">
        <f t="shared" ref="K284:M284" si="21">+K285+K287</f>
        <v>0</v>
      </c>
      <c r="L284" s="146">
        <f t="shared" si="21"/>
        <v>0</v>
      </c>
      <c r="M284" s="146">
        <f t="shared" si="21"/>
        <v>0</v>
      </c>
      <c r="N284" s="144"/>
      <c r="O284" s="145" t="s">
        <v>37</v>
      </c>
      <c r="P284" s="145"/>
      <c r="Q284" s="145"/>
    </row>
    <row r="285" spans="1:18" s="55" customFormat="1" x14ac:dyDescent="0.25">
      <c r="A285" s="136"/>
      <c r="B285" s="110" t="s">
        <v>181</v>
      </c>
      <c r="C285" s="119" t="s">
        <v>637</v>
      </c>
      <c r="D285" s="112" t="s">
        <v>26</v>
      </c>
      <c r="E285" s="173"/>
      <c r="F285" s="290">
        <v>43832</v>
      </c>
      <c r="G285" s="290">
        <v>44195</v>
      </c>
      <c r="H285" s="112"/>
      <c r="I285" s="112"/>
      <c r="J285" s="116">
        <v>0</v>
      </c>
      <c r="K285" s="116">
        <v>0</v>
      </c>
      <c r="L285" s="116">
        <v>0</v>
      </c>
      <c r="M285" s="116">
        <v>0</v>
      </c>
      <c r="N285" s="117"/>
      <c r="O285" s="115" t="s">
        <v>37</v>
      </c>
      <c r="P285" s="115"/>
      <c r="Q285" s="115"/>
    </row>
    <row r="286" spans="1:18" s="55" customFormat="1" ht="38.25" x14ac:dyDescent="0.25">
      <c r="A286" s="83"/>
      <c r="B286" s="62" t="s">
        <v>672</v>
      </c>
      <c r="C286" s="65" t="s">
        <v>639</v>
      </c>
      <c r="D286" s="39" t="s">
        <v>517</v>
      </c>
      <c r="E286" s="185">
        <v>100</v>
      </c>
      <c r="F286" s="291">
        <v>43832</v>
      </c>
      <c r="G286" s="291">
        <v>44195</v>
      </c>
      <c r="H286" s="39" t="s">
        <v>642</v>
      </c>
      <c r="I286" s="39" t="s">
        <v>849</v>
      </c>
      <c r="J286" s="56"/>
      <c r="K286" s="56"/>
      <c r="L286" s="56"/>
      <c r="M286" s="56"/>
      <c r="N286" s="41"/>
      <c r="O286" s="42" t="s">
        <v>37</v>
      </c>
      <c r="P286" s="42" t="s">
        <v>3307</v>
      </c>
      <c r="Q286" s="42"/>
    </row>
    <row r="287" spans="1:18" s="66" customFormat="1" x14ac:dyDescent="0.25">
      <c r="A287" s="136"/>
      <c r="B287" s="110" t="s">
        <v>182</v>
      </c>
      <c r="C287" s="120" t="s">
        <v>638</v>
      </c>
      <c r="D287" s="112" t="s">
        <v>26</v>
      </c>
      <c r="E287" s="173"/>
      <c r="F287" s="290">
        <v>43832</v>
      </c>
      <c r="G287" s="290">
        <v>44196</v>
      </c>
      <c r="H287" s="112"/>
      <c r="I287" s="112"/>
      <c r="J287" s="116">
        <v>0</v>
      </c>
      <c r="K287" s="116">
        <v>0</v>
      </c>
      <c r="L287" s="116">
        <v>0</v>
      </c>
      <c r="M287" s="116">
        <v>0</v>
      </c>
      <c r="N287" s="114"/>
      <c r="O287" s="115" t="s">
        <v>37</v>
      </c>
      <c r="P287" s="115"/>
      <c r="Q287" s="115"/>
      <c r="R287" s="70"/>
    </row>
    <row r="288" spans="1:18" s="55" customFormat="1" ht="76.5" x14ac:dyDescent="0.25">
      <c r="A288" s="83"/>
      <c r="B288" s="62" t="s">
        <v>673</v>
      </c>
      <c r="C288" s="65" t="s">
        <v>640</v>
      </c>
      <c r="D288" s="39" t="s">
        <v>517</v>
      </c>
      <c r="E288" s="185">
        <v>25</v>
      </c>
      <c r="F288" s="291">
        <v>44105</v>
      </c>
      <c r="G288" s="291">
        <v>44196</v>
      </c>
      <c r="H288" s="39" t="s">
        <v>1440</v>
      </c>
      <c r="I288" s="39" t="s">
        <v>1435</v>
      </c>
      <c r="J288" s="68"/>
      <c r="K288" s="68"/>
      <c r="L288" s="68"/>
      <c r="M288" s="68"/>
      <c r="N288" s="47"/>
      <c r="O288" s="42" t="s">
        <v>37</v>
      </c>
      <c r="P288" s="42" t="s">
        <v>1438</v>
      </c>
      <c r="Q288" s="42"/>
      <c r="R288" s="51"/>
    </row>
    <row r="289" spans="1:18" s="55" customFormat="1" ht="53.25" customHeight="1" x14ac:dyDescent="0.25">
      <c r="A289" s="83"/>
      <c r="B289" s="62" t="s">
        <v>674</v>
      </c>
      <c r="C289" s="65" t="s">
        <v>641</v>
      </c>
      <c r="D289" s="39" t="s">
        <v>517</v>
      </c>
      <c r="E289" s="185">
        <v>25</v>
      </c>
      <c r="F289" s="291">
        <v>44124</v>
      </c>
      <c r="G289" s="291">
        <v>44196</v>
      </c>
      <c r="H289" s="39" t="s">
        <v>1441</v>
      </c>
      <c r="I289" s="39" t="s">
        <v>1436</v>
      </c>
      <c r="J289" s="68"/>
      <c r="K289" s="68"/>
      <c r="L289" s="68"/>
      <c r="M289" s="68"/>
      <c r="N289" s="47"/>
      <c r="O289" s="42" t="s">
        <v>37</v>
      </c>
      <c r="P289" s="42" t="s">
        <v>1438</v>
      </c>
      <c r="Q289" s="42"/>
      <c r="R289" s="51"/>
    </row>
    <row r="290" spans="1:18" s="55" customFormat="1" ht="25.5" x14ac:dyDescent="0.25">
      <c r="A290" s="83"/>
      <c r="B290" s="62" t="s">
        <v>675</v>
      </c>
      <c r="C290" s="65" t="s">
        <v>1423</v>
      </c>
      <c r="D290" s="39" t="s">
        <v>517</v>
      </c>
      <c r="E290" s="185">
        <v>10</v>
      </c>
      <c r="F290" s="291">
        <v>44144</v>
      </c>
      <c r="G290" s="291">
        <v>44165</v>
      </c>
      <c r="H290" s="39" t="s">
        <v>1432</v>
      </c>
      <c r="I290" s="39" t="s">
        <v>1432</v>
      </c>
      <c r="J290" s="68"/>
      <c r="K290" s="68"/>
      <c r="L290" s="68"/>
      <c r="M290" s="68"/>
      <c r="N290" s="47"/>
      <c r="O290" s="42" t="s">
        <v>96</v>
      </c>
      <c r="P290" s="42" t="s">
        <v>1488</v>
      </c>
      <c r="Q290" s="42" t="s">
        <v>184</v>
      </c>
      <c r="R290" s="51"/>
    </row>
    <row r="291" spans="1:18" s="55" customFormat="1" ht="25.5" x14ac:dyDescent="0.25">
      <c r="A291" s="83"/>
      <c r="B291" s="62" t="s">
        <v>676</v>
      </c>
      <c r="C291" s="65" t="s">
        <v>1424</v>
      </c>
      <c r="D291" s="39" t="s">
        <v>517</v>
      </c>
      <c r="E291" s="185">
        <v>10</v>
      </c>
      <c r="F291" s="291">
        <v>44166</v>
      </c>
      <c r="G291" s="291">
        <v>44175</v>
      </c>
      <c r="H291" s="39" t="s">
        <v>1433</v>
      </c>
      <c r="I291" s="39" t="s">
        <v>1433</v>
      </c>
      <c r="J291" s="68"/>
      <c r="K291" s="68"/>
      <c r="L291" s="68"/>
      <c r="M291" s="68"/>
      <c r="N291" s="47"/>
      <c r="O291" s="42" t="s">
        <v>96</v>
      </c>
      <c r="P291" s="42" t="s">
        <v>1154</v>
      </c>
      <c r="Q291" s="42" t="s">
        <v>184</v>
      </c>
      <c r="R291" s="51"/>
    </row>
    <row r="292" spans="1:18" s="55" customFormat="1" ht="53.25" customHeight="1" x14ac:dyDescent="0.25">
      <c r="A292" s="83"/>
      <c r="B292" s="62" t="s">
        <v>677</v>
      </c>
      <c r="C292" s="65" t="s">
        <v>1428</v>
      </c>
      <c r="D292" s="39" t="s">
        <v>517</v>
      </c>
      <c r="E292" s="185">
        <v>5</v>
      </c>
      <c r="F292" s="291">
        <v>44179</v>
      </c>
      <c r="G292" s="291">
        <v>44181</v>
      </c>
      <c r="H292" s="39" t="s">
        <v>1421</v>
      </c>
      <c r="I292" s="39" t="s">
        <v>1430</v>
      </c>
      <c r="J292" s="68"/>
      <c r="K292" s="68"/>
      <c r="L292" s="68"/>
      <c r="M292" s="68"/>
      <c r="N292" s="47"/>
      <c r="O292" s="42" t="s">
        <v>37</v>
      </c>
      <c r="P292" s="42" t="s">
        <v>1438</v>
      </c>
      <c r="Q292" s="42"/>
      <c r="R292" s="51"/>
    </row>
    <row r="293" spans="1:18" s="55" customFormat="1" ht="53.25" customHeight="1" x14ac:dyDescent="0.25">
      <c r="A293" s="83"/>
      <c r="B293" s="62" t="s">
        <v>1422</v>
      </c>
      <c r="C293" s="65" t="s">
        <v>3324</v>
      </c>
      <c r="D293" s="39" t="s">
        <v>517</v>
      </c>
      <c r="E293" s="185">
        <v>10</v>
      </c>
      <c r="F293" s="291">
        <v>43832</v>
      </c>
      <c r="G293" s="291">
        <v>43910</v>
      </c>
      <c r="H293" s="39" t="s">
        <v>1434</v>
      </c>
      <c r="I293" s="39" t="s">
        <v>1434</v>
      </c>
      <c r="J293" s="68"/>
      <c r="K293" s="68"/>
      <c r="L293" s="68"/>
      <c r="M293" s="68"/>
      <c r="N293" s="47"/>
      <c r="O293" s="42" t="s">
        <v>96</v>
      </c>
      <c r="P293" s="42" t="s">
        <v>1488</v>
      </c>
      <c r="Q293" s="42" t="s">
        <v>184</v>
      </c>
      <c r="R293" s="51"/>
    </row>
    <row r="294" spans="1:18" s="55" customFormat="1" ht="53.25" customHeight="1" x14ac:dyDescent="0.25">
      <c r="A294" s="83"/>
      <c r="B294" s="62" t="s">
        <v>1425</v>
      </c>
      <c r="C294" s="65" t="s">
        <v>3325</v>
      </c>
      <c r="D294" s="39" t="s">
        <v>517</v>
      </c>
      <c r="E294" s="185">
        <v>5</v>
      </c>
      <c r="F294" s="291">
        <v>43913</v>
      </c>
      <c r="G294" s="291">
        <v>43930</v>
      </c>
      <c r="H294" s="39" t="s">
        <v>3327</v>
      </c>
      <c r="I294" s="39" t="s">
        <v>3327</v>
      </c>
      <c r="J294" s="68"/>
      <c r="K294" s="68"/>
      <c r="L294" s="68"/>
      <c r="M294" s="68"/>
      <c r="N294" s="47"/>
      <c r="O294" s="42" t="s">
        <v>96</v>
      </c>
      <c r="P294" s="42" t="s">
        <v>1154</v>
      </c>
      <c r="Q294" s="42" t="s">
        <v>184</v>
      </c>
      <c r="R294" s="51"/>
    </row>
    <row r="295" spans="1:18" s="55" customFormat="1" ht="53.25" customHeight="1" x14ac:dyDescent="0.25">
      <c r="A295" s="83"/>
      <c r="B295" s="62" t="s">
        <v>1427</v>
      </c>
      <c r="C295" s="65" t="s">
        <v>1426</v>
      </c>
      <c r="D295" s="39" t="s">
        <v>517</v>
      </c>
      <c r="E295" s="185">
        <v>5</v>
      </c>
      <c r="F295" s="291">
        <v>43934</v>
      </c>
      <c r="G295" s="291">
        <v>43945</v>
      </c>
      <c r="H295" s="39" t="s">
        <v>1437</v>
      </c>
      <c r="I295" s="39" t="s">
        <v>1437</v>
      </c>
      <c r="J295" s="68"/>
      <c r="K295" s="68"/>
      <c r="L295" s="68"/>
      <c r="M295" s="68"/>
      <c r="N295" s="47"/>
      <c r="O295" s="42" t="s">
        <v>96</v>
      </c>
      <c r="P295" s="42" t="s">
        <v>1154</v>
      </c>
      <c r="Q295" s="42"/>
      <c r="R295" s="51"/>
    </row>
    <row r="296" spans="1:18" s="55" customFormat="1" ht="53.25" customHeight="1" x14ac:dyDescent="0.25">
      <c r="A296" s="83"/>
      <c r="B296" s="62" t="s">
        <v>3326</v>
      </c>
      <c r="C296" s="65" t="s">
        <v>1431</v>
      </c>
      <c r="D296" s="39" t="s">
        <v>517</v>
      </c>
      <c r="E296" s="185">
        <v>5</v>
      </c>
      <c r="F296" s="291">
        <v>43948</v>
      </c>
      <c r="G296" s="291">
        <v>43951</v>
      </c>
      <c r="H296" s="39" t="s">
        <v>1429</v>
      </c>
      <c r="I296" s="39" t="s">
        <v>816</v>
      </c>
      <c r="J296" s="68"/>
      <c r="K296" s="68"/>
      <c r="L296" s="68"/>
      <c r="M296" s="68"/>
      <c r="N296" s="47"/>
      <c r="O296" s="42" t="s">
        <v>184</v>
      </c>
      <c r="P296" s="42" t="s">
        <v>1438</v>
      </c>
      <c r="Q296" s="42"/>
      <c r="R296" s="51"/>
    </row>
    <row r="297" spans="1:18" x14ac:dyDescent="0.25">
      <c r="A297" s="61"/>
      <c r="B297" s="268" t="s">
        <v>186</v>
      </c>
      <c r="C297" s="32" t="s">
        <v>187</v>
      </c>
      <c r="D297" s="33" t="s">
        <v>18</v>
      </c>
      <c r="E297" s="171"/>
      <c r="F297" s="288"/>
      <c r="G297" s="288"/>
      <c r="H297" s="155"/>
      <c r="I297" s="155"/>
      <c r="J297" s="34">
        <f>+J298+J303+J316</f>
        <v>0</v>
      </c>
      <c r="K297" s="34">
        <f t="shared" ref="K297:M297" si="22">+K298+K303+K316</f>
        <v>0</v>
      </c>
      <c r="L297" s="34">
        <f t="shared" si="22"/>
        <v>0</v>
      </c>
      <c r="M297" s="34">
        <f t="shared" si="22"/>
        <v>0</v>
      </c>
      <c r="N297" s="35"/>
      <c r="O297" s="35"/>
      <c r="P297" s="35"/>
      <c r="Q297" s="35"/>
    </row>
    <row r="298" spans="1:18" s="55" customFormat="1" ht="29.25" customHeight="1" x14ac:dyDescent="0.25">
      <c r="A298" s="140" t="s">
        <v>19</v>
      </c>
      <c r="B298" s="228" t="s">
        <v>188</v>
      </c>
      <c r="C298" s="147" t="s">
        <v>189</v>
      </c>
      <c r="D298" s="150" t="s">
        <v>22</v>
      </c>
      <c r="E298" s="172"/>
      <c r="F298" s="292"/>
      <c r="G298" s="292"/>
      <c r="H298" s="142"/>
      <c r="I298" s="142"/>
      <c r="J298" s="143">
        <f>(J299)</f>
        <v>0</v>
      </c>
      <c r="K298" s="143">
        <f t="shared" ref="K298:M298" si="23">(K299)</f>
        <v>0</v>
      </c>
      <c r="L298" s="143">
        <f t="shared" si="23"/>
        <v>0</v>
      </c>
      <c r="M298" s="143">
        <f t="shared" si="23"/>
        <v>0</v>
      </c>
      <c r="N298" s="144"/>
      <c r="O298" s="145" t="s">
        <v>184</v>
      </c>
      <c r="P298" s="145"/>
      <c r="Q298" s="145"/>
    </row>
    <row r="299" spans="1:18" s="55" customFormat="1" x14ac:dyDescent="0.25">
      <c r="A299" s="135"/>
      <c r="B299" s="110" t="s">
        <v>190</v>
      </c>
      <c r="C299" s="120" t="s">
        <v>678</v>
      </c>
      <c r="D299" s="112" t="s">
        <v>26</v>
      </c>
      <c r="E299" s="173"/>
      <c r="F299" s="300">
        <v>43832</v>
      </c>
      <c r="G299" s="300">
        <v>44196</v>
      </c>
      <c r="H299" s="112"/>
      <c r="I299" s="112"/>
      <c r="J299" s="113">
        <v>0</v>
      </c>
      <c r="K299" s="113">
        <v>0</v>
      </c>
      <c r="L299" s="113">
        <v>0</v>
      </c>
      <c r="M299" s="116">
        <v>0</v>
      </c>
      <c r="N299" s="117"/>
      <c r="O299" s="115" t="s">
        <v>185</v>
      </c>
      <c r="P299" s="115"/>
      <c r="Q299" s="115"/>
      <c r="R299" s="71"/>
    </row>
    <row r="300" spans="1:18" s="55" customFormat="1" ht="30" customHeight="1" x14ac:dyDescent="0.25">
      <c r="A300" s="54"/>
      <c r="B300" s="62" t="s">
        <v>688</v>
      </c>
      <c r="C300" s="65" t="s">
        <v>685</v>
      </c>
      <c r="D300" s="39" t="s">
        <v>517</v>
      </c>
      <c r="E300" s="185">
        <v>20</v>
      </c>
      <c r="F300" s="291">
        <v>43832</v>
      </c>
      <c r="G300" s="291">
        <v>44196</v>
      </c>
      <c r="H300" s="39" t="s">
        <v>850</v>
      </c>
      <c r="I300" s="39" t="s">
        <v>710</v>
      </c>
      <c r="J300" s="46"/>
      <c r="K300" s="46"/>
      <c r="L300" s="46"/>
      <c r="M300" s="53"/>
      <c r="N300" s="41"/>
      <c r="O300" s="42" t="s">
        <v>185</v>
      </c>
      <c r="P300" s="42" t="s">
        <v>1480</v>
      </c>
      <c r="Q300" s="42"/>
      <c r="R300" s="71"/>
    </row>
    <row r="301" spans="1:18" s="55" customFormat="1" ht="41.25" customHeight="1" x14ac:dyDescent="0.25">
      <c r="A301" s="54"/>
      <c r="B301" s="62" t="s">
        <v>689</v>
      </c>
      <c r="C301" s="65" t="s">
        <v>686</v>
      </c>
      <c r="D301" s="39" t="s">
        <v>517</v>
      </c>
      <c r="E301" s="185">
        <v>20</v>
      </c>
      <c r="F301" s="291">
        <v>43832</v>
      </c>
      <c r="G301" s="291">
        <v>43920</v>
      </c>
      <c r="H301" s="39" t="s">
        <v>711</v>
      </c>
      <c r="I301" s="39" t="s">
        <v>711</v>
      </c>
      <c r="J301" s="46"/>
      <c r="K301" s="46"/>
      <c r="L301" s="46"/>
      <c r="M301" s="53"/>
      <c r="N301" s="41"/>
      <c r="O301" s="42" t="s">
        <v>185</v>
      </c>
      <c r="P301" s="42" t="s">
        <v>1480</v>
      </c>
      <c r="Q301" s="42"/>
      <c r="R301" s="71"/>
    </row>
    <row r="302" spans="1:18" s="55" customFormat="1" ht="63.75" x14ac:dyDescent="0.25">
      <c r="A302" s="54"/>
      <c r="B302" s="62" t="s">
        <v>690</v>
      </c>
      <c r="C302" s="65" t="s">
        <v>687</v>
      </c>
      <c r="D302" s="39" t="s">
        <v>517</v>
      </c>
      <c r="E302" s="185">
        <v>60</v>
      </c>
      <c r="F302" s="291">
        <v>43923</v>
      </c>
      <c r="G302" s="291">
        <v>44196</v>
      </c>
      <c r="H302" s="39" t="s">
        <v>851</v>
      </c>
      <c r="I302" s="39" t="s">
        <v>716</v>
      </c>
      <c r="J302" s="46"/>
      <c r="K302" s="46"/>
      <c r="L302" s="46"/>
      <c r="M302" s="53"/>
      <c r="N302" s="41"/>
      <c r="O302" s="42" t="s">
        <v>185</v>
      </c>
      <c r="P302" s="42" t="s">
        <v>1480</v>
      </c>
      <c r="Q302" s="42"/>
      <c r="R302" s="71"/>
    </row>
    <row r="303" spans="1:18" s="55" customFormat="1" x14ac:dyDescent="0.25">
      <c r="A303" s="140" t="s">
        <v>44</v>
      </c>
      <c r="B303" s="228" t="s">
        <v>191</v>
      </c>
      <c r="C303" s="148" t="s">
        <v>679</v>
      </c>
      <c r="D303" s="150" t="s">
        <v>22</v>
      </c>
      <c r="E303" s="172"/>
      <c r="F303" s="289">
        <v>43832</v>
      </c>
      <c r="G303" s="289">
        <v>44196</v>
      </c>
      <c r="H303" s="142"/>
      <c r="I303" s="142"/>
      <c r="J303" s="143">
        <f>+J304+J307+J309+J314</f>
        <v>0</v>
      </c>
      <c r="K303" s="143">
        <f>+K304+K307+K309+K314</f>
        <v>0</v>
      </c>
      <c r="L303" s="143">
        <f>+L304+L307+L309+L314</f>
        <v>0</v>
      </c>
      <c r="M303" s="143">
        <f>+M304+M307+M309+M314</f>
        <v>0</v>
      </c>
      <c r="N303" s="144"/>
      <c r="O303" s="145" t="s">
        <v>184</v>
      </c>
      <c r="P303" s="145"/>
      <c r="Q303" s="145"/>
      <c r="R303" s="71"/>
    </row>
    <row r="304" spans="1:18" s="55" customFormat="1" x14ac:dyDescent="0.25">
      <c r="A304" s="135"/>
      <c r="B304" s="110" t="s">
        <v>193</v>
      </c>
      <c r="C304" s="120" t="s">
        <v>192</v>
      </c>
      <c r="D304" s="112" t="s">
        <v>26</v>
      </c>
      <c r="E304" s="173"/>
      <c r="F304" s="290">
        <v>43832</v>
      </c>
      <c r="G304" s="290">
        <v>44196</v>
      </c>
      <c r="H304" s="112"/>
      <c r="I304" s="112"/>
      <c r="J304" s="113">
        <v>0</v>
      </c>
      <c r="K304" s="113">
        <v>0</v>
      </c>
      <c r="L304" s="113">
        <v>0</v>
      </c>
      <c r="M304" s="113">
        <v>0</v>
      </c>
      <c r="N304" s="117"/>
      <c r="O304" s="115" t="s">
        <v>185</v>
      </c>
      <c r="P304" s="115"/>
      <c r="Q304" s="115"/>
      <c r="R304" s="71"/>
    </row>
    <row r="305" spans="1:18" s="55" customFormat="1" ht="46.5" customHeight="1" x14ac:dyDescent="0.25">
      <c r="A305" s="54"/>
      <c r="B305" s="62" t="s">
        <v>691</v>
      </c>
      <c r="C305" s="65" t="s">
        <v>702</v>
      </c>
      <c r="D305" s="39" t="s">
        <v>517</v>
      </c>
      <c r="E305" s="185">
        <v>60</v>
      </c>
      <c r="F305" s="291">
        <v>43832</v>
      </c>
      <c r="G305" s="291">
        <v>44196</v>
      </c>
      <c r="H305" s="39" t="s">
        <v>717</v>
      </c>
      <c r="I305" s="39" t="s">
        <v>852</v>
      </c>
      <c r="J305" s="46"/>
      <c r="K305" s="46"/>
      <c r="L305" s="46"/>
      <c r="M305" s="46"/>
      <c r="N305" s="41"/>
      <c r="O305" s="42" t="s">
        <v>185</v>
      </c>
      <c r="P305" s="42" t="s">
        <v>1481</v>
      </c>
      <c r="Q305" s="42"/>
      <c r="R305" s="71"/>
    </row>
    <row r="306" spans="1:18" s="55" customFormat="1" ht="31.5" customHeight="1" x14ac:dyDescent="0.25">
      <c r="A306" s="54"/>
      <c r="B306" s="62" t="s">
        <v>692</v>
      </c>
      <c r="C306" s="65" t="s">
        <v>703</v>
      </c>
      <c r="D306" s="39" t="s">
        <v>517</v>
      </c>
      <c r="E306" s="185">
        <v>40</v>
      </c>
      <c r="F306" s="291">
        <v>43832</v>
      </c>
      <c r="G306" s="291">
        <v>44196</v>
      </c>
      <c r="H306" s="39" t="s">
        <v>712</v>
      </c>
      <c r="I306" s="39" t="s">
        <v>712</v>
      </c>
      <c r="J306" s="46"/>
      <c r="K306" s="46"/>
      <c r="L306" s="46"/>
      <c r="M306" s="46"/>
      <c r="N306" s="41"/>
      <c r="O306" s="42" t="s">
        <v>185</v>
      </c>
      <c r="P306" s="42" t="s">
        <v>1481</v>
      </c>
      <c r="Q306" s="42"/>
      <c r="R306" s="71"/>
    </row>
    <row r="307" spans="1:18" s="66" customFormat="1" ht="27" customHeight="1" x14ac:dyDescent="0.25">
      <c r="A307" s="135"/>
      <c r="B307" s="110" t="s">
        <v>680</v>
      </c>
      <c r="C307" s="120" t="s">
        <v>195</v>
      </c>
      <c r="D307" s="112" t="s">
        <v>26</v>
      </c>
      <c r="E307" s="173"/>
      <c r="F307" s="290">
        <v>43832</v>
      </c>
      <c r="G307" s="290">
        <v>44196</v>
      </c>
      <c r="H307" s="112"/>
      <c r="I307" s="112"/>
      <c r="J307" s="113">
        <v>0</v>
      </c>
      <c r="K307" s="113">
        <v>0</v>
      </c>
      <c r="L307" s="113">
        <v>0</v>
      </c>
      <c r="M307" s="113">
        <v>0</v>
      </c>
      <c r="N307" s="117"/>
      <c r="O307" s="115" t="s">
        <v>185</v>
      </c>
      <c r="P307" s="115"/>
      <c r="Q307" s="115"/>
      <c r="R307" s="73"/>
    </row>
    <row r="308" spans="1:18" s="55" customFormat="1" ht="31.5" customHeight="1" x14ac:dyDescent="0.25">
      <c r="A308" s="54"/>
      <c r="B308" s="62" t="s">
        <v>693</v>
      </c>
      <c r="C308" s="65" t="s">
        <v>720</v>
      </c>
      <c r="D308" s="39" t="s">
        <v>517</v>
      </c>
      <c r="E308" s="185">
        <v>100</v>
      </c>
      <c r="F308" s="291">
        <v>43832</v>
      </c>
      <c r="G308" s="291">
        <v>44196</v>
      </c>
      <c r="H308" s="39" t="s">
        <v>721</v>
      </c>
      <c r="I308" s="39" t="s">
        <v>721</v>
      </c>
      <c r="J308" s="46"/>
      <c r="K308" s="46"/>
      <c r="L308" s="46"/>
      <c r="M308" s="46"/>
      <c r="N308" s="41"/>
      <c r="O308" s="42" t="s">
        <v>185</v>
      </c>
      <c r="P308" s="42" t="s">
        <v>1482</v>
      </c>
      <c r="Q308" s="42"/>
      <c r="R308" s="71"/>
    </row>
    <row r="309" spans="1:18" s="66" customFormat="1" ht="27" customHeight="1" x14ac:dyDescent="0.25">
      <c r="A309" s="135"/>
      <c r="B309" s="110" t="s">
        <v>681</v>
      </c>
      <c r="C309" s="120" t="s">
        <v>197</v>
      </c>
      <c r="D309" s="112" t="s">
        <v>26</v>
      </c>
      <c r="E309" s="173"/>
      <c r="F309" s="290">
        <v>43832</v>
      </c>
      <c r="G309" s="290">
        <v>44196</v>
      </c>
      <c r="H309" s="112"/>
      <c r="I309" s="112"/>
      <c r="J309" s="113">
        <v>0</v>
      </c>
      <c r="K309" s="113">
        <v>0</v>
      </c>
      <c r="L309" s="113">
        <v>0</v>
      </c>
      <c r="M309" s="113">
        <v>0</v>
      </c>
      <c r="N309" s="117"/>
      <c r="O309" s="115" t="s">
        <v>185</v>
      </c>
      <c r="P309" s="115"/>
      <c r="Q309" s="115"/>
      <c r="R309" s="73"/>
    </row>
    <row r="310" spans="1:18" s="55" customFormat="1" ht="32.25" customHeight="1" x14ac:dyDescent="0.25">
      <c r="A310" s="54"/>
      <c r="B310" s="62" t="s">
        <v>694</v>
      </c>
      <c r="C310" s="65" t="s">
        <v>704</v>
      </c>
      <c r="D310" s="39" t="s">
        <v>517</v>
      </c>
      <c r="E310" s="185">
        <v>30</v>
      </c>
      <c r="F310" s="291">
        <v>43832</v>
      </c>
      <c r="G310" s="291">
        <v>44196</v>
      </c>
      <c r="H310" s="39" t="s">
        <v>713</v>
      </c>
      <c r="I310" s="39" t="s">
        <v>854</v>
      </c>
      <c r="J310" s="46"/>
      <c r="K310" s="46"/>
      <c r="L310" s="46"/>
      <c r="M310" s="46"/>
      <c r="N310" s="41"/>
      <c r="O310" s="42" t="s">
        <v>185</v>
      </c>
      <c r="P310" s="234" t="s">
        <v>3307</v>
      </c>
      <c r="Q310" s="42"/>
      <c r="R310" s="71"/>
    </row>
    <row r="311" spans="1:18" s="55" customFormat="1" ht="25.5" x14ac:dyDescent="0.25">
      <c r="A311" s="54"/>
      <c r="B311" s="62" t="s">
        <v>695</v>
      </c>
      <c r="C311" s="65" t="s">
        <v>722</v>
      </c>
      <c r="D311" s="39" t="s">
        <v>517</v>
      </c>
      <c r="E311" s="185">
        <v>25</v>
      </c>
      <c r="F311" s="291">
        <v>43891</v>
      </c>
      <c r="G311" s="291">
        <v>44196</v>
      </c>
      <c r="H311" s="39" t="s">
        <v>723</v>
      </c>
      <c r="I311" s="39" t="s">
        <v>723</v>
      </c>
      <c r="J311" s="46"/>
      <c r="K311" s="46"/>
      <c r="L311" s="46"/>
      <c r="M311" s="46"/>
      <c r="N311" s="41"/>
      <c r="O311" s="42" t="s">
        <v>185</v>
      </c>
      <c r="P311" s="234" t="s">
        <v>3307</v>
      </c>
      <c r="Q311" s="42"/>
      <c r="R311" s="71"/>
    </row>
    <row r="312" spans="1:18" s="55" customFormat="1" ht="38.25" x14ac:dyDescent="0.25">
      <c r="A312" s="54"/>
      <c r="B312" s="62" t="s">
        <v>696</v>
      </c>
      <c r="C312" s="65" t="s">
        <v>705</v>
      </c>
      <c r="D312" s="39" t="s">
        <v>517</v>
      </c>
      <c r="E312" s="185">
        <v>20</v>
      </c>
      <c r="F312" s="291">
        <v>44044</v>
      </c>
      <c r="G312" s="291">
        <v>44135</v>
      </c>
      <c r="H312" s="39" t="s">
        <v>714</v>
      </c>
      <c r="I312" s="39" t="s">
        <v>714</v>
      </c>
      <c r="J312" s="46"/>
      <c r="K312" s="46"/>
      <c r="L312" s="46"/>
      <c r="M312" s="46"/>
      <c r="N312" s="41"/>
      <c r="O312" s="42" t="s">
        <v>185</v>
      </c>
      <c r="P312" s="234" t="s">
        <v>3307</v>
      </c>
      <c r="Q312" s="42"/>
      <c r="R312" s="71"/>
    </row>
    <row r="313" spans="1:18" s="55" customFormat="1" ht="26.25" customHeight="1" x14ac:dyDescent="0.25">
      <c r="A313" s="54"/>
      <c r="B313" s="62" t="s">
        <v>697</v>
      </c>
      <c r="C313" s="65" t="s">
        <v>706</v>
      </c>
      <c r="D313" s="39" t="s">
        <v>517</v>
      </c>
      <c r="E313" s="185">
        <v>25</v>
      </c>
      <c r="F313" s="291">
        <v>44105</v>
      </c>
      <c r="G313" s="291">
        <v>44196</v>
      </c>
      <c r="H313" s="39" t="s">
        <v>715</v>
      </c>
      <c r="I313" s="39" t="s">
        <v>715</v>
      </c>
      <c r="J313" s="46"/>
      <c r="K313" s="46"/>
      <c r="L313" s="46"/>
      <c r="M313" s="46"/>
      <c r="N313" s="41"/>
      <c r="O313" s="42" t="s">
        <v>185</v>
      </c>
      <c r="P313" s="234" t="s">
        <v>3307</v>
      </c>
      <c r="Q313" s="42"/>
      <c r="R313" s="71"/>
    </row>
    <row r="314" spans="1:18" s="66" customFormat="1" ht="27" customHeight="1" x14ac:dyDescent="0.25">
      <c r="A314" s="135"/>
      <c r="B314" s="110" t="s">
        <v>682</v>
      </c>
      <c r="C314" s="120" t="s">
        <v>183</v>
      </c>
      <c r="D314" s="112" t="s">
        <v>26</v>
      </c>
      <c r="E314" s="173"/>
      <c r="F314" s="290">
        <v>43832</v>
      </c>
      <c r="G314" s="290">
        <v>44196</v>
      </c>
      <c r="H314" s="112"/>
      <c r="I314" s="112"/>
      <c r="J314" s="113">
        <v>0</v>
      </c>
      <c r="K314" s="113">
        <v>0</v>
      </c>
      <c r="L314" s="113">
        <v>0</v>
      </c>
      <c r="M314" s="113">
        <v>0</v>
      </c>
      <c r="N314" s="117"/>
      <c r="O314" s="115" t="s">
        <v>185</v>
      </c>
      <c r="P314" s="115"/>
      <c r="Q314" s="115"/>
      <c r="R314" s="73"/>
    </row>
    <row r="315" spans="1:18" s="55" customFormat="1" ht="44.25" customHeight="1" x14ac:dyDescent="0.25">
      <c r="A315" s="54"/>
      <c r="B315" s="62" t="s">
        <v>698</v>
      </c>
      <c r="C315" s="65" t="s">
        <v>707</v>
      </c>
      <c r="D315" s="39" t="s">
        <v>517</v>
      </c>
      <c r="E315" s="185">
        <v>100</v>
      </c>
      <c r="F315" s="291">
        <v>43832</v>
      </c>
      <c r="G315" s="291">
        <v>44196</v>
      </c>
      <c r="H315" s="39" t="s">
        <v>724</v>
      </c>
      <c r="I315" s="39" t="s">
        <v>724</v>
      </c>
      <c r="J315" s="46"/>
      <c r="K315" s="46"/>
      <c r="L315" s="46"/>
      <c r="M315" s="46"/>
      <c r="N315" s="41"/>
      <c r="O315" s="42" t="s">
        <v>185</v>
      </c>
      <c r="P315" s="234" t="s">
        <v>3307</v>
      </c>
      <c r="Q315" s="42"/>
      <c r="R315" s="71"/>
    </row>
    <row r="316" spans="1:18" s="55" customFormat="1" x14ac:dyDescent="0.25">
      <c r="A316" s="140" t="s">
        <v>44</v>
      </c>
      <c r="B316" s="228" t="s">
        <v>194</v>
      </c>
      <c r="C316" s="148" t="s">
        <v>683</v>
      </c>
      <c r="D316" s="150" t="s">
        <v>22</v>
      </c>
      <c r="E316" s="172"/>
      <c r="F316" s="289">
        <v>43891</v>
      </c>
      <c r="G316" s="289">
        <v>44195</v>
      </c>
      <c r="H316" s="142"/>
      <c r="I316" s="142"/>
      <c r="J316" s="143">
        <f>+J317</f>
        <v>0</v>
      </c>
      <c r="K316" s="143">
        <f t="shared" ref="K316:M316" si="24">+K317</f>
        <v>0</v>
      </c>
      <c r="L316" s="143">
        <f t="shared" si="24"/>
        <v>0</v>
      </c>
      <c r="M316" s="143">
        <f t="shared" si="24"/>
        <v>0</v>
      </c>
      <c r="N316" s="144"/>
      <c r="O316" s="145" t="s">
        <v>184</v>
      </c>
      <c r="P316" s="145"/>
      <c r="Q316" s="145"/>
      <c r="R316" s="71"/>
    </row>
    <row r="317" spans="1:18" s="66" customFormat="1" ht="21" customHeight="1" x14ac:dyDescent="0.25">
      <c r="A317" s="135"/>
      <c r="B317" s="110" t="s">
        <v>196</v>
      </c>
      <c r="C317" s="120" t="s">
        <v>684</v>
      </c>
      <c r="D317" s="112" t="s">
        <v>26</v>
      </c>
      <c r="E317" s="173"/>
      <c r="F317" s="290">
        <v>43891</v>
      </c>
      <c r="G317" s="290">
        <v>44195</v>
      </c>
      <c r="H317" s="112"/>
      <c r="I317" s="112"/>
      <c r="J317" s="113">
        <v>0</v>
      </c>
      <c r="K317" s="113">
        <v>0</v>
      </c>
      <c r="L317" s="113">
        <v>0</v>
      </c>
      <c r="M317" s="113">
        <v>0</v>
      </c>
      <c r="N317" s="117"/>
      <c r="O317" s="115" t="s">
        <v>185</v>
      </c>
      <c r="P317" s="115"/>
      <c r="Q317" s="115"/>
      <c r="R317" s="73"/>
    </row>
    <row r="318" spans="1:18" s="55" customFormat="1" ht="25.5" x14ac:dyDescent="0.25">
      <c r="A318" s="83"/>
      <c r="B318" s="62" t="s">
        <v>699</v>
      </c>
      <c r="C318" s="65" t="s">
        <v>3357</v>
      </c>
      <c r="D318" s="39" t="s">
        <v>517</v>
      </c>
      <c r="E318" s="185">
        <v>30</v>
      </c>
      <c r="F318" s="291">
        <v>43891</v>
      </c>
      <c r="G318" s="291">
        <v>44135</v>
      </c>
      <c r="H318" s="39" t="s">
        <v>725</v>
      </c>
      <c r="I318" s="39" t="s">
        <v>853</v>
      </c>
      <c r="J318" s="46"/>
      <c r="K318" s="46"/>
      <c r="L318" s="46"/>
      <c r="M318" s="46"/>
      <c r="N318" s="41"/>
      <c r="O318" s="42" t="s">
        <v>185</v>
      </c>
      <c r="P318" s="42" t="s">
        <v>1480</v>
      </c>
      <c r="Q318" s="42"/>
      <c r="R318" s="71"/>
    </row>
    <row r="319" spans="1:18" s="55" customFormat="1" ht="16.5" customHeight="1" x14ac:dyDescent="0.25">
      <c r="A319" s="83"/>
      <c r="B319" s="62" t="s">
        <v>700</v>
      </c>
      <c r="C319" s="65" t="s">
        <v>708</v>
      </c>
      <c r="D319" s="39" t="s">
        <v>517</v>
      </c>
      <c r="E319" s="185">
        <v>30</v>
      </c>
      <c r="F319" s="291">
        <v>43922</v>
      </c>
      <c r="G319" s="291">
        <v>44012</v>
      </c>
      <c r="H319" s="39" t="s">
        <v>726</v>
      </c>
      <c r="I319" s="39" t="s">
        <v>726</v>
      </c>
      <c r="J319" s="46"/>
      <c r="K319" s="46"/>
      <c r="L319" s="46"/>
      <c r="M319" s="46"/>
      <c r="N319" s="41"/>
      <c r="O319" s="42" t="s">
        <v>185</v>
      </c>
      <c r="P319" s="42" t="s">
        <v>1480</v>
      </c>
      <c r="Q319" s="42"/>
      <c r="R319" s="71"/>
    </row>
    <row r="320" spans="1:18" s="55" customFormat="1" ht="25.5" x14ac:dyDescent="0.25">
      <c r="A320" s="83"/>
      <c r="B320" s="62" t="s">
        <v>701</v>
      </c>
      <c r="C320" s="65" t="s">
        <v>709</v>
      </c>
      <c r="D320" s="39" t="s">
        <v>517</v>
      </c>
      <c r="E320" s="185">
        <v>40</v>
      </c>
      <c r="F320" s="291">
        <v>44025</v>
      </c>
      <c r="G320" s="291">
        <v>44195</v>
      </c>
      <c r="H320" s="39" t="s">
        <v>727</v>
      </c>
      <c r="I320" s="39" t="s">
        <v>727</v>
      </c>
      <c r="J320" s="46"/>
      <c r="K320" s="46"/>
      <c r="L320" s="46"/>
      <c r="M320" s="46"/>
      <c r="N320" s="41"/>
      <c r="O320" s="42" t="s">
        <v>185</v>
      </c>
      <c r="P320" s="42" t="s">
        <v>1480</v>
      </c>
      <c r="Q320" s="42"/>
      <c r="R320" s="71"/>
    </row>
    <row r="321" spans="1:18" s="55" customFormat="1" ht="60.75" customHeight="1" x14ac:dyDescent="0.25">
      <c r="A321" s="74"/>
      <c r="B321" s="274">
        <v>2</v>
      </c>
      <c r="C321" s="75" t="s">
        <v>198</v>
      </c>
      <c r="D321" s="27" t="s">
        <v>15</v>
      </c>
      <c r="E321" s="170"/>
      <c r="F321" s="287"/>
      <c r="G321" s="287"/>
      <c r="H321" s="154"/>
      <c r="I321" s="154"/>
      <c r="J321" s="76">
        <f>+J322+J450+J479+J488+J494</f>
        <v>8098556</v>
      </c>
      <c r="K321" s="76">
        <f t="shared" ref="K321:M321" si="25">+K322+K450+K479+K488+K494</f>
        <v>0</v>
      </c>
      <c r="L321" s="76">
        <f t="shared" si="25"/>
        <v>0</v>
      </c>
      <c r="M321" s="76">
        <f t="shared" si="25"/>
        <v>0</v>
      </c>
      <c r="N321" s="77"/>
      <c r="O321" s="77"/>
      <c r="P321" s="77"/>
      <c r="Q321" s="77"/>
      <c r="R321" s="71"/>
    </row>
    <row r="322" spans="1:18" ht="27" customHeight="1" x14ac:dyDescent="0.25">
      <c r="A322" s="61"/>
      <c r="B322" s="268" t="s">
        <v>199</v>
      </c>
      <c r="C322" s="78" t="s">
        <v>200</v>
      </c>
      <c r="D322" s="33" t="s">
        <v>18</v>
      </c>
      <c r="E322" s="171"/>
      <c r="F322" s="288"/>
      <c r="G322" s="288"/>
      <c r="H322" s="155"/>
      <c r="I322" s="155"/>
      <c r="J322" s="79">
        <f>+J323+J339+J357+J361+J371+J376+J405+J412+J424+J441</f>
        <v>7698556</v>
      </c>
      <c r="K322" s="79">
        <f t="shared" ref="K322:M322" si="26">+K323+K339+K357+K361+K371+K376+K405+K412+K424+K441</f>
        <v>0</v>
      </c>
      <c r="L322" s="79">
        <f t="shared" si="26"/>
        <v>0</v>
      </c>
      <c r="M322" s="79">
        <f t="shared" si="26"/>
        <v>0</v>
      </c>
      <c r="N322" s="80"/>
      <c r="O322" s="80"/>
      <c r="P322" s="80"/>
      <c r="Q322" s="80"/>
      <c r="R322" s="81"/>
    </row>
    <row r="323" spans="1:18" ht="32.25" customHeight="1" x14ac:dyDescent="0.25">
      <c r="A323" s="140" t="s">
        <v>19</v>
      </c>
      <c r="B323" s="228" t="s">
        <v>201</v>
      </c>
      <c r="C323" s="147" t="s">
        <v>202</v>
      </c>
      <c r="D323" s="150" t="s">
        <v>22</v>
      </c>
      <c r="E323" s="172"/>
      <c r="F323" s="289">
        <v>43832</v>
      </c>
      <c r="G323" s="289">
        <v>44157</v>
      </c>
      <c r="H323" s="142"/>
      <c r="I323" s="142"/>
      <c r="J323" s="143">
        <f>(J324)</f>
        <v>4698556</v>
      </c>
      <c r="K323" s="143">
        <f t="shared" ref="K323:M323" si="27">(K324)</f>
        <v>0</v>
      </c>
      <c r="L323" s="143">
        <f t="shared" si="27"/>
        <v>0</v>
      </c>
      <c r="M323" s="143">
        <f t="shared" si="27"/>
        <v>0</v>
      </c>
      <c r="N323" s="144" t="s">
        <v>68</v>
      </c>
      <c r="O323" s="145" t="s">
        <v>203</v>
      </c>
      <c r="P323" s="145"/>
      <c r="Q323" s="145"/>
      <c r="R323" s="82"/>
    </row>
    <row r="324" spans="1:18" s="55" customFormat="1" ht="29.25" customHeight="1" x14ac:dyDescent="0.25">
      <c r="A324" s="135"/>
      <c r="B324" s="110" t="s">
        <v>204</v>
      </c>
      <c r="C324" s="122" t="s">
        <v>855</v>
      </c>
      <c r="D324" s="112" t="s">
        <v>26</v>
      </c>
      <c r="E324" s="173"/>
      <c r="F324" s="290">
        <v>43832</v>
      </c>
      <c r="G324" s="290">
        <v>44157</v>
      </c>
      <c r="H324" s="112"/>
      <c r="I324" s="112"/>
      <c r="J324" s="123">
        <v>4698556</v>
      </c>
      <c r="K324" s="123">
        <v>0</v>
      </c>
      <c r="L324" s="123">
        <v>0</v>
      </c>
      <c r="M324" s="123">
        <v>0</v>
      </c>
      <c r="N324" s="124" t="s">
        <v>68</v>
      </c>
      <c r="O324" s="115" t="s">
        <v>203</v>
      </c>
      <c r="P324" s="115"/>
      <c r="Q324" s="115"/>
      <c r="R324" s="71"/>
    </row>
    <row r="325" spans="1:18" s="55" customFormat="1" ht="29.25" customHeight="1" x14ac:dyDescent="0.25">
      <c r="A325" s="54"/>
      <c r="B325" s="62" t="s">
        <v>856</v>
      </c>
      <c r="C325" s="65" t="s">
        <v>870</v>
      </c>
      <c r="D325" s="39" t="s">
        <v>517</v>
      </c>
      <c r="E325" s="233">
        <v>5</v>
      </c>
      <c r="F325" s="291">
        <v>43832</v>
      </c>
      <c r="G325" s="294">
        <v>43860</v>
      </c>
      <c r="H325" s="63" t="s">
        <v>783</v>
      </c>
      <c r="I325" s="63" t="s">
        <v>783</v>
      </c>
      <c r="J325" s="192"/>
      <c r="K325" s="192"/>
      <c r="L325" s="192"/>
      <c r="M325" s="192"/>
      <c r="N325" s="193"/>
      <c r="O325" s="42" t="s">
        <v>203</v>
      </c>
      <c r="P325" s="234" t="s">
        <v>1417</v>
      </c>
      <c r="Q325" s="42"/>
      <c r="R325" s="71"/>
    </row>
    <row r="326" spans="1:18" s="55" customFormat="1" ht="29.25" customHeight="1" x14ac:dyDescent="0.25">
      <c r="A326" s="54"/>
      <c r="B326" s="62" t="s">
        <v>857</v>
      </c>
      <c r="C326" s="65" t="s">
        <v>1276</v>
      </c>
      <c r="D326" s="39" t="s">
        <v>517</v>
      </c>
      <c r="E326" s="233">
        <v>5</v>
      </c>
      <c r="F326" s="291">
        <v>43891</v>
      </c>
      <c r="G326" s="291">
        <v>44012</v>
      </c>
      <c r="H326" s="63" t="s">
        <v>1078</v>
      </c>
      <c r="I326" s="63" t="s">
        <v>830</v>
      </c>
      <c r="J326" s="192"/>
      <c r="K326" s="192"/>
      <c r="L326" s="192"/>
      <c r="M326" s="192"/>
      <c r="N326" s="193"/>
      <c r="O326" s="42" t="s">
        <v>203</v>
      </c>
      <c r="P326" s="234" t="s">
        <v>1417</v>
      </c>
      <c r="Q326" s="42"/>
      <c r="R326" s="71"/>
    </row>
    <row r="327" spans="1:18" s="55" customFormat="1" ht="29.25" customHeight="1" x14ac:dyDescent="0.25">
      <c r="A327" s="54"/>
      <c r="B327" s="62" t="s">
        <v>858</v>
      </c>
      <c r="C327" s="65" t="s">
        <v>872</v>
      </c>
      <c r="D327" s="39" t="s">
        <v>517</v>
      </c>
      <c r="E327" s="233">
        <v>10</v>
      </c>
      <c r="F327" s="295">
        <v>43863</v>
      </c>
      <c r="G327" s="295">
        <v>43955</v>
      </c>
      <c r="H327" s="39" t="s">
        <v>884</v>
      </c>
      <c r="I327" s="39" t="s">
        <v>885</v>
      </c>
      <c r="J327" s="192"/>
      <c r="K327" s="192"/>
      <c r="L327" s="192"/>
      <c r="M327" s="192"/>
      <c r="N327" s="193"/>
      <c r="O327" s="42" t="s">
        <v>203</v>
      </c>
      <c r="P327" s="211" t="s">
        <v>1755</v>
      </c>
      <c r="Q327" s="42"/>
      <c r="R327" s="71"/>
    </row>
    <row r="328" spans="1:18" s="55" customFormat="1" ht="29.25" customHeight="1" x14ac:dyDescent="0.25">
      <c r="A328" s="54"/>
      <c r="B328" s="62" t="s">
        <v>859</v>
      </c>
      <c r="C328" s="65" t="s">
        <v>873</v>
      </c>
      <c r="D328" s="39" t="s">
        <v>517</v>
      </c>
      <c r="E328" s="233">
        <v>5</v>
      </c>
      <c r="F328" s="295">
        <v>43955</v>
      </c>
      <c r="G328" s="295">
        <v>43986</v>
      </c>
      <c r="H328" s="39" t="s">
        <v>886</v>
      </c>
      <c r="I328" s="39" t="s">
        <v>887</v>
      </c>
      <c r="J328" s="192"/>
      <c r="K328" s="192"/>
      <c r="L328" s="192"/>
      <c r="M328" s="192"/>
      <c r="N328" s="193"/>
      <c r="O328" s="42" t="s">
        <v>203</v>
      </c>
      <c r="P328" s="234" t="s">
        <v>1417</v>
      </c>
      <c r="Q328" s="42"/>
      <c r="R328" s="71"/>
    </row>
    <row r="329" spans="1:18" s="55" customFormat="1" ht="29.25" customHeight="1" x14ac:dyDescent="0.25">
      <c r="A329" s="54"/>
      <c r="B329" s="62" t="s">
        <v>860</v>
      </c>
      <c r="C329" s="65" t="s">
        <v>874</v>
      </c>
      <c r="D329" s="39" t="s">
        <v>517</v>
      </c>
      <c r="E329" s="233">
        <v>5</v>
      </c>
      <c r="F329" s="295">
        <v>43926</v>
      </c>
      <c r="G329" s="295">
        <v>43989</v>
      </c>
      <c r="H329" s="39" t="s">
        <v>888</v>
      </c>
      <c r="I329" s="39" t="s">
        <v>887</v>
      </c>
      <c r="J329" s="192"/>
      <c r="K329" s="192"/>
      <c r="L329" s="192"/>
      <c r="M329" s="192"/>
      <c r="N329" s="193"/>
      <c r="O329" s="42" t="s">
        <v>203</v>
      </c>
      <c r="P329" s="234" t="s">
        <v>1417</v>
      </c>
      <c r="Q329" s="42"/>
      <c r="R329" s="71"/>
    </row>
    <row r="330" spans="1:18" s="55" customFormat="1" ht="29.25" customHeight="1" x14ac:dyDescent="0.25">
      <c r="A330" s="54"/>
      <c r="B330" s="62" t="s">
        <v>861</v>
      </c>
      <c r="C330" s="65" t="s">
        <v>875</v>
      </c>
      <c r="D330" s="39" t="s">
        <v>517</v>
      </c>
      <c r="E330" s="233">
        <v>5</v>
      </c>
      <c r="F330" s="295">
        <v>43927</v>
      </c>
      <c r="G330" s="295">
        <v>43990</v>
      </c>
      <c r="H330" s="39" t="s">
        <v>889</v>
      </c>
      <c r="I330" s="39" t="s">
        <v>890</v>
      </c>
      <c r="J330" s="192"/>
      <c r="K330" s="192"/>
      <c r="L330" s="192"/>
      <c r="M330" s="192"/>
      <c r="N330" s="193"/>
      <c r="O330" s="42" t="s">
        <v>203</v>
      </c>
      <c r="P330" s="234" t="s">
        <v>1417</v>
      </c>
      <c r="Q330" s="42"/>
      <c r="R330" s="71"/>
    </row>
    <row r="331" spans="1:18" s="55" customFormat="1" ht="29.25" customHeight="1" x14ac:dyDescent="0.25">
      <c r="A331" s="54"/>
      <c r="B331" s="62" t="s">
        <v>862</v>
      </c>
      <c r="C331" s="65" t="s">
        <v>876</v>
      </c>
      <c r="D331" s="39" t="s">
        <v>517</v>
      </c>
      <c r="E331" s="233">
        <v>5</v>
      </c>
      <c r="F331" s="295">
        <v>43956</v>
      </c>
      <c r="G331" s="295">
        <v>44019</v>
      </c>
      <c r="H331" s="39" t="s">
        <v>891</v>
      </c>
      <c r="I331" s="39" t="s">
        <v>891</v>
      </c>
      <c r="J331" s="192"/>
      <c r="K331" s="192"/>
      <c r="L331" s="192"/>
      <c r="M331" s="192"/>
      <c r="N331" s="193"/>
      <c r="O331" s="42" t="s">
        <v>203</v>
      </c>
      <c r="P331" s="234" t="s">
        <v>1417</v>
      </c>
      <c r="Q331" s="42"/>
      <c r="R331" s="71"/>
    </row>
    <row r="332" spans="1:18" s="55" customFormat="1" ht="29.25" customHeight="1" x14ac:dyDescent="0.25">
      <c r="A332" s="54"/>
      <c r="B332" s="62" t="s">
        <v>863</v>
      </c>
      <c r="C332" s="65" t="s">
        <v>877</v>
      </c>
      <c r="D332" s="39" t="s">
        <v>517</v>
      </c>
      <c r="E332" s="233">
        <v>5</v>
      </c>
      <c r="F332" s="295">
        <v>43957</v>
      </c>
      <c r="G332" s="295">
        <v>44020</v>
      </c>
      <c r="H332" s="39" t="s">
        <v>892</v>
      </c>
      <c r="I332" s="39" t="s">
        <v>893</v>
      </c>
      <c r="J332" s="192"/>
      <c r="K332" s="192"/>
      <c r="L332" s="192"/>
      <c r="M332" s="192"/>
      <c r="N332" s="193"/>
      <c r="O332" s="42" t="s">
        <v>203</v>
      </c>
      <c r="P332" s="234" t="s">
        <v>1417</v>
      </c>
      <c r="Q332" s="42"/>
      <c r="R332" s="71"/>
    </row>
    <row r="333" spans="1:18" s="55" customFormat="1" ht="29.25" customHeight="1" x14ac:dyDescent="0.25">
      <c r="A333" s="54"/>
      <c r="B333" s="62" t="s">
        <v>864</v>
      </c>
      <c r="C333" s="65" t="s">
        <v>878</v>
      </c>
      <c r="D333" s="39" t="s">
        <v>517</v>
      </c>
      <c r="E333" s="233">
        <v>30</v>
      </c>
      <c r="F333" s="295">
        <v>43958</v>
      </c>
      <c r="G333" s="295">
        <v>44084</v>
      </c>
      <c r="H333" s="39" t="s">
        <v>894</v>
      </c>
      <c r="I333" s="39" t="s">
        <v>895</v>
      </c>
      <c r="J333" s="192"/>
      <c r="K333" s="192"/>
      <c r="L333" s="192"/>
      <c r="M333" s="192"/>
      <c r="N333" s="193"/>
      <c r="O333" s="42" t="s">
        <v>203</v>
      </c>
      <c r="P333" s="234" t="s">
        <v>1417</v>
      </c>
      <c r="Q333" s="42"/>
      <c r="R333" s="71"/>
    </row>
    <row r="334" spans="1:18" s="55" customFormat="1" ht="29.25" customHeight="1" x14ac:dyDescent="0.25">
      <c r="A334" s="54"/>
      <c r="B334" s="62" t="s">
        <v>865</v>
      </c>
      <c r="C334" s="65" t="s">
        <v>879</v>
      </c>
      <c r="D334" s="39" t="s">
        <v>517</v>
      </c>
      <c r="E334" s="233">
        <v>5</v>
      </c>
      <c r="F334" s="295">
        <v>44022</v>
      </c>
      <c r="G334" s="295">
        <v>44124</v>
      </c>
      <c r="H334" s="39" t="s">
        <v>896</v>
      </c>
      <c r="I334" s="39" t="s">
        <v>1418</v>
      </c>
      <c r="J334" s="192"/>
      <c r="K334" s="192"/>
      <c r="L334" s="192"/>
      <c r="M334" s="192"/>
      <c r="N334" s="193"/>
      <c r="O334" s="42" t="s">
        <v>203</v>
      </c>
      <c r="P334" s="234" t="s">
        <v>1417</v>
      </c>
      <c r="Q334" s="42"/>
      <c r="R334" s="71"/>
    </row>
    <row r="335" spans="1:18" s="55" customFormat="1" ht="29.25" customHeight="1" x14ac:dyDescent="0.25">
      <c r="A335" s="54"/>
      <c r="B335" s="62" t="s">
        <v>866</v>
      </c>
      <c r="C335" s="65" t="s">
        <v>880</v>
      </c>
      <c r="D335" s="39" t="s">
        <v>517</v>
      </c>
      <c r="E335" s="233">
        <v>5</v>
      </c>
      <c r="F335" s="295">
        <v>44089</v>
      </c>
      <c r="G335" s="295">
        <v>44119</v>
      </c>
      <c r="H335" s="39" t="s">
        <v>897</v>
      </c>
      <c r="I335" s="39" t="s">
        <v>898</v>
      </c>
      <c r="J335" s="192"/>
      <c r="K335" s="192"/>
      <c r="L335" s="192"/>
      <c r="M335" s="192"/>
      <c r="N335" s="193"/>
      <c r="O335" s="42" t="s">
        <v>96</v>
      </c>
      <c r="P335" s="234" t="s">
        <v>1154</v>
      </c>
      <c r="Q335" s="42"/>
      <c r="R335" s="71"/>
    </row>
    <row r="336" spans="1:18" s="55" customFormat="1" ht="29.25" customHeight="1" x14ac:dyDescent="0.25">
      <c r="A336" s="54"/>
      <c r="B336" s="62" t="s">
        <v>867</v>
      </c>
      <c r="C336" s="65" t="s">
        <v>881</v>
      </c>
      <c r="D336" s="39" t="s">
        <v>517</v>
      </c>
      <c r="E336" s="233">
        <v>5</v>
      </c>
      <c r="F336" s="295">
        <v>44119</v>
      </c>
      <c r="G336" s="295">
        <v>44155</v>
      </c>
      <c r="H336" s="39" t="s">
        <v>899</v>
      </c>
      <c r="I336" s="39" t="s">
        <v>900</v>
      </c>
      <c r="J336" s="192"/>
      <c r="K336" s="192"/>
      <c r="L336" s="192"/>
      <c r="M336" s="192"/>
      <c r="N336" s="193"/>
      <c r="O336" s="42" t="s">
        <v>203</v>
      </c>
      <c r="P336" s="55" t="s">
        <v>1417</v>
      </c>
      <c r="Q336" s="234" t="s">
        <v>96</v>
      </c>
      <c r="R336" s="71"/>
    </row>
    <row r="337" spans="1:18" s="55" customFormat="1" ht="29.25" customHeight="1" x14ac:dyDescent="0.25">
      <c r="A337" s="54"/>
      <c r="B337" s="62" t="s">
        <v>868</v>
      </c>
      <c r="C337" s="65" t="s">
        <v>882</v>
      </c>
      <c r="D337" s="39" t="s">
        <v>517</v>
      </c>
      <c r="E337" s="233">
        <v>5</v>
      </c>
      <c r="F337" s="295">
        <v>44120</v>
      </c>
      <c r="G337" s="295">
        <v>44156</v>
      </c>
      <c r="H337" s="39" t="s">
        <v>901</v>
      </c>
      <c r="I337" s="39" t="s">
        <v>902</v>
      </c>
      <c r="J337" s="192"/>
      <c r="K337" s="192"/>
      <c r="L337" s="192"/>
      <c r="M337" s="192"/>
      <c r="N337" s="193"/>
      <c r="O337" s="42" t="s">
        <v>203</v>
      </c>
      <c r="P337" s="234" t="s">
        <v>1417</v>
      </c>
      <c r="Q337" s="42" t="s">
        <v>96</v>
      </c>
      <c r="R337" s="71"/>
    </row>
    <row r="338" spans="1:18" s="55" customFormat="1" ht="43.5" customHeight="1" x14ac:dyDescent="0.25">
      <c r="A338" s="54"/>
      <c r="B338" s="62" t="s">
        <v>869</v>
      </c>
      <c r="C338" s="65" t="s">
        <v>883</v>
      </c>
      <c r="D338" s="39" t="s">
        <v>517</v>
      </c>
      <c r="E338" s="233">
        <v>5</v>
      </c>
      <c r="F338" s="295">
        <v>44124</v>
      </c>
      <c r="G338" s="295">
        <v>44157</v>
      </c>
      <c r="H338" s="39" t="s">
        <v>903</v>
      </c>
      <c r="I338" s="39" t="s">
        <v>904</v>
      </c>
      <c r="J338" s="192"/>
      <c r="K338" s="192"/>
      <c r="L338" s="192"/>
      <c r="M338" s="192"/>
      <c r="N338" s="193"/>
      <c r="O338" s="42" t="s">
        <v>203</v>
      </c>
      <c r="P338" s="235" t="s">
        <v>1417</v>
      </c>
      <c r="Q338" s="42"/>
      <c r="R338" s="71"/>
    </row>
    <row r="339" spans="1:18" s="55" customFormat="1" ht="20.25" customHeight="1" x14ac:dyDescent="0.25">
      <c r="A339" s="140" t="s">
        <v>19</v>
      </c>
      <c r="B339" s="228" t="s">
        <v>205</v>
      </c>
      <c r="C339" s="147" t="s">
        <v>206</v>
      </c>
      <c r="D339" s="150" t="s">
        <v>22</v>
      </c>
      <c r="E339" s="172"/>
      <c r="F339" s="289">
        <v>43832</v>
      </c>
      <c r="G339" s="289">
        <v>44196</v>
      </c>
      <c r="H339" s="142"/>
      <c r="I339" s="142"/>
      <c r="J339" s="143">
        <f>+J340+J344+J349+J353</f>
        <v>3000000</v>
      </c>
      <c r="K339" s="143">
        <f t="shared" ref="K339:M339" si="28">+K340+K344+K349+K353</f>
        <v>0</v>
      </c>
      <c r="L339" s="143">
        <f t="shared" si="28"/>
        <v>0</v>
      </c>
      <c r="M339" s="143">
        <f t="shared" si="28"/>
        <v>0</v>
      </c>
      <c r="N339" s="144" t="s">
        <v>23</v>
      </c>
      <c r="O339" s="145" t="s">
        <v>207</v>
      </c>
      <c r="P339" s="145"/>
      <c r="Q339" s="145"/>
      <c r="R339" s="71"/>
    </row>
    <row r="340" spans="1:18" s="55" customFormat="1" ht="31.5" customHeight="1" x14ac:dyDescent="0.25">
      <c r="A340" s="135"/>
      <c r="B340" s="110" t="s">
        <v>208</v>
      </c>
      <c r="C340" s="125" t="s">
        <v>209</v>
      </c>
      <c r="D340" s="112" t="s">
        <v>26</v>
      </c>
      <c r="E340" s="186">
        <v>50</v>
      </c>
      <c r="F340" s="290">
        <v>43832</v>
      </c>
      <c r="G340" s="290">
        <v>44074</v>
      </c>
      <c r="H340" s="112"/>
      <c r="I340" s="112"/>
      <c r="J340" s="113">
        <v>0</v>
      </c>
      <c r="K340" s="113">
        <v>0</v>
      </c>
      <c r="L340" s="113">
        <v>0</v>
      </c>
      <c r="M340" s="113">
        <v>0</v>
      </c>
      <c r="N340" s="117"/>
      <c r="O340" s="115" t="s">
        <v>207</v>
      </c>
      <c r="P340" s="115"/>
      <c r="Q340" s="115"/>
      <c r="R340" s="71"/>
    </row>
    <row r="341" spans="1:18" s="55" customFormat="1" ht="31.5" customHeight="1" x14ac:dyDescent="0.25">
      <c r="A341" s="54"/>
      <c r="B341" s="62" t="s">
        <v>1003</v>
      </c>
      <c r="C341" s="62" t="s">
        <v>1004</v>
      </c>
      <c r="D341" s="39" t="s">
        <v>517</v>
      </c>
      <c r="E341" s="185">
        <v>50</v>
      </c>
      <c r="F341" s="291">
        <v>43832</v>
      </c>
      <c r="G341" s="291">
        <v>44074</v>
      </c>
      <c r="H341" s="39" t="s">
        <v>1444</v>
      </c>
      <c r="I341" s="39" t="s">
        <v>1453</v>
      </c>
      <c r="J341" s="46"/>
      <c r="K341" s="40"/>
      <c r="L341" s="40"/>
      <c r="M341" s="40"/>
      <c r="N341" s="41"/>
      <c r="O341" s="42" t="s">
        <v>207</v>
      </c>
      <c r="P341" s="42" t="s">
        <v>3308</v>
      </c>
      <c r="Q341" s="42"/>
      <c r="R341" s="71"/>
    </row>
    <row r="342" spans="1:18" s="55" customFormat="1" ht="38.25" x14ac:dyDescent="0.25">
      <c r="A342" s="54"/>
      <c r="B342" s="62" t="s">
        <v>1006</v>
      </c>
      <c r="C342" s="62" t="s">
        <v>1443</v>
      </c>
      <c r="D342" s="39" t="s">
        <v>517</v>
      </c>
      <c r="E342" s="185">
        <v>25</v>
      </c>
      <c r="F342" s="291">
        <v>43832</v>
      </c>
      <c r="G342" s="291">
        <v>44074</v>
      </c>
      <c r="H342" s="39" t="s">
        <v>1445</v>
      </c>
      <c r="I342" s="39" t="s">
        <v>1451</v>
      </c>
      <c r="J342" s="46"/>
      <c r="K342" s="40"/>
      <c r="L342" s="40"/>
      <c r="M342" s="40"/>
      <c r="N342" s="41"/>
      <c r="O342" s="42" t="s">
        <v>207</v>
      </c>
      <c r="P342" s="42" t="s">
        <v>1040</v>
      </c>
      <c r="Q342" s="42"/>
      <c r="R342" s="71"/>
    </row>
    <row r="343" spans="1:18" s="55" customFormat="1" ht="38.25" x14ac:dyDescent="0.25">
      <c r="A343" s="54"/>
      <c r="B343" s="62" t="s">
        <v>1007</v>
      </c>
      <c r="C343" s="197" t="s">
        <v>1005</v>
      </c>
      <c r="D343" s="39" t="s">
        <v>517</v>
      </c>
      <c r="E343" s="185">
        <v>25</v>
      </c>
      <c r="F343" s="291">
        <v>43832</v>
      </c>
      <c r="G343" s="291">
        <v>44074</v>
      </c>
      <c r="H343" s="39" t="s">
        <v>1446</v>
      </c>
      <c r="I343" s="39" t="s">
        <v>1452</v>
      </c>
      <c r="J343" s="46"/>
      <c r="K343" s="40"/>
      <c r="L343" s="40"/>
      <c r="M343" s="40"/>
      <c r="N343" s="41"/>
      <c r="O343" s="42" t="s">
        <v>207</v>
      </c>
      <c r="P343" s="42" t="s">
        <v>1041</v>
      </c>
      <c r="Q343" s="42"/>
      <c r="R343" s="71"/>
    </row>
    <row r="344" spans="1:18" s="55" customFormat="1" ht="33.75" customHeight="1" x14ac:dyDescent="0.25">
      <c r="A344" s="135"/>
      <c r="B344" s="110" t="s">
        <v>210</v>
      </c>
      <c r="C344" s="125" t="s">
        <v>211</v>
      </c>
      <c r="D344" s="112" t="s">
        <v>26</v>
      </c>
      <c r="E344" s="186">
        <v>20</v>
      </c>
      <c r="F344" s="290">
        <v>44006</v>
      </c>
      <c r="G344" s="290">
        <v>44196</v>
      </c>
      <c r="H344" s="112"/>
      <c r="I344" s="112"/>
      <c r="J344" s="113">
        <v>0</v>
      </c>
      <c r="K344" s="113">
        <v>0</v>
      </c>
      <c r="L344" s="113">
        <v>0</v>
      </c>
      <c r="M344" s="113">
        <v>0</v>
      </c>
      <c r="N344" s="117"/>
      <c r="O344" s="115" t="s">
        <v>207</v>
      </c>
      <c r="P344" s="115"/>
      <c r="Q344" s="115"/>
      <c r="R344" s="71"/>
    </row>
    <row r="345" spans="1:18" s="55" customFormat="1" ht="51" x14ac:dyDescent="0.25">
      <c r="A345" s="54"/>
      <c r="B345" s="62" t="s">
        <v>1008</v>
      </c>
      <c r="C345" s="197" t="s">
        <v>1012</v>
      </c>
      <c r="D345" s="39" t="s">
        <v>517</v>
      </c>
      <c r="E345" s="185">
        <v>25</v>
      </c>
      <c r="F345" s="291">
        <v>43999</v>
      </c>
      <c r="G345" s="291">
        <v>44196</v>
      </c>
      <c r="H345" s="39" t="s">
        <v>1447</v>
      </c>
      <c r="I345" s="39" t="s">
        <v>1454</v>
      </c>
      <c r="J345" s="46"/>
      <c r="K345" s="40"/>
      <c r="L345" s="40"/>
      <c r="M345" s="40"/>
      <c r="N345" s="41"/>
      <c r="O345" s="42" t="s">
        <v>207</v>
      </c>
      <c r="P345" s="42" t="s">
        <v>1041</v>
      </c>
      <c r="Q345" s="42"/>
      <c r="R345" s="71"/>
    </row>
    <row r="346" spans="1:18" s="55" customFormat="1" ht="38.25" x14ac:dyDescent="0.25">
      <c r="A346" s="54"/>
      <c r="B346" s="62" t="s">
        <v>1009</v>
      </c>
      <c r="C346" s="197" t="s">
        <v>1013</v>
      </c>
      <c r="D346" s="39" t="s">
        <v>517</v>
      </c>
      <c r="E346" s="185">
        <v>25</v>
      </c>
      <c r="F346" s="291">
        <v>44006</v>
      </c>
      <c r="G346" s="291">
        <v>44196</v>
      </c>
      <c r="H346" s="39" t="s">
        <v>1448</v>
      </c>
      <c r="I346" s="39" t="s">
        <v>1455</v>
      </c>
      <c r="J346" s="46"/>
      <c r="K346" s="40"/>
      <c r="L346" s="40"/>
      <c r="M346" s="40"/>
      <c r="N346" s="41"/>
      <c r="O346" s="42" t="s">
        <v>207</v>
      </c>
      <c r="P346" s="42" t="s">
        <v>1040</v>
      </c>
      <c r="Q346" s="42"/>
      <c r="R346" s="71"/>
    </row>
    <row r="347" spans="1:18" s="55" customFormat="1" ht="38.25" x14ac:dyDescent="0.25">
      <c r="A347" s="54"/>
      <c r="B347" s="62" t="s">
        <v>1010</v>
      </c>
      <c r="C347" s="197" t="s">
        <v>1014</v>
      </c>
      <c r="D347" s="39" t="s">
        <v>517</v>
      </c>
      <c r="E347" s="185">
        <v>25</v>
      </c>
      <c r="F347" s="291">
        <v>44013</v>
      </c>
      <c r="G347" s="291">
        <v>44196</v>
      </c>
      <c r="H347" s="39" t="s">
        <v>1449</v>
      </c>
      <c r="I347" s="39" t="s">
        <v>1456</v>
      </c>
      <c r="J347" s="46"/>
      <c r="K347" s="40"/>
      <c r="L347" s="40"/>
      <c r="M347" s="40"/>
      <c r="N347" s="41"/>
      <c r="O347" s="42" t="s">
        <v>207</v>
      </c>
      <c r="P347" s="42" t="s">
        <v>1041</v>
      </c>
      <c r="Q347" s="42"/>
      <c r="R347" s="71"/>
    </row>
    <row r="348" spans="1:18" s="55" customFormat="1" ht="38.25" x14ac:dyDescent="0.25">
      <c r="A348" s="54"/>
      <c r="B348" s="62" t="s">
        <v>1011</v>
      </c>
      <c r="C348" s="197" t="s">
        <v>1015</v>
      </c>
      <c r="D348" s="39" t="s">
        <v>517</v>
      </c>
      <c r="E348" s="185">
        <v>25</v>
      </c>
      <c r="F348" s="291">
        <v>44020</v>
      </c>
      <c r="G348" s="291">
        <v>44196</v>
      </c>
      <c r="H348" s="39" t="s">
        <v>1450</v>
      </c>
      <c r="I348" s="39" t="s">
        <v>1457</v>
      </c>
      <c r="J348" s="46"/>
      <c r="K348" s="40"/>
      <c r="L348" s="40"/>
      <c r="M348" s="40"/>
      <c r="N348" s="41"/>
      <c r="O348" s="42" t="s">
        <v>207</v>
      </c>
      <c r="P348" s="42" t="s">
        <v>1041</v>
      </c>
      <c r="Q348" s="42"/>
      <c r="R348" s="71"/>
    </row>
    <row r="349" spans="1:18" s="55" customFormat="1" ht="31.5" customHeight="1" x14ac:dyDescent="0.25">
      <c r="A349" s="135"/>
      <c r="B349" s="110" t="s">
        <v>212</v>
      </c>
      <c r="C349" s="125" t="s">
        <v>213</v>
      </c>
      <c r="D349" s="112" t="s">
        <v>26</v>
      </c>
      <c r="E349" s="186">
        <v>20</v>
      </c>
      <c r="F349" s="290">
        <v>43832</v>
      </c>
      <c r="G349" s="290">
        <v>44196</v>
      </c>
      <c r="H349" s="112"/>
      <c r="I349" s="112"/>
      <c r="J349" s="113">
        <v>0</v>
      </c>
      <c r="K349" s="113">
        <v>0</v>
      </c>
      <c r="L349" s="113">
        <v>0</v>
      </c>
      <c r="M349" s="113">
        <v>0</v>
      </c>
      <c r="N349" s="117"/>
      <c r="O349" s="115" t="s">
        <v>207</v>
      </c>
      <c r="P349" s="115"/>
      <c r="Q349" s="115"/>
      <c r="R349" s="71"/>
    </row>
    <row r="350" spans="1:18" s="55" customFormat="1" ht="46.5" customHeight="1" x14ac:dyDescent="0.25">
      <c r="A350" s="54"/>
      <c r="B350" s="62" t="s">
        <v>1016</v>
      </c>
      <c r="C350" s="197" t="s">
        <v>1019</v>
      </c>
      <c r="D350" s="39" t="s">
        <v>517</v>
      </c>
      <c r="E350" s="185">
        <v>50</v>
      </c>
      <c r="F350" s="291">
        <v>43832</v>
      </c>
      <c r="G350" s="291">
        <v>44196</v>
      </c>
      <c r="H350" s="39" t="s">
        <v>1459</v>
      </c>
      <c r="I350" s="39" t="s">
        <v>1461</v>
      </c>
      <c r="J350" s="46"/>
      <c r="K350" s="40"/>
      <c r="L350" s="40"/>
      <c r="M350" s="40"/>
      <c r="N350" s="41"/>
      <c r="O350" s="42" t="s">
        <v>207</v>
      </c>
      <c r="P350" s="42" t="s">
        <v>1041</v>
      </c>
      <c r="Q350" s="42"/>
      <c r="R350" s="71"/>
    </row>
    <row r="351" spans="1:18" s="55" customFormat="1" ht="46.5" customHeight="1" x14ac:dyDescent="0.25">
      <c r="A351" s="54"/>
      <c r="B351" s="62" t="s">
        <v>1017</v>
      </c>
      <c r="C351" s="197" t="s">
        <v>1020</v>
      </c>
      <c r="D351" s="39" t="s">
        <v>517</v>
      </c>
      <c r="E351" s="185">
        <v>50</v>
      </c>
      <c r="F351" s="291">
        <v>43832</v>
      </c>
      <c r="G351" s="291">
        <v>44196</v>
      </c>
      <c r="H351" s="39" t="s">
        <v>1460</v>
      </c>
      <c r="I351" s="39" t="s">
        <v>1457</v>
      </c>
      <c r="J351" s="46"/>
      <c r="K351" s="40"/>
      <c r="L351" s="40"/>
      <c r="M351" s="40"/>
      <c r="N351" s="41"/>
      <c r="O351" s="42" t="s">
        <v>207</v>
      </c>
      <c r="P351" s="42" t="s">
        <v>1041</v>
      </c>
      <c r="Q351" s="42"/>
      <c r="R351" s="71"/>
    </row>
    <row r="352" spans="1:18" s="55" customFormat="1" ht="31.5" customHeight="1" x14ac:dyDescent="0.25">
      <c r="A352" s="54"/>
      <c r="B352" s="62" t="s">
        <v>1018</v>
      </c>
      <c r="C352" s="197" t="s">
        <v>1021</v>
      </c>
      <c r="D352" s="39" t="s">
        <v>517</v>
      </c>
      <c r="E352" s="185">
        <v>0</v>
      </c>
      <c r="F352" s="291">
        <v>44013</v>
      </c>
      <c r="G352" s="291">
        <v>44196</v>
      </c>
      <c r="H352" s="198" t="s">
        <v>1458</v>
      </c>
      <c r="I352" s="39" t="s">
        <v>1022</v>
      </c>
      <c r="J352" s="46"/>
      <c r="K352" s="40"/>
      <c r="L352" s="40"/>
      <c r="M352" s="40"/>
      <c r="N352" s="41"/>
      <c r="O352" s="42" t="s">
        <v>207</v>
      </c>
      <c r="P352" s="42" t="s">
        <v>1041</v>
      </c>
      <c r="Q352" s="42"/>
      <c r="R352" s="71"/>
    </row>
    <row r="353" spans="1:18" s="55" customFormat="1" ht="31.5" customHeight="1" x14ac:dyDescent="0.25">
      <c r="A353" s="135"/>
      <c r="B353" s="110" t="s">
        <v>1462</v>
      </c>
      <c r="C353" s="125" t="s">
        <v>1467</v>
      </c>
      <c r="D353" s="112" t="s">
        <v>26</v>
      </c>
      <c r="E353" s="186">
        <v>10</v>
      </c>
      <c r="F353" s="290">
        <v>43832</v>
      </c>
      <c r="G353" s="290">
        <v>44196</v>
      </c>
      <c r="H353" s="112"/>
      <c r="I353" s="112"/>
      <c r="J353" s="113">
        <v>3000000</v>
      </c>
      <c r="K353" s="113">
        <v>0</v>
      </c>
      <c r="L353" s="113">
        <v>0</v>
      </c>
      <c r="M353" s="113">
        <v>0</v>
      </c>
      <c r="N353" s="117" t="s">
        <v>23</v>
      </c>
      <c r="O353" s="115" t="s">
        <v>207</v>
      </c>
      <c r="P353" s="115"/>
      <c r="Q353" s="115"/>
      <c r="R353" s="71"/>
    </row>
    <row r="354" spans="1:18" s="55" customFormat="1" ht="31.5" customHeight="1" x14ac:dyDescent="0.25">
      <c r="A354" s="54"/>
      <c r="B354" s="62" t="s">
        <v>1463</v>
      </c>
      <c r="C354" s="197" t="s">
        <v>1466</v>
      </c>
      <c r="D354" s="39" t="s">
        <v>517</v>
      </c>
      <c r="E354" s="185">
        <v>5</v>
      </c>
      <c r="F354" s="291">
        <v>43832</v>
      </c>
      <c r="G354" s="294">
        <v>43860</v>
      </c>
      <c r="H354" s="63" t="s">
        <v>783</v>
      </c>
      <c r="I354" s="63" t="s">
        <v>783</v>
      </c>
      <c r="J354" s="46"/>
      <c r="K354" s="40"/>
      <c r="L354" s="40"/>
      <c r="M354" s="40"/>
      <c r="N354" s="41"/>
      <c r="O354" s="42" t="s">
        <v>207</v>
      </c>
      <c r="P354" s="42" t="s">
        <v>1473</v>
      </c>
      <c r="Q354" s="42"/>
      <c r="R354" s="71"/>
    </row>
    <row r="355" spans="1:18" s="55" customFormat="1" ht="31.5" customHeight="1" x14ac:dyDescent="0.25">
      <c r="A355" s="54"/>
      <c r="B355" s="62" t="s">
        <v>1464</v>
      </c>
      <c r="C355" s="197" t="s">
        <v>871</v>
      </c>
      <c r="D355" s="39" t="s">
        <v>517</v>
      </c>
      <c r="E355" s="185">
        <v>10</v>
      </c>
      <c r="F355" s="291">
        <v>43891</v>
      </c>
      <c r="G355" s="291">
        <v>44012</v>
      </c>
      <c r="H355" s="63" t="s">
        <v>1078</v>
      </c>
      <c r="I355" s="63" t="s">
        <v>830</v>
      </c>
      <c r="J355" s="46"/>
      <c r="K355" s="40"/>
      <c r="L355" s="40"/>
      <c r="M355" s="40"/>
      <c r="N355" s="41"/>
      <c r="O355" s="42" t="s">
        <v>207</v>
      </c>
      <c r="P355" s="42" t="s">
        <v>1474</v>
      </c>
      <c r="Q355" s="42"/>
      <c r="R355" s="71"/>
    </row>
    <row r="356" spans="1:18" s="55" customFormat="1" ht="31.5" customHeight="1" x14ac:dyDescent="0.25">
      <c r="A356" s="54"/>
      <c r="B356" s="62" t="s">
        <v>1465</v>
      </c>
      <c r="C356" s="197" t="s">
        <v>1468</v>
      </c>
      <c r="D356" s="39" t="s">
        <v>517</v>
      </c>
      <c r="E356" s="185">
        <v>85</v>
      </c>
      <c r="F356" s="291">
        <v>44013</v>
      </c>
      <c r="G356" s="291">
        <v>44196</v>
      </c>
      <c r="H356" s="39" t="s">
        <v>1469</v>
      </c>
      <c r="I356" s="39" t="s">
        <v>1470</v>
      </c>
      <c r="J356" s="46"/>
      <c r="K356" s="40"/>
      <c r="L356" s="40"/>
      <c r="M356" s="40"/>
      <c r="N356" s="41"/>
      <c r="O356" s="42" t="s">
        <v>207</v>
      </c>
      <c r="P356" s="42" t="s">
        <v>1473</v>
      </c>
      <c r="Q356" s="42"/>
      <c r="R356" s="71"/>
    </row>
    <row r="357" spans="1:18" s="55" customFormat="1" x14ac:dyDescent="0.25">
      <c r="A357" s="140" t="s">
        <v>19</v>
      </c>
      <c r="B357" s="228" t="s">
        <v>214</v>
      </c>
      <c r="C357" s="243" t="s">
        <v>215</v>
      </c>
      <c r="D357" s="150" t="s">
        <v>22</v>
      </c>
      <c r="E357" s="172"/>
      <c r="F357" s="289">
        <v>44013</v>
      </c>
      <c r="G357" s="289">
        <v>44195</v>
      </c>
      <c r="H357" s="142"/>
      <c r="I357" s="142"/>
      <c r="J357" s="146">
        <f>+J358</f>
        <v>0</v>
      </c>
      <c r="K357" s="146">
        <f t="shared" ref="K357:M357" si="29">+K358</f>
        <v>0</v>
      </c>
      <c r="L357" s="146">
        <f t="shared" si="29"/>
        <v>0</v>
      </c>
      <c r="M357" s="146">
        <f t="shared" si="29"/>
        <v>0</v>
      </c>
      <c r="N357" s="144"/>
      <c r="O357" s="145" t="s">
        <v>207</v>
      </c>
      <c r="P357" s="145"/>
      <c r="Q357" s="145"/>
      <c r="R357" s="71"/>
    </row>
    <row r="358" spans="1:18" s="55" customFormat="1" x14ac:dyDescent="0.25">
      <c r="A358" s="135"/>
      <c r="B358" s="110" t="s">
        <v>216</v>
      </c>
      <c r="C358" s="112" t="s">
        <v>1493</v>
      </c>
      <c r="D358" s="112" t="s">
        <v>26</v>
      </c>
      <c r="E358" s="173"/>
      <c r="F358" s="290">
        <v>44013</v>
      </c>
      <c r="G358" s="290">
        <v>44195</v>
      </c>
      <c r="H358" s="112"/>
      <c r="I358" s="112"/>
      <c r="J358" s="116">
        <v>0</v>
      </c>
      <c r="K358" s="116">
        <v>0</v>
      </c>
      <c r="L358" s="116">
        <v>0</v>
      </c>
      <c r="M358" s="116">
        <v>0</v>
      </c>
      <c r="N358" s="117"/>
      <c r="O358" s="115" t="s">
        <v>207</v>
      </c>
      <c r="P358" s="115"/>
      <c r="Q358" s="115"/>
      <c r="R358" s="71"/>
    </row>
    <row r="359" spans="1:18" s="55" customFormat="1" ht="31.5" customHeight="1" x14ac:dyDescent="0.25">
      <c r="A359" s="54"/>
      <c r="B359" s="62" t="s">
        <v>1494</v>
      </c>
      <c r="C359" s="242" t="s">
        <v>1504</v>
      </c>
      <c r="D359" s="39" t="s">
        <v>517</v>
      </c>
      <c r="E359" s="185">
        <v>50</v>
      </c>
      <c r="F359" s="294">
        <v>44013</v>
      </c>
      <c r="G359" s="294">
        <v>44195</v>
      </c>
      <c r="H359" s="63" t="s">
        <v>1496</v>
      </c>
      <c r="I359" s="63" t="s">
        <v>1498</v>
      </c>
      <c r="J359" s="46"/>
      <c r="K359" s="40"/>
      <c r="L359" s="40"/>
      <c r="M359" s="40"/>
      <c r="N359" s="41"/>
      <c r="O359" s="42" t="s">
        <v>207</v>
      </c>
      <c r="P359" s="42" t="s">
        <v>1473</v>
      </c>
      <c r="Q359" s="42"/>
      <c r="R359" s="71"/>
    </row>
    <row r="360" spans="1:18" s="55" customFormat="1" ht="31.5" customHeight="1" x14ac:dyDescent="0.25">
      <c r="A360" s="54"/>
      <c r="B360" s="62" t="s">
        <v>1495</v>
      </c>
      <c r="C360" s="242" t="s">
        <v>1505</v>
      </c>
      <c r="D360" s="39" t="s">
        <v>517</v>
      </c>
      <c r="E360" s="185">
        <v>50</v>
      </c>
      <c r="F360" s="294">
        <v>44013</v>
      </c>
      <c r="G360" s="294">
        <v>44195</v>
      </c>
      <c r="H360" s="63" t="s">
        <v>1497</v>
      </c>
      <c r="I360" s="63" t="s">
        <v>1498</v>
      </c>
      <c r="J360" s="46"/>
      <c r="K360" s="40"/>
      <c r="L360" s="40"/>
      <c r="M360" s="40"/>
      <c r="N360" s="41"/>
      <c r="O360" s="42" t="s">
        <v>207</v>
      </c>
      <c r="P360" s="42" t="s">
        <v>1473</v>
      </c>
      <c r="Q360" s="42"/>
      <c r="R360" s="71"/>
    </row>
    <row r="361" spans="1:18" s="55" customFormat="1" ht="27.75" customHeight="1" x14ac:dyDescent="0.25">
      <c r="A361" s="140" t="s">
        <v>19</v>
      </c>
      <c r="B361" s="228" t="s">
        <v>1506</v>
      </c>
      <c r="C361" s="147" t="s">
        <v>217</v>
      </c>
      <c r="D361" s="150" t="s">
        <v>22</v>
      </c>
      <c r="E361" s="172"/>
      <c r="F361" s="289">
        <v>43832</v>
      </c>
      <c r="G361" s="289">
        <v>44195</v>
      </c>
      <c r="H361" s="142"/>
      <c r="I361" s="142"/>
      <c r="J361" s="146">
        <f>+J362</f>
        <v>0</v>
      </c>
      <c r="K361" s="146">
        <f t="shared" ref="K361:M361" si="30">+K362</f>
        <v>0</v>
      </c>
      <c r="L361" s="146">
        <f t="shared" si="30"/>
        <v>0</v>
      </c>
      <c r="M361" s="146">
        <f t="shared" si="30"/>
        <v>0</v>
      </c>
      <c r="N361" s="144"/>
      <c r="O361" s="145" t="s">
        <v>207</v>
      </c>
      <c r="P361" s="145"/>
      <c r="Q361" s="145"/>
      <c r="R361" s="71"/>
    </row>
    <row r="362" spans="1:18" s="55" customFormat="1" x14ac:dyDescent="0.25">
      <c r="A362" s="135"/>
      <c r="B362" s="110" t="s">
        <v>1507</v>
      </c>
      <c r="C362" s="111" t="s">
        <v>1023</v>
      </c>
      <c r="D362" s="112" t="s">
        <v>26</v>
      </c>
      <c r="E362" s="173"/>
      <c r="F362" s="290">
        <v>43832</v>
      </c>
      <c r="G362" s="290">
        <v>44195</v>
      </c>
      <c r="H362" s="112"/>
      <c r="I362" s="112"/>
      <c r="J362" s="116">
        <v>0</v>
      </c>
      <c r="K362" s="116">
        <v>0</v>
      </c>
      <c r="L362" s="116">
        <v>0</v>
      </c>
      <c r="M362" s="116">
        <v>0</v>
      </c>
      <c r="N362" s="117"/>
      <c r="O362" s="115" t="s">
        <v>207</v>
      </c>
      <c r="P362" s="115"/>
      <c r="Q362" s="115"/>
      <c r="R362" s="71"/>
    </row>
    <row r="363" spans="1:18" s="55" customFormat="1" x14ac:dyDescent="0.25">
      <c r="A363" s="54"/>
      <c r="B363" s="62" t="s">
        <v>1508</v>
      </c>
      <c r="C363" s="199" t="s">
        <v>1024</v>
      </c>
      <c r="D363" s="39" t="s">
        <v>517</v>
      </c>
      <c r="E363" s="174" t="s">
        <v>1500</v>
      </c>
      <c r="F363" s="291">
        <v>43832</v>
      </c>
      <c r="G363" s="291">
        <v>44042</v>
      </c>
      <c r="H363" s="198" t="s">
        <v>1032</v>
      </c>
      <c r="I363" s="198" t="s">
        <v>1032</v>
      </c>
      <c r="J363" s="53"/>
      <c r="K363" s="53"/>
      <c r="L363" s="53"/>
      <c r="M363" s="53"/>
      <c r="N363" s="41"/>
      <c r="O363" s="42" t="s">
        <v>207</v>
      </c>
      <c r="P363" s="198" t="s">
        <v>3308</v>
      </c>
      <c r="Q363" s="42"/>
      <c r="R363" s="71"/>
    </row>
    <row r="364" spans="1:18" s="55" customFormat="1" x14ac:dyDescent="0.25">
      <c r="A364" s="54"/>
      <c r="B364" s="62" t="s">
        <v>1509</v>
      </c>
      <c r="C364" s="199" t="s">
        <v>1025</v>
      </c>
      <c r="D364" s="39" t="s">
        <v>517</v>
      </c>
      <c r="E364" s="174" t="s">
        <v>1501</v>
      </c>
      <c r="F364" s="291">
        <v>43832</v>
      </c>
      <c r="G364" s="291">
        <v>44042</v>
      </c>
      <c r="H364" s="198" t="s">
        <v>1033</v>
      </c>
      <c r="I364" s="198" t="s">
        <v>1033</v>
      </c>
      <c r="J364" s="53"/>
      <c r="K364" s="53"/>
      <c r="L364" s="53"/>
      <c r="M364" s="53"/>
      <c r="N364" s="41"/>
      <c r="O364" s="42" t="s">
        <v>207</v>
      </c>
      <c r="P364" s="198" t="s">
        <v>3308</v>
      </c>
      <c r="Q364" s="42"/>
      <c r="R364" s="71"/>
    </row>
    <row r="365" spans="1:18" s="55" customFormat="1" x14ac:dyDescent="0.25">
      <c r="A365" s="54"/>
      <c r="B365" s="62" t="s">
        <v>1510</v>
      </c>
      <c r="C365" s="199" t="s">
        <v>1026</v>
      </c>
      <c r="D365" s="39" t="s">
        <v>517</v>
      </c>
      <c r="E365" s="174" t="s">
        <v>1501</v>
      </c>
      <c r="F365" s="291">
        <v>44044</v>
      </c>
      <c r="G365" s="291">
        <v>44105</v>
      </c>
      <c r="H365" s="198" t="s">
        <v>1034</v>
      </c>
      <c r="I365" s="198" t="s">
        <v>1034</v>
      </c>
      <c r="J365" s="53"/>
      <c r="K365" s="53"/>
      <c r="L365" s="53"/>
      <c r="M365" s="53"/>
      <c r="N365" s="41"/>
      <c r="O365" s="42" t="s">
        <v>207</v>
      </c>
      <c r="P365" s="198" t="s">
        <v>3235</v>
      </c>
      <c r="Q365" s="42"/>
      <c r="R365" s="71"/>
    </row>
    <row r="366" spans="1:18" s="55" customFormat="1" x14ac:dyDescent="0.25">
      <c r="A366" s="54"/>
      <c r="B366" s="62" t="s">
        <v>1511</v>
      </c>
      <c r="C366" s="199" t="s">
        <v>1027</v>
      </c>
      <c r="D366" s="39" t="s">
        <v>517</v>
      </c>
      <c r="E366" s="174" t="s">
        <v>1502</v>
      </c>
      <c r="F366" s="291">
        <v>44106</v>
      </c>
      <c r="G366" s="291">
        <v>44137</v>
      </c>
      <c r="H366" s="198" t="s">
        <v>1442</v>
      </c>
      <c r="I366" s="198" t="s">
        <v>1442</v>
      </c>
      <c r="J366" s="53"/>
      <c r="K366" s="53"/>
      <c r="L366" s="53"/>
      <c r="M366" s="53"/>
      <c r="N366" s="41"/>
      <c r="O366" s="42" t="s">
        <v>96</v>
      </c>
      <c r="P366" s="42" t="s">
        <v>1488</v>
      </c>
      <c r="Q366" s="42"/>
      <c r="R366" s="71"/>
    </row>
    <row r="367" spans="1:18" s="55" customFormat="1" x14ac:dyDescent="0.25">
      <c r="A367" s="54"/>
      <c r="B367" s="62" t="s">
        <v>1512</v>
      </c>
      <c r="C367" s="199" t="s">
        <v>1028</v>
      </c>
      <c r="D367" s="39" t="s">
        <v>517</v>
      </c>
      <c r="E367" s="174" t="s">
        <v>1501</v>
      </c>
      <c r="F367" s="291">
        <v>44138</v>
      </c>
      <c r="G367" s="291">
        <v>44146</v>
      </c>
      <c r="H367" s="198" t="s">
        <v>1035</v>
      </c>
      <c r="I367" s="198" t="s">
        <v>1035</v>
      </c>
      <c r="J367" s="53"/>
      <c r="K367" s="53"/>
      <c r="L367" s="53"/>
      <c r="M367" s="53"/>
      <c r="N367" s="41"/>
      <c r="O367" s="42" t="s">
        <v>207</v>
      </c>
      <c r="P367" s="198" t="s">
        <v>3235</v>
      </c>
      <c r="Q367" s="42"/>
      <c r="R367" s="71"/>
    </row>
    <row r="368" spans="1:18" s="55" customFormat="1" x14ac:dyDescent="0.25">
      <c r="A368" s="54"/>
      <c r="B368" s="62" t="s">
        <v>1513</v>
      </c>
      <c r="C368" s="199" t="s">
        <v>1029</v>
      </c>
      <c r="D368" s="39" t="s">
        <v>517</v>
      </c>
      <c r="E368" s="174" t="s">
        <v>1501</v>
      </c>
      <c r="F368" s="291">
        <v>44147</v>
      </c>
      <c r="G368" s="291">
        <v>44177</v>
      </c>
      <c r="H368" s="198" t="s">
        <v>1036</v>
      </c>
      <c r="I368" s="198" t="s">
        <v>1036</v>
      </c>
      <c r="J368" s="53"/>
      <c r="K368" s="53"/>
      <c r="L368" s="53"/>
      <c r="M368" s="53"/>
      <c r="N368" s="41"/>
      <c r="O368" s="42" t="s">
        <v>96</v>
      </c>
      <c r="P368" s="234" t="s">
        <v>1154</v>
      </c>
      <c r="Q368" s="42"/>
      <c r="R368" s="71"/>
    </row>
    <row r="369" spans="1:18" s="55" customFormat="1" x14ac:dyDescent="0.25">
      <c r="A369" s="54"/>
      <c r="B369" s="62" t="s">
        <v>1514</v>
      </c>
      <c r="C369" s="199" t="s">
        <v>1030</v>
      </c>
      <c r="D369" s="39" t="s">
        <v>517</v>
      </c>
      <c r="E369" s="174" t="s">
        <v>1503</v>
      </c>
      <c r="F369" s="291">
        <v>44178</v>
      </c>
      <c r="G369" s="291">
        <v>44185</v>
      </c>
      <c r="H369" s="198" t="s">
        <v>1037</v>
      </c>
      <c r="I369" s="198" t="s">
        <v>1037</v>
      </c>
      <c r="J369" s="53"/>
      <c r="K369" s="53"/>
      <c r="L369" s="53"/>
      <c r="M369" s="53"/>
      <c r="N369" s="41"/>
      <c r="O369" s="42" t="s">
        <v>207</v>
      </c>
      <c r="P369" s="198" t="s">
        <v>3235</v>
      </c>
      <c r="Q369" s="42"/>
      <c r="R369" s="71"/>
    </row>
    <row r="370" spans="1:18" s="55" customFormat="1" x14ac:dyDescent="0.25">
      <c r="A370" s="54"/>
      <c r="B370" s="62" t="s">
        <v>1515</v>
      </c>
      <c r="C370" s="45" t="s">
        <v>1031</v>
      </c>
      <c r="D370" s="39" t="s">
        <v>517</v>
      </c>
      <c r="E370" s="174" t="s">
        <v>1503</v>
      </c>
      <c r="F370" s="291">
        <v>44188</v>
      </c>
      <c r="G370" s="291">
        <v>44195</v>
      </c>
      <c r="H370" s="198" t="s">
        <v>1038</v>
      </c>
      <c r="I370" s="39" t="s">
        <v>816</v>
      </c>
      <c r="J370" s="53"/>
      <c r="K370" s="53"/>
      <c r="L370" s="53"/>
      <c r="M370" s="53"/>
      <c r="N370" s="41"/>
      <c r="O370" s="42" t="s">
        <v>96</v>
      </c>
      <c r="P370" s="234" t="s">
        <v>1154</v>
      </c>
      <c r="Q370" s="42"/>
      <c r="R370" s="71"/>
    </row>
    <row r="371" spans="1:18" s="66" customFormat="1" x14ac:dyDescent="0.25">
      <c r="A371" s="140" t="s">
        <v>19</v>
      </c>
      <c r="B371" s="228" t="s">
        <v>1533</v>
      </c>
      <c r="C371" s="141" t="s">
        <v>218</v>
      </c>
      <c r="D371" s="150" t="s">
        <v>22</v>
      </c>
      <c r="E371" s="172"/>
      <c r="F371" s="289">
        <v>43832</v>
      </c>
      <c r="G371" s="289">
        <v>44042</v>
      </c>
      <c r="H371" s="142"/>
      <c r="I371" s="142"/>
      <c r="J371" s="146">
        <f>+J372</f>
        <v>0</v>
      </c>
      <c r="K371" s="146">
        <f t="shared" ref="K371:M371" si="31">+K372</f>
        <v>0</v>
      </c>
      <c r="L371" s="146">
        <f t="shared" si="31"/>
        <v>0</v>
      </c>
      <c r="M371" s="146">
        <f t="shared" si="31"/>
        <v>0</v>
      </c>
      <c r="N371" s="144"/>
      <c r="O371" s="145" t="s">
        <v>207</v>
      </c>
      <c r="P371" s="145"/>
      <c r="Q371" s="145"/>
      <c r="R371" s="73"/>
    </row>
    <row r="372" spans="1:18" s="66" customFormat="1" ht="23.25" customHeight="1" x14ac:dyDescent="0.25">
      <c r="A372" s="135"/>
      <c r="B372" s="110" t="s">
        <v>1534</v>
      </c>
      <c r="C372" s="112" t="s">
        <v>219</v>
      </c>
      <c r="D372" s="112" t="s">
        <v>26</v>
      </c>
      <c r="E372" s="173"/>
      <c r="F372" s="290">
        <v>43832</v>
      </c>
      <c r="G372" s="290">
        <v>44042</v>
      </c>
      <c r="H372" s="112"/>
      <c r="I372" s="112"/>
      <c r="J372" s="113">
        <v>0</v>
      </c>
      <c r="K372" s="113">
        <v>0</v>
      </c>
      <c r="L372" s="113">
        <v>0</v>
      </c>
      <c r="M372" s="113">
        <v>0</v>
      </c>
      <c r="N372" s="117"/>
      <c r="O372" s="115" t="s">
        <v>207</v>
      </c>
      <c r="P372" s="115"/>
      <c r="Q372" s="115"/>
      <c r="R372" s="73"/>
    </row>
    <row r="373" spans="1:18" s="55" customFormat="1" ht="51" x14ac:dyDescent="0.25">
      <c r="A373" s="54"/>
      <c r="B373" s="62" t="s">
        <v>1535</v>
      </c>
      <c r="C373" s="200" t="s">
        <v>1516</v>
      </c>
      <c r="D373" s="39" t="s">
        <v>517</v>
      </c>
      <c r="E373" s="185">
        <v>35</v>
      </c>
      <c r="F373" s="291">
        <v>43862</v>
      </c>
      <c r="G373" s="291">
        <v>44042</v>
      </c>
      <c r="H373" s="198" t="s">
        <v>1518</v>
      </c>
      <c r="I373" s="39" t="s">
        <v>1530</v>
      </c>
      <c r="J373" s="46"/>
      <c r="K373" s="53"/>
      <c r="L373" s="53"/>
      <c r="M373" s="53"/>
      <c r="N373" s="41"/>
      <c r="O373" s="42" t="s">
        <v>207</v>
      </c>
      <c r="P373" s="198" t="s">
        <v>1040</v>
      </c>
      <c r="Q373" s="42"/>
      <c r="R373" s="71"/>
    </row>
    <row r="374" spans="1:18" s="55" customFormat="1" ht="34.5" customHeight="1" x14ac:dyDescent="0.25">
      <c r="A374" s="54"/>
      <c r="B374" s="62" t="s">
        <v>1536</v>
      </c>
      <c r="C374" s="45" t="s">
        <v>1517</v>
      </c>
      <c r="D374" s="39" t="s">
        <v>517</v>
      </c>
      <c r="E374" s="185">
        <v>35</v>
      </c>
      <c r="F374" s="291">
        <v>43832</v>
      </c>
      <c r="G374" s="291">
        <v>44042</v>
      </c>
      <c r="H374" s="198" t="s">
        <v>1519</v>
      </c>
      <c r="I374" s="39" t="s">
        <v>1531</v>
      </c>
      <c r="J374" s="46"/>
      <c r="K374" s="53"/>
      <c r="L374" s="53"/>
      <c r="M374" s="53"/>
      <c r="N374" s="41"/>
      <c r="O374" s="42" t="s">
        <v>207</v>
      </c>
      <c r="P374" s="198" t="s">
        <v>1040</v>
      </c>
      <c r="Q374" s="42"/>
      <c r="R374" s="71"/>
    </row>
    <row r="375" spans="1:18" s="55" customFormat="1" ht="23.25" customHeight="1" x14ac:dyDescent="0.25">
      <c r="A375" s="54"/>
      <c r="B375" s="62" t="s">
        <v>1537</v>
      </c>
      <c r="C375" s="45" t="s">
        <v>3309</v>
      </c>
      <c r="D375" s="39" t="s">
        <v>517</v>
      </c>
      <c r="E375" s="185">
        <v>30</v>
      </c>
      <c r="F375" s="291">
        <v>43832</v>
      </c>
      <c r="G375" s="291">
        <v>44042</v>
      </c>
      <c r="H375" s="198" t="s">
        <v>1519</v>
      </c>
      <c r="I375" s="39" t="s">
        <v>1039</v>
      </c>
      <c r="J375" s="46"/>
      <c r="K375" s="53"/>
      <c r="L375" s="53"/>
      <c r="M375" s="53"/>
      <c r="N375" s="41"/>
      <c r="O375" s="42" t="s">
        <v>207</v>
      </c>
      <c r="P375" s="198" t="s">
        <v>1040</v>
      </c>
      <c r="Q375" s="42"/>
      <c r="R375" s="71"/>
    </row>
    <row r="376" spans="1:18" s="55" customFormat="1" ht="19.5" customHeight="1" x14ac:dyDescent="0.25">
      <c r="A376" s="140" t="s">
        <v>44</v>
      </c>
      <c r="B376" s="228" t="s">
        <v>1538</v>
      </c>
      <c r="C376" s="147" t="s">
        <v>1532</v>
      </c>
      <c r="D376" s="150" t="s">
        <v>22</v>
      </c>
      <c r="E376" s="172"/>
      <c r="F376" s="289">
        <v>43889</v>
      </c>
      <c r="G376" s="289">
        <v>44155</v>
      </c>
      <c r="H376" s="142"/>
      <c r="I376" s="142"/>
      <c r="J376" s="146">
        <f>+J377+J385+J393+J401</f>
        <v>0</v>
      </c>
      <c r="K376" s="146">
        <f t="shared" ref="K376:M376" si="32">+K377+K385+K393+K401</f>
        <v>0</v>
      </c>
      <c r="L376" s="146">
        <f t="shared" si="32"/>
        <v>0</v>
      </c>
      <c r="M376" s="146">
        <f t="shared" si="32"/>
        <v>0</v>
      </c>
      <c r="N376" s="144"/>
      <c r="O376" s="145" t="s">
        <v>203</v>
      </c>
      <c r="P376" s="145"/>
      <c r="Q376" s="145"/>
      <c r="R376" s="71"/>
    </row>
    <row r="377" spans="1:18" s="66" customFormat="1" ht="23.25" customHeight="1" x14ac:dyDescent="0.25">
      <c r="A377" s="135"/>
      <c r="B377" s="110" t="s">
        <v>1539</v>
      </c>
      <c r="C377" s="112" t="s">
        <v>1540</v>
      </c>
      <c r="D377" s="112" t="s">
        <v>26</v>
      </c>
      <c r="E377" s="173"/>
      <c r="F377" s="290">
        <v>43889</v>
      </c>
      <c r="G377" s="290">
        <v>44155</v>
      </c>
      <c r="H377" s="112"/>
      <c r="I377" s="112"/>
      <c r="J377" s="113">
        <v>0</v>
      </c>
      <c r="K377" s="113">
        <v>0</v>
      </c>
      <c r="L377" s="113">
        <v>0</v>
      </c>
      <c r="M377" s="113">
        <v>0</v>
      </c>
      <c r="N377" s="117"/>
      <c r="O377" s="115" t="s">
        <v>203</v>
      </c>
      <c r="P377" s="115"/>
      <c r="Q377" s="115"/>
      <c r="R377" s="73"/>
    </row>
    <row r="378" spans="1:18" s="55" customFormat="1" ht="25.5" x14ac:dyDescent="0.25">
      <c r="A378" s="54"/>
      <c r="B378" s="62" t="s">
        <v>1541</v>
      </c>
      <c r="C378" s="45" t="s">
        <v>1548</v>
      </c>
      <c r="D378" s="39" t="s">
        <v>517</v>
      </c>
      <c r="E378" s="185">
        <v>40</v>
      </c>
      <c r="F378" s="291">
        <v>43889</v>
      </c>
      <c r="G378" s="291">
        <v>44002</v>
      </c>
      <c r="H378" s="198" t="s">
        <v>1555</v>
      </c>
      <c r="I378" s="198" t="s">
        <v>1556</v>
      </c>
      <c r="J378" s="56"/>
      <c r="K378" s="56"/>
      <c r="L378" s="56"/>
      <c r="M378" s="56"/>
      <c r="N378" s="41"/>
      <c r="O378" s="42" t="s">
        <v>203</v>
      </c>
      <c r="P378" s="42" t="s">
        <v>1569</v>
      </c>
      <c r="Q378" s="42"/>
      <c r="R378" s="71"/>
    </row>
    <row r="379" spans="1:18" s="55" customFormat="1" ht="29.25" customHeight="1" x14ac:dyDescent="0.25">
      <c r="A379" s="54"/>
      <c r="B379" s="62" t="s">
        <v>1542</v>
      </c>
      <c r="C379" s="45" t="s">
        <v>1549</v>
      </c>
      <c r="D379" s="39" t="s">
        <v>517</v>
      </c>
      <c r="E379" s="185">
        <v>15</v>
      </c>
      <c r="F379" s="291">
        <v>43925</v>
      </c>
      <c r="G379" s="291">
        <v>44042</v>
      </c>
      <c r="H379" s="198" t="s">
        <v>1557</v>
      </c>
      <c r="I379" s="198" t="s">
        <v>1558</v>
      </c>
      <c r="J379" s="56"/>
      <c r="K379" s="56"/>
      <c r="L379" s="56"/>
      <c r="M379" s="56"/>
      <c r="N379" s="41"/>
      <c r="O379" s="42" t="s">
        <v>203</v>
      </c>
      <c r="P379" s="42" t="s">
        <v>1569</v>
      </c>
      <c r="Q379" s="42"/>
      <c r="R379" s="71"/>
    </row>
    <row r="380" spans="1:18" s="55" customFormat="1" ht="25.5" x14ac:dyDescent="0.25">
      <c r="A380" s="54"/>
      <c r="B380" s="62" t="s">
        <v>1543</v>
      </c>
      <c r="C380" s="45" t="s">
        <v>1550</v>
      </c>
      <c r="D380" s="39" t="s">
        <v>517</v>
      </c>
      <c r="E380" s="185">
        <v>10</v>
      </c>
      <c r="F380" s="291">
        <v>43971</v>
      </c>
      <c r="G380" s="291">
        <v>44104</v>
      </c>
      <c r="H380" s="198" t="s">
        <v>1559</v>
      </c>
      <c r="I380" s="198" t="s">
        <v>1560</v>
      </c>
      <c r="J380" s="56"/>
      <c r="K380" s="56"/>
      <c r="L380" s="56"/>
      <c r="M380" s="56"/>
      <c r="N380" s="41"/>
      <c r="O380" s="42" t="s">
        <v>203</v>
      </c>
      <c r="P380" s="42" t="s">
        <v>1569</v>
      </c>
      <c r="Q380" s="42"/>
      <c r="R380" s="71"/>
    </row>
    <row r="381" spans="1:18" s="55" customFormat="1" ht="19.5" customHeight="1" x14ac:dyDescent="0.25">
      <c r="A381" s="54"/>
      <c r="B381" s="62" t="s">
        <v>1544</v>
      </c>
      <c r="C381" s="45" t="s">
        <v>1551</v>
      </c>
      <c r="D381" s="39" t="s">
        <v>517</v>
      </c>
      <c r="E381" s="185">
        <v>20</v>
      </c>
      <c r="F381" s="291">
        <v>44074</v>
      </c>
      <c r="G381" s="291">
        <v>44104</v>
      </c>
      <c r="H381" s="198" t="s">
        <v>1561</v>
      </c>
      <c r="I381" s="198" t="s">
        <v>1562</v>
      </c>
      <c r="J381" s="56"/>
      <c r="K381" s="56"/>
      <c r="L381" s="56"/>
      <c r="M381" s="56"/>
      <c r="N381" s="41"/>
      <c r="O381" s="42" t="s">
        <v>203</v>
      </c>
      <c r="P381" s="42" t="s">
        <v>1569</v>
      </c>
      <c r="Q381" s="42"/>
      <c r="R381" s="71"/>
    </row>
    <row r="382" spans="1:18" s="55" customFormat="1" ht="19.5" customHeight="1" x14ac:dyDescent="0.25">
      <c r="A382" s="54"/>
      <c r="B382" s="62" t="s">
        <v>1545</v>
      </c>
      <c r="C382" s="45" t="s">
        <v>1552</v>
      </c>
      <c r="D382" s="39" t="s">
        <v>517</v>
      </c>
      <c r="E382" s="185">
        <v>5</v>
      </c>
      <c r="F382" s="291">
        <v>44074</v>
      </c>
      <c r="G382" s="291">
        <v>44134</v>
      </c>
      <c r="H382" s="198" t="s">
        <v>1563</v>
      </c>
      <c r="I382" s="198" t="s">
        <v>1564</v>
      </c>
      <c r="J382" s="56"/>
      <c r="K382" s="56"/>
      <c r="L382" s="56"/>
      <c r="M382" s="56"/>
      <c r="N382" s="41"/>
      <c r="O382" s="42" t="s">
        <v>203</v>
      </c>
      <c r="P382" s="42" t="s">
        <v>1417</v>
      </c>
      <c r="Q382" s="42"/>
      <c r="R382" s="71"/>
    </row>
    <row r="383" spans="1:18" s="55" customFormat="1" ht="19.5" customHeight="1" x14ac:dyDescent="0.25">
      <c r="A383" s="54"/>
      <c r="B383" s="62" t="s">
        <v>1546</v>
      </c>
      <c r="C383" s="45" t="s">
        <v>1553</v>
      </c>
      <c r="D383" s="39" t="s">
        <v>517</v>
      </c>
      <c r="E383" s="185">
        <v>5</v>
      </c>
      <c r="F383" s="291">
        <v>44094</v>
      </c>
      <c r="G383" s="291">
        <v>44134</v>
      </c>
      <c r="H383" s="198" t="s">
        <v>1565</v>
      </c>
      <c r="I383" s="198" t="s">
        <v>1566</v>
      </c>
      <c r="J383" s="56"/>
      <c r="K383" s="56"/>
      <c r="L383" s="56"/>
      <c r="M383" s="56"/>
      <c r="N383" s="41"/>
      <c r="O383" s="42" t="s">
        <v>96</v>
      </c>
      <c r="P383" s="42" t="s">
        <v>1154</v>
      </c>
      <c r="Q383" s="42"/>
      <c r="R383" s="71"/>
    </row>
    <row r="384" spans="1:18" s="55" customFormat="1" ht="19.5" customHeight="1" x14ac:dyDescent="0.25">
      <c r="A384" s="54"/>
      <c r="B384" s="62" t="s">
        <v>1547</v>
      </c>
      <c r="C384" s="45" t="s">
        <v>1554</v>
      </c>
      <c r="D384" s="39" t="s">
        <v>517</v>
      </c>
      <c r="E384" s="185">
        <v>5</v>
      </c>
      <c r="F384" s="291">
        <v>44134</v>
      </c>
      <c r="G384" s="291">
        <v>44155</v>
      </c>
      <c r="H384" s="198" t="s">
        <v>1567</v>
      </c>
      <c r="I384" s="198" t="s">
        <v>1568</v>
      </c>
      <c r="J384" s="56"/>
      <c r="K384" s="56"/>
      <c r="L384" s="56"/>
      <c r="M384" s="56"/>
      <c r="N384" s="41"/>
      <c r="O384" s="42" t="s">
        <v>96</v>
      </c>
      <c r="P384" s="42" t="s">
        <v>1154</v>
      </c>
      <c r="Q384" s="42"/>
      <c r="R384" s="71"/>
    </row>
    <row r="385" spans="1:18" s="66" customFormat="1" ht="23.25" customHeight="1" x14ac:dyDescent="0.25">
      <c r="A385" s="135"/>
      <c r="B385" s="110" t="s">
        <v>1656</v>
      </c>
      <c r="C385" s="112" t="s">
        <v>1582</v>
      </c>
      <c r="D385" s="112" t="s">
        <v>26</v>
      </c>
      <c r="E385" s="173"/>
      <c r="F385" s="290">
        <v>43889</v>
      </c>
      <c r="G385" s="290">
        <v>44155</v>
      </c>
      <c r="H385" s="112"/>
      <c r="I385" s="112"/>
      <c r="J385" s="113">
        <v>0</v>
      </c>
      <c r="K385" s="113">
        <v>0</v>
      </c>
      <c r="L385" s="113">
        <v>0</v>
      </c>
      <c r="M385" s="113">
        <v>0</v>
      </c>
      <c r="N385" s="117"/>
      <c r="O385" s="115" t="s">
        <v>203</v>
      </c>
      <c r="P385" s="115"/>
      <c r="Q385" s="115"/>
      <c r="R385" s="73"/>
    </row>
    <row r="386" spans="1:18" s="55" customFormat="1" ht="25.5" x14ac:dyDescent="0.25">
      <c r="A386" s="54"/>
      <c r="B386" s="62" t="s">
        <v>1659</v>
      </c>
      <c r="C386" s="45" t="s">
        <v>1577</v>
      </c>
      <c r="D386" s="39" t="s">
        <v>517</v>
      </c>
      <c r="E386" s="185">
        <v>20</v>
      </c>
      <c r="F386" s="291">
        <v>43889</v>
      </c>
      <c r="G386" s="291">
        <v>44002</v>
      </c>
      <c r="H386" s="198" t="s">
        <v>1583</v>
      </c>
      <c r="I386" s="198" t="s">
        <v>1556</v>
      </c>
      <c r="J386" s="56"/>
      <c r="K386" s="56"/>
      <c r="L386" s="56"/>
      <c r="M386" s="56"/>
      <c r="N386" s="41"/>
      <c r="O386" s="42" t="s">
        <v>203</v>
      </c>
      <c r="P386" s="42" t="s">
        <v>1589</v>
      </c>
      <c r="Q386" s="42"/>
      <c r="R386" s="71"/>
    </row>
    <row r="387" spans="1:18" s="55" customFormat="1" ht="25.5" x14ac:dyDescent="0.25">
      <c r="A387" s="54"/>
      <c r="B387" s="62" t="s">
        <v>1660</v>
      </c>
      <c r="C387" s="45" t="s">
        <v>1578</v>
      </c>
      <c r="D387" s="39" t="s">
        <v>517</v>
      </c>
      <c r="E387" s="185">
        <v>15</v>
      </c>
      <c r="F387" s="291">
        <v>43925</v>
      </c>
      <c r="G387" s="291">
        <v>44042</v>
      </c>
      <c r="H387" s="198" t="s">
        <v>1557</v>
      </c>
      <c r="I387" s="198" t="s">
        <v>1558</v>
      </c>
      <c r="J387" s="56"/>
      <c r="K387" s="56"/>
      <c r="L387" s="56"/>
      <c r="M387" s="56"/>
      <c r="N387" s="41"/>
      <c r="O387" s="42" t="s">
        <v>203</v>
      </c>
      <c r="P387" s="42" t="s">
        <v>1589</v>
      </c>
      <c r="Q387" s="42"/>
      <c r="R387" s="71"/>
    </row>
    <row r="388" spans="1:18" s="55" customFormat="1" ht="25.5" x14ac:dyDescent="0.25">
      <c r="A388" s="54"/>
      <c r="B388" s="62" t="s">
        <v>1661</v>
      </c>
      <c r="C388" s="45" t="s">
        <v>1550</v>
      </c>
      <c r="D388" s="39" t="s">
        <v>517</v>
      </c>
      <c r="E388" s="185">
        <v>15</v>
      </c>
      <c r="F388" s="291">
        <v>43971</v>
      </c>
      <c r="G388" s="291">
        <v>44104</v>
      </c>
      <c r="H388" s="198" t="s">
        <v>1559</v>
      </c>
      <c r="I388" s="198" t="s">
        <v>1560</v>
      </c>
      <c r="J388" s="56"/>
      <c r="K388" s="56"/>
      <c r="L388" s="56"/>
      <c r="M388" s="56"/>
      <c r="N388" s="41"/>
      <c r="O388" s="42" t="s">
        <v>203</v>
      </c>
      <c r="P388" s="42" t="s">
        <v>1589</v>
      </c>
      <c r="Q388" s="42"/>
      <c r="R388" s="71"/>
    </row>
    <row r="389" spans="1:18" s="55" customFormat="1" ht="25.5" customHeight="1" x14ac:dyDescent="0.25">
      <c r="A389" s="54"/>
      <c r="B389" s="62" t="s">
        <v>1662</v>
      </c>
      <c r="C389" s="45" t="s">
        <v>1579</v>
      </c>
      <c r="D389" s="39" t="s">
        <v>517</v>
      </c>
      <c r="E389" s="185">
        <v>20</v>
      </c>
      <c r="F389" s="291">
        <v>44074</v>
      </c>
      <c r="G389" s="291">
        <v>44104</v>
      </c>
      <c r="H389" s="198" t="s">
        <v>1584</v>
      </c>
      <c r="I389" s="198" t="s">
        <v>1562</v>
      </c>
      <c r="J389" s="56"/>
      <c r="K389" s="56"/>
      <c r="L389" s="56"/>
      <c r="M389" s="56"/>
      <c r="N389" s="41"/>
      <c r="O389" s="42" t="s">
        <v>203</v>
      </c>
      <c r="P389" s="42" t="s">
        <v>1589</v>
      </c>
      <c r="Q389" s="42"/>
      <c r="R389" s="71"/>
    </row>
    <row r="390" spans="1:18" s="55" customFormat="1" ht="28.5" customHeight="1" x14ac:dyDescent="0.25">
      <c r="A390" s="54"/>
      <c r="B390" s="62" t="s">
        <v>1663</v>
      </c>
      <c r="C390" s="45" t="s">
        <v>1588</v>
      </c>
      <c r="D390" s="39" t="s">
        <v>517</v>
      </c>
      <c r="E390" s="185">
        <v>10</v>
      </c>
      <c r="F390" s="291">
        <v>44074</v>
      </c>
      <c r="G390" s="291">
        <v>44134</v>
      </c>
      <c r="H390" s="198" t="s">
        <v>1585</v>
      </c>
      <c r="I390" s="198" t="s">
        <v>1564</v>
      </c>
      <c r="J390" s="56"/>
      <c r="K390" s="56"/>
      <c r="L390" s="56"/>
      <c r="M390" s="56"/>
      <c r="N390" s="41"/>
      <c r="O390" s="42" t="s">
        <v>203</v>
      </c>
      <c r="P390" s="42" t="s">
        <v>1417</v>
      </c>
      <c r="Q390" s="42"/>
      <c r="R390" s="71"/>
    </row>
    <row r="391" spans="1:18" s="55" customFormat="1" ht="19.5" customHeight="1" x14ac:dyDescent="0.25">
      <c r="A391" s="54"/>
      <c r="B391" s="62" t="s">
        <v>1664</v>
      </c>
      <c r="C391" s="45" t="s">
        <v>1580</v>
      </c>
      <c r="D391" s="39" t="s">
        <v>517</v>
      </c>
      <c r="E391" s="185">
        <v>10</v>
      </c>
      <c r="F391" s="291">
        <v>44094</v>
      </c>
      <c r="G391" s="291">
        <v>44134</v>
      </c>
      <c r="H391" s="198" t="s">
        <v>1586</v>
      </c>
      <c r="I391" s="198" t="s">
        <v>1566</v>
      </c>
      <c r="J391" s="56"/>
      <c r="K391" s="56"/>
      <c r="L391" s="56"/>
      <c r="M391" s="56"/>
      <c r="N391" s="41"/>
      <c r="O391" s="42" t="s">
        <v>96</v>
      </c>
      <c r="P391" s="42" t="s">
        <v>1154</v>
      </c>
      <c r="Q391" s="42"/>
      <c r="R391" s="71"/>
    </row>
    <row r="392" spans="1:18" s="55" customFormat="1" ht="19.5" customHeight="1" x14ac:dyDescent="0.25">
      <c r="A392" s="54"/>
      <c r="B392" s="62" t="s">
        <v>1665</v>
      </c>
      <c r="C392" s="45" t="s">
        <v>1581</v>
      </c>
      <c r="D392" s="39" t="s">
        <v>517</v>
      </c>
      <c r="E392" s="185">
        <v>10</v>
      </c>
      <c r="F392" s="291">
        <v>44134</v>
      </c>
      <c r="G392" s="291">
        <v>44155</v>
      </c>
      <c r="H392" s="198" t="s">
        <v>1587</v>
      </c>
      <c r="I392" s="198" t="s">
        <v>1568</v>
      </c>
      <c r="J392" s="56"/>
      <c r="K392" s="56"/>
      <c r="L392" s="56"/>
      <c r="M392" s="56"/>
      <c r="N392" s="41"/>
      <c r="O392" s="42" t="s">
        <v>96</v>
      </c>
      <c r="P392" s="42" t="s">
        <v>1154</v>
      </c>
      <c r="Q392" s="42"/>
      <c r="R392" s="71"/>
    </row>
    <row r="393" spans="1:18" s="66" customFormat="1" ht="23.25" customHeight="1" x14ac:dyDescent="0.25">
      <c r="A393" s="135"/>
      <c r="B393" s="110" t="s">
        <v>1657</v>
      </c>
      <c r="C393" s="112" t="s">
        <v>1597</v>
      </c>
      <c r="D393" s="112" t="s">
        <v>26</v>
      </c>
      <c r="E393" s="173"/>
      <c r="F393" s="290">
        <v>43889</v>
      </c>
      <c r="G393" s="290">
        <v>44165</v>
      </c>
      <c r="H393" s="112"/>
      <c r="I393" s="112"/>
      <c r="J393" s="113">
        <v>0</v>
      </c>
      <c r="K393" s="113">
        <v>0</v>
      </c>
      <c r="L393" s="113">
        <v>0</v>
      </c>
      <c r="M393" s="113">
        <v>0</v>
      </c>
      <c r="N393" s="117"/>
      <c r="O393" s="115" t="s">
        <v>203</v>
      </c>
      <c r="P393" s="115"/>
      <c r="Q393" s="115"/>
      <c r="R393" s="73"/>
    </row>
    <row r="394" spans="1:18" s="55" customFormat="1" ht="25.5" x14ac:dyDescent="0.25">
      <c r="A394" s="54"/>
      <c r="B394" s="62" t="s">
        <v>1666</v>
      </c>
      <c r="C394" s="45" t="s">
        <v>1598</v>
      </c>
      <c r="D394" s="39" t="s">
        <v>517</v>
      </c>
      <c r="E394" s="185">
        <v>20</v>
      </c>
      <c r="F394" s="291">
        <v>43889</v>
      </c>
      <c r="G394" s="291">
        <v>44002</v>
      </c>
      <c r="H394" s="198" t="s">
        <v>1604</v>
      </c>
      <c r="I394" s="198" t="s">
        <v>1556</v>
      </c>
      <c r="J394" s="56"/>
      <c r="K394" s="56"/>
      <c r="L394" s="56"/>
      <c r="M394" s="56"/>
      <c r="N394" s="41"/>
      <c r="O394" s="42" t="s">
        <v>203</v>
      </c>
      <c r="P394" s="42" t="s">
        <v>1608</v>
      </c>
      <c r="Q394" s="42"/>
      <c r="R394" s="71"/>
    </row>
    <row r="395" spans="1:18" s="55" customFormat="1" ht="25.5" x14ac:dyDescent="0.25">
      <c r="A395" s="54"/>
      <c r="B395" s="62" t="s">
        <v>1667</v>
      </c>
      <c r="C395" s="45" t="s">
        <v>1599</v>
      </c>
      <c r="D395" s="39" t="s">
        <v>517</v>
      </c>
      <c r="E395" s="185">
        <v>15</v>
      </c>
      <c r="F395" s="291">
        <v>43925</v>
      </c>
      <c r="G395" s="291">
        <v>44042</v>
      </c>
      <c r="H395" s="198" t="s">
        <v>1557</v>
      </c>
      <c r="I395" s="198" t="s">
        <v>1558</v>
      </c>
      <c r="J395" s="56"/>
      <c r="K395" s="56"/>
      <c r="L395" s="56"/>
      <c r="M395" s="56"/>
      <c r="N395" s="41"/>
      <c r="O395" s="42" t="s">
        <v>203</v>
      </c>
      <c r="P395" s="42" t="s">
        <v>1608</v>
      </c>
      <c r="Q395" s="42"/>
      <c r="R395" s="71"/>
    </row>
    <row r="396" spans="1:18" s="55" customFormat="1" ht="25.5" x14ac:dyDescent="0.25">
      <c r="A396" s="54"/>
      <c r="B396" s="62" t="s">
        <v>1668</v>
      </c>
      <c r="C396" s="45" t="s">
        <v>1550</v>
      </c>
      <c r="D396" s="39" t="s">
        <v>517</v>
      </c>
      <c r="E396" s="185">
        <v>15</v>
      </c>
      <c r="F396" s="291">
        <v>43971</v>
      </c>
      <c r="G396" s="291">
        <v>44104</v>
      </c>
      <c r="H396" s="198" t="s">
        <v>1559</v>
      </c>
      <c r="I396" s="198" t="s">
        <v>1560</v>
      </c>
      <c r="J396" s="56"/>
      <c r="K396" s="56"/>
      <c r="L396" s="56"/>
      <c r="M396" s="56"/>
      <c r="N396" s="41"/>
      <c r="O396" s="42" t="s">
        <v>203</v>
      </c>
      <c r="P396" s="42" t="s">
        <v>1608</v>
      </c>
      <c r="Q396" s="42"/>
      <c r="R396" s="71"/>
    </row>
    <row r="397" spans="1:18" s="55" customFormat="1" ht="19.5" customHeight="1" x14ac:dyDescent="0.25">
      <c r="A397" s="54"/>
      <c r="B397" s="62" t="s">
        <v>1669</v>
      </c>
      <c r="C397" s="45" t="s">
        <v>1600</v>
      </c>
      <c r="D397" s="39" t="s">
        <v>517</v>
      </c>
      <c r="E397" s="185">
        <v>20</v>
      </c>
      <c r="F397" s="291">
        <v>44074</v>
      </c>
      <c r="G397" s="291">
        <v>44104</v>
      </c>
      <c r="H397" s="198" t="s">
        <v>1605</v>
      </c>
      <c r="I397" s="198" t="s">
        <v>1562</v>
      </c>
      <c r="J397" s="56"/>
      <c r="K397" s="56"/>
      <c r="L397" s="56"/>
      <c r="M397" s="56"/>
      <c r="N397" s="41"/>
      <c r="O397" s="42" t="s">
        <v>203</v>
      </c>
      <c r="P397" s="42" t="s">
        <v>1608</v>
      </c>
      <c r="Q397" s="42"/>
      <c r="R397" s="71"/>
    </row>
    <row r="398" spans="1:18" s="55" customFormat="1" ht="28.5" customHeight="1" x14ac:dyDescent="0.25">
      <c r="A398" s="54"/>
      <c r="B398" s="62" t="s">
        <v>1670</v>
      </c>
      <c r="C398" s="45" t="s">
        <v>1601</v>
      </c>
      <c r="D398" s="39" t="s">
        <v>517</v>
      </c>
      <c r="E398" s="185">
        <v>10</v>
      </c>
      <c r="F398" s="291">
        <v>44074</v>
      </c>
      <c r="G398" s="291">
        <v>44134</v>
      </c>
      <c r="H398" s="198" t="s">
        <v>1606</v>
      </c>
      <c r="I398" s="198" t="s">
        <v>1564</v>
      </c>
      <c r="J398" s="56"/>
      <c r="K398" s="56"/>
      <c r="L398" s="56"/>
      <c r="M398" s="56"/>
      <c r="N398" s="41"/>
      <c r="O398" s="42" t="s">
        <v>203</v>
      </c>
      <c r="P398" s="42" t="s">
        <v>1417</v>
      </c>
      <c r="Q398" s="42"/>
      <c r="R398" s="71"/>
    </row>
    <row r="399" spans="1:18" s="55" customFormat="1" ht="19.5" customHeight="1" x14ac:dyDescent="0.25">
      <c r="A399" s="54"/>
      <c r="B399" s="62" t="s">
        <v>1671</v>
      </c>
      <c r="C399" s="45" t="s">
        <v>1602</v>
      </c>
      <c r="D399" s="39" t="s">
        <v>517</v>
      </c>
      <c r="E399" s="185">
        <v>10</v>
      </c>
      <c r="F399" s="291">
        <v>44094</v>
      </c>
      <c r="G399" s="291">
        <v>44134</v>
      </c>
      <c r="H399" s="198" t="s">
        <v>1586</v>
      </c>
      <c r="I399" s="198" t="s">
        <v>1566</v>
      </c>
      <c r="J399" s="56"/>
      <c r="K399" s="56"/>
      <c r="L399" s="56"/>
      <c r="M399" s="56"/>
      <c r="N399" s="41"/>
      <c r="O399" s="42" t="s">
        <v>96</v>
      </c>
      <c r="P399" s="42" t="s">
        <v>1154</v>
      </c>
      <c r="Q399" s="42"/>
      <c r="R399" s="71"/>
    </row>
    <row r="400" spans="1:18" s="55" customFormat="1" ht="19.5" customHeight="1" x14ac:dyDescent="0.25">
      <c r="A400" s="54"/>
      <c r="B400" s="62" t="s">
        <v>1672</v>
      </c>
      <c r="C400" s="45" t="s">
        <v>1603</v>
      </c>
      <c r="D400" s="39" t="s">
        <v>517</v>
      </c>
      <c r="E400" s="185">
        <v>10</v>
      </c>
      <c r="F400" s="291">
        <v>44135</v>
      </c>
      <c r="G400" s="291">
        <v>44165</v>
      </c>
      <c r="H400" s="198" t="s">
        <v>1607</v>
      </c>
      <c r="I400" s="198" t="s">
        <v>1568</v>
      </c>
      <c r="J400" s="56"/>
      <c r="K400" s="56"/>
      <c r="L400" s="56"/>
      <c r="M400" s="56"/>
      <c r="N400" s="41"/>
      <c r="O400" s="42" t="s">
        <v>96</v>
      </c>
      <c r="P400" s="42" t="s">
        <v>1154</v>
      </c>
      <c r="Q400" s="42"/>
      <c r="R400" s="71"/>
    </row>
    <row r="401" spans="1:18" s="66" customFormat="1" ht="23.25" customHeight="1" x14ac:dyDescent="0.25">
      <c r="A401" s="135"/>
      <c r="B401" s="110" t="s">
        <v>1658</v>
      </c>
      <c r="C401" s="112" t="s">
        <v>3332</v>
      </c>
      <c r="D401" s="112" t="s">
        <v>26</v>
      </c>
      <c r="E401" s="173"/>
      <c r="F401" s="290">
        <v>43925</v>
      </c>
      <c r="G401" s="290">
        <v>44094</v>
      </c>
      <c r="H401" s="112"/>
      <c r="I401" s="112"/>
      <c r="J401" s="113">
        <v>0</v>
      </c>
      <c r="K401" s="113">
        <v>0</v>
      </c>
      <c r="L401" s="113">
        <v>0</v>
      </c>
      <c r="M401" s="113">
        <v>0</v>
      </c>
      <c r="N401" s="117"/>
      <c r="O401" s="115" t="s">
        <v>203</v>
      </c>
      <c r="P401" s="115"/>
      <c r="Q401" s="115"/>
      <c r="R401" s="73"/>
    </row>
    <row r="402" spans="1:18" s="55" customFormat="1" x14ac:dyDescent="0.25">
      <c r="A402" s="54"/>
      <c r="B402" s="62" t="s">
        <v>1673</v>
      </c>
      <c r="C402" s="45" t="s">
        <v>1612</v>
      </c>
      <c r="D402" s="39" t="s">
        <v>517</v>
      </c>
      <c r="E402" s="185">
        <v>30</v>
      </c>
      <c r="F402" s="291">
        <v>43925</v>
      </c>
      <c r="G402" s="291">
        <v>43988</v>
      </c>
      <c r="H402" s="198" t="s">
        <v>1620</v>
      </c>
      <c r="I402" s="198" t="s">
        <v>1621</v>
      </c>
      <c r="J402" s="56"/>
      <c r="K402" s="56"/>
      <c r="L402" s="56"/>
      <c r="M402" s="56"/>
      <c r="N402" s="41"/>
      <c r="O402" s="42" t="s">
        <v>203</v>
      </c>
      <c r="P402" s="42" t="s">
        <v>1417</v>
      </c>
      <c r="Q402" s="42"/>
      <c r="R402" s="71"/>
    </row>
    <row r="403" spans="1:18" s="55" customFormat="1" x14ac:dyDescent="0.25">
      <c r="A403" s="54"/>
      <c r="B403" s="62" t="s">
        <v>1674</v>
      </c>
      <c r="C403" s="45" t="s">
        <v>1613</v>
      </c>
      <c r="D403" s="39" t="s">
        <v>517</v>
      </c>
      <c r="E403" s="185">
        <v>20</v>
      </c>
      <c r="F403" s="291">
        <v>43966</v>
      </c>
      <c r="G403" s="291">
        <v>44019</v>
      </c>
      <c r="H403" s="198" t="s">
        <v>1622</v>
      </c>
      <c r="I403" s="198" t="s">
        <v>1623</v>
      </c>
      <c r="J403" s="56"/>
      <c r="K403" s="56"/>
      <c r="L403" s="56"/>
      <c r="M403" s="56"/>
      <c r="N403" s="41"/>
      <c r="O403" s="42" t="s">
        <v>96</v>
      </c>
      <c r="P403" s="42" t="s">
        <v>1154</v>
      </c>
      <c r="Q403" s="42"/>
      <c r="R403" s="71"/>
    </row>
    <row r="404" spans="1:18" s="55" customFormat="1" x14ac:dyDescent="0.25">
      <c r="A404" s="54"/>
      <c r="B404" s="62" t="s">
        <v>1675</v>
      </c>
      <c r="C404" s="45" t="s">
        <v>1614</v>
      </c>
      <c r="D404" s="39" t="s">
        <v>517</v>
      </c>
      <c r="E404" s="185">
        <v>50</v>
      </c>
      <c r="F404" s="291">
        <v>44019</v>
      </c>
      <c r="G404" s="291">
        <v>44094</v>
      </c>
      <c r="H404" s="198" t="s">
        <v>1624</v>
      </c>
      <c r="I404" s="198" t="s">
        <v>1568</v>
      </c>
      <c r="J404" s="56"/>
      <c r="K404" s="56"/>
      <c r="L404" s="56"/>
      <c r="M404" s="56"/>
      <c r="N404" s="41"/>
      <c r="O404" s="42" t="s">
        <v>96</v>
      </c>
      <c r="P404" s="42" t="s">
        <v>1154</v>
      </c>
      <c r="Q404" s="42"/>
      <c r="R404" s="71"/>
    </row>
    <row r="405" spans="1:18" s="55" customFormat="1" ht="19.5" customHeight="1" x14ac:dyDescent="0.25">
      <c r="A405" s="140" t="s">
        <v>19</v>
      </c>
      <c r="B405" s="228" t="s">
        <v>1570</v>
      </c>
      <c r="C405" s="147" t="s">
        <v>1625</v>
      </c>
      <c r="D405" s="150" t="s">
        <v>22</v>
      </c>
      <c r="E405" s="172"/>
      <c r="F405" s="289">
        <v>43864</v>
      </c>
      <c r="G405" s="289">
        <v>44058</v>
      </c>
      <c r="H405" s="142"/>
      <c r="I405" s="142"/>
      <c r="J405" s="146">
        <f>+J406</f>
        <v>0</v>
      </c>
      <c r="K405" s="146">
        <f t="shared" ref="K405:M405" si="33">+K406</f>
        <v>0</v>
      </c>
      <c r="L405" s="146">
        <f t="shared" si="33"/>
        <v>0</v>
      </c>
      <c r="M405" s="146">
        <f t="shared" si="33"/>
        <v>0</v>
      </c>
      <c r="N405" s="144"/>
      <c r="O405" s="145" t="s">
        <v>203</v>
      </c>
      <c r="P405" s="145"/>
      <c r="Q405" s="145"/>
      <c r="R405" s="71"/>
    </row>
    <row r="406" spans="1:18" s="55" customFormat="1" ht="34.5" customHeight="1" x14ac:dyDescent="0.25">
      <c r="A406" s="135"/>
      <c r="B406" s="110" t="s">
        <v>1571</v>
      </c>
      <c r="C406" s="122" t="s">
        <v>1626</v>
      </c>
      <c r="D406" s="112" t="s">
        <v>26</v>
      </c>
      <c r="E406" s="173"/>
      <c r="F406" s="290">
        <v>43864</v>
      </c>
      <c r="G406" s="290">
        <v>44058</v>
      </c>
      <c r="H406" s="112"/>
      <c r="I406" s="112"/>
      <c r="J406" s="116">
        <v>0</v>
      </c>
      <c r="K406" s="116">
        <v>0</v>
      </c>
      <c r="L406" s="116">
        <v>0</v>
      </c>
      <c r="M406" s="116">
        <v>0</v>
      </c>
      <c r="N406" s="117"/>
      <c r="O406" s="115" t="s">
        <v>203</v>
      </c>
      <c r="P406" s="115"/>
      <c r="Q406" s="115"/>
      <c r="R406" s="71"/>
    </row>
    <row r="407" spans="1:18" s="55" customFormat="1" ht="25.5" x14ac:dyDescent="0.25">
      <c r="A407" s="54"/>
      <c r="B407" s="62" t="s">
        <v>1572</v>
      </c>
      <c r="C407" s="45" t="s">
        <v>1630</v>
      </c>
      <c r="D407" s="39" t="s">
        <v>517</v>
      </c>
      <c r="E407" s="185">
        <v>30</v>
      </c>
      <c r="F407" s="291">
        <v>43864</v>
      </c>
      <c r="G407" s="291">
        <v>43951</v>
      </c>
      <c r="H407" s="198" t="s">
        <v>1615</v>
      </c>
      <c r="I407" s="198" t="s">
        <v>1615</v>
      </c>
      <c r="J407" s="56"/>
      <c r="K407" s="56"/>
      <c r="L407" s="56"/>
      <c r="M407" s="56"/>
      <c r="N407" s="41"/>
      <c r="O407" s="42" t="s">
        <v>203</v>
      </c>
      <c r="P407" s="42" t="s">
        <v>1635</v>
      </c>
      <c r="Q407" s="42"/>
      <c r="R407" s="71"/>
    </row>
    <row r="408" spans="1:18" s="55" customFormat="1" x14ac:dyDescent="0.25">
      <c r="A408" s="54"/>
      <c r="B408" s="62" t="s">
        <v>1573</v>
      </c>
      <c r="C408" s="45" t="s">
        <v>1631</v>
      </c>
      <c r="D408" s="39" t="s">
        <v>517</v>
      </c>
      <c r="E408" s="185">
        <v>15</v>
      </c>
      <c r="F408" s="291">
        <v>43951</v>
      </c>
      <c r="G408" s="291">
        <v>43966</v>
      </c>
      <c r="H408" s="198" t="s">
        <v>1616</v>
      </c>
      <c r="I408" s="198" t="s">
        <v>1616</v>
      </c>
      <c r="J408" s="56"/>
      <c r="K408" s="56"/>
      <c r="L408" s="56"/>
      <c r="M408" s="56"/>
      <c r="N408" s="41"/>
      <c r="O408" s="42" t="s">
        <v>203</v>
      </c>
      <c r="P408" s="42" t="s">
        <v>1635</v>
      </c>
      <c r="Q408" s="42"/>
      <c r="R408" s="71"/>
    </row>
    <row r="409" spans="1:18" s="55" customFormat="1" x14ac:dyDescent="0.25">
      <c r="A409" s="54"/>
      <c r="B409" s="62" t="s">
        <v>1574</v>
      </c>
      <c r="C409" s="45" t="s">
        <v>1632</v>
      </c>
      <c r="D409" s="39" t="s">
        <v>517</v>
      </c>
      <c r="E409" s="185">
        <v>40</v>
      </c>
      <c r="F409" s="291">
        <v>43949</v>
      </c>
      <c r="G409" s="291">
        <v>44040</v>
      </c>
      <c r="H409" s="198" t="s">
        <v>1617</v>
      </c>
      <c r="I409" s="198" t="s">
        <v>1617</v>
      </c>
      <c r="J409" s="56"/>
      <c r="K409" s="56"/>
      <c r="L409" s="56"/>
      <c r="M409" s="56"/>
      <c r="N409" s="41"/>
      <c r="O409" s="42" t="s">
        <v>203</v>
      </c>
      <c r="P409" s="42" t="s">
        <v>1635</v>
      </c>
      <c r="Q409" s="42"/>
      <c r="R409" s="71"/>
    </row>
    <row r="410" spans="1:18" s="55" customFormat="1" ht="19.5" customHeight="1" x14ac:dyDescent="0.25">
      <c r="A410" s="54"/>
      <c r="B410" s="62" t="s">
        <v>1575</v>
      </c>
      <c r="C410" s="45" t="s">
        <v>1633</v>
      </c>
      <c r="D410" s="39" t="s">
        <v>517</v>
      </c>
      <c r="E410" s="185">
        <v>10</v>
      </c>
      <c r="F410" s="291">
        <v>44040</v>
      </c>
      <c r="G410" s="291">
        <v>44058</v>
      </c>
      <c r="H410" s="198" t="s">
        <v>1618</v>
      </c>
      <c r="I410" s="198" t="s">
        <v>1618</v>
      </c>
      <c r="J410" s="56"/>
      <c r="K410" s="56"/>
      <c r="L410" s="56"/>
      <c r="M410" s="56"/>
      <c r="N410" s="41"/>
      <c r="O410" s="42" t="s">
        <v>96</v>
      </c>
      <c r="P410" s="42" t="s">
        <v>1154</v>
      </c>
      <c r="Q410" s="42"/>
      <c r="R410" s="71"/>
    </row>
    <row r="411" spans="1:18" s="55" customFormat="1" x14ac:dyDescent="0.25">
      <c r="A411" s="54"/>
      <c r="B411" s="62" t="s">
        <v>1576</v>
      </c>
      <c r="C411" s="45" t="s">
        <v>1634</v>
      </c>
      <c r="D411" s="39" t="s">
        <v>517</v>
      </c>
      <c r="E411" s="185">
        <v>5</v>
      </c>
      <c r="F411" s="291">
        <v>44058</v>
      </c>
      <c r="G411" s="291">
        <v>44058</v>
      </c>
      <c r="H411" s="198" t="s">
        <v>1619</v>
      </c>
      <c r="I411" s="198" t="s">
        <v>1568</v>
      </c>
      <c r="J411" s="56"/>
      <c r="K411" s="56"/>
      <c r="L411" s="56"/>
      <c r="M411" s="56"/>
      <c r="N411" s="41"/>
      <c r="O411" s="42" t="s">
        <v>96</v>
      </c>
      <c r="P411" s="42" t="s">
        <v>1154</v>
      </c>
      <c r="Q411" s="42"/>
      <c r="R411" s="71"/>
    </row>
    <row r="412" spans="1:18" s="55" customFormat="1" ht="19.5" customHeight="1" x14ac:dyDescent="0.25">
      <c r="A412" s="140" t="s">
        <v>19</v>
      </c>
      <c r="B412" s="228" t="s">
        <v>1676</v>
      </c>
      <c r="C412" s="147" t="s">
        <v>220</v>
      </c>
      <c r="D412" s="150" t="s">
        <v>22</v>
      </c>
      <c r="E412" s="172"/>
      <c r="F412" s="289">
        <v>43832</v>
      </c>
      <c r="G412" s="289">
        <v>44157</v>
      </c>
      <c r="H412" s="142"/>
      <c r="I412" s="142"/>
      <c r="J412" s="146">
        <f>+J413</f>
        <v>0</v>
      </c>
      <c r="K412" s="146">
        <f t="shared" ref="K412:M412" si="34">+K413</f>
        <v>0</v>
      </c>
      <c r="L412" s="146">
        <f t="shared" si="34"/>
        <v>0</v>
      </c>
      <c r="M412" s="146">
        <f t="shared" si="34"/>
        <v>0</v>
      </c>
      <c r="N412" s="144"/>
      <c r="O412" s="145" t="s">
        <v>203</v>
      </c>
      <c r="P412" s="145"/>
      <c r="Q412" s="145"/>
      <c r="R412" s="71"/>
    </row>
    <row r="413" spans="1:18" s="55" customFormat="1" ht="34.5" customHeight="1" x14ac:dyDescent="0.25">
      <c r="A413" s="135"/>
      <c r="B413" s="110" t="s">
        <v>1677</v>
      </c>
      <c r="C413" s="122" t="s">
        <v>1636</v>
      </c>
      <c r="D413" s="112" t="s">
        <v>26</v>
      </c>
      <c r="E413" s="173"/>
      <c r="F413" s="290">
        <v>43832</v>
      </c>
      <c r="G413" s="290">
        <v>44157</v>
      </c>
      <c r="H413" s="112"/>
      <c r="I413" s="112"/>
      <c r="J413" s="116">
        <v>0</v>
      </c>
      <c r="K413" s="116">
        <v>0</v>
      </c>
      <c r="L413" s="116">
        <v>0</v>
      </c>
      <c r="M413" s="116">
        <v>0</v>
      </c>
      <c r="N413" s="117"/>
      <c r="O413" s="115" t="s">
        <v>203</v>
      </c>
      <c r="P413" s="115"/>
      <c r="Q413" s="115"/>
      <c r="R413" s="71"/>
    </row>
    <row r="414" spans="1:18" s="55" customFormat="1" x14ac:dyDescent="0.25">
      <c r="A414" s="54"/>
      <c r="B414" s="62" t="s">
        <v>1590</v>
      </c>
      <c r="C414" s="45" t="s">
        <v>870</v>
      </c>
      <c r="D414" s="39" t="s">
        <v>517</v>
      </c>
      <c r="E414" s="185">
        <v>5</v>
      </c>
      <c r="F414" s="291">
        <v>43832</v>
      </c>
      <c r="G414" s="291">
        <v>43860</v>
      </c>
      <c r="H414" s="198" t="s">
        <v>614</v>
      </c>
      <c r="I414" s="198" t="s">
        <v>614</v>
      </c>
      <c r="J414" s="56"/>
      <c r="K414" s="56"/>
      <c r="L414" s="56"/>
      <c r="M414" s="56"/>
      <c r="N414" s="41"/>
      <c r="O414" s="42" t="s">
        <v>203</v>
      </c>
      <c r="P414" s="42" t="s">
        <v>1417</v>
      </c>
      <c r="Q414" s="42"/>
      <c r="R414" s="71"/>
    </row>
    <row r="415" spans="1:18" s="55" customFormat="1" x14ac:dyDescent="0.25">
      <c r="A415" s="54"/>
      <c r="B415" s="62" t="s">
        <v>1591</v>
      </c>
      <c r="C415" s="45" t="s">
        <v>1645</v>
      </c>
      <c r="D415" s="39" t="s">
        <v>517</v>
      </c>
      <c r="E415" s="185">
        <v>10</v>
      </c>
      <c r="F415" s="291">
        <v>43863</v>
      </c>
      <c r="G415" s="291">
        <v>43925</v>
      </c>
      <c r="H415" s="198" t="s">
        <v>1078</v>
      </c>
      <c r="I415" s="198" t="s">
        <v>830</v>
      </c>
      <c r="J415" s="56"/>
      <c r="K415" s="56"/>
      <c r="L415" s="56"/>
      <c r="M415" s="56"/>
      <c r="N415" s="41"/>
      <c r="O415" s="42" t="s">
        <v>203</v>
      </c>
      <c r="P415" s="42" t="s">
        <v>1417</v>
      </c>
      <c r="Q415" s="42"/>
      <c r="R415" s="71"/>
    </row>
    <row r="416" spans="1:18" s="55" customFormat="1" ht="38.25" x14ac:dyDescent="0.25">
      <c r="A416" s="54"/>
      <c r="B416" s="62" t="s">
        <v>1592</v>
      </c>
      <c r="C416" s="45" t="s">
        <v>1637</v>
      </c>
      <c r="D416" s="39" t="s">
        <v>517</v>
      </c>
      <c r="E416" s="185">
        <v>10</v>
      </c>
      <c r="F416" s="291">
        <v>43956</v>
      </c>
      <c r="G416" s="291">
        <v>44019</v>
      </c>
      <c r="H416" s="198" t="s">
        <v>1646</v>
      </c>
      <c r="I416" s="198" t="s">
        <v>1647</v>
      </c>
      <c r="J416" s="56"/>
      <c r="K416" s="56"/>
      <c r="L416" s="56"/>
      <c r="M416" s="56"/>
      <c r="N416" s="41"/>
      <c r="O416" s="42" t="s">
        <v>203</v>
      </c>
      <c r="P416" s="42" t="s">
        <v>1417</v>
      </c>
      <c r="Q416" s="42"/>
      <c r="R416" s="71"/>
    </row>
    <row r="417" spans="1:18" s="55" customFormat="1" ht="25.5" x14ac:dyDescent="0.25">
      <c r="A417" s="54"/>
      <c r="B417" s="62" t="s">
        <v>1593</v>
      </c>
      <c r="C417" s="45" t="s">
        <v>1638</v>
      </c>
      <c r="D417" s="39" t="s">
        <v>517</v>
      </c>
      <c r="E417" s="185">
        <v>10</v>
      </c>
      <c r="F417" s="291">
        <v>43957</v>
      </c>
      <c r="G417" s="291">
        <v>44020</v>
      </c>
      <c r="H417" s="198" t="s">
        <v>1648</v>
      </c>
      <c r="I417" s="198" t="s">
        <v>1647</v>
      </c>
      <c r="J417" s="56"/>
      <c r="K417" s="56"/>
      <c r="L417" s="56"/>
      <c r="M417" s="56"/>
      <c r="N417" s="41"/>
      <c r="O417" s="42" t="s">
        <v>203</v>
      </c>
      <c r="P417" s="42" t="s">
        <v>1417</v>
      </c>
      <c r="Q417" s="42"/>
      <c r="R417" s="71"/>
    </row>
    <row r="418" spans="1:18" s="55" customFormat="1" ht="28.5" customHeight="1" x14ac:dyDescent="0.25">
      <c r="A418" s="54"/>
      <c r="B418" s="62" t="s">
        <v>1594</v>
      </c>
      <c r="C418" s="45" t="s">
        <v>1639</v>
      </c>
      <c r="D418" s="39" t="s">
        <v>517</v>
      </c>
      <c r="E418" s="185">
        <v>10</v>
      </c>
      <c r="F418" s="291">
        <v>43958</v>
      </c>
      <c r="G418" s="291">
        <v>44084</v>
      </c>
      <c r="H418" s="198" t="s">
        <v>1649</v>
      </c>
      <c r="I418" s="198" t="s">
        <v>1647</v>
      </c>
      <c r="J418" s="56"/>
      <c r="K418" s="56"/>
      <c r="L418" s="56"/>
      <c r="M418" s="56"/>
      <c r="N418" s="41"/>
      <c r="O418" s="42" t="s">
        <v>203</v>
      </c>
      <c r="P418" s="42" t="s">
        <v>1417</v>
      </c>
      <c r="Q418" s="42"/>
      <c r="R418" s="71"/>
    </row>
    <row r="419" spans="1:18" s="55" customFormat="1" ht="25.5" x14ac:dyDescent="0.25">
      <c r="A419" s="54"/>
      <c r="B419" s="62" t="s">
        <v>1595</v>
      </c>
      <c r="C419" s="45" t="s">
        <v>1640</v>
      </c>
      <c r="D419" s="39" t="s">
        <v>517</v>
      </c>
      <c r="E419" s="185">
        <v>10</v>
      </c>
      <c r="F419" s="291">
        <v>44022</v>
      </c>
      <c r="G419" s="291">
        <v>44124</v>
      </c>
      <c r="H419" s="198" t="s">
        <v>1650</v>
      </c>
      <c r="I419" s="198" t="s">
        <v>1647</v>
      </c>
      <c r="J419" s="56"/>
      <c r="K419" s="56"/>
      <c r="L419" s="56"/>
      <c r="M419" s="56"/>
      <c r="N419" s="41"/>
      <c r="O419" s="42" t="s">
        <v>203</v>
      </c>
      <c r="P419" s="42" t="s">
        <v>1417</v>
      </c>
      <c r="Q419" s="42"/>
      <c r="R419" s="71"/>
    </row>
    <row r="420" spans="1:18" s="55" customFormat="1" ht="38.25" x14ac:dyDescent="0.25">
      <c r="A420" s="54"/>
      <c r="B420" s="62" t="s">
        <v>1596</v>
      </c>
      <c r="C420" s="45" t="s">
        <v>1641</v>
      </c>
      <c r="D420" s="39" t="s">
        <v>517</v>
      </c>
      <c r="E420" s="185">
        <v>10</v>
      </c>
      <c r="F420" s="291">
        <v>44089</v>
      </c>
      <c r="G420" s="291">
        <v>44119</v>
      </c>
      <c r="H420" s="198" t="s">
        <v>1651</v>
      </c>
      <c r="I420" s="198" t="s">
        <v>1647</v>
      </c>
      <c r="J420" s="56"/>
      <c r="K420" s="56"/>
      <c r="L420" s="56"/>
      <c r="M420" s="56"/>
      <c r="N420" s="41"/>
      <c r="O420" s="42" t="s">
        <v>203</v>
      </c>
      <c r="P420" s="42" t="s">
        <v>1417</v>
      </c>
      <c r="Q420" s="42"/>
      <c r="R420" s="71"/>
    </row>
    <row r="421" spans="1:18" s="55" customFormat="1" ht="38.25" x14ac:dyDescent="0.25">
      <c r="A421" s="54"/>
      <c r="B421" s="62" t="s">
        <v>1678</v>
      </c>
      <c r="C421" s="45" t="s">
        <v>1642</v>
      </c>
      <c r="D421" s="39" t="s">
        <v>517</v>
      </c>
      <c r="E421" s="185">
        <v>10</v>
      </c>
      <c r="F421" s="291">
        <v>44119</v>
      </c>
      <c r="G421" s="291">
        <v>44155</v>
      </c>
      <c r="H421" s="198" t="s">
        <v>1652</v>
      </c>
      <c r="I421" s="198" t="s">
        <v>1647</v>
      </c>
      <c r="J421" s="56"/>
      <c r="K421" s="56"/>
      <c r="L421" s="56"/>
      <c r="M421" s="56"/>
      <c r="N421" s="41"/>
      <c r="O421" s="42" t="s">
        <v>203</v>
      </c>
      <c r="P421" s="42" t="s">
        <v>1417</v>
      </c>
      <c r="Q421" s="42"/>
      <c r="R421" s="71"/>
    </row>
    <row r="422" spans="1:18" s="55" customFormat="1" ht="19.5" customHeight="1" x14ac:dyDescent="0.25">
      <c r="A422" s="54"/>
      <c r="B422" s="62" t="s">
        <v>1679</v>
      </c>
      <c r="C422" s="45" t="s">
        <v>1643</v>
      </c>
      <c r="D422" s="39" t="s">
        <v>517</v>
      </c>
      <c r="E422" s="185">
        <v>20</v>
      </c>
      <c r="F422" s="291">
        <v>44120</v>
      </c>
      <c r="G422" s="291">
        <v>44156</v>
      </c>
      <c r="H422" s="198" t="s">
        <v>1653</v>
      </c>
      <c r="I422" s="198" t="s">
        <v>1647</v>
      </c>
      <c r="J422" s="56"/>
      <c r="K422" s="56"/>
      <c r="L422" s="56"/>
      <c r="M422" s="56"/>
      <c r="N422" s="41"/>
      <c r="O422" s="42" t="s">
        <v>203</v>
      </c>
      <c r="P422" s="42" t="s">
        <v>1417</v>
      </c>
      <c r="Q422" s="42"/>
      <c r="R422" s="71"/>
    </row>
    <row r="423" spans="1:18" s="55" customFormat="1" ht="28.5" customHeight="1" x14ac:dyDescent="0.25">
      <c r="A423" s="54"/>
      <c r="B423" s="62" t="s">
        <v>1680</v>
      </c>
      <c r="C423" s="45" t="s">
        <v>1644</v>
      </c>
      <c r="D423" s="39" t="s">
        <v>517</v>
      </c>
      <c r="E423" s="185">
        <v>5</v>
      </c>
      <c r="F423" s="291">
        <v>44124</v>
      </c>
      <c r="G423" s="291">
        <v>44157</v>
      </c>
      <c r="H423" s="198" t="s">
        <v>1654</v>
      </c>
      <c r="I423" s="198" t="s">
        <v>1655</v>
      </c>
      <c r="J423" s="56"/>
      <c r="K423" s="56"/>
      <c r="L423" s="56"/>
      <c r="M423" s="56"/>
      <c r="N423" s="41"/>
      <c r="O423" s="42" t="s">
        <v>203</v>
      </c>
      <c r="P423" s="211" t="s">
        <v>1755</v>
      </c>
      <c r="Q423" s="42"/>
      <c r="R423" s="71"/>
    </row>
    <row r="424" spans="1:18" s="55" customFormat="1" ht="46.5" customHeight="1" x14ac:dyDescent="0.25">
      <c r="A424" s="140" t="s">
        <v>19</v>
      </c>
      <c r="B424" s="228" t="s">
        <v>1681</v>
      </c>
      <c r="C424" s="141" t="s">
        <v>221</v>
      </c>
      <c r="D424" s="150" t="s">
        <v>22</v>
      </c>
      <c r="E424" s="172"/>
      <c r="F424" s="292"/>
      <c r="G424" s="292"/>
      <c r="H424" s="142"/>
      <c r="I424" s="142"/>
      <c r="J424" s="146">
        <f>+J425+J434</f>
        <v>0</v>
      </c>
      <c r="K424" s="146">
        <f t="shared" ref="K424:M424" si="35">+K425+K434</f>
        <v>0</v>
      </c>
      <c r="L424" s="146">
        <f t="shared" si="35"/>
        <v>0</v>
      </c>
      <c r="M424" s="146">
        <f t="shared" si="35"/>
        <v>0</v>
      </c>
      <c r="N424" s="144"/>
      <c r="O424" s="145" t="s">
        <v>203</v>
      </c>
      <c r="P424" s="145"/>
      <c r="Q424" s="145"/>
      <c r="R424" s="71"/>
    </row>
    <row r="425" spans="1:18" s="55" customFormat="1" ht="46.5" customHeight="1" x14ac:dyDescent="0.25">
      <c r="A425" s="135"/>
      <c r="B425" s="110" t="s">
        <v>1682</v>
      </c>
      <c r="C425" s="111" t="s">
        <v>1684</v>
      </c>
      <c r="D425" s="112" t="s">
        <v>26</v>
      </c>
      <c r="E425" s="173"/>
      <c r="F425" s="293"/>
      <c r="G425" s="293"/>
      <c r="H425" s="112"/>
      <c r="I425" s="112"/>
      <c r="J425" s="116">
        <v>0</v>
      </c>
      <c r="K425" s="116">
        <v>0</v>
      </c>
      <c r="L425" s="116">
        <v>0</v>
      </c>
      <c r="M425" s="116">
        <v>0</v>
      </c>
      <c r="N425" s="117"/>
      <c r="O425" s="115" t="s">
        <v>203</v>
      </c>
      <c r="P425" s="115"/>
      <c r="Q425" s="115"/>
      <c r="R425" s="71"/>
    </row>
    <row r="426" spans="1:18" s="55" customFormat="1" ht="38.25" x14ac:dyDescent="0.25">
      <c r="A426" s="54"/>
      <c r="B426" s="62" t="s">
        <v>1609</v>
      </c>
      <c r="C426" s="45" t="s">
        <v>1691</v>
      </c>
      <c r="D426" s="39" t="s">
        <v>517</v>
      </c>
      <c r="E426" s="185">
        <v>10</v>
      </c>
      <c r="F426" s="291">
        <v>43887</v>
      </c>
      <c r="G426" s="291">
        <v>44008</v>
      </c>
      <c r="H426" s="198" t="s">
        <v>1699</v>
      </c>
      <c r="I426" s="198" t="s">
        <v>1700</v>
      </c>
      <c r="J426" s="56"/>
      <c r="K426" s="56"/>
      <c r="L426" s="56"/>
      <c r="M426" s="56"/>
      <c r="N426" s="41"/>
      <c r="O426" s="42" t="s">
        <v>203</v>
      </c>
      <c r="P426" s="42" t="s">
        <v>3310</v>
      </c>
      <c r="Q426" s="42"/>
      <c r="R426" s="71"/>
    </row>
    <row r="427" spans="1:18" s="55" customFormat="1" ht="38.25" x14ac:dyDescent="0.25">
      <c r="A427" s="54"/>
      <c r="B427" s="62" t="s">
        <v>1610</v>
      </c>
      <c r="C427" s="45" t="s">
        <v>1692</v>
      </c>
      <c r="D427" s="39" t="s">
        <v>517</v>
      </c>
      <c r="E427" s="185">
        <v>10</v>
      </c>
      <c r="F427" s="291">
        <v>43888</v>
      </c>
      <c r="G427" s="291">
        <v>44009</v>
      </c>
      <c r="H427" s="198" t="s">
        <v>1711</v>
      </c>
      <c r="I427" s="198" t="s">
        <v>1701</v>
      </c>
      <c r="J427" s="56"/>
      <c r="K427" s="56"/>
      <c r="L427" s="56"/>
      <c r="M427" s="56"/>
      <c r="N427" s="41"/>
      <c r="O427" s="42" t="s">
        <v>203</v>
      </c>
      <c r="P427" s="211" t="s">
        <v>1755</v>
      </c>
      <c r="Q427" s="42"/>
      <c r="R427" s="71"/>
    </row>
    <row r="428" spans="1:18" s="55" customFormat="1" ht="38.25" x14ac:dyDescent="0.25">
      <c r="A428" s="54"/>
      <c r="B428" s="62" t="s">
        <v>1611</v>
      </c>
      <c r="C428" s="45" t="s">
        <v>1693</v>
      </c>
      <c r="D428" s="39" t="s">
        <v>517</v>
      </c>
      <c r="E428" s="185">
        <v>30</v>
      </c>
      <c r="F428" s="291">
        <v>43913</v>
      </c>
      <c r="G428" s="291">
        <v>44063</v>
      </c>
      <c r="H428" s="198" t="s">
        <v>1702</v>
      </c>
      <c r="I428" s="198" t="s">
        <v>1703</v>
      </c>
      <c r="J428" s="56"/>
      <c r="K428" s="56"/>
      <c r="L428" s="56"/>
      <c r="M428" s="56"/>
      <c r="N428" s="41"/>
      <c r="O428" s="42" t="s">
        <v>203</v>
      </c>
      <c r="P428" s="211" t="s">
        <v>1755</v>
      </c>
      <c r="Q428" s="42"/>
      <c r="R428" s="71"/>
    </row>
    <row r="429" spans="1:18" s="55" customFormat="1" ht="38.25" x14ac:dyDescent="0.25">
      <c r="A429" s="54"/>
      <c r="B429" s="62" t="s">
        <v>1686</v>
      </c>
      <c r="C429" s="45" t="s">
        <v>1694</v>
      </c>
      <c r="D429" s="39" t="s">
        <v>517</v>
      </c>
      <c r="E429" s="185">
        <v>20</v>
      </c>
      <c r="F429" s="291">
        <v>43914</v>
      </c>
      <c r="G429" s="291">
        <v>44064</v>
      </c>
      <c r="H429" s="198" t="s">
        <v>1704</v>
      </c>
      <c r="I429" s="198" t="s">
        <v>1705</v>
      </c>
      <c r="J429" s="56"/>
      <c r="K429" s="56"/>
      <c r="L429" s="56"/>
      <c r="M429" s="56"/>
      <c r="N429" s="41"/>
      <c r="O429" s="42" t="s">
        <v>203</v>
      </c>
      <c r="P429" s="42" t="s">
        <v>1788</v>
      </c>
      <c r="Q429" s="42"/>
      <c r="R429" s="71"/>
    </row>
    <row r="430" spans="1:18" s="55" customFormat="1" ht="63.75" x14ac:dyDescent="0.25">
      <c r="A430" s="54"/>
      <c r="B430" s="62" t="s">
        <v>1687</v>
      </c>
      <c r="C430" s="45" t="s">
        <v>1695</v>
      </c>
      <c r="D430" s="39" t="s">
        <v>517</v>
      </c>
      <c r="E430" s="185">
        <v>10</v>
      </c>
      <c r="F430" s="291">
        <v>44064</v>
      </c>
      <c r="G430" s="291">
        <v>44126</v>
      </c>
      <c r="H430" s="198" t="s">
        <v>1706</v>
      </c>
      <c r="I430" s="198" t="s">
        <v>1707</v>
      </c>
      <c r="J430" s="56"/>
      <c r="K430" s="56"/>
      <c r="L430" s="56"/>
      <c r="M430" s="56"/>
      <c r="N430" s="41"/>
      <c r="O430" s="42" t="s">
        <v>96</v>
      </c>
      <c r="P430" s="42" t="s">
        <v>1154</v>
      </c>
      <c r="Q430" s="42"/>
      <c r="R430" s="71"/>
    </row>
    <row r="431" spans="1:18" s="55" customFormat="1" ht="51" x14ac:dyDescent="0.25">
      <c r="A431" s="54"/>
      <c r="B431" s="62" t="s">
        <v>1688</v>
      </c>
      <c r="C431" s="45" t="s">
        <v>1696</v>
      </c>
      <c r="D431" s="39" t="s">
        <v>517</v>
      </c>
      <c r="E431" s="185">
        <v>10</v>
      </c>
      <c r="F431" s="291">
        <v>44065</v>
      </c>
      <c r="G431" s="291">
        <v>44157</v>
      </c>
      <c r="H431" s="198" t="s">
        <v>1712</v>
      </c>
      <c r="I431" s="198" t="s">
        <v>1707</v>
      </c>
      <c r="J431" s="56"/>
      <c r="K431" s="56"/>
      <c r="L431" s="56"/>
      <c r="M431" s="56"/>
      <c r="N431" s="41"/>
      <c r="O431" s="42" t="s">
        <v>96</v>
      </c>
      <c r="P431" s="42" t="s">
        <v>1154</v>
      </c>
      <c r="Q431" s="42"/>
      <c r="R431" s="71"/>
    </row>
    <row r="432" spans="1:18" s="55" customFormat="1" ht="25.5" x14ac:dyDescent="0.25">
      <c r="A432" s="54"/>
      <c r="B432" s="62" t="s">
        <v>1689</v>
      </c>
      <c r="C432" s="45" t="s">
        <v>1697</v>
      </c>
      <c r="D432" s="39" t="s">
        <v>517</v>
      </c>
      <c r="E432" s="185">
        <v>5</v>
      </c>
      <c r="F432" s="291">
        <v>43923</v>
      </c>
      <c r="G432" s="291">
        <v>44158</v>
      </c>
      <c r="H432" s="198" t="s">
        <v>1708</v>
      </c>
      <c r="I432" s="198" t="s">
        <v>1709</v>
      </c>
      <c r="J432" s="56"/>
      <c r="K432" s="56"/>
      <c r="L432" s="56"/>
      <c r="M432" s="56"/>
      <c r="N432" s="41"/>
      <c r="O432" s="42" t="s">
        <v>203</v>
      </c>
      <c r="P432" s="42" t="s">
        <v>1713</v>
      </c>
      <c r="Q432" s="42"/>
      <c r="R432" s="71"/>
    </row>
    <row r="433" spans="1:18" s="55" customFormat="1" ht="25.5" x14ac:dyDescent="0.25">
      <c r="A433" s="54"/>
      <c r="B433" s="62" t="s">
        <v>1690</v>
      </c>
      <c r="C433" s="45" t="s">
        <v>1698</v>
      </c>
      <c r="D433" s="39" t="s">
        <v>517</v>
      </c>
      <c r="E433" s="185">
        <v>5</v>
      </c>
      <c r="F433" s="291">
        <v>43924</v>
      </c>
      <c r="G433" s="291">
        <v>44159</v>
      </c>
      <c r="H433" s="198" t="s">
        <v>1710</v>
      </c>
      <c r="I433" s="198" t="s">
        <v>1709</v>
      </c>
      <c r="J433" s="56"/>
      <c r="K433" s="56"/>
      <c r="L433" s="56"/>
      <c r="M433" s="56"/>
      <c r="N433" s="41"/>
      <c r="O433" s="42" t="s">
        <v>203</v>
      </c>
      <c r="P433" s="211" t="s">
        <v>1755</v>
      </c>
      <c r="Q433" s="42"/>
      <c r="R433" s="71"/>
    </row>
    <row r="434" spans="1:18" s="55" customFormat="1" ht="46.5" customHeight="1" x14ac:dyDescent="0.25">
      <c r="A434" s="135"/>
      <c r="B434" s="110" t="s">
        <v>1683</v>
      </c>
      <c r="C434" s="111" t="s">
        <v>1685</v>
      </c>
      <c r="D434" s="112" t="s">
        <v>26</v>
      </c>
      <c r="E434" s="173"/>
      <c r="F434" s="293"/>
      <c r="G434" s="293"/>
      <c r="H434" s="112"/>
      <c r="I434" s="112"/>
      <c r="J434" s="116">
        <v>0</v>
      </c>
      <c r="K434" s="116">
        <v>0</v>
      </c>
      <c r="L434" s="116">
        <v>0</v>
      </c>
      <c r="M434" s="116">
        <v>0</v>
      </c>
      <c r="N434" s="117"/>
      <c r="O434" s="115" t="s">
        <v>203</v>
      </c>
      <c r="P434" s="115"/>
      <c r="Q434" s="115"/>
      <c r="R434" s="71"/>
    </row>
    <row r="435" spans="1:18" s="55" customFormat="1" ht="25.5" x14ac:dyDescent="0.25">
      <c r="A435" s="54"/>
      <c r="B435" s="62" t="s">
        <v>1714</v>
      </c>
      <c r="C435" s="45" t="s">
        <v>1720</v>
      </c>
      <c r="D435" s="39" t="s">
        <v>517</v>
      </c>
      <c r="E435" s="185">
        <v>50</v>
      </c>
      <c r="F435" s="291">
        <v>43923</v>
      </c>
      <c r="G435" s="291">
        <v>44042</v>
      </c>
      <c r="H435" s="198" t="s">
        <v>1725</v>
      </c>
      <c r="I435" s="198" t="s">
        <v>1725</v>
      </c>
      <c r="J435" s="56"/>
      <c r="K435" s="56"/>
      <c r="L435" s="56"/>
      <c r="M435" s="56"/>
      <c r="N435" s="41"/>
      <c r="O435" s="42" t="s">
        <v>203</v>
      </c>
      <c r="P435" s="211" t="s">
        <v>1755</v>
      </c>
      <c r="Q435" s="42"/>
      <c r="R435" s="71"/>
    </row>
    <row r="436" spans="1:18" s="55" customFormat="1" x14ac:dyDescent="0.25">
      <c r="A436" s="54"/>
      <c r="B436" s="62" t="s">
        <v>1715</v>
      </c>
      <c r="C436" s="45" t="s">
        <v>1721</v>
      </c>
      <c r="D436" s="39" t="s">
        <v>517</v>
      </c>
      <c r="E436" s="185">
        <v>5</v>
      </c>
      <c r="F436" s="291">
        <v>43924</v>
      </c>
      <c r="G436" s="291">
        <v>44042</v>
      </c>
      <c r="H436" s="198" t="s">
        <v>1726</v>
      </c>
      <c r="I436" s="198" t="s">
        <v>1726</v>
      </c>
      <c r="J436" s="56"/>
      <c r="K436" s="56"/>
      <c r="L436" s="56"/>
      <c r="M436" s="56"/>
      <c r="N436" s="41"/>
      <c r="O436" s="42" t="s">
        <v>203</v>
      </c>
      <c r="P436" s="42" t="s">
        <v>1788</v>
      </c>
      <c r="Q436" s="42"/>
      <c r="R436" s="71"/>
    </row>
    <row r="437" spans="1:18" s="55" customFormat="1" ht="25.5" x14ac:dyDescent="0.25">
      <c r="A437" s="54"/>
      <c r="B437" s="62" t="s">
        <v>1716</v>
      </c>
      <c r="C437" s="45" t="s">
        <v>3169</v>
      </c>
      <c r="D437" s="39" t="s">
        <v>517</v>
      </c>
      <c r="E437" s="185">
        <v>5</v>
      </c>
      <c r="F437" s="291">
        <v>43956</v>
      </c>
      <c r="G437" s="291">
        <v>44042</v>
      </c>
      <c r="H437" s="198" t="s">
        <v>3170</v>
      </c>
      <c r="I437" s="198" t="s">
        <v>3171</v>
      </c>
      <c r="J437" s="56"/>
      <c r="K437" s="56"/>
      <c r="L437" s="56"/>
      <c r="M437" s="56"/>
      <c r="N437" s="41"/>
      <c r="O437" s="42" t="s">
        <v>203</v>
      </c>
      <c r="P437" s="211" t="s">
        <v>1755</v>
      </c>
      <c r="Q437" s="42"/>
      <c r="R437" s="71"/>
    </row>
    <row r="438" spans="1:18" s="55" customFormat="1" ht="25.5" x14ac:dyDescent="0.25">
      <c r="A438" s="54"/>
      <c r="B438" s="62" t="s">
        <v>1717</v>
      </c>
      <c r="C438" s="45" t="s">
        <v>1722</v>
      </c>
      <c r="D438" s="39" t="s">
        <v>517</v>
      </c>
      <c r="E438" s="185">
        <v>20</v>
      </c>
      <c r="F438" s="291">
        <v>43954</v>
      </c>
      <c r="G438" s="291">
        <v>44042</v>
      </c>
      <c r="H438" s="198" t="s">
        <v>1727</v>
      </c>
      <c r="I438" s="198" t="s">
        <v>1727</v>
      </c>
      <c r="J438" s="56"/>
      <c r="K438" s="56"/>
      <c r="L438" s="56"/>
      <c r="M438" s="56"/>
      <c r="N438" s="41"/>
      <c r="O438" s="42" t="s">
        <v>203</v>
      </c>
      <c r="P438" s="42" t="s">
        <v>1731</v>
      </c>
      <c r="Q438" s="42"/>
      <c r="R438" s="71"/>
    </row>
    <row r="439" spans="1:18" s="55" customFormat="1" ht="25.5" x14ac:dyDescent="0.25">
      <c r="A439" s="54"/>
      <c r="B439" s="62" t="s">
        <v>1718</v>
      </c>
      <c r="C439" s="45" t="s">
        <v>1723</v>
      </c>
      <c r="D439" s="39" t="s">
        <v>517</v>
      </c>
      <c r="E439" s="185">
        <v>10</v>
      </c>
      <c r="F439" s="291">
        <v>43955</v>
      </c>
      <c r="G439" s="291">
        <v>44073</v>
      </c>
      <c r="H439" s="198" t="s">
        <v>1728</v>
      </c>
      <c r="I439" s="198" t="s">
        <v>1728</v>
      </c>
      <c r="J439" s="56"/>
      <c r="K439" s="56"/>
      <c r="L439" s="56"/>
      <c r="M439" s="56"/>
      <c r="N439" s="41"/>
      <c r="O439" s="42" t="s">
        <v>203</v>
      </c>
      <c r="P439" s="211" t="s">
        <v>1755</v>
      </c>
      <c r="Q439" s="42"/>
      <c r="R439" s="71"/>
    </row>
    <row r="440" spans="1:18" s="55" customFormat="1" ht="25.5" x14ac:dyDescent="0.25">
      <c r="A440" s="54"/>
      <c r="B440" s="62" t="s">
        <v>1719</v>
      </c>
      <c r="C440" s="45" t="s">
        <v>1724</v>
      </c>
      <c r="D440" s="39" t="s">
        <v>517</v>
      </c>
      <c r="E440" s="185">
        <v>10</v>
      </c>
      <c r="F440" s="291">
        <v>43863</v>
      </c>
      <c r="G440" s="291">
        <v>44073</v>
      </c>
      <c r="H440" s="198" t="s">
        <v>1729</v>
      </c>
      <c r="I440" s="198" t="s">
        <v>1730</v>
      </c>
      <c r="J440" s="56"/>
      <c r="K440" s="56"/>
      <c r="L440" s="56"/>
      <c r="M440" s="56"/>
      <c r="N440" s="41"/>
      <c r="O440" s="42" t="s">
        <v>203</v>
      </c>
      <c r="P440" s="211" t="s">
        <v>1755</v>
      </c>
      <c r="Q440" s="42"/>
      <c r="R440" s="71"/>
    </row>
    <row r="441" spans="1:18" s="55" customFormat="1" x14ac:dyDescent="0.25">
      <c r="A441" s="140" t="s">
        <v>44</v>
      </c>
      <c r="B441" s="228" t="s">
        <v>1627</v>
      </c>
      <c r="C441" s="147" t="s">
        <v>224</v>
      </c>
      <c r="D441" s="150" t="s">
        <v>22</v>
      </c>
      <c r="E441" s="172"/>
      <c r="F441" s="292"/>
      <c r="G441" s="292"/>
      <c r="H441" s="142"/>
      <c r="I441" s="142"/>
      <c r="J441" s="143">
        <f>+J442</f>
        <v>0</v>
      </c>
      <c r="K441" s="143">
        <f t="shared" ref="K441:M441" si="36">+K442</f>
        <v>0</v>
      </c>
      <c r="L441" s="143">
        <f t="shared" si="36"/>
        <v>0</v>
      </c>
      <c r="M441" s="143">
        <f t="shared" si="36"/>
        <v>0</v>
      </c>
      <c r="N441" s="144"/>
      <c r="O441" s="145" t="s">
        <v>223</v>
      </c>
      <c r="P441" s="145"/>
      <c r="Q441" s="145"/>
      <c r="R441" s="71"/>
    </row>
    <row r="442" spans="1:18" s="55" customFormat="1" ht="33.75" customHeight="1" x14ac:dyDescent="0.25">
      <c r="A442" s="135"/>
      <c r="B442" s="110" t="s">
        <v>1732</v>
      </c>
      <c r="C442" s="119" t="s">
        <v>1733</v>
      </c>
      <c r="D442" s="112" t="s">
        <v>26</v>
      </c>
      <c r="E442" s="173"/>
      <c r="F442" s="293"/>
      <c r="G442" s="293"/>
      <c r="H442" s="112"/>
      <c r="I442" s="112"/>
      <c r="J442" s="113">
        <v>0</v>
      </c>
      <c r="K442" s="113">
        <v>0</v>
      </c>
      <c r="L442" s="113">
        <v>0</v>
      </c>
      <c r="M442" s="113">
        <v>0</v>
      </c>
      <c r="N442" s="117"/>
      <c r="O442" s="115" t="s">
        <v>223</v>
      </c>
      <c r="P442" s="115"/>
      <c r="Q442" s="115"/>
      <c r="R442" s="71"/>
    </row>
    <row r="443" spans="1:18" s="55" customFormat="1" ht="25.5" x14ac:dyDescent="0.25">
      <c r="A443" s="54"/>
      <c r="B443" s="62" t="s">
        <v>1628</v>
      </c>
      <c r="C443" s="45" t="s">
        <v>1734</v>
      </c>
      <c r="D443" s="39" t="s">
        <v>517</v>
      </c>
      <c r="E443" s="185">
        <v>50</v>
      </c>
      <c r="F443" s="291">
        <v>43891</v>
      </c>
      <c r="G443" s="291">
        <v>44010</v>
      </c>
      <c r="H443" s="198" t="s">
        <v>1736</v>
      </c>
      <c r="I443" s="198" t="s">
        <v>1737</v>
      </c>
      <c r="J443" s="56"/>
      <c r="K443" s="56"/>
      <c r="L443" s="56"/>
      <c r="M443" s="56"/>
      <c r="N443" s="41"/>
      <c r="O443" s="42" t="s">
        <v>203</v>
      </c>
      <c r="P443" s="42" t="s">
        <v>1739</v>
      </c>
      <c r="Q443" s="42"/>
      <c r="R443" s="71"/>
    </row>
    <row r="444" spans="1:18" s="55" customFormat="1" ht="25.5" x14ac:dyDescent="0.25">
      <c r="A444" s="54"/>
      <c r="B444" s="62" t="s">
        <v>1629</v>
      </c>
      <c r="C444" s="45" t="s">
        <v>1735</v>
      </c>
      <c r="D444" s="39" t="s">
        <v>517</v>
      </c>
      <c r="E444" s="185">
        <v>50</v>
      </c>
      <c r="F444" s="291">
        <v>43893</v>
      </c>
      <c r="G444" s="291">
        <v>44012</v>
      </c>
      <c r="H444" s="198" t="s">
        <v>1738</v>
      </c>
      <c r="I444" s="198" t="s">
        <v>1737</v>
      </c>
      <c r="J444" s="56"/>
      <c r="K444" s="56"/>
      <c r="L444" s="56"/>
      <c r="M444" s="56"/>
      <c r="N444" s="41"/>
      <c r="O444" s="42" t="s">
        <v>203</v>
      </c>
      <c r="P444" s="42" t="s">
        <v>3172</v>
      </c>
      <c r="Q444" s="42"/>
      <c r="R444" s="71"/>
    </row>
    <row r="445" spans="1:18" s="55" customFormat="1" ht="30" customHeight="1" x14ac:dyDescent="0.25">
      <c r="A445" s="149" t="s">
        <v>44</v>
      </c>
      <c r="B445" s="228" t="s">
        <v>3402</v>
      </c>
      <c r="C445" s="147" t="s">
        <v>225</v>
      </c>
      <c r="D445" s="150" t="s">
        <v>22</v>
      </c>
      <c r="E445" s="172"/>
      <c r="F445" s="292"/>
      <c r="G445" s="292"/>
      <c r="H445" s="142"/>
      <c r="I445" s="142"/>
      <c r="J445" s="272"/>
      <c r="K445" s="272"/>
      <c r="L445" s="272"/>
      <c r="M445" s="272"/>
      <c r="N445" s="144"/>
      <c r="O445" s="145" t="s">
        <v>184</v>
      </c>
      <c r="P445" s="145"/>
      <c r="Q445" s="145"/>
      <c r="R445" s="71"/>
    </row>
    <row r="446" spans="1:18" s="55" customFormat="1" ht="31.5" customHeight="1" x14ac:dyDescent="0.25">
      <c r="A446" s="135"/>
      <c r="B446" s="110" t="s">
        <v>3407</v>
      </c>
      <c r="C446" s="119" t="s">
        <v>3408</v>
      </c>
      <c r="D446" s="112" t="s">
        <v>26</v>
      </c>
      <c r="E446" s="173"/>
      <c r="F446" s="293"/>
      <c r="G446" s="293"/>
      <c r="H446" s="112"/>
      <c r="I446" s="112"/>
      <c r="J446" s="113">
        <v>0</v>
      </c>
      <c r="K446" s="113">
        <v>0</v>
      </c>
      <c r="L446" s="113">
        <v>0</v>
      </c>
      <c r="M446" s="113">
        <v>0</v>
      </c>
      <c r="N446" s="117"/>
      <c r="O446" s="115" t="s">
        <v>184</v>
      </c>
      <c r="P446" s="115"/>
      <c r="Q446" s="115"/>
      <c r="R446" s="71"/>
    </row>
    <row r="447" spans="1:18" s="55" customFormat="1" ht="27" customHeight="1" x14ac:dyDescent="0.25">
      <c r="A447" s="54"/>
      <c r="B447" s="62" t="s">
        <v>3404</v>
      </c>
      <c r="C447" s="65" t="s">
        <v>3401</v>
      </c>
      <c r="D447" s="39" t="s">
        <v>517</v>
      </c>
      <c r="E447" s="185">
        <v>20</v>
      </c>
      <c r="F447" s="291">
        <v>43876</v>
      </c>
      <c r="G447" s="291">
        <v>43905</v>
      </c>
      <c r="H447" s="198" t="s">
        <v>3414</v>
      </c>
      <c r="I447" s="198" t="s">
        <v>3409</v>
      </c>
      <c r="J447" s="46"/>
      <c r="K447" s="46"/>
      <c r="L447" s="46"/>
      <c r="M447" s="46"/>
      <c r="N447" s="41"/>
      <c r="O447" s="42" t="s">
        <v>184</v>
      </c>
      <c r="P447" s="42" t="s">
        <v>1478</v>
      </c>
      <c r="Q447" s="42"/>
      <c r="R447" s="71"/>
    </row>
    <row r="448" spans="1:18" s="55" customFormat="1" ht="30.75" customHeight="1" x14ac:dyDescent="0.25">
      <c r="A448" s="54"/>
      <c r="B448" s="62" t="s">
        <v>3405</v>
      </c>
      <c r="C448" s="65" t="s">
        <v>3400</v>
      </c>
      <c r="D448" s="39" t="s">
        <v>517</v>
      </c>
      <c r="E448" s="185">
        <v>30</v>
      </c>
      <c r="F448" s="291">
        <v>43862</v>
      </c>
      <c r="G448" s="291">
        <v>43966</v>
      </c>
      <c r="H448" s="198" t="s">
        <v>3410</v>
      </c>
      <c r="I448" s="198" t="s">
        <v>3411</v>
      </c>
      <c r="J448" s="46"/>
      <c r="K448" s="46"/>
      <c r="L448" s="46"/>
      <c r="M448" s="46"/>
      <c r="N448" s="41"/>
      <c r="O448" s="42" t="s">
        <v>184</v>
      </c>
      <c r="P448" s="42" t="s">
        <v>1478</v>
      </c>
      <c r="Q448" s="42"/>
      <c r="R448" s="71"/>
    </row>
    <row r="449" spans="1:18" s="55" customFormat="1" ht="33" customHeight="1" x14ac:dyDescent="0.25">
      <c r="A449" s="54"/>
      <c r="B449" s="62" t="s">
        <v>3406</v>
      </c>
      <c r="C449" s="65" t="s">
        <v>3403</v>
      </c>
      <c r="D449" s="39" t="s">
        <v>517</v>
      </c>
      <c r="E449" s="185">
        <v>50</v>
      </c>
      <c r="F449" s="291">
        <v>43891</v>
      </c>
      <c r="G449" s="291">
        <v>44089</v>
      </c>
      <c r="H449" s="198" t="s">
        <v>3412</v>
      </c>
      <c r="I449" s="198" t="s">
        <v>3413</v>
      </c>
      <c r="J449" s="46"/>
      <c r="K449" s="46"/>
      <c r="L449" s="46"/>
      <c r="M449" s="46"/>
      <c r="N449" s="41"/>
      <c r="O449" s="42" t="s">
        <v>184</v>
      </c>
      <c r="P449" s="42" t="s">
        <v>1478</v>
      </c>
      <c r="Q449" s="42"/>
      <c r="R449" s="71"/>
    </row>
    <row r="450" spans="1:18" ht="25.5" x14ac:dyDescent="0.25">
      <c r="A450" s="61"/>
      <c r="B450" s="273" t="s">
        <v>227</v>
      </c>
      <c r="C450" s="78" t="s">
        <v>228</v>
      </c>
      <c r="D450" s="33" t="s">
        <v>18</v>
      </c>
      <c r="E450" s="171"/>
      <c r="F450" s="288"/>
      <c r="G450" s="288"/>
      <c r="H450" s="155"/>
      <c r="I450" s="155"/>
      <c r="J450" s="79">
        <f>+J451+J466+J472</f>
        <v>175000</v>
      </c>
      <c r="K450" s="79"/>
      <c r="L450" s="79"/>
      <c r="M450" s="79"/>
      <c r="N450" s="80"/>
      <c r="O450" s="80"/>
      <c r="P450" s="80"/>
      <c r="Q450" s="80"/>
      <c r="R450" s="81"/>
    </row>
    <row r="451" spans="1:18" s="55" customFormat="1" ht="25.5" x14ac:dyDescent="0.25">
      <c r="A451" s="140" t="s">
        <v>19</v>
      </c>
      <c r="B451" s="228" t="s">
        <v>229</v>
      </c>
      <c r="C451" s="147" t="s">
        <v>230</v>
      </c>
      <c r="D451" s="150" t="s">
        <v>22</v>
      </c>
      <c r="E451" s="172"/>
      <c r="F451" s="292"/>
      <c r="G451" s="292"/>
      <c r="H451" s="142"/>
      <c r="I451" s="142"/>
      <c r="J451" s="143">
        <f>+J452+J457</f>
        <v>0</v>
      </c>
      <c r="K451" s="143">
        <f t="shared" ref="K451:M451" si="37">+K452+K457</f>
        <v>0</v>
      </c>
      <c r="L451" s="143">
        <f t="shared" si="37"/>
        <v>0</v>
      </c>
      <c r="M451" s="143">
        <f t="shared" si="37"/>
        <v>0</v>
      </c>
      <c r="N451" s="144"/>
      <c r="O451" s="145" t="s">
        <v>203</v>
      </c>
      <c r="P451" s="145"/>
      <c r="Q451" s="145"/>
      <c r="R451" s="71"/>
    </row>
    <row r="452" spans="1:18" s="55" customFormat="1" ht="25.5" x14ac:dyDescent="0.25">
      <c r="A452" s="135"/>
      <c r="B452" s="110" t="s">
        <v>231</v>
      </c>
      <c r="C452" s="119" t="s">
        <v>1744</v>
      </c>
      <c r="D452" s="112" t="s">
        <v>26</v>
      </c>
      <c r="E452" s="173"/>
      <c r="F452" s="293"/>
      <c r="G452" s="293"/>
      <c r="H452" s="112"/>
      <c r="I452" s="112"/>
      <c r="J452" s="113">
        <v>0</v>
      </c>
      <c r="K452" s="113">
        <v>0</v>
      </c>
      <c r="L452" s="113">
        <v>0</v>
      </c>
      <c r="M452" s="113">
        <v>0</v>
      </c>
      <c r="N452" s="117"/>
      <c r="O452" s="115" t="s">
        <v>203</v>
      </c>
      <c r="P452" s="115"/>
      <c r="Q452" s="115"/>
      <c r="R452" s="71"/>
    </row>
    <row r="453" spans="1:18" s="55" customFormat="1" ht="38.25" x14ac:dyDescent="0.25">
      <c r="A453" s="54"/>
      <c r="B453" s="62" t="s">
        <v>1740</v>
      </c>
      <c r="C453" s="45" t="s">
        <v>1745</v>
      </c>
      <c r="D453" s="39" t="s">
        <v>517</v>
      </c>
      <c r="E453" s="185">
        <v>30</v>
      </c>
      <c r="F453" s="291">
        <v>43951</v>
      </c>
      <c r="G453" s="291">
        <v>44032</v>
      </c>
      <c r="H453" s="198" t="s">
        <v>1749</v>
      </c>
      <c r="I453" s="198" t="s">
        <v>1749</v>
      </c>
      <c r="J453" s="56"/>
      <c r="K453" s="56"/>
      <c r="L453" s="56"/>
      <c r="M453" s="56"/>
      <c r="N453" s="41"/>
      <c r="O453" s="42" t="s">
        <v>203</v>
      </c>
      <c r="P453" s="211" t="s">
        <v>1755</v>
      </c>
      <c r="Q453" s="42"/>
      <c r="R453" s="71"/>
    </row>
    <row r="454" spans="1:18" s="55" customFormat="1" ht="25.5" x14ac:dyDescent="0.25">
      <c r="A454" s="54"/>
      <c r="B454" s="62" t="s">
        <v>1741</v>
      </c>
      <c r="C454" s="45" t="s">
        <v>1746</v>
      </c>
      <c r="D454" s="39" t="s">
        <v>517</v>
      </c>
      <c r="E454" s="185">
        <v>10</v>
      </c>
      <c r="F454" s="291">
        <v>43997</v>
      </c>
      <c r="G454" s="291">
        <v>44032</v>
      </c>
      <c r="H454" s="198" t="s">
        <v>1750</v>
      </c>
      <c r="I454" s="198" t="s">
        <v>1751</v>
      </c>
      <c r="J454" s="56"/>
      <c r="K454" s="56"/>
      <c r="L454" s="56"/>
      <c r="M454" s="56"/>
      <c r="N454" s="41"/>
      <c r="O454" s="42" t="s">
        <v>203</v>
      </c>
      <c r="P454" s="211" t="s">
        <v>1755</v>
      </c>
      <c r="Q454" s="42"/>
      <c r="R454" s="71"/>
    </row>
    <row r="455" spans="1:18" s="55" customFormat="1" ht="38.25" x14ac:dyDescent="0.25">
      <c r="A455" s="54"/>
      <c r="B455" s="62" t="s">
        <v>1742</v>
      </c>
      <c r="C455" s="45" t="s">
        <v>1747</v>
      </c>
      <c r="D455" s="39" t="s">
        <v>517</v>
      </c>
      <c r="E455" s="185">
        <v>40</v>
      </c>
      <c r="F455" s="291">
        <v>44032</v>
      </c>
      <c r="G455" s="291">
        <v>44134</v>
      </c>
      <c r="H455" s="198" t="s">
        <v>1752</v>
      </c>
      <c r="I455" s="198" t="s">
        <v>1753</v>
      </c>
      <c r="J455" s="56"/>
      <c r="K455" s="56"/>
      <c r="L455" s="56"/>
      <c r="M455" s="56"/>
      <c r="N455" s="41"/>
      <c r="O455" s="42" t="s">
        <v>203</v>
      </c>
      <c r="P455" s="211" t="s">
        <v>1755</v>
      </c>
      <c r="Q455" s="42"/>
      <c r="R455" s="71"/>
    </row>
    <row r="456" spans="1:18" s="55" customFormat="1" ht="25.5" x14ac:dyDescent="0.25">
      <c r="A456" s="54"/>
      <c r="B456" s="62" t="s">
        <v>1743</v>
      </c>
      <c r="C456" s="45" t="s">
        <v>1748</v>
      </c>
      <c r="D456" s="39" t="s">
        <v>517</v>
      </c>
      <c r="E456" s="185">
        <v>20</v>
      </c>
      <c r="F456" s="291">
        <v>44134</v>
      </c>
      <c r="G456" s="291">
        <v>44177</v>
      </c>
      <c r="H456" s="198" t="s">
        <v>1754</v>
      </c>
      <c r="I456" s="198" t="s">
        <v>1754</v>
      </c>
      <c r="J456" s="56"/>
      <c r="K456" s="56"/>
      <c r="L456" s="56"/>
      <c r="M456" s="56"/>
      <c r="N456" s="41"/>
      <c r="O456" s="42" t="s">
        <v>203</v>
      </c>
      <c r="P456" s="42" t="s">
        <v>1788</v>
      </c>
      <c r="Q456" s="42"/>
      <c r="R456" s="71"/>
    </row>
    <row r="457" spans="1:18" s="55" customFormat="1" x14ac:dyDescent="0.25">
      <c r="A457" s="135"/>
      <c r="B457" s="110" t="s">
        <v>1757</v>
      </c>
      <c r="C457" s="119" t="s">
        <v>1756</v>
      </c>
      <c r="D457" s="112" t="s">
        <v>26</v>
      </c>
      <c r="E457" s="173"/>
      <c r="F457" s="293"/>
      <c r="G457" s="293"/>
      <c r="H457" s="112"/>
      <c r="I457" s="112"/>
      <c r="J457" s="113">
        <v>0</v>
      </c>
      <c r="K457" s="113">
        <v>0</v>
      </c>
      <c r="L457" s="113">
        <v>0</v>
      </c>
      <c r="M457" s="113">
        <v>0</v>
      </c>
      <c r="N457" s="117"/>
      <c r="O457" s="115" t="s">
        <v>203</v>
      </c>
      <c r="P457" s="115"/>
      <c r="Q457" s="115"/>
      <c r="R457" s="71"/>
    </row>
    <row r="458" spans="1:18" s="55" customFormat="1" x14ac:dyDescent="0.25">
      <c r="A458" s="54"/>
      <c r="B458" s="62" t="s">
        <v>1758</v>
      </c>
      <c r="C458" s="45" t="s">
        <v>1766</v>
      </c>
      <c r="D458" s="39" t="s">
        <v>517</v>
      </c>
      <c r="E458" s="185">
        <v>5</v>
      </c>
      <c r="F458" s="291">
        <v>43840</v>
      </c>
      <c r="G458" s="291">
        <v>43920</v>
      </c>
      <c r="H458" s="198" t="s">
        <v>1774</v>
      </c>
      <c r="I458" s="198" t="s">
        <v>1775</v>
      </c>
      <c r="J458" s="56"/>
      <c r="K458" s="56"/>
      <c r="L458" s="56"/>
      <c r="M458" s="56"/>
      <c r="N458" s="41"/>
      <c r="O458" s="42" t="s">
        <v>203</v>
      </c>
      <c r="P458" s="42"/>
      <c r="Q458" s="42"/>
      <c r="R458" s="71"/>
    </row>
    <row r="459" spans="1:18" s="55" customFormat="1" x14ac:dyDescent="0.25">
      <c r="A459" s="54"/>
      <c r="B459" s="62" t="s">
        <v>1759</v>
      </c>
      <c r="C459" s="45" t="s">
        <v>1767</v>
      </c>
      <c r="D459" s="39" t="s">
        <v>517</v>
      </c>
      <c r="E459" s="185">
        <v>10</v>
      </c>
      <c r="F459" s="291">
        <v>43840</v>
      </c>
      <c r="G459" s="291">
        <v>43920</v>
      </c>
      <c r="H459" s="198" t="s">
        <v>1776</v>
      </c>
      <c r="I459" s="198" t="s">
        <v>1777</v>
      </c>
      <c r="J459" s="56"/>
      <c r="K459" s="56"/>
      <c r="L459" s="56"/>
      <c r="M459" s="56"/>
      <c r="N459" s="41"/>
      <c r="O459" s="42" t="s">
        <v>203</v>
      </c>
      <c r="P459" s="65" t="s">
        <v>1901</v>
      </c>
      <c r="Q459" s="42" t="s">
        <v>101</v>
      </c>
      <c r="R459" s="71"/>
    </row>
    <row r="460" spans="1:18" s="55" customFormat="1" ht="25.5" x14ac:dyDescent="0.25">
      <c r="A460" s="54"/>
      <c r="B460" s="62" t="s">
        <v>1760</v>
      </c>
      <c r="C460" s="45" t="s">
        <v>1768</v>
      </c>
      <c r="D460" s="39" t="s">
        <v>517</v>
      </c>
      <c r="E460" s="185">
        <v>10</v>
      </c>
      <c r="F460" s="291">
        <v>43840</v>
      </c>
      <c r="G460" s="291">
        <v>44195</v>
      </c>
      <c r="H460" s="198" t="s">
        <v>1778</v>
      </c>
      <c r="I460" s="198" t="s">
        <v>1779</v>
      </c>
      <c r="J460" s="56"/>
      <c r="K460" s="56"/>
      <c r="L460" s="56"/>
      <c r="M460" s="56"/>
      <c r="N460" s="41"/>
      <c r="O460" s="42" t="s">
        <v>203</v>
      </c>
      <c r="P460" s="65" t="s">
        <v>1901</v>
      </c>
      <c r="Q460" s="42"/>
      <c r="R460" s="71"/>
    </row>
    <row r="461" spans="1:18" s="55" customFormat="1" ht="25.5" x14ac:dyDescent="0.25">
      <c r="A461" s="54"/>
      <c r="B461" s="62" t="s">
        <v>1761</v>
      </c>
      <c r="C461" s="45" t="s">
        <v>1769</v>
      </c>
      <c r="D461" s="39" t="s">
        <v>517</v>
      </c>
      <c r="E461" s="185">
        <v>10</v>
      </c>
      <c r="F461" s="291">
        <v>43840</v>
      </c>
      <c r="G461" s="291">
        <v>44195</v>
      </c>
      <c r="H461" s="198" t="s">
        <v>1780</v>
      </c>
      <c r="I461" s="198" t="s">
        <v>1781</v>
      </c>
      <c r="J461" s="56"/>
      <c r="K461" s="56"/>
      <c r="L461" s="56"/>
      <c r="M461" s="56"/>
      <c r="N461" s="41"/>
      <c r="O461" s="42" t="s">
        <v>203</v>
      </c>
      <c r="P461" s="65" t="s">
        <v>1901</v>
      </c>
      <c r="Q461" s="42"/>
      <c r="R461" s="71"/>
    </row>
    <row r="462" spans="1:18" s="55" customFormat="1" ht="25.5" x14ac:dyDescent="0.25">
      <c r="A462" s="54"/>
      <c r="B462" s="62" t="s">
        <v>1762</v>
      </c>
      <c r="C462" s="45" t="s">
        <v>1770</v>
      </c>
      <c r="D462" s="39" t="s">
        <v>517</v>
      </c>
      <c r="E462" s="185">
        <v>15</v>
      </c>
      <c r="F462" s="291">
        <v>43840</v>
      </c>
      <c r="G462" s="291">
        <v>44195</v>
      </c>
      <c r="H462" s="198" t="s">
        <v>1782</v>
      </c>
      <c r="I462" s="198" t="s">
        <v>1781</v>
      </c>
      <c r="J462" s="56"/>
      <c r="K462" s="56"/>
      <c r="L462" s="56"/>
      <c r="M462" s="56"/>
      <c r="N462" s="41"/>
      <c r="O462" s="42" t="s">
        <v>203</v>
      </c>
      <c r="P462" s="65" t="s">
        <v>1901</v>
      </c>
      <c r="Q462" s="42"/>
      <c r="R462" s="71"/>
    </row>
    <row r="463" spans="1:18" s="55" customFormat="1" ht="25.5" x14ac:dyDescent="0.25">
      <c r="A463" s="54"/>
      <c r="B463" s="62" t="s">
        <v>1763</v>
      </c>
      <c r="C463" s="45" t="s">
        <v>1771</v>
      </c>
      <c r="D463" s="39" t="s">
        <v>517</v>
      </c>
      <c r="E463" s="185">
        <v>20</v>
      </c>
      <c r="F463" s="291">
        <v>43840</v>
      </c>
      <c r="G463" s="291">
        <v>44195</v>
      </c>
      <c r="H463" s="198" t="s">
        <v>1783</v>
      </c>
      <c r="I463" s="198" t="s">
        <v>1781</v>
      </c>
      <c r="J463" s="56"/>
      <c r="K463" s="56"/>
      <c r="L463" s="56"/>
      <c r="M463" s="56"/>
      <c r="N463" s="41"/>
      <c r="O463" s="42" t="s">
        <v>203</v>
      </c>
      <c r="P463" s="65" t="s">
        <v>1901</v>
      </c>
      <c r="Q463" s="42"/>
      <c r="R463" s="71"/>
    </row>
    <row r="464" spans="1:18" s="55" customFormat="1" x14ac:dyDescent="0.25">
      <c r="A464" s="54"/>
      <c r="B464" s="62" t="s">
        <v>1764</v>
      </c>
      <c r="C464" s="45" t="s">
        <v>1772</v>
      </c>
      <c r="D464" s="39" t="s">
        <v>517</v>
      </c>
      <c r="E464" s="185">
        <v>10</v>
      </c>
      <c r="F464" s="291">
        <v>43900</v>
      </c>
      <c r="G464" s="291">
        <v>44010</v>
      </c>
      <c r="H464" s="198" t="s">
        <v>1784</v>
      </c>
      <c r="I464" s="198" t="s">
        <v>1785</v>
      </c>
      <c r="J464" s="56"/>
      <c r="K464" s="56"/>
      <c r="L464" s="56"/>
      <c r="M464" s="56"/>
      <c r="N464" s="41"/>
      <c r="O464" s="42" t="s">
        <v>203</v>
      </c>
      <c r="P464" s="65" t="s">
        <v>1901</v>
      </c>
      <c r="Q464" s="42"/>
      <c r="R464" s="71"/>
    </row>
    <row r="465" spans="1:18" s="55" customFormat="1" ht="25.5" x14ac:dyDescent="0.25">
      <c r="A465" s="54"/>
      <c r="B465" s="62" t="s">
        <v>1765</v>
      </c>
      <c r="C465" s="45" t="s">
        <v>1773</v>
      </c>
      <c r="D465" s="39" t="s">
        <v>517</v>
      </c>
      <c r="E465" s="185">
        <v>20</v>
      </c>
      <c r="F465" s="291">
        <v>43891</v>
      </c>
      <c r="G465" s="291">
        <v>43981</v>
      </c>
      <c r="H465" s="198" t="s">
        <v>1786</v>
      </c>
      <c r="I465" s="198" t="s">
        <v>1787</v>
      </c>
      <c r="J465" s="56"/>
      <c r="K465" s="56"/>
      <c r="L465" s="56"/>
      <c r="M465" s="56"/>
      <c r="N465" s="41"/>
      <c r="O465" s="42" t="s">
        <v>203</v>
      </c>
      <c r="P465" s="65" t="s">
        <v>1901</v>
      </c>
      <c r="Q465" s="42"/>
      <c r="R465" s="71"/>
    </row>
    <row r="466" spans="1:18" s="66" customFormat="1" ht="39" customHeight="1" x14ac:dyDescent="0.25">
      <c r="A466" s="140" t="s">
        <v>19</v>
      </c>
      <c r="B466" s="228" t="s">
        <v>1789</v>
      </c>
      <c r="C466" s="147" t="s">
        <v>232</v>
      </c>
      <c r="D466" s="150" t="s">
        <v>22</v>
      </c>
      <c r="E466" s="172"/>
      <c r="F466" s="292"/>
      <c r="G466" s="292"/>
      <c r="H466" s="142"/>
      <c r="I466" s="142"/>
      <c r="J466" s="143">
        <f>+J467</f>
        <v>0</v>
      </c>
      <c r="K466" s="143">
        <f t="shared" ref="K466:M466" si="38">+K467</f>
        <v>0</v>
      </c>
      <c r="L466" s="143">
        <f t="shared" si="38"/>
        <v>0</v>
      </c>
      <c r="M466" s="143">
        <f t="shared" si="38"/>
        <v>0</v>
      </c>
      <c r="N466" s="144"/>
      <c r="O466" s="145" t="s">
        <v>203</v>
      </c>
      <c r="P466" s="145"/>
      <c r="Q466" s="145"/>
      <c r="R466" s="73"/>
    </row>
    <row r="467" spans="1:18" s="66" customFormat="1" ht="39" customHeight="1" x14ac:dyDescent="0.25">
      <c r="A467" s="135"/>
      <c r="B467" s="110" t="s">
        <v>1790</v>
      </c>
      <c r="C467" s="119" t="s">
        <v>1795</v>
      </c>
      <c r="D467" s="112" t="s">
        <v>226</v>
      </c>
      <c r="E467" s="173"/>
      <c r="F467" s="293"/>
      <c r="G467" s="293"/>
      <c r="H467" s="112"/>
      <c r="I467" s="112"/>
      <c r="J467" s="113">
        <v>0</v>
      </c>
      <c r="K467" s="113">
        <v>0</v>
      </c>
      <c r="L467" s="113">
        <v>0</v>
      </c>
      <c r="M467" s="113">
        <v>0</v>
      </c>
      <c r="N467" s="117"/>
      <c r="O467" s="115" t="s">
        <v>203</v>
      </c>
      <c r="P467" s="115"/>
      <c r="Q467" s="115"/>
      <c r="R467" s="73"/>
    </row>
    <row r="468" spans="1:18" s="55" customFormat="1" ht="25.5" x14ac:dyDescent="0.25">
      <c r="A468" s="54"/>
      <c r="B468" s="62" t="s">
        <v>1791</v>
      </c>
      <c r="C468" s="45" t="s">
        <v>1796</v>
      </c>
      <c r="D468" s="39" t="s">
        <v>517</v>
      </c>
      <c r="E468" s="185">
        <v>20</v>
      </c>
      <c r="F468" s="291">
        <v>43922</v>
      </c>
      <c r="G468" s="291">
        <v>44027</v>
      </c>
      <c r="H468" s="198" t="s">
        <v>1800</v>
      </c>
      <c r="I468" s="198" t="s">
        <v>1801</v>
      </c>
      <c r="J468" s="56"/>
      <c r="K468" s="56"/>
      <c r="L468" s="56"/>
      <c r="M468" s="56"/>
      <c r="N468" s="41"/>
      <c r="O468" s="42" t="s">
        <v>203</v>
      </c>
      <c r="P468" s="211" t="s">
        <v>1807</v>
      </c>
      <c r="Q468" s="42"/>
      <c r="R468" s="71"/>
    </row>
    <row r="469" spans="1:18" s="55" customFormat="1" ht="25.5" x14ac:dyDescent="0.25">
      <c r="A469" s="54"/>
      <c r="B469" s="62" t="s">
        <v>1792</v>
      </c>
      <c r="C469" s="45" t="s">
        <v>1797</v>
      </c>
      <c r="D469" s="39" t="s">
        <v>517</v>
      </c>
      <c r="E469" s="185">
        <v>30</v>
      </c>
      <c r="F469" s="291">
        <v>43936</v>
      </c>
      <c r="G469" s="291">
        <v>44119</v>
      </c>
      <c r="H469" s="198" t="s">
        <v>1802</v>
      </c>
      <c r="I469" s="198" t="s">
        <v>1803</v>
      </c>
      <c r="J469" s="56"/>
      <c r="K469" s="56"/>
      <c r="L469" s="56"/>
      <c r="M469" s="56"/>
      <c r="N469" s="41"/>
      <c r="O469" s="42" t="s">
        <v>203</v>
      </c>
      <c r="P469" s="211" t="s">
        <v>1807</v>
      </c>
      <c r="Q469" s="42"/>
      <c r="R469" s="71"/>
    </row>
    <row r="470" spans="1:18" s="55" customFormat="1" ht="25.5" x14ac:dyDescent="0.25">
      <c r="A470" s="54"/>
      <c r="B470" s="62" t="s">
        <v>1793</v>
      </c>
      <c r="C470" s="45" t="s">
        <v>1798</v>
      </c>
      <c r="D470" s="39" t="s">
        <v>517</v>
      </c>
      <c r="E470" s="185">
        <v>30</v>
      </c>
      <c r="F470" s="291">
        <v>44073</v>
      </c>
      <c r="G470" s="291">
        <v>44134</v>
      </c>
      <c r="H470" s="198" t="s">
        <v>1804</v>
      </c>
      <c r="I470" s="198" t="s">
        <v>1064</v>
      </c>
      <c r="J470" s="56"/>
      <c r="K470" s="56"/>
      <c r="L470" s="56"/>
      <c r="M470" s="56"/>
      <c r="N470" s="41"/>
      <c r="O470" s="42" t="s">
        <v>203</v>
      </c>
      <c r="P470" s="211" t="s">
        <v>1417</v>
      </c>
      <c r="Q470" s="42"/>
      <c r="R470" s="71"/>
    </row>
    <row r="471" spans="1:18" s="55" customFormat="1" ht="25.5" x14ac:dyDescent="0.25">
      <c r="A471" s="54"/>
      <c r="B471" s="62" t="s">
        <v>1794</v>
      </c>
      <c r="C471" s="45" t="s">
        <v>1799</v>
      </c>
      <c r="D471" s="39" t="s">
        <v>517</v>
      </c>
      <c r="E471" s="185">
        <v>20</v>
      </c>
      <c r="F471" s="291">
        <v>44105</v>
      </c>
      <c r="G471" s="291">
        <v>44147</v>
      </c>
      <c r="H471" s="198" t="s">
        <v>1805</v>
      </c>
      <c r="I471" s="198" t="s">
        <v>1806</v>
      </c>
      <c r="J471" s="56"/>
      <c r="K471" s="56"/>
      <c r="L471" s="56"/>
      <c r="M471" s="56"/>
      <c r="N471" s="41"/>
      <c r="O471" s="42" t="s">
        <v>203</v>
      </c>
      <c r="P471" s="211" t="s">
        <v>1417</v>
      </c>
      <c r="Q471" s="42"/>
      <c r="R471" s="71"/>
    </row>
    <row r="472" spans="1:18" s="55" customFormat="1" x14ac:dyDescent="0.25">
      <c r="A472" s="140" t="s">
        <v>19</v>
      </c>
      <c r="B472" s="228" t="s">
        <v>233</v>
      </c>
      <c r="C472" s="147" t="s">
        <v>1808</v>
      </c>
      <c r="D472" s="150" t="s">
        <v>22</v>
      </c>
      <c r="E472" s="172"/>
      <c r="F472" s="292"/>
      <c r="G472" s="292"/>
      <c r="H472" s="142"/>
      <c r="I472" s="142"/>
      <c r="J472" s="146">
        <f>+J473</f>
        <v>175000</v>
      </c>
      <c r="K472" s="146">
        <f t="shared" ref="K472:M472" si="39">+K473</f>
        <v>0</v>
      </c>
      <c r="L472" s="146">
        <f t="shared" si="39"/>
        <v>0</v>
      </c>
      <c r="M472" s="146">
        <f t="shared" si="39"/>
        <v>0</v>
      </c>
      <c r="N472" s="144" t="s">
        <v>68</v>
      </c>
      <c r="O472" s="145" t="s">
        <v>515</v>
      </c>
      <c r="P472" s="145"/>
      <c r="Q472" s="145"/>
      <c r="R472" s="71"/>
    </row>
    <row r="473" spans="1:18" s="55" customFormat="1" ht="26.25" customHeight="1" x14ac:dyDescent="0.25">
      <c r="A473" s="135"/>
      <c r="B473" s="110" t="s">
        <v>235</v>
      </c>
      <c r="C473" s="112" t="s">
        <v>236</v>
      </c>
      <c r="D473" s="112" t="s">
        <v>26</v>
      </c>
      <c r="E473" s="173"/>
      <c r="F473" s="293"/>
      <c r="G473" s="293"/>
      <c r="H473" s="112"/>
      <c r="I473" s="112"/>
      <c r="J473" s="116">
        <v>175000</v>
      </c>
      <c r="K473" s="116">
        <v>0</v>
      </c>
      <c r="L473" s="116">
        <v>0</v>
      </c>
      <c r="M473" s="116">
        <v>0</v>
      </c>
      <c r="N473" s="117" t="s">
        <v>68</v>
      </c>
      <c r="O473" s="115" t="s">
        <v>515</v>
      </c>
      <c r="P473" s="115"/>
      <c r="Q473" s="115"/>
      <c r="R473" s="71"/>
    </row>
    <row r="474" spans="1:18" s="55" customFormat="1" ht="25.5" x14ac:dyDescent="0.25">
      <c r="A474" s="54"/>
      <c r="B474" s="62" t="s">
        <v>1809</v>
      </c>
      <c r="C474" s="45" t="s">
        <v>3173</v>
      </c>
      <c r="D474" s="39" t="s">
        <v>517</v>
      </c>
      <c r="E474" s="185">
        <v>40</v>
      </c>
      <c r="F474" s="291">
        <v>43832</v>
      </c>
      <c r="G474" s="291">
        <v>44129</v>
      </c>
      <c r="H474" s="198" t="s">
        <v>1818</v>
      </c>
      <c r="I474" s="198"/>
      <c r="J474" s="56"/>
      <c r="K474" s="56"/>
      <c r="L474" s="56"/>
      <c r="M474" s="56"/>
      <c r="N474" s="41"/>
      <c r="O474" s="42" t="s">
        <v>515</v>
      </c>
      <c r="P474" s="227" t="s">
        <v>1826</v>
      </c>
      <c r="Q474" s="42"/>
      <c r="R474" s="71"/>
    </row>
    <row r="475" spans="1:18" s="55" customFormat="1" ht="51" x14ac:dyDescent="0.25">
      <c r="A475" s="54"/>
      <c r="B475" s="62" t="s">
        <v>1810</v>
      </c>
      <c r="C475" s="45" t="s">
        <v>1814</v>
      </c>
      <c r="D475" s="39" t="s">
        <v>517</v>
      </c>
      <c r="E475" s="185">
        <v>40</v>
      </c>
      <c r="F475" s="291">
        <v>43894</v>
      </c>
      <c r="G475" s="291">
        <v>44129</v>
      </c>
      <c r="H475" s="198" t="s">
        <v>1819</v>
      </c>
      <c r="I475" s="198" t="s">
        <v>1823</v>
      </c>
      <c r="J475" s="56"/>
      <c r="K475" s="56"/>
      <c r="L475" s="56"/>
      <c r="M475" s="56"/>
      <c r="N475" s="41"/>
      <c r="O475" s="42" t="s">
        <v>515</v>
      </c>
      <c r="P475" s="227" t="s">
        <v>1826</v>
      </c>
      <c r="Q475" s="42"/>
      <c r="R475" s="71"/>
    </row>
    <row r="476" spans="1:18" s="55" customFormat="1" ht="51" x14ac:dyDescent="0.25">
      <c r="A476" s="54"/>
      <c r="B476" s="62" t="s">
        <v>1811</v>
      </c>
      <c r="C476" s="45" t="s">
        <v>1815</v>
      </c>
      <c r="D476" s="39" t="s">
        <v>517</v>
      </c>
      <c r="E476" s="185">
        <v>5</v>
      </c>
      <c r="F476" s="291">
        <v>43922</v>
      </c>
      <c r="G476" s="291">
        <v>44150</v>
      </c>
      <c r="H476" s="198" t="s">
        <v>1820</v>
      </c>
      <c r="I476" s="198" t="s">
        <v>1824</v>
      </c>
      <c r="J476" s="56"/>
      <c r="K476" s="56"/>
      <c r="L476" s="56"/>
      <c r="M476" s="56"/>
      <c r="N476" s="41"/>
      <c r="O476" s="42" t="s">
        <v>96</v>
      </c>
      <c r="P476" s="42" t="s">
        <v>1488</v>
      </c>
      <c r="Q476" s="42"/>
      <c r="R476" s="71"/>
    </row>
    <row r="477" spans="1:18" s="55" customFormat="1" ht="51" x14ac:dyDescent="0.25">
      <c r="A477" s="54"/>
      <c r="B477" s="62" t="s">
        <v>1812</v>
      </c>
      <c r="C477" s="45" t="s">
        <v>1816</v>
      </c>
      <c r="D477" s="39" t="s">
        <v>517</v>
      </c>
      <c r="E477" s="185">
        <v>10</v>
      </c>
      <c r="F477" s="291">
        <v>43929</v>
      </c>
      <c r="G477" s="291">
        <v>44150</v>
      </c>
      <c r="H477" s="198" t="s">
        <v>1821</v>
      </c>
      <c r="I477" s="198" t="s">
        <v>1825</v>
      </c>
      <c r="J477" s="56"/>
      <c r="K477" s="56"/>
      <c r="L477" s="56"/>
      <c r="M477" s="56"/>
      <c r="N477" s="41"/>
      <c r="O477" s="42" t="s">
        <v>96</v>
      </c>
      <c r="P477" s="227" t="s">
        <v>1154</v>
      </c>
      <c r="Q477" s="42"/>
      <c r="R477" s="71"/>
    </row>
    <row r="478" spans="1:18" s="55" customFormat="1" ht="51" x14ac:dyDescent="0.25">
      <c r="A478" s="54"/>
      <c r="B478" s="62" t="s">
        <v>1813</v>
      </c>
      <c r="C478" s="45" t="s">
        <v>1817</v>
      </c>
      <c r="D478" s="39" t="s">
        <v>517</v>
      </c>
      <c r="E478" s="185">
        <v>5</v>
      </c>
      <c r="F478" s="291">
        <v>43943</v>
      </c>
      <c r="G478" s="291">
        <v>44191</v>
      </c>
      <c r="H478" s="198" t="s">
        <v>1822</v>
      </c>
      <c r="I478" s="198" t="s">
        <v>1149</v>
      </c>
      <c r="J478" s="56"/>
      <c r="K478" s="56"/>
      <c r="L478" s="56"/>
      <c r="M478" s="56"/>
      <c r="N478" s="41"/>
      <c r="O478" s="42" t="s">
        <v>96</v>
      </c>
      <c r="P478" s="227" t="s">
        <v>1154</v>
      </c>
      <c r="Q478" s="42"/>
      <c r="R478" s="71"/>
    </row>
    <row r="479" spans="1:18" ht="43.5" customHeight="1" x14ac:dyDescent="0.25">
      <c r="A479" s="61"/>
      <c r="B479" s="268" t="s">
        <v>237</v>
      </c>
      <c r="C479" s="78" t="s">
        <v>238</v>
      </c>
      <c r="D479" s="33" t="s">
        <v>18</v>
      </c>
      <c r="E479" s="171"/>
      <c r="F479" s="288"/>
      <c r="G479" s="288"/>
      <c r="H479" s="155"/>
      <c r="I479" s="155"/>
      <c r="J479" s="79">
        <f>+J480</f>
        <v>0</v>
      </c>
      <c r="K479" s="79">
        <f t="shared" ref="K479:M479" si="40">+K480</f>
        <v>0</v>
      </c>
      <c r="L479" s="79">
        <f t="shared" si="40"/>
        <v>0</v>
      </c>
      <c r="M479" s="79">
        <f t="shared" si="40"/>
        <v>0</v>
      </c>
      <c r="N479" s="80"/>
      <c r="O479" s="80"/>
      <c r="P479" s="80"/>
      <c r="Q479" s="80"/>
      <c r="R479" s="81"/>
    </row>
    <row r="480" spans="1:18" s="55" customFormat="1" ht="30" customHeight="1" x14ac:dyDescent="0.25">
      <c r="A480" s="140" t="s">
        <v>19</v>
      </c>
      <c r="B480" s="228" t="s">
        <v>239</v>
      </c>
      <c r="C480" s="147" t="s">
        <v>240</v>
      </c>
      <c r="D480" s="150" t="s">
        <v>22</v>
      </c>
      <c r="E480" s="172"/>
      <c r="F480" s="292"/>
      <c r="G480" s="292"/>
      <c r="H480" s="142"/>
      <c r="I480" s="142"/>
      <c r="J480" s="146">
        <f>+J481</f>
        <v>0</v>
      </c>
      <c r="K480" s="146">
        <f t="shared" ref="K480:M480" si="41">+K481</f>
        <v>0</v>
      </c>
      <c r="L480" s="146">
        <f t="shared" si="41"/>
        <v>0</v>
      </c>
      <c r="M480" s="146">
        <f t="shared" si="41"/>
        <v>0</v>
      </c>
      <c r="N480" s="144"/>
      <c r="O480" s="145" t="s">
        <v>223</v>
      </c>
      <c r="P480" s="145"/>
      <c r="Q480" s="145"/>
      <c r="R480" s="71"/>
    </row>
    <row r="481" spans="1:18" s="55" customFormat="1" ht="30" customHeight="1" x14ac:dyDescent="0.25">
      <c r="A481" s="136"/>
      <c r="B481" s="112" t="s">
        <v>241</v>
      </c>
      <c r="C481" s="112" t="s">
        <v>1834</v>
      </c>
      <c r="D481" s="112" t="s">
        <v>226</v>
      </c>
      <c r="E481" s="173"/>
      <c r="F481" s="293"/>
      <c r="G481" s="293"/>
      <c r="H481" s="112"/>
      <c r="I481" s="112"/>
      <c r="J481" s="116">
        <v>0</v>
      </c>
      <c r="K481" s="116">
        <v>0</v>
      </c>
      <c r="L481" s="116">
        <v>0</v>
      </c>
      <c r="M481" s="116">
        <v>0</v>
      </c>
      <c r="N481" s="117"/>
      <c r="O481" s="115" t="s">
        <v>223</v>
      </c>
      <c r="P481" s="115"/>
      <c r="Q481" s="115"/>
      <c r="R481" s="71"/>
    </row>
    <row r="482" spans="1:18" s="55" customFormat="1" x14ac:dyDescent="0.25">
      <c r="A482" s="54"/>
      <c r="B482" s="62" t="s">
        <v>1828</v>
      </c>
      <c r="C482" s="45" t="s">
        <v>1835</v>
      </c>
      <c r="D482" s="39" t="s">
        <v>517</v>
      </c>
      <c r="E482" s="185">
        <v>10</v>
      </c>
      <c r="F482" s="291">
        <v>43905</v>
      </c>
      <c r="G482" s="291">
        <v>43981</v>
      </c>
      <c r="H482" s="198" t="s">
        <v>1840</v>
      </c>
      <c r="I482" s="198" t="s">
        <v>1844</v>
      </c>
      <c r="J482" s="56"/>
      <c r="K482" s="56"/>
      <c r="L482" s="56"/>
      <c r="M482" s="56"/>
      <c r="N482" s="41"/>
      <c r="O482" s="42" t="s">
        <v>223</v>
      </c>
      <c r="P482" s="211" t="s">
        <v>1755</v>
      </c>
      <c r="Q482" s="42"/>
      <c r="R482" s="71"/>
    </row>
    <row r="483" spans="1:18" s="55" customFormat="1" ht="38.25" x14ac:dyDescent="0.25">
      <c r="A483" s="54"/>
      <c r="B483" s="62" t="s">
        <v>1829</v>
      </c>
      <c r="C483" s="45" t="s">
        <v>1837</v>
      </c>
      <c r="D483" s="39" t="s">
        <v>517</v>
      </c>
      <c r="E483" s="185">
        <v>30</v>
      </c>
      <c r="F483" s="291">
        <v>43937</v>
      </c>
      <c r="G483" s="291">
        <v>44042</v>
      </c>
      <c r="H483" s="198" t="s">
        <v>1841</v>
      </c>
      <c r="I483" s="198" t="s">
        <v>1845</v>
      </c>
      <c r="J483" s="56"/>
      <c r="K483" s="56"/>
      <c r="L483" s="56"/>
      <c r="M483" s="56"/>
      <c r="N483" s="41"/>
      <c r="O483" s="42" t="s">
        <v>223</v>
      </c>
      <c r="P483" s="211" t="s">
        <v>1755</v>
      </c>
      <c r="Q483" s="42"/>
      <c r="R483" s="71"/>
    </row>
    <row r="484" spans="1:18" s="55" customFormat="1" ht="25.5" x14ac:dyDescent="0.25">
      <c r="A484" s="54"/>
      <c r="B484" s="62" t="s">
        <v>1830</v>
      </c>
      <c r="C484" s="45" t="s">
        <v>1836</v>
      </c>
      <c r="D484" s="39" t="s">
        <v>517</v>
      </c>
      <c r="E484" s="185">
        <v>30</v>
      </c>
      <c r="F484" s="291">
        <v>43957</v>
      </c>
      <c r="G484" s="291">
        <v>44116</v>
      </c>
      <c r="H484" s="198" t="s">
        <v>1842</v>
      </c>
      <c r="I484" s="198" t="s">
        <v>1846</v>
      </c>
      <c r="J484" s="56"/>
      <c r="K484" s="56"/>
      <c r="L484" s="56"/>
      <c r="M484" s="56"/>
      <c r="N484" s="41"/>
      <c r="O484" s="42" t="s">
        <v>223</v>
      </c>
      <c r="P484" s="211" t="s">
        <v>1755</v>
      </c>
      <c r="Q484" s="42"/>
      <c r="R484" s="71"/>
    </row>
    <row r="485" spans="1:18" s="55" customFormat="1" ht="25.5" x14ac:dyDescent="0.25">
      <c r="A485" s="54"/>
      <c r="B485" s="62" t="s">
        <v>1831</v>
      </c>
      <c r="C485" s="45" t="s">
        <v>1838</v>
      </c>
      <c r="D485" s="39" t="s">
        <v>517</v>
      </c>
      <c r="E485" s="185">
        <v>10</v>
      </c>
      <c r="F485" s="291">
        <v>43957</v>
      </c>
      <c r="G485" s="291">
        <v>44116</v>
      </c>
      <c r="H485" s="198" t="s">
        <v>1843</v>
      </c>
      <c r="I485" s="198" t="s">
        <v>1847</v>
      </c>
      <c r="J485" s="56"/>
      <c r="K485" s="56"/>
      <c r="L485" s="56"/>
      <c r="M485" s="56"/>
      <c r="N485" s="41"/>
      <c r="O485" s="42" t="s">
        <v>223</v>
      </c>
      <c r="P485" s="211" t="s">
        <v>1755</v>
      </c>
      <c r="Q485" s="42"/>
      <c r="R485" s="71"/>
    </row>
    <row r="486" spans="1:18" s="55" customFormat="1" x14ac:dyDescent="0.25">
      <c r="A486" s="54"/>
      <c r="B486" s="62" t="s">
        <v>1832</v>
      </c>
      <c r="C486" s="45" t="s">
        <v>1839</v>
      </c>
      <c r="D486" s="39" t="s">
        <v>517</v>
      </c>
      <c r="E486" s="185">
        <v>10</v>
      </c>
      <c r="F486" s="291">
        <v>44027</v>
      </c>
      <c r="G486" s="291">
        <v>44148</v>
      </c>
      <c r="H486" s="198" t="s">
        <v>939</v>
      </c>
      <c r="I486" s="198" t="s">
        <v>939</v>
      </c>
      <c r="J486" s="56"/>
      <c r="K486" s="56"/>
      <c r="L486" s="56"/>
      <c r="M486" s="56"/>
      <c r="N486" s="41"/>
      <c r="O486" s="42" t="s">
        <v>223</v>
      </c>
      <c r="P486" s="211" t="s">
        <v>1755</v>
      </c>
      <c r="Q486" s="42"/>
      <c r="R486" s="71"/>
    </row>
    <row r="487" spans="1:18" s="55" customFormat="1" ht="25.5" x14ac:dyDescent="0.25">
      <c r="A487" s="54"/>
      <c r="B487" s="62" t="s">
        <v>1833</v>
      </c>
      <c r="C487" s="45" t="s">
        <v>1695</v>
      </c>
      <c r="D487" s="39" t="s">
        <v>517</v>
      </c>
      <c r="E487" s="185">
        <v>10</v>
      </c>
      <c r="F487" s="291">
        <v>44063</v>
      </c>
      <c r="G487" s="291">
        <v>44149</v>
      </c>
      <c r="H487" s="198" t="s">
        <v>1036</v>
      </c>
      <c r="I487" s="198" t="s">
        <v>1036</v>
      </c>
      <c r="J487" s="56"/>
      <c r="K487" s="56"/>
      <c r="L487" s="56"/>
      <c r="M487" s="56"/>
      <c r="N487" s="41"/>
      <c r="O487" s="42" t="s">
        <v>223</v>
      </c>
      <c r="P487" s="42" t="s">
        <v>1154</v>
      </c>
      <c r="Q487" s="42"/>
      <c r="R487" s="71"/>
    </row>
    <row r="488" spans="1:18" ht="25.5" x14ac:dyDescent="0.25">
      <c r="A488" s="61"/>
      <c r="B488" s="268" t="s">
        <v>242</v>
      </c>
      <c r="C488" s="78" t="s">
        <v>243</v>
      </c>
      <c r="D488" s="33" t="s">
        <v>18</v>
      </c>
      <c r="E488" s="171"/>
      <c r="F488" s="288"/>
      <c r="G488" s="288"/>
      <c r="H488" s="155"/>
      <c r="I488" s="155"/>
      <c r="J488" s="79">
        <f>+J489</f>
        <v>0</v>
      </c>
      <c r="K488" s="79">
        <f t="shared" ref="K488:M488" si="42">+K489</f>
        <v>0</v>
      </c>
      <c r="L488" s="79">
        <f t="shared" si="42"/>
        <v>0</v>
      </c>
      <c r="M488" s="79">
        <f t="shared" si="42"/>
        <v>0</v>
      </c>
      <c r="N488" s="80"/>
      <c r="O488" s="80"/>
      <c r="P488" s="80"/>
      <c r="Q488" s="80"/>
      <c r="R488" s="81"/>
    </row>
    <row r="489" spans="1:18" s="55" customFormat="1" ht="41.25" customHeight="1" x14ac:dyDescent="0.25">
      <c r="A489" s="140" t="s">
        <v>19</v>
      </c>
      <c r="B489" s="228" t="s">
        <v>244</v>
      </c>
      <c r="C489" s="147" t="s">
        <v>245</v>
      </c>
      <c r="D489" s="150" t="s">
        <v>22</v>
      </c>
      <c r="E489" s="172"/>
      <c r="F489" s="292"/>
      <c r="G489" s="292"/>
      <c r="H489" s="142"/>
      <c r="I489" s="142"/>
      <c r="J489" s="146">
        <f>+J490</f>
        <v>0</v>
      </c>
      <c r="K489" s="146">
        <f t="shared" ref="K489:M489" si="43">+K490</f>
        <v>0</v>
      </c>
      <c r="L489" s="146">
        <f t="shared" si="43"/>
        <v>0</v>
      </c>
      <c r="M489" s="146">
        <f t="shared" si="43"/>
        <v>0</v>
      </c>
      <c r="N489" s="144"/>
      <c r="O489" s="145" t="s">
        <v>223</v>
      </c>
      <c r="P489" s="145"/>
      <c r="Q489" s="145"/>
      <c r="R489" s="71"/>
    </row>
    <row r="490" spans="1:18" s="55" customFormat="1" ht="41.25" customHeight="1" x14ac:dyDescent="0.25">
      <c r="A490" s="136"/>
      <c r="B490" s="112" t="s">
        <v>246</v>
      </c>
      <c r="C490" s="112" t="s">
        <v>1848</v>
      </c>
      <c r="D490" s="112" t="s">
        <v>26</v>
      </c>
      <c r="E490" s="173"/>
      <c r="F490" s="293"/>
      <c r="G490" s="293"/>
      <c r="H490" s="112"/>
      <c r="I490" s="112"/>
      <c r="J490" s="116">
        <v>0</v>
      </c>
      <c r="K490" s="116">
        <v>0</v>
      </c>
      <c r="L490" s="116">
        <v>0</v>
      </c>
      <c r="M490" s="116">
        <v>0</v>
      </c>
      <c r="N490" s="117"/>
      <c r="O490" s="115" t="s">
        <v>223</v>
      </c>
      <c r="P490" s="115"/>
      <c r="Q490" s="115"/>
      <c r="R490" s="71"/>
    </row>
    <row r="491" spans="1:18" s="55" customFormat="1" ht="25.5" x14ac:dyDescent="0.25">
      <c r="A491" s="54"/>
      <c r="B491" s="62" t="s">
        <v>1849</v>
      </c>
      <c r="C491" s="45" t="s">
        <v>1852</v>
      </c>
      <c r="D491" s="39" t="s">
        <v>517</v>
      </c>
      <c r="E491" s="185">
        <v>30</v>
      </c>
      <c r="F491" s="291">
        <v>43936</v>
      </c>
      <c r="G491" s="291">
        <v>44089</v>
      </c>
      <c r="H491" s="198" t="s">
        <v>1856</v>
      </c>
      <c r="I491" s="198" t="s">
        <v>1857</v>
      </c>
      <c r="J491" s="56"/>
      <c r="K491" s="56"/>
      <c r="L491" s="56"/>
      <c r="M491" s="56"/>
      <c r="N491" s="41"/>
      <c r="O491" s="42" t="s">
        <v>223</v>
      </c>
      <c r="P491" s="211" t="s">
        <v>1417</v>
      </c>
      <c r="Q491" s="42"/>
      <c r="R491" s="71"/>
    </row>
    <row r="492" spans="1:18" s="55" customFormat="1" ht="38.25" x14ac:dyDescent="0.25">
      <c r="A492" s="54"/>
      <c r="B492" s="62" t="s">
        <v>1850</v>
      </c>
      <c r="C492" s="45" t="s">
        <v>1853</v>
      </c>
      <c r="D492" s="39" t="s">
        <v>517</v>
      </c>
      <c r="E492" s="185">
        <v>40</v>
      </c>
      <c r="F492" s="291">
        <v>43937</v>
      </c>
      <c r="G492" s="291">
        <v>44058</v>
      </c>
      <c r="H492" s="198" t="s">
        <v>1858</v>
      </c>
      <c r="I492" s="198" t="s">
        <v>1859</v>
      </c>
      <c r="J492" s="56"/>
      <c r="K492" s="56"/>
      <c r="L492" s="56"/>
      <c r="M492" s="56"/>
      <c r="N492" s="41"/>
      <c r="O492" s="42" t="s">
        <v>223</v>
      </c>
      <c r="P492" s="211" t="s">
        <v>1855</v>
      </c>
      <c r="Q492" s="42"/>
      <c r="R492" s="71"/>
    </row>
    <row r="493" spans="1:18" s="55" customFormat="1" ht="38.25" x14ac:dyDescent="0.25">
      <c r="A493" s="54"/>
      <c r="B493" s="62" t="s">
        <v>1851</v>
      </c>
      <c r="C493" s="45" t="s">
        <v>1854</v>
      </c>
      <c r="D493" s="39" t="s">
        <v>517</v>
      </c>
      <c r="E493" s="185">
        <v>30</v>
      </c>
      <c r="F493" s="291">
        <v>43938</v>
      </c>
      <c r="G493" s="291">
        <v>44119</v>
      </c>
      <c r="H493" s="198" t="s">
        <v>1860</v>
      </c>
      <c r="I493" s="198" t="s">
        <v>1860</v>
      </c>
      <c r="J493" s="56"/>
      <c r="K493" s="56"/>
      <c r="L493" s="56"/>
      <c r="M493" s="56"/>
      <c r="N493" s="41"/>
      <c r="O493" s="42" t="s">
        <v>223</v>
      </c>
      <c r="P493" s="211" t="s">
        <v>1855</v>
      </c>
      <c r="Q493" s="42"/>
      <c r="R493" s="71"/>
    </row>
    <row r="494" spans="1:18" ht="25.5" customHeight="1" x14ac:dyDescent="0.25">
      <c r="A494" s="61"/>
      <c r="B494" s="268" t="s">
        <v>247</v>
      </c>
      <c r="C494" s="78" t="s">
        <v>248</v>
      </c>
      <c r="D494" s="33" t="s">
        <v>18</v>
      </c>
      <c r="E494" s="171"/>
      <c r="F494" s="288"/>
      <c r="G494" s="288"/>
      <c r="H494" s="155"/>
      <c r="I494" s="155"/>
      <c r="J494" s="79">
        <f>+J495+J505+J511+J515</f>
        <v>225000</v>
      </c>
      <c r="K494" s="79">
        <f t="shared" ref="K494:M494" si="44">+K495+K505+K511+K515</f>
        <v>0</v>
      </c>
      <c r="L494" s="79">
        <f t="shared" si="44"/>
        <v>0</v>
      </c>
      <c r="M494" s="79">
        <f t="shared" si="44"/>
        <v>0</v>
      </c>
      <c r="N494" s="80"/>
      <c r="O494" s="80"/>
      <c r="P494" s="80"/>
      <c r="Q494" s="80"/>
      <c r="R494" s="81"/>
    </row>
    <row r="495" spans="1:18" s="55" customFormat="1" ht="25.5" x14ac:dyDescent="0.25">
      <c r="A495" s="140" t="s">
        <v>19</v>
      </c>
      <c r="B495" s="228" t="s">
        <v>249</v>
      </c>
      <c r="C495" s="147" t="s">
        <v>250</v>
      </c>
      <c r="D495" s="150" t="s">
        <v>22</v>
      </c>
      <c r="E495" s="172"/>
      <c r="F495" s="292"/>
      <c r="G495" s="292"/>
      <c r="H495" s="142"/>
      <c r="I495" s="142"/>
      <c r="J495" s="146">
        <f>+J496</f>
        <v>225000</v>
      </c>
      <c r="K495" s="146">
        <f t="shared" ref="K495:M495" si="45">+K496</f>
        <v>0</v>
      </c>
      <c r="L495" s="146">
        <f t="shared" si="45"/>
        <v>0</v>
      </c>
      <c r="M495" s="146">
        <f t="shared" si="45"/>
        <v>0</v>
      </c>
      <c r="N495" s="144" t="s">
        <v>68</v>
      </c>
      <c r="O495" s="145" t="s">
        <v>251</v>
      </c>
      <c r="P495" s="145"/>
      <c r="Q495" s="145"/>
      <c r="R495" s="71"/>
    </row>
    <row r="496" spans="1:18" s="66" customFormat="1" x14ac:dyDescent="0.25">
      <c r="A496" s="135"/>
      <c r="B496" s="110" t="s">
        <v>252</v>
      </c>
      <c r="C496" s="112" t="s">
        <v>253</v>
      </c>
      <c r="D496" s="112" t="s">
        <v>26</v>
      </c>
      <c r="E496" s="173"/>
      <c r="F496" s="293"/>
      <c r="G496" s="293"/>
      <c r="H496" s="112"/>
      <c r="I496" s="112"/>
      <c r="J496" s="113">
        <v>225000</v>
      </c>
      <c r="K496" s="113">
        <v>0</v>
      </c>
      <c r="L496" s="113">
        <v>0</v>
      </c>
      <c r="M496" s="113">
        <v>0</v>
      </c>
      <c r="N496" s="117" t="s">
        <v>68</v>
      </c>
      <c r="O496" s="110" t="s">
        <v>251</v>
      </c>
      <c r="P496" s="110"/>
      <c r="Q496" s="110"/>
      <c r="R496" s="73"/>
    </row>
    <row r="497" spans="1:18" s="55" customFormat="1" x14ac:dyDescent="0.25">
      <c r="A497" s="54"/>
      <c r="B497" s="62" t="s">
        <v>1875</v>
      </c>
      <c r="C497" s="199" t="s">
        <v>1873</v>
      </c>
      <c r="D497" s="39" t="s">
        <v>517</v>
      </c>
      <c r="E497" s="185">
        <v>20</v>
      </c>
      <c r="F497" s="291">
        <v>44013</v>
      </c>
      <c r="G497" s="291">
        <v>44044</v>
      </c>
      <c r="H497" s="199" t="s">
        <v>1883</v>
      </c>
      <c r="I497" s="199" t="s">
        <v>1884</v>
      </c>
      <c r="J497" s="56"/>
      <c r="K497" s="56"/>
      <c r="L497" s="56"/>
      <c r="M497" s="56"/>
      <c r="N497" s="41"/>
      <c r="O497" s="42" t="s">
        <v>251</v>
      </c>
      <c r="P497" s="211" t="s">
        <v>1894</v>
      </c>
      <c r="Q497" s="42"/>
      <c r="R497" s="71"/>
    </row>
    <row r="498" spans="1:18" s="55" customFormat="1" x14ac:dyDescent="0.25">
      <c r="A498" s="54"/>
      <c r="B498" s="62" t="s">
        <v>1876</v>
      </c>
      <c r="C498" s="199" t="s">
        <v>1882</v>
      </c>
      <c r="D498" s="39" t="s">
        <v>517</v>
      </c>
      <c r="E498" s="185">
        <v>50</v>
      </c>
      <c r="F498" s="291">
        <v>43954</v>
      </c>
      <c r="G498" s="291">
        <v>44134</v>
      </c>
      <c r="H498" s="199" t="s">
        <v>3378</v>
      </c>
      <c r="I498" s="199" t="s">
        <v>3379</v>
      </c>
      <c r="J498" s="56"/>
      <c r="K498" s="56"/>
      <c r="L498" s="56"/>
      <c r="M498" s="56"/>
      <c r="N498" s="41"/>
      <c r="O498" s="42" t="s">
        <v>251</v>
      </c>
      <c r="P498" s="211" t="s">
        <v>1894</v>
      </c>
      <c r="Q498" s="42"/>
      <c r="R498" s="71"/>
    </row>
    <row r="499" spans="1:18" s="55" customFormat="1" x14ac:dyDescent="0.25">
      <c r="A499" s="54"/>
      <c r="B499" s="62" t="s">
        <v>1877</v>
      </c>
      <c r="C499" s="199" t="s">
        <v>1874</v>
      </c>
      <c r="D499" s="39" t="s">
        <v>517</v>
      </c>
      <c r="E499" s="185">
        <v>30</v>
      </c>
      <c r="F499" s="291">
        <v>44046</v>
      </c>
      <c r="G499" s="291">
        <v>44134</v>
      </c>
      <c r="H499" s="199" t="s">
        <v>1885</v>
      </c>
      <c r="I499" s="199" t="s">
        <v>1886</v>
      </c>
      <c r="J499" s="56"/>
      <c r="K499" s="56"/>
      <c r="L499" s="56"/>
      <c r="M499" s="56"/>
      <c r="N499" s="41"/>
      <c r="O499" s="42" t="s">
        <v>251</v>
      </c>
      <c r="P499" s="211" t="s">
        <v>1894</v>
      </c>
      <c r="Q499" s="42"/>
      <c r="R499" s="71"/>
    </row>
    <row r="500" spans="1:18" s="66" customFormat="1" ht="34.5" customHeight="1" x14ac:dyDescent="0.25">
      <c r="A500" s="135"/>
      <c r="B500" s="110" t="s">
        <v>254</v>
      </c>
      <c r="C500" s="112" t="s">
        <v>255</v>
      </c>
      <c r="D500" s="112" t="s">
        <v>26</v>
      </c>
      <c r="E500" s="173"/>
      <c r="F500" s="293"/>
      <c r="G500" s="293"/>
      <c r="H500" s="112"/>
      <c r="I500" s="112"/>
      <c r="J500" s="113">
        <v>0</v>
      </c>
      <c r="K500" s="113">
        <v>0</v>
      </c>
      <c r="L500" s="113">
        <v>0</v>
      </c>
      <c r="M500" s="113">
        <v>0</v>
      </c>
      <c r="N500" s="117"/>
      <c r="O500" s="110" t="s">
        <v>251</v>
      </c>
      <c r="P500" s="110"/>
      <c r="Q500" s="110"/>
      <c r="R500" s="73"/>
    </row>
    <row r="501" spans="1:18" s="55" customFormat="1" ht="25.5" x14ac:dyDescent="0.25">
      <c r="A501" s="54"/>
      <c r="B501" s="62" t="s">
        <v>1878</v>
      </c>
      <c r="C501" s="45" t="s">
        <v>1866</v>
      </c>
      <c r="D501" s="39" t="s">
        <v>517</v>
      </c>
      <c r="E501" s="185">
        <v>30</v>
      </c>
      <c r="F501" s="291">
        <v>43891</v>
      </c>
      <c r="G501" s="291">
        <v>43951</v>
      </c>
      <c r="H501" s="199" t="s">
        <v>1891</v>
      </c>
      <c r="I501" s="199" t="s">
        <v>1892</v>
      </c>
      <c r="J501" s="56"/>
      <c r="K501" s="56"/>
      <c r="L501" s="56"/>
      <c r="M501" s="56"/>
      <c r="N501" s="41"/>
      <c r="O501" s="42" t="s">
        <v>223</v>
      </c>
      <c r="P501" s="211" t="s">
        <v>1755</v>
      </c>
      <c r="Q501" s="42" t="s">
        <v>251</v>
      </c>
      <c r="R501" s="71"/>
    </row>
    <row r="502" spans="1:18" s="55" customFormat="1" ht="38.25" x14ac:dyDescent="0.25">
      <c r="A502" s="54"/>
      <c r="B502" s="62" t="s">
        <v>1879</v>
      </c>
      <c r="C502" s="45" t="s">
        <v>1867</v>
      </c>
      <c r="D502" s="39" t="s">
        <v>517</v>
      </c>
      <c r="E502" s="185">
        <v>70</v>
      </c>
      <c r="F502" s="291">
        <v>43955</v>
      </c>
      <c r="G502" s="291">
        <v>44134</v>
      </c>
      <c r="H502" s="199" t="s">
        <v>1893</v>
      </c>
      <c r="I502" s="199" t="s">
        <v>1655</v>
      </c>
      <c r="J502" s="56"/>
      <c r="K502" s="56"/>
      <c r="L502" s="56"/>
      <c r="M502" s="56"/>
      <c r="N502" s="41"/>
      <c r="O502" s="42" t="s">
        <v>223</v>
      </c>
      <c r="P502" s="211" t="s">
        <v>1755</v>
      </c>
      <c r="Q502" s="42" t="s">
        <v>251</v>
      </c>
      <c r="R502" s="71"/>
    </row>
    <row r="503" spans="1:18" s="66" customFormat="1" ht="34.5" customHeight="1" x14ac:dyDescent="0.25">
      <c r="A503" s="135"/>
      <c r="B503" s="110" t="s">
        <v>256</v>
      </c>
      <c r="C503" s="112" t="s">
        <v>257</v>
      </c>
      <c r="D503" s="112" t="s">
        <v>226</v>
      </c>
      <c r="E503" s="173"/>
      <c r="F503" s="293"/>
      <c r="G503" s="293"/>
      <c r="H503" s="112"/>
      <c r="I503" s="112"/>
      <c r="J503" s="113">
        <v>0</v>
      </c>
      <c r="K503" s="113">
        <v>0</v>
      </c>
      <c r="L503" s="113">
        <v>0</v>
      </c>
      <c r="M503" s="113">
        <v>0</v>
      </c>
      <c r="N503" s="117"/>
      <c r="O503" s="110" t="s">
        <v>251</v>
      </c>
      <c r="P503" s="110" t="s">
        <v>1894</v>
      </c>
      <c r="Q503" s="110"/>
      <c r="R503" s="73"/>
    </row>
    <row r="504" spans="1:18" s="55" customFormat="1" ht="38.25" x14ac:dyDescent="0.25">
      <c r="A504" s="54"/>
      <c r="B504" s="62" t="s">
        <v>1880</v>
      </c>
      <c r="C504" s="199" t="s">
        <v>1881</v>
      </c>
      <c r="D504" s="39" t="s">
        <v>517</v>
      </c>
      <c r="E504" s="185">
        <v>100</v>
      </c>
      <c r="F504" s="291">
        <v>43832</v>
      </c>
      <c r="G504" s="291">
        <v>43920</v>
      </c>
      <c r="H504" s="199" t="s">
        <v>1888</v>
      </c>
      <c r="I504" s="199" t="s">
        <v>1888</v>
      </c>
      <c r="J504" s="56"/>
      <c r="K504" s="56"/>
      <c r="L504" s="56"/>
      <c r="M504" s="56"/>
      <c r="N504" s="41"/>
      <c r="O504" s="42" t="s">
        <v>1887</v>
      </c>
      <c r="P504" s="211" t="s">
        <v>1895</v>
      </c>
      <c r="Q504" s="42"/>
      <c r="R504" s="71"/>
    </row>
    <row r="505" spans="1:18" s="55" customFormat="1" x14ac:dyDescent="0.25">
      <c r="A505" s="140" t="s">
        <v>19</v>
      </c>
      <c r="B505" s="228" t="s">
        <v>258</v>
      </c>
      <c r="C505" s="147" t="s">
        <v>259</v>
      </c>
      <c r="D505" s="150" t="s">
        <v>22</v>
      </c>
      <c r="E505" s="172"/>
      <c r="F505" s="292"/>
      <c r="G505" s="292"/>
      <c r="H505" s="142"/>
      <c r="I505" s="142"/>
      <c r="J505" s="146">
        <f>+J506</f>
        <v>0</v>
      </c>
      <c r="K505" s="146">
        <f t="shared" ref="K505:M505" si="46">+K506</f>
        <v>0</v>
      </c>
      <c r="L505" s="146">
        <f t="shared" si="46"/>
        <v>0</v>
      </c>
      <c r="M505" s="146">
        <f t="shared" si="46"/>
        <v>0</v>
      </c>
      <c r="N505" s="144"/>
      <c r="O505" s="145" t="s">
        <v>223</v>
      </c>
      <c r="P505" s="145"/>
      <c r="Q505" s="145"/>
      <c r="R505" s="71"/>
    </row>
    <row r="506" spans="1:18" s="55" customFormat="1" ht="27.75" customHeight="1" x14ac:dyDescent="0.25">
      <c r="A506" s="135"/>
      <c r="B506" s="110" t="s">
        <v>260</v>
      </c>
      <c r="C506" s="112" t="s">
        <v>1861</v>
      </c>
      <c r="D506" s="112" t="s">
        <v>26</v>
      </c>
      <c r="E506" s="173"/>
      <c r="F506" s="293"/>
      <c r="G506" s="293"/>
      <c r="H506" s="112"/>
      <c r="I506" s="112"/>
      <c r="J506" s="116">
        <v>0</v>
      </c>
      <c r="K506" s="116">
        <v>0</v>
      </c>
      <c r="L506" s="116">
        <v>0</v>
      </c>
      <c r="M506" s="116">
        <v>0</v>
      </c>
      <c r="N506" s="117"/>
      <c r="O506" s="115" t="s">
        <v>223</v>
      </c>
      <c r="P506" s="115"/>
      <c r="Q506" s="115"/>
      <c r="R506" s="71"/>
    </row>
    <row r="507" spans="1:18" s="55" customFormat="1" ht="25.5" x14ac:dyDescent="0.25">
      <c r="A507" s="54"/>
      <c r="B507" s="62" t="s">
        <v>2086</v>
      </c>
      <c r="C507" s="45" t="s">
        <v>1862</v>
      </c>
      <c r="D507" s="39" t="s">
        <v>517</v>
      </c>
      <c r="E507" s="185">
        <v>20</v>
      </c>
      <c r="F507" s="291">
        <v>43923</v>
      </c>
      <c r="G507" s="291">
        <v>44155</v>
      </c>
      <c r="H507" s="199" t="s">
        <v>1889</v>
      </c>
      <c r="I507" s="199" t="s">
        <v>1890</v>
      </c>
      <c r="J507" s="56"/>
      <c r="K507" s="56"/>
      <c r="L507" s="56"/>
      <c r="M507" s="56"/>
      <c r="N507" s="41"/>
      <c r="O507" s="42" t="s">
        <v>223</v>
      </c>
      <c r="P507" s="211" t="s">
        <v>1896</v>
      </c>
      <c r="Q507" s="42"/>
      <c r="R507" s="71"/>
    </row>
    <row r="508" spans="1:18" s="55" customFormat="1" ht="25.5" x14ac:dyDescent="0.25">
      <c r="A508" s="54"/>
      <c r="B508" s="62" t="s">
        <v>2087</v>
      </c>
      <c r="C508" s="45" t="s">
        <v>1863</v>
      </c>
      <c r="D508" s="39" t="s">
        <v>517</v>
      </c>
      <c r="E508" s="185">
        <v>20</v>
      </c>
      <c r="F508" s="291">
        <v>43924</v>
      </c>
      <c r="G508" s="291">
        <v>44156</v>
      </c>
      <c r="H508" s="199" t="s">
        <v>1889</v>
      </c>
      <c r="I508" s="199" t="s">
        <v>1890</v>
      </c>
      <c r="J508" s="56"/>
      <c r="K508" s="56"/>
      <c r="L508" s="56"/>
      <c r="M508" s="56"/>
      <c r="N508" s="41"/>
      <c r="O508" s="42" t="s">
        <v>223</v>
      </c>
      <c r="P508" s="211" t="s">
        <v>3174</v>
      </c>
      <c r="Q508" s="42"/>
      <c r="R508" s="71"/>
    </row>
    <row r="509" spans="1:18" s="55" customFormat="1" ht="25.5" x14ac:dyDescent="0.25">
      <c r="A509" s="54"/>
      <c r="B509" s="62" t="s">
        <v>2088</v>
      </c>
      <c r="C509" s="45" t="s">
        <v>1864</v>
      </c>
      <c r="D509" s="39" t="s">
        <v>517</v>
      </c>
      <c r="E509" s="185">
        <v>20</v>
      </c>
      <c r="F509" s="291">
        <v>43925</v>
      </c>
      <c r="G509" s="291">
        <v>44157</v>
      </c>
      <c r="H509" s="199" t="s">
        <v>1889</v>
      </c>
      <c r="I509" s="199" t="s">
        <v>1890</v>
      </c>
      <c r="J509" s="56"/>
      <c r="K509" s="56"/>
      <c r="L509" s="56"/>
      <c r="M509" s="56"/>
      <c r="N509" s="41"/>
      <c r="O509" s="42" t="s">
        <v>223</v>
      </c>
      <c r="P509" s="211" t="s">
        <v>1788</v>
      </c>
      <c r="Q509" s="42"/>
      <c r="R509" s="71"/>
    </row>
    <row r="510" spans="1:18" s="55" customFormat="1" ht="25.5" x14ac:dyDescent="0.25">
      <c r="A510" s="54"/>
      <c r="B510" s="62" t="s">
        <v>2089</v>
      </c>
      <c r="C510" s="45" t="s">
        <v>1865</v>
      </c>
      <c r="D510" s="39" t="s">
        <v>517</v>
      </c>
      <c r="E510" s="185">
        <v>40</v>
      </c>
      <c r="F510" s="291">
        <v>43926</v>
      </c>
      <c r="G510" s="291">
        <v>44158</v>
      </c>
      <c r="H510" s="199" t="s">
        <v>1889</v>
      </c>
      <c r="I510" s="199" t="s">
        <v>1890</v>
      </c>
      <c r="J510" s="56"/>
      <c r="K510" s="56"/>
      <c r="L510" s="56"/>
      <c r="M510" s="56"/>
      <c r="N510" s="41"/>
      <c r="O510" s="42" t="s">
        <v>223</v>
      </c>
      <c r="P510" s="211" t="s">
        <v>1589</v>
      </c>
      <c r="Q510" s="42"/>
      <c r="R510" s="71"/>
    </row>
    <row r="511" spans="1:18" s="55" customFormat="1" ht="25.5" x14ac:dyDescent="0.25">
      <c r="A511" s="140" t="s">
        <v>19</v>
      </c>
      <c r="B511" s="228" t="s">
        <v>261</v>
      </c>
      <c r="C511" s="147" t="s">
        <v>262</v>
      </c>
      <c r="D511" s="150" t="s">
        <v>22</v>
      </c>
      <c r="E511" s="172"/>
      <c r="F511" s="292"/>
      <c r="G511" s="292"/>
      <c r="H511" s="142"/>
      <c r="I511" s="142"/>
      <c r="J511" s="146">
        <f>+J512</f>
        <v>0</v>
      </c>
      <c r="K511" s="146">
        <f t="shared" ref="K511:M511" si="47">+K512</f>
        <v>0</v>
      </c>
      <c r="L511" s="146">
        <f t="shared" si="47"/>
        <v>0</v>
      </c>
      <c r="M511" s="146">
        <f t="shared" si="47"/>
        <v>0</v>
      </c>
      <c r="N511" s="144"/>
      <c r="O511" s="145" t="s">
        <v>223</v>
      </c>
      <c r="P511" s="145"/>
      <c r="Q511" s="145"/>
      <c r="R511" s="71"/>
    </row>
    <row r="512" spans="1:18" s="55" customFormat="1" ht="48" customHeight="1" x14ac:dyDescent="0.25">
      <c r="A512" s="135"/>
      <c r="B512" s="110" t="s">
        <v>263</v>
      </c>
      <c r="C512" s="112" t="s">
        <v>1868</v>
      </c>
      <c r="D512" s="112" t="s">
        <v>222</v>
      </c>
      <c r="E512" s="173"/>
      <c r="F512" s="293"/>
      <c r="G512" s="293"/>
      <c r="H512" s="112"/>
      <c r="I512" s="112"/>
      <c r="J512" s="116">
        <v>0</v>
      </c>
      <c r="K512" s="116">
        <v>0</v>
      </c>
      <c r="L512" s="116">
        <v>0</v>
      </c>
      <c r="M512" s="116">
        <v>0</v>
      </c>
      <c r="N512" s="117"/>
      <c r="O512" s="115" t="s">
        <v>223</v>
      </c>
      <c r="P512" s="115"/>
      <c r="Q512" s="115"/>
      <c r="R512" s="71"/>
    </row>
    <row r="513" spans="1:18" s="55" customFormat="1" ht="25.5" x14ac:dyDescent="0.25">
      <c r="A513" s="54"/>
      <c r="B513" s="62" t="s">
        <v>2090</v>
      </c>
      <c r="C513" s="45" t="s">
        <v>1869</v>
      </c>
      <c r="D513" s="39" t="s">
        <v>517</v>
      </c>
      <c r="E513" s="185">
        <v>90</v>
      </c>
      <c r="F513" s="291">
        <v>43936</v>
      </c>
      <c r="G513" s="291">
        <v>44032</v>
      </c>
      <c r="H513" s="199" t="s">
        <v>1897</v>
      </c>
      <c r="I513" s="199" t="s">
        <v>1898</v>
      </c>
      <c r="J513" s="56"/>
      <c r="K513" s="56"/>
      <c r="L513" s="56"/>
      <c r="M513" s="56"/>
      <c r="N513" s="41"/>
      <c r="O513" s="42" t="s">
        <v>223</v>
      </c>
      <c r="P513" s="211" t="s">
        <v>1755</v>
      </c>
      <c r="Q513" s="42"/>
      <c r="R513" s="71"/>
    </row>
    <row r="514" spans="1:18" s="55" customFormat="1" ht="25.5" x14ac:dyDescent="0.25">
      <c r="A514" s="54"/>
      <c r="B514" s="62" t="s">
        <v>2091</v>
      </c>
      <c r="C514" s="45" t="s">
        <v>1870</v>
      </c>
      <c r="D514" s="39" t="s">
        <v>517</v>
      </c>
      <c r="E514" s="185">
        <v>10</v>
      </c>
      <c r="F514" s="291">
        <v>44032</v>
      </c>
      <c r="G514" s="291">
        <v>44089</v>
      </c>
      <c r="H514" s="199" t="s">
        <v>1899</v>
      </c>
      <c r="I514" s="199" t="s">
        <v>1900</v>
      </c>
      <c r="J514" s="56"/>
      <c r="K514" s="56"/>
      <c r="L514" s="56"/>
      <c r="M514" s="56"/>
      <c r="N514" s="41"/>
      <c r="O514" s="42" t="s">
        <v>223</v>
      </c>
      <c r="P514" s="211" t="s">
        <v>1901</v>
      </c>
      <c r="Q514" s="42"/>
      <c r="R514" s="71"/>
    </row>
    <row r="515" spans="1:18" s="55" customFormat="1" ht="25.5" x14ac:dyDescent="0.25">
      <c r="A515" s="140" t="s">
        <v>19</v>
      </c>
      <c r="B515" s="228" t="s">
        <v>264</v>
      </c>
      <c r="C515" s="147" t="s">
        <v>265</v>
      </c>
      <c r="D515" s="150" t="s">
        <v>22</v>
      </c>
      <c r="E515" s="172"/>
      <c r="F515" s="292"/>
      <c r="G515" s="292"/>
      <c r="H515" s="142"/>
      <c r="I515" s="142"/>
      <c r="J515" s="146">
        <f>+J516</f>
        <v>0</v>
      </c>
      <c r="K515" s="146">
        <f t="shared" ref="K515:M515" si="48">+K516</f>
        <v>0</v>
      </c>
      <c r="L515" s="146">
        <f t="shared" si="48"/>
        <v>0</v>
      </c>
      <c r="M515" s="146">
        <f t="shared" si="48"/>
        <v>0</v>
      </c>
      <c r="N515" s="144"/>
      <c r="O515" s="145" t="s">
        <v>223</v>
      </c>
      <c r="P515" s="145"/>
      <c r="Q515" s="145"/>
      <c r="R515" s="71"/>
    </row>
    <row r="516" spans="1:18" s="55" customFormat="1" ht="25.5" x14ac:dyDescent="0.25">
      <c r="A516" s="136"/>
      <c r="B516" s="110" t="s">
        <v>266</v>
      </c>
      <c r="C516" s="119" t="s">
        <v>1871</v>
      </c>
      <c r="D516" s="112" t="s">
        <v>26</v>
      </c>
      <c r="E516" s="173"/>
      <c r="F516" s="293"/>
      <c r="G516" s="293"/>
      <c r="H516" s="112"/>
      <c r="I516" s="112"/>
      <c r="J516" s="116">
        <v>0</v>
      </c>
      <c r="K516" s="116">
        <v>0</v>
      </c>
      <c r="L516" s="116">
        <v>0</v>
      </c>
      <c r="M516" s="116">
        <v>0</v>
      </c>
      <c r="N516" s="117"/>
      <c r="O516" s="115" t="s">
        <v>223</v>
      </c>
      <c r="P516" s="115"/>
      <c r="Q516" s="115"/>
      <c r="R516" s="71"/>
    </row>
    <row r="517" spans="1:18" s="55" customFormat="1" ht="25.5" x14ac:dyDescent="0.25">
      <c r="A517" s="54"/>
      <c r="B517" s="62" t="s">
        <v>2092</v>
      </c>
      <c r="C517" s="45" t="s">
        <v>1872</v>
      </c>
      <c r="D517" s="39" t="s">
        <v>517</v>
      </c>
      <c r="E517" s="185">
        <v>25</v>
      </c>
      <c r="F517" s="291">
        <v>43922</v>
      </c>
      <c r="G517" s="291">
        <v>44147</v>
      </c>
      <c r="H517" s="198" t="s">
        <v>1903</v>
      </c>
      <c r="I517" s="198" t="s">
        <v>1904</v>
      </c>
      <c r="J517" s="56"/>
      <c r="K517" s="56"/>
      <c r="L517" s="56"/>
      <c r="M517" s="56"/>
      <c r="N517" s="41"/>
      <c r="O517" s="42" t="s">
        <v>223</v>
      </c>
      <c r="P517" s="211" t="s">
        <v>1569</v>
      </c>
      <c r="Q517" s="42"/>
      <c r="R517" s="71"/>
    </row>
    <row r="518" spans="1:18" s="55" customFormat="1" ht="27.75" customHeight="1" x14ac:dyDescent="0.25">
      <c r="A518" s="54"/>
      <c r="B518" s="62" t="s">
        <v>2093</v>
      </c>
      <c r="C518" s="45" t="s">
        <v>1902</v>
      </c>
      <c r="D518" s="39" t="s">
        <v>517</v>
      </c>
      <c r="E518" s="185">
        <v>75</v>
      </c>
      <c r="F518" s="291">
        <v>43922</v>
      </c>
      <c r="G518" s="291">
        <v>44150</v>
      </c>
      <c r="H518" s="198" t="s">
        <v>1905</v>
      </c>
      <c r="I518" s="198" t="s">
        <v>1906</v>
      </c>
      <c r="J518" s="56"/>
      <c r="K518" s="56"/>
      <c r="L518" s="56"/>
      <c r="M518" s="56"/>
      <c r="N518" s="41"/>
      <c r="O518" s="42" t="s">
        <v>223</v>
      </c>
      <c r="P518" s="211" t="s">
        <v>1896</v>
      </c>
      <c r="Q518" s="42"/>
      <c r="R518" s="71"/>
    </row>
    <row r="519" spans="1:18" s="55" customFormat="1" ht="70.5" customHeight="1" x14ac:dyDescent="0.25">
      <c r="A519" s="74"/>
      <c r="B519" s="26" t="s">
        <v>267</v>
      </c>
      <c r="C519" s="75" t="s">
        <v>268</v>
      </c>
      <c r="D519" s="27" t="s">
        <v>15</v>
      </c>
      <c r="E519" s="170"/>
      <c r="F519" s="287"/>
      <c r="G519" s="287"/>
      <c r="H519" s="154"/>
      <c r="I519" s="154"/>
      <c r="J519" s="76">
        <f>+J520+J768+J917+J929+J988+J1004+J1044</f>
        <v>53701431.200000003</v>
      </c>
      <c r="K519" s="76">
        <f>+K520+K768+K917+K929+K988+K1004+K1044</f>
        <v>300000000</v>
      </c>
      <c r="L519" s="76">
        <f>+L520+L768+L917+L929+L988+L1004+L1044</f>
        <v>0</v>
      </c>
      <c r="M519" s="76">
        <f>+M520+M768+M917+M929+M988+M1004+M1044</f>
        <v>3640000</v>
      </c>
      <c r="N519" s="77"/>
      <c r="O519" s="77"/>
      <c r="P519" s="77"/>
      <c r="Q519" s="77"/>
      <c r="R519" s="71"/>
    </row>
    <row r="520" spans="1:18" ht="33" customHeight="1" x14ac:dyDescent="0.25">
      <c r="A520" s="61"/>
      <c r="B520" s="268" t="s">
        <v>269</v>
      </c>
      <c r="C520" s="78" t="s">
        <v>270</v>
      </c>
      <c r="D520" s="33" t="s">
        <v>18</v>
      </c>
      <c r="E520" s="171"/>
      <c r="F520" s="288"/>
      <c r="G520" s="288"/>
      <c r="H520" s="155"/>
      <c r="I520" s="155"/>
      <c r="J520" s="79">
        <f>+J521+J528+J532+J536+J541+J579+J652+J666+J688+J705+J734</f>
        <v>51987876</v>
      </c>
      <c r="K520" s="79">
        <f>+K521+K528+K532+K536+K541+K579+K652+K666+K688+K705+K734</f>
        <v>300000000</v>
      </c>
      <c r="L520" s="79">
        <f>+L521+L528+L532+L536+L541+L579+L652+L666+L688+L705+L734</f>
        <v>0</v>
      </c>
      <c r="M520" s="79">
        <f>+M521+M528+M532+M536+M541+M579+M652+M666+M688+M705+M734</f>
        <v>3640000</v>
      </c>
      <c r="N520" s="80"/>
      <c r="O520" s="80"/>
      <c r="P520" s="80"/>
      <c r="Q520" s="80"/>
      <c r="R520" s="81"/>
    </row>
    <row r="521" spans="1:18" ht="29.25" customHeight="1" x14ac:dyDescent="0.25">
      <c r="A521" s="140" t="s">
        <v>19</v>
      </c>
      <c r="B521" s="228" t="s">
        <v>271</v>
      </c>
      <c r="C521" s="147" t="s">
        <v>1907</v>
      </c>
      <c r="D521" s="150" t="s">
        <v>22</v>
      </c>
      <c r="E521" s="172"/>
      <c r="F521" s="292"/>
      <c r="G521" s="292"/>
      <c r="H521" s="142"/>
      <c r="I521" s="142"/>
      <c r="J521" s="143">
        <f>+J522</f>
        <v>0</v>
      </c>
      <c r="K521" s="143">
        <f>+K522</f>
        <v>300000000</v>
      </c>
      <c r="L521" s="143">
        <f t="shared" ref="L521:M521" si="49">+L522</f>
        <v>0</v>
      </c>
      <c r="M521" s="143">
        <f t="shared" si="49"/>
        <v>0</v>
      </c>
      <c r="N521" s="144"/>
      <c r="O521" s="145" t="s">
        <v>272</v>
      </c>
      <c r="P521" s="145"/>
      <c r="Q521" s="145"/>
      <c r="R521" s="81"/>
    </row>
    <row r="522" spans="1:18" ht="27.75" customHeight="1" x14ac:dyDescent="0.25">
      <c r="A522" s="135"/>
      <c r="B522" s="110" t="s">
        <v>273</v>
      </c>
      <c r="C522" s="119" t="s">
        <v>274</v>
      </c>
      <c r="D522" s="112" t="s">
        <v>26</v>
      </c>
      <c r="E522" s="173"/>
      <c r="F522" s="293"/>
      <c r="G522" s="293"/>
      <c r="H522" s="112"/>
      <c r="I522" s="112"/>
      <c r="J522" s="113">
        <v>0</v>
      </c>
      <c r="K522" s="113">
        <v>300000000</v>
      </c>
      <c r="L522" s="113">
        <v>0</v>
      </c>
      <c r="M522" s="113">
        <v>0</v>
      </c>
      <c r="N522" s="117" t="s">
        <v>275</v>
      </c>
      <c r="O522" s="115" t="s">
        <v>272</v>
      </c>
      <c r="P522" s="115"/>
      <c r="Q522" s="115"/>
      <c r="R522" s="81"/>
    </row>
    <row r="523" spans="1:18" s="55" customFormat="1" x14ac:dyDescent="0.25">
      <c r="A523" s="54"/>
      <c r="B523" s="62" t="s">
        <v>1908</v>
      </c>
      <c r="C523" s="227" t="s">
        <v>1925</v>
      </c>
      <c r="D523" s="39" t="s">
        <v>517</v>
      </c>
      <c r="E523" s="185">
        <v>10</v>
      </c>
      <c r="F523" s="291">
        <v>44035</v>
      </c>
      <c r="G523" s="291">
        <v>44088</v>
      </c>
      <c r="H523" s="198" t="s">
        <v>1923</v>
      </c>
      <c r="I523" s="45" t="s">
        <v>1921</v>
      </c>
      <c r="J523" s="56"/>
      <c r="K523" s="56"/>
      <c r="L523" s="56"/>
      <c r="M523" s="56"/>
      <c r="N523" s="41"/>
      <c r="O523" s="42" t="s">
        <v>272</v>
      </c>
      <c r="P523" s="226" t="s">
        <v>1934</v>
      </c>
      <c r="Q523" s="42" t="s">
        <v>1924</v>
      </c>
      <c r="R523" s="71"/>
    </row>
    <row r="524" spans="1:18" s="55" customFormat="1" ht="23.25" customHeight="1" x14ac:dyDescent="0.25">
      <c r="A524" s="54"/>
      <c r="B524" s="62" t="s">
        <v>1909</v>
      </c>
      <c r="C524" s="227" t="s">
        <v>1915</v>
      </c>
      <c r="D524" s="39" t="s">
        <v>517</v>
      </c>
      <c r="E524" s="185">
        <v>20</v>
      </c>
      <c r="F524" s="291">
        <v>44088</v>
      </c>
      <c r="G524" s="291">
        <v>44134</v>
      </c>
      <c r="H524" s="198" t="s">
        <v>1922</v>
      </c>
      <c r="I524" s="198" t="s">
        <v>1920</v>
      </c>
      <c r="J524" s="56"/>
      <c r="K524" s="56"/>
      <c r="L524" s="56"/>
      <c r="M524" s="56"/>
      <c r="N524" s="41"/>
      <c r="O524" s="42" t="s">
        <v>272</v>
      </c>
      <c r="P524" s="55" t="s">
        <v>1933</v>
      </c>
      <c r="Q524" s="42"/>
      <c r="R524" s="71"/>
    </row>
    <row r="525" spans="1:18" s="55" customFormat="1" ht="25.5" x14ac:dyDescent="0.25">
      <c r="A525" s="54"/>
      <c r="B525" s="62" t="s">
        <v>1910</v>
      </c>
      <c r="C525" s="227" t="s">
        <v>3175</v>
      </c>
      <c r="D525" s="39" t="s">
        <v>517</v>
      </c>
      <c r="E525" s="185">
        <v>10</v>
      </c>
      <c r="F525" s="297">
        <v>43997</v>
      </c>
      <c r="G525" s="291">
        <v>44112</v>
      </c>
      <c r="H525" s="45" t="s">
        <v>3176</v>
      </c>
      <c r="I525" s="45" t="s">
        <v>3176</v>
      </c>
      <c r="J525" s="56"/>
      <c r="K525" s="56"/>
      <c r="L525" s="56"/>
      <c r="M525" s="56"/>
      <c r="N525" s="41"/>
      <c r="O525" s="42" t="s">
        <v>272</v>
      </c>
      <c r="P525" s="226" t="s">
        <v>3177</v>
      </c>
      <c r="Q525" s="42"/>
      <c r="R525" s="71"/>
    </row>
    <row r="526" spans="1:18" s="55" customFormat="1" x14ac:dyDescent="0.25">
      <c r="A526" s="54"/>
      <c r="B526" s="62" t="s">
        <v>1911</v>
      </c>
      <c r="C526" s="211" t="s">
        <v>1913</v>
      </c>
      <c r="D526" s="39" t="s">
        <v>517</v>
      </c>
      <c r="E526" s="185">
        <v>50</v>
      </c>
      <c r="F526" s="297">
        <v>44120</v>
      </c>
      <c r="G526" s="291">
        <v>44126</v>
      </c>
      <c r="H526" s="45" t="s">
        <v>1916</v>
      </c>
      <c r="I526" s="45" t="s">
        <v>1918</v>
      </c>
      <c r="J526" s="56"/>
      <c r="K526" s="56"/>
      <c r="L526" s="56"/>
      <c r="M526" s="56"/>
      <c r="N526" s="41"/>
      <c r="O526" s="42" t="s">
        <v>272</v>
      </c>
      <c r="P526" s="226" t="s">
        <v>1931</v>
      </c>
      <c r="Q526" s="42"/>
      <c r="R526" s="71"/>
    </row>
    <row r="527" spans="1:18" s="55" customFormat="1" x14ac:dyDescent="0.25">
      <c r="A527" s="54"/>
      <c r="B527" s="62" t="s">
        <v>1912</v>
      </c>
      <c r="C527" s="211" t="s">
        <v>1914</v>
      </c>
      <c r="D527" s="39" t="s">
        <v>517</v>
      </c>
      <c r="E527" s="185">
        <v>10</v>
      </c>
      <c r="F527" s="297">
        <v>44136</v>
      </c>
      <c r="G527" s="291">
        <v>44196</v>
      </c>
      <c r="H527" s="45" t="s">
        <v>1917</v>
      </c>
      <c r="I527" s="198" t="s">
        <v>1919</v>
      </c>
      <c r="J527" s="56"/>
      <c r="K527" s="56"/>
      <c r="L527" s="56"/>
      <c r="M527" s="56"/>
      <c r="N527" s="41"/>
      <c r="O527" s="42" t="s">
        <v>272</v>
      </c>
      <c r="P527" s="226" t="s">
        <v>1932</v>
      </c>
      <c r="Q527" s="42"/>
      <c r="R527" s="71"/>
    </row>
    <row r="528" spans="1:18" ht="48" customHeight="1" x14ac:dyDescent="0.25">
      <c r="A528" s="140"/>
      <c r="B528" s="228" t="s">
        <v>276</v>
      </c>
      <c r="C528" s="147" t="s">
        <v>277</v>
      </c>
      <c r="D528" s="150" t="s">
        <v>22</v>
      </c>
      <c r="E528" s="172"/>
      <c r="F528" s="292"/>
      <c r="G528" s="292"/>
      <c r="H528" s="142"/>
      <c r="I528" s="142"/>
      <c r="J528" s="143">
        <f>+J529</f>
        <v>0</v>
      </c>
      <c r="K528" s="143">
        <f t="shared" ref="K528:M528" si="50">+K529</f>
        <v>0</v>
      </c>
      <c r="L528" s="143">
        <f t="shared" si="50"/>
        <v>0</v>
      </c>
      <c r="M528" s="143">
        <f t="shared" si="50"/>
        <v>0</v>
      </c>
      <c r="N528" s="144"/>
      <c r="O528" s="145" t="s">
        <v>272</v>
      </c>
      <c r="P528" s="145"/>
      <c r="Q528" s="145"/>
      <c r="R528" s="81"/>
    </row>
    <row r="529" spans="1:18" x14ac:dyDescent="0.25">
      <c r="A529" s="135"/>
      <c r="B529" s="110" t="s">
        <v>278</v>
      </c>
      <c r="C529" s="119" t="s">
        <v>279</v>
      </c>
      <c r="D529" s="112" t="s">
        <v>26</v>
      </c>
      <c r="E529" s="173"/>
      <c r="F529" s="293"/>
      <c r="G529" s="293"/>
      <c r="H529" s="112"/>
      <c r="I529" s="112"/>
      <c r="J529" s="113">
        <v>0</v>
      </c>
      <c r="K529" s="113">
        <v>0</v>
      </c>
      <c r="L529" s="113">
        <v>0</v>
      </c>
      <c r="M529" s="113">
        <v>0</v>
      </c>
      <c r="N529" s="117"/>
      <c r="O529" s="115" t="s">
        <v>272</v>
      </c>
      <c r="P529" s="115"/>
      <c r="Q529" s="115"/>
      <c r="R529" s="81"/>
    </row>
    <row r="530" spans="1:18" s="55" customFormat="1" x14ac:dyDescent="0.25">
      <c r="A530" s="54"/>
      <c r="B530" s="62" t="s">
        <v>1926</v>
      </c>
      <c r="C530" s="211" t="s">
        <v>1928</v>
      </c>
      <c r="D530" s="39" t="s">
        <v>517</v>
      </c>
      <c r="E530" s="185">
        <v>50</v>
      </c>
      <c r="F530" s="297">
        <v>43832</v>
      </c>
      <c r="G530" s="297">
        <v>44042</v>
      </c>
      <c r="H530" s="211" t="s">
        <v>1943</v>
      </c>
      <c r="I530" s="211" t="s">
        <v>3178</v>
      </c>
      <c r="J530" s="56"/>
      <c r="K530" s="56"/>
      <c r="L530" s="56"/>
      <c r="M530" s="56"/>
      <c r="N530" s="41"/>
      <c r="O530" s="42" t="s">
        <v>272</v>
      </c>
      <c r="P530" s="226" t="s">
        <v>1935</v>
      </c>
      <c r="Q530" s="42"/>
      <c r="R530" s="71"/>
    </row>
    <row r="531" spans="1:18" s="55" customFormat="1" ht="23.25" customHeight="1" x14ac:dyDescent="0.25">
      <c r="A531" s="54"/>
      <c r="B531" s="62" t="s">
        <v>1927</v>
      </c>
      <c r="C531" s="211" t="s">
        <v>1929</v>
      </c>
      <c r="D531" s="39" t="s">
        <v>517</v>
      </c>
      <c r="E531" s="185">
        <v>50</v>
      </c>
      <c r="F531" s="297">
        <v>43832</v>
      </c>
      <c r="G531" s="297">
        <v>44012</v>
      </c>
      <c r="H531" s="211" t="s">
        <v>1930</v>
      </c>
      <c r="I531" s="211" t="s">
        <v>1930</v>
      </c>
      <c r="J531" s="56"/>
      <c r="K531" s="56"/>
      <c r="L531" s="56"/>
      <c r="M531" s="56"/>
      <c r="N531" s="41"/>
      <c r="O531" s="42" t="s">
        <v>272</v>
      </c>
      <c r="P531" s="226" t="s">
        <v>3179</v>
      </c>
      <c r="Q531" s="42"/>
      <c r="R531" s="71"/>
    </row>
    <row r="532" spans="1:18" ht="46.5" customHeight="1" x14ac:dyDescent="0.25">
      <c r="A532" s="149"/>
      <c r="B532" s="228" t="s">
        <v>280</v>
      </c>
      <c r="C532" s="150" t="s">
        <v>327</v>
      </c>
      <c r="D532" s="150" t="s">
        <v>22</v>
      </c>
      <c r="E532" s="172"/>
      <c r="F532" s="292"/>
      <c r="G532" s="292"/>
      <c r="H532" s="142"/>
      <c r="I532" s="142"/>
      <c r="J532" s="146">
        <v>0</v>
      </c>
      <c r="K532" s="146">
        <v>0</v>
      </c>
      <c r="L532" s="146">
        <v>0</v>
      </c>
      <c r="M532" s="146">
        <f>+M533</f>
        <v>3640000</v>
      </c>
      <c r="N532" s="144"/>
      <c r="O532" s="145" t="s">
        <v>272</v>
      </c>
      <c r="P532" s="145"/>
      <c r="Q532" s="145"/>
      <c r="R532" s="81"/>
    </row>
    <row r="533" spans="1:18" ht="46.5" customHeight="1" x14ac:dyDescent="0.25">
      <c r="A533" s="136"/>
      <c r="B533" s="110" t="s">
        <v>1936</v>
      </c>
      <c r="C533" s="112" t="s">
        <v>1937</v>
      </c>
      <c r="D533" s="112" t="s">
        <v>226</v>
      </c>
      <c r="E533" s="173"/>
      <c r="F533" s="293"/>
      <c r="G533" s="293"/>
      <c r="H533" s="112"/>
      <c r="I533" s="112"/>
      <c r="J533" s="116">
        <v>0</v>
      </c>
      <c r="K533" s="116">
        <v>0</v>
      </c>
      <c r="L533" s="116">
        <v>0</v>
      </c>
      <c r="M533" s="116">
        <v>3640000</v>
      </c>
      <c r="N533" s="116"/>
      <c r="O533" s="115" t="s">
        <v>272</v>
      </c>
      <c r="P533" s="115"/>
      <c r="Q533" s="115"/>
      <c r="R533" s="81"/>
    </row>
    <row r="534" spans="1:18" s="55" customFormat="1" ht="25.5" x14ac:dyDescent="0.25">
      <c r="A534" s="54"/>
      <c r="B534" s="62" t="s">
        <v>1938</v>
      </c>
      <c r="C534" s="211" t="s">
        <v>1940</v>
      </c>
      <c r="D534" s="39" t="s">
        <v>517</v>
      </c>
      <c r="E534" s="185">
        <v>50</v>
      </c>
      <c r="F534" s="297">
        <v>43832</v>
      </c>
      <c r="G534" s="297">
        <v>43956</v>
      </c>
      <c r="H534" s="211" t="s">
        <v>1941</v>
      </c>
      <c r="I534" s="211" t="s">
        <v>1498</v>
      </c>
      <c r="J534" s="56"/>
      <c r="K534" s="56"/>
      <c r="L534" s="56"/>
      <c r="M534" s="56"/>
      <c r="N534" s="41"/>
      <c r="O534" s="42" t="s">
        <v>139</v>
      </c>
      <c r="P534" s="226" t="s">
        <v>1332</v>
      </c>
      <c r="Q534" s="42"/>
      <c r="R534" s="71"/>
    </row>
    <row r="535" spans="1:18" s="55" customFormat="1" ht="23.25" customHeight="1" x14ac:dyDescent="0.25">
      <c r="A535" s="54"/>
      <c r="B535" s="62" t="s">
        <v>1939</v>
      </c>
      <c r="C535" s="211" t="s">
        <v>2354</v>
      </c>
      <c r="D535" s="39" t="s">
        <v>517</v>
      </c>
      <c r="E535" s="185">
        <v>50</v>
      </c>
      <c r="F535" s="297">
        <v>43957</v>
      </c>
      <c r="G535" s="297">
        <v>44175</v>
      </c>
      <c r="H535" s="211" t="s">
        <v>1942</v>
      </c>
      <c r="I535" s="211" t="s">
        <v>1272</v>
      </c>
      <c r="J535" s="56"/>
      <c r="K535" s="56"/>
      <c r="L535" s="56"/>
      <c r="M535" s="56"/>
      <c r="N535" s="41"/>
      <c r="O535" s="42" t="s">
        <v>272</v>
      </c>
      <c r="P535" s="226" t="s">
        <v>1935</v>
      </c>
      <c r="Q535" s="42"/>
      <c r="R535" s="71"/>
    </row>
    <row r="536" spans="1:18" s="55" customFormat="1" x14ac:dyDescent="0.25">
      <c r="A536" s="140" t="s">
        <v>19</v>
      </c>
      <c r="B536" s="228" t="s">
        <v>284</v>
      </c>
      <c r="C536" s="147" t="s">
        <v>281</v>
      </c>
      <c r="D536" s="150" t="s">
        <v>22</v>
      </c>
      <c r="E536" s="172"/>
      <c r="F536" s="292"/>
      <c r="G536" s="292"/>
      <c r="H536" s="142"/>
      <c r="I536" s="142"/>
      <c r="J536" s="143">
        <f>+J537+J539+J538+J540</f>
        <v>37954161</v>
      </c>
      <c r="K536" s="143">
        <f t="shared" ref="K536:M536" si="51">+K537+K539+K538+K540</f>
        <v>0</v>
      </c>
      <c r="L536" s="143">
        <f t="shared" si="51"/>
        <v>0</v>
      </c>
      <c r="M536" s="143">
        <f t="shared" si="51"/>
        <v>0</v>
      </c>
      <c r="N536" s="144" t="s">
        <v>62</v>
      </c>
      <c r="O536" s="145" t="s">
        <v>282</v>
      </c>
      <c r="P536" s="145"/>
      <c r="Q536" s="145"/>
      <c r="R536" s="71"/>
    </row>
    <row r="537" spans="1:18" s="55" customFormat="1" ht="30" customHeight="1" x14ac:dyDescent="0.25">
      <c r="A537" s="135"/>
      <c r="B537" s="126" t="s">
        <v>1944</v>
      </c>
      <c r="C537" s="127" t="s">
        <v>283</v>
      </c>
      <c r="D537" s="127" t="s">
        <v>26</v>
      </c>
      <c r="E537" s="176"/>
      <c r="F537" s="301"/>
      <c r="G537" s="301"/>
      <c r="H537" s="127"/>
      <c r="I537" s="127"/>
      <c r="J537" s="116">
        <v>0</v>
      </c>
      <c r="K537" s="116">
        <v>0</v>
      </c>
      <c r="L537" s="116">
        <v>0</v>
      </c>
      <c r="M537" s="116">
        <v>0</v>
      </c>
      <c r="N537" s="117"/>
      <c r="O537" s="115" t="s">
        <v>282</v>
      </c>
      <c r="P537" s="115"/>
      <c r="Q537" s="115"/>
      <c r="R537" s="71"/>
    </row>
    <row r="538" spans="1:18" s="55" customFormat="1" ht="30" customHeight="1" x14ac:dyDescent="0.25">
      <c r="A538" s="135"/>
      <c r="B538" s="126" t="s">
        <v>3415</v>
      </c>
      <c r="C538" s="119" t="s">
        <v>1946</v>
      </c>
      <c r="D538" s="112" t="s">
        <v>26</v>
      </c>
      <c r="E538" s="173"/>
      <c r="F538" s="293"/>
      <c r="G538" s="293"/>
      <c r="H538" s="112"/>
      <c r="I538" s="112"/>
      <c r="J538" s="116">
        <v>0</v>
      </c>
      <c r="K538" s="116">
        <v>0</v>
      </c>
      <c r="L538" s="116">
        <v>0</v>
      </c>
      <c r="M538" s="116">
        <v>0</v>
      </c>
      <c r="N538" s="117"/>
      <c r="O538" s="115" t="s">
        <v>282</v>
      </c>
      <c r="P538" s="115"/>
      <c r="Q538" s="115"/>
      <c r="R538" s="71"/>
    </row>
    <row r="539" spans="1:18" s="55" customFormat="1" ht="30" customHeight="1" x14ac:dyDescent="0.25">
      <c r="A539" s="135"/>
      <c r="B539" s="126" t="s">
        <v>3416</v>
      </c>
      <c r="C539" s="127" t="s">
        <v>1945</v>
      </c>
      <c r="D539" s="127" t="s">
        <v>26</v>
      </c>
      <c r="E539" s="230"/>
      <c r="F539" s="301"/>
      <c r="G539" s="301"/>
      <c r="H539" s="127"/>
      <c r="I539" s="127"/>
      <c r="J539" s="116">
        <v>37954161</v>
      </c>
      <c r="K539" s="113">
        <v>0</v>
      </c>
      <c r="L539" s="113">
        <v>0</v>
      </c>
      <c r="M539" s="113">
        <v>0</v>
      </c>
      <c r="N539" s="117" t="s">
        <v>62</v>
      </c>
      <c r="O539" s="115" t="s">
        <v>282</v>
      </c>
      <c r="P539" s="115"/>
      <c r="Q539" s="115"/>
      <c r="R539" s="71"/>
    </row>
    <row r="540" spans="1:18" s="55" customFormat="1" ht="30" customHeight="1" x14ac:dyDescent="0.25">
      <c r="A540" s="135"/>
      <c r="B540" s="126" t="s">
        <v>3417</v>
      </c>
      <c r="C540" s="127" t="s">
        <v>2006</v>
      </c>
      <c r="D540" s="112" t="s">
        <v>26</v>
      </c>
      <c r="E540" s="173"/>
      <c r="F540" s="293"/>
      <c r="G540" s="293"/>
      <c r="H540" s="112"/>
      <c r="I540" s="112"/>
      <c r="J540" s="116">
        <v>0</v>
      </c>
      <c r="K540" s="116">
        <v>0</v>
      </c>
      <c r="L540" s="116">
        <v>0</v>
      </c>
      <c r="M540" s="116">
        <v>0</v>
      </c>
      <c r="N540" s="117"/>
      <c r="O540" s="115" t="s">
        <v>282</v>
      </c>
      <c r="P540" s="115"/>
      <c r="Q540" s="115"/>
      <c r="R540" s="71"/>
    </row>
    <row r="541" spans="1:18" s="55" customFormat="1" ht="27.75" customHeight="1" x14ac:dyDescent="0.25">
      <c r="A541" s="140" t="s">
        <v>19</v>
      </c>
      <c r="B541" s="228" t="s">
        <v>285</v>
      </c>
      <c r="C541" s="147" t="s">
        <v>286</v>
      </c>
      <c r="D541" s="150" t="s">
        <v>22</v>
      </c>
      <c r="E541" s="172"/>
      <c r="F541" s="292"/>
      <c r="G541" s="292"/>
      <c r="H541" s="142"/>
      <c r="I541" s="142"/>
      <c r="J541" s="143">
        <f>+J542+J563</f>
        <v>1397500</v>
      </c>
      <c r="K541" s="143">
        <f t="shared" ref="K541:M541" si="52">+K542+K563</f>
        <v>0</v>
      </c>
      <c r="L541" s="143">
        <f t="shared" si="52"/>
        <v>0</v>
      </c>
      <c r="M541" s="143">
        <f t="shared" si="52"/>
        <v>0</v>
      </c>
      <c r="N541" s="144" t="s">
        <v>65</v>
      </c>
      <c r="O541" s="145" t="s">
        <v>287</v>
      </c>
      <c r="P541" s="145"/>
      <c r="Q541" s="145"/>
      <c r="R541" s="71"/>
    </row>
    <row r="542" spans="1:18" s="55" customFormat="1" x14ac:dyDescent="0.25">
      <c r="A542" s="135"/>
      <c r="B542" s="128" t="s">
        <v>288</v>
      </c>
      <c r="C542" s="112" t="s">
        <v>289</v>
      </c>
      <c r="D542" s="112" t="s">
        <v>26</v>
      </c>
      <c r="E542" s="173"/>
      <c r="F542" s="293"/>
      <c r="G542" s="293"/>
      <c r="H542" s="112"/>
      <c r="I542" s="112"/>
      <c r="J542" s="113">
        <v>1397500</v>
      </c>
      <c r="K542" s="113">
        <v>0</v>
      </c>
      <c r="L542" s="113">
        <v>0</v>
      </c>
      <c r="M542" s="113">
        <v>0</v>
      </c>
      <c r="N542" s="117" t="s">
        <v>65</v>
      </c>
      <c r="O542" s="115" t="s">
        <v>287</v>
      </c>
      <c r="P542" s="115"/>
      <c r="Q542" s="115"/>
      <c r="R542" s="71"/>
    </row>
    <row r="543" spans="1:18" s="55" customFormat="1" ht="23.25" customHeight="1" x14ac:dyDescent="0.25">
      <c r="A543" s="54"/>
      <c r="B543" s="62" t="s">
        <v>2007</v>
      </c>
      <c r="C543" s="246" t="s">
        <v>1947</v>
      </c>
      <c r="D543" s="39" t="s">
        <v>517</v>
      </c>
      <c r="E543" s="247">
        <v>3</v>
      </c>
      <c r="F543" s="297">
        <v>43832</v>
      </c>
      <c r="G543" s="297">
        <v>44174</v>
      </c>
      <c r="H543" s="246" t="s">
        <v>1967</v>
      </c>
      <c r="I543" s="246" t="s">
        <v>1986</v>
      </c>
      <c r="J543" s="56"/>
      <c r="K543" s="56"/>
      <c r="L543" s="56"/>
      <c r="M543" s="56"/>
      <c r="N543" s="41"/>
      <c r="O543" s="42" t="s">
        <v>287</v>
      </c>
      <c r="P543" s="227" t="s">
        <v>3180</v>
      </c>
      <c r="Q543" s="42"/>
      <c r="R543" s="71"/>
    </row>
    <row r="544" spans="1:18" s="55" customFormat="1" ht="23.25" customHeight="1" x14ac:dyDescent="0.25">
      <c r="A544" s="54"/>
      <c r="B544" s="62" t="s">
        <v>2008</v>
      </c>
      <c r="C544" s="246" t="s">
        <v>1948</v>
      </c>
      <c r="D544" s="39" t="s">
        <v>517</v>
      </c>
      <c r="E544" s="247">
        <v>12</v>
      </c>
      <c r="F544" s="297">
        <v>43832</v>
      </c>
      <c r="G544" s="297">
        <v>44195</v>
      </c>
      <c r="H544" s="246" t="s">
        <v>1968</v>
      </c>
      <c r="I544" s="246" t="s">
        <v>1987</v>
      </c>
      <c r="J544" s="56"/>
      <c r="K544" s="56"/>
      <c r="L544" s="56"/>
      <c r="M544" s="56"/>
      <c r="N544" s="41"/>
      <c r="O544" s="42" t="s">
        <v>287</v>
      </c>
      <c r="P544" s="227" t="s">
        <v>3181</v>
      </c>
      <c r="Q544" s="42"/>
      <c r="R544" s="71"/>
    </row>
    <row r="545" spans="1:18" s="55" customFormat="1" ht="23.25" customHeight="1" x14ac:dyDescent="0.25">
      <c r="A545" s="54"/>
      <c r="B545" s="62" t="s">
        <v>2009</v>
      </c>
      <c r="C545" s="246" t="s">
        <v>1949</v>
      </c>
      <c r="D545" s="39" t="s">
        <v>517</v>
      </c>
      <c r="E545" s="247">
        <v>5</v>
      </c>
      <c r="F545" s="297">
        <v>43837</v>
      </c>
      <c r="G545" s="297">
        <v>44172</v>
      </c>
      <c r="H545" s="246" t="s">
        <v>1969</v>
      </c>
      <c r="I545" s="246" t="s">
        <v>1988</v>
      </c>
      <c r="J545" s="56"/>
      <c r="K545" s="56"/>
      <c r="L545" s="56"/>
      <c r="M545" s="56"/>
      <c r="N545" s="41"/>
      <c r="O545" s="42" t="s">
        <v>287</v>
      </c>
      <c r="P545" s="227" t="s">
        <v>3181</v>
      </c>
      <c r="Q545" s="42"/>
      <c r="R545" s="71"/>
    </row>
    <row r="546" spans="1:18" s="55" customFormat="1" ht="23.25" customHeight="1" x14ac:dyDescent="0.25">
      <c r="A546" s="54"/>
      <c r="B546" s="62" t="s">
        <v>2010</v>
      </c>
      <c r="C546" s="246" t="s">
        <v>1950</v>
      </c>
      <c r="D546" s="39" t="s">
        <v>517</v>
      </c>
      <c r="E546" s="247">
        <v>3</v>
      </c>
      <c r="F546" s="297">
        <v>43834</v>
      </c>
      <c r="G546" s="297">
        <v>44182</v>
      </c>
      <c r="H546" s="246" t="s">
        <v>1970</v>
      </c>
      <c r="I546" s="246" t="s">
        <v>1989</v>
      </c>
      <c r="J546" s="56"/>
      <c r="K546" s="56"/>
      <c r="L546" s="56"/>
      <c r="M546" s="56"/>
      <c r="N546" s="41"/>
      <c r="O546" s="42" t="s">
        <v>287</v>
      </c>
      <c r="P546" s="227" t="s">
        <v>2005</v>
      </c>
      <c r="Q546" s="42"/>
      <c r="R546" s="71"/>
    </row>
    <row r="547" spans="1:18" s="55" customFormat="1" ht="23.25" customHeight="1" x14ac:dyDescent="0.25">
      <c r="A547" s="54"/>
      <c r="B547" s="62" t="s">
        <v>2011</v>
      </c>
      <c r="C547" s="246" t="s">
        <v>1951</v>
      </c>
      <c r="D547" s="39" t="s">
        <v>517</v>
      </c>
      <c r="E547" s="247">
        <v>10</v>
      </c>
      <c r="F547" s="297">
        <v>43832</v>
      </c>
      <c r="G547" s="297">
        <v>44179</v>
      </c>
      <c r="H547" s="246" t="s">
        <v>1971</v>
      </c>
      <c r="I547" s="246" t="s">
        <v>1990</v>
      </c>
      <c r="J547" s="56"/>
      <c r="K547" s="56"/>
      <c r="L547" s="56"/>
      <c r="M547" s="56"/>
      <c r="N547" s="41"/>
      <c r="O547" s="42" t="s">
        <v>287</v>
      </c>
      <c r="P547" s="227" t="s">
        <v>2005</v>
      </c>
      <c r="Q547" s="42"/>
      <c r="R547" s="71"/>
    </row>
    <row r="548" spans="1:18" s="55" customFormat="1" ht="23.25" customHeight="1" x14ac:dyDescent="0.25">
      <c r="A548" s="54"/>
      <c r="B548" s="62" t="s">
        <v>2012</v>
      </c>
      <c r="C548" s="246" t="s">
        <v>1952</v>
      </c>
      <c r="D548" s="39" t="s">
        <v>517</v>
      </c>
      <c r="E548" s="247">
        <v>6</v>
      </c>
      <c r="F548" s="297">
        <v>43839</v>
      </c>
      <c r="G548" s="297">
        <v>44182</v>
      </c>
      <c r="H548" s="246" t="s">
        <v>1972</v>
      </c>
      <c r="I548" s="246" t="s">
        <v>1991</v>
      </c>
      <c r="J548" s="56"/>
      <c r="K548" s="56"/>
      <c r="L548" s="56"/>
      <c r="M548" s="56"/>
      <c r="N548" s="41"/>
      <c r="O548" s="42" t="s">
        <v>287</v>
      </c>
      <c r="P548" s="227" t="s">
        <v>2005</v>
      </c>
      <c r="Q548" s="42"/>
      <c r="R548" s="71"/>
    </row>
    <row r="549" spans="1:18" s="55" customFormat="1" ht="23.25" customHeight="1" x14ac:dyDescent="0.25">
      <c r="A549" s="54"/>
      <c r="B549" s="62" t="s">
        <v>2013</v>
      </c>
      <c r="C549" s="246" t="s">
        <v>1953</v>
      </c>
      <c r="D549" s="39" t="s">
        <v>517</v>
      </c>
      <c r="E549" s="247">
        <v>3</v>
      </c>
      <c r="F549" s="297">
        <v>43847</v>
      </c>
      <c r="G549" s="297">
        <v>44184</v>
      </c>
      <c r="H549" s="246" t="s">
        <v>1973</v>
      </c>
      <c r="I549" s="246" t="s">
        <v>1992</v>
      </c>
      <c r="J549" s="56"/>
      <c r="K549" s="56"/>
      <c r="L549" s="56"/>
      <c r="M549" s="56"/>
      <c r="N549" s="41"/>
      <c r="O549" s="42" t="s">
        <v>96</v>
      </c>
      <c r="P549" s="227" t="s">
        <v>1154</v>
      </c>
      <c r="Q549" s="42"/>
      <c r="R549" s="71"/>
    </row>
    <row r="550" spans="1:18" s="55" customFormat="1" ht="23.25" customHeight="1" x14ac:dyDescent="0.25">
      <c r="A550" s="54"/>
      <c r="B550" s="62" t="s">
        <v>2014</v>
      </c>
      <c r="C550" s="246" t="s">
        <v>1954</v>
      </c>
      <c r="D550" s="39" t="s">
        <v>517</v>
      </c>
      <c r="E550" s="247">
        <v>2</v>
      </c>
      <c r="F550" s="297">
        <v>43847</v>
      </c>
      <c r="G550" s="297">
        <v>44184</v>
      </c>
      <c r="H550" s="246" t="s">
        <v>1974</v>
      </c>
      <c r="I550" s="246" t="s">
        <v>1993</v>
      </c>
      <c r="J550" s="56"/>
      <c r="K550" s="56"/>
      <c r="L550" s="56"/>
      <c r="M550" s="56"/>
      <c r="N550" s="41"/>
      <c r="O550" s="42" t="s">
        <v>96</v>
      </c>
      <c r="P550" s="227" t="s">
        <v>1154</v>
      </c>
      <c r="Q550" s="42"/>
      <c r="R550" s="71"/>
    </row>
    <row r="551" spans="1:18" s="55" customFormat="1" ht="23.25" customHeight="1" x14ac:dyDescent="0.25">
      <c r="A551" s="54"/>
      <c r="B551" s="62" t="s">
        <v>2015</v>
      </c>
      <c r="C551" s="246" t="s">
        <v>1955</v>
      </c>
      <c r="D551" s="39" t="s">
        <v>517</v>
      </c>
      <c r="E551" s="247">
        <v>5</v>
      </c>
      <c r="F551" s="297">
        <v>43852</v>
      </c>
      <c r="G551" s="297">
        <v>44193</v>
      </c>
      <c r="H551" s="246" t="s">
        <v>1975</v>
      </c>
      <c r="I551" s="246" t="s">
        <v>1994</v>
      </c>
      <c r="J551" s="56"/>
      <c r="K551" s="56"/>
      <c r="L551" s="56"/>
      <c r="M551" s="56"/>
      <c r="N551" s="41"/>
      <c r="O551" s="42" t="s">
        <v>287</v>
      </c>
      <c r="P551" s="227" t="s">
        <v>2005</v>
      </c>
      <c r="Q551" s="42"/>
      <c r="R551" s="71"/>
    </row>
    <row r="552" spans="1:18" s="55" customFormat="1" ht="23.25" customHeight="1" x14ac:dyDescent="0.25">
      <c r="A552" s="54"/>
      <c r="B552" s="62" t="s">
        <v>2016</v>
      </c>
      <c r="C552" s="246" t="s">
        <v>1956</v>
      </c>
      <c r="D552" s="39" t="s">
        <v>517</v>
      </c>
      <c r="E552" s="247">
        <v>5</v>
      </c>
      <c r="F552" s="297">
        <v>43852</v>
      </c>
      <c r="G552" s="297">
        <v>44192</v>
      </c>
      <c r="H552" s="246" t="s">
        <v>1976</v>
      </c>
      <c r="I552" s="246" t="s">
        <v>1995</v>
      </c>
      <c r="J552" s="56"/>
      <c r="K552" s="56"/>
      <c r="L552" s="56"/>
      <c r="M552" s="56"/>
      <c r="N552" s="41"/>
      <c r="O552" s="42" t="s">
        <v>96</v>
      </c>
      <c r="P552" s="42" t="s">
        <v>1488</v>
      </c>
      <c r="Q552" s="42"/>
      <c r="R552" s="71"/>
    </row>
    <row r="553" spans="1:18" s="55" customFormat="1" ht="29.25" customHeight="1" x14ac:dyDescent="0.25">
      <c r="A553" s="54"/>
      <c r="B553" s="62" t="s">
        <v>2017</v>
      </c>
      <c r="C553" s="246" t="s">
        <v>1957</v>
      </c>
      <c r="D553" s="39" t="s">
        <v>517</v>
      </c>
      <c r="E553" s="247">
        <v>5</v>
      </c>
      <c r="F553" s="297">
        <v>43832</v>
      </c>
      <c r="G553" s="297">
        <v>43921</v>
      </c>
      <c r="H553" s="246" t="s">
        <v>1977</v>
      </c>
      <c r="I553" s="246" t="s">
        <v>1996</v>
      </c>
      <c r="J553" s="56"/>
      <c r="K553" s="56"/>
      <c r="L553" s="56"/>
      <c r="M553" s="56"/>
      <c r="N553" s="41"/>
      <c r="O553" s="42" t="s">
        <v>287</v>
      </c>
      <c r="P553" s="227" t="s">
        <v>2005</v>
      </c>
      <c r="Q553" s="42"/>
      <c r="R553" s="71"/>
    </row>
    <row r="554" spans="1:18" s="55" customFormat="1" ht="23.25" customHeight="1" x14ac:dyDescent="0.25">
      <c r="A554" s="54"/>
      <c r="B554" s="62" t="s">
        <v>2018</v>
      </c>
      <c r="C554" s="246" t="s">
        <v>1958</v>
      </c>
      <c r="D554" s="39" t="s">
        <v>517</v>
      </c>
      <c r="E554" s="247">
        <v>3</v>
      </c>
      <c r="F554" s="297">
        <v>43948</v>
      </c>
      <c r="G554" s="297">
        <v>43962</v>
      </c>
      <c r="H554" s="246" t="s">
        <v>1978</v>
      </c>
      <c r="I554" s="246" t="s">
        <v>1997</v>
      </c>
      <c r="J554" s="56"/>
      <c r="K554" s="56"/>
      <c r="L554" s="56"/>
      <c r="M554" s="56"/>
      <c r="N554" s="41"/>
      <c r="O554" s="42" t="s">
        <v>96</v>
      </c>
      <c r="P554" s="227" t="s">
        <v>1154</v>
      </c>
      <c r="Q554" s="42"/>
      <c r="R554" s="71"/>
    </row>
    <row r="555" spans="1:18" s="55" customFormat="1" ht="23.25" customHeight="1" x14ac:dyDescent="0.25">
      <c r="A555" s="54"/>
      <c r="B555" s="62" t="s">
        <v>2019</v>
      </c>
      <c r="C555" s="246" t="s">
        <v>1959</v>
      </c>
      <c r="D555" s="39" t="s">
        <v>517</v>
      </c>
      <c r="E555" s="247">
        <v>3</v>
      </c>
      <c r="F555" s="297">
        <v>43963</v>
      </c>
      <c r="G555" s="297">
        <v>43984</v>
      </c>
      <c r="H555" s="246" t="s">
        <v>1978</v>
      </c>
      <c r="I555" s="246" t="s">
        <v>1998</v>
      </c>
      <c r="J555" s="56"/>
      <c r="K555" s="56"/>
      <c r="L555" s="56"/>
      <c r="M555" s="56"/>
      <c r="N555" s="41"/>
      <c r="O555" s="42" t="s">
        <v>96</v>
      </c>
      <c r="P555" s="227" t="s">
        <v>1154</v>
      </c>
      <c r="Q555" s="42"/>
      <c r="R555" s="71"/>
    </row>
    <row r="556" spans="1:18" s="55" customFormat="1" ht="23.25" customHeight="1" x14ac:dyDescent="0.25">
      <c r="A556" s="54"/>
      <c r="B556" s="62" t="s">
        <v>2020</v>
      </c>
      <c r="C556" s="246" t="s">
        <v>1960</v>
      </c>
      <c r="D556" s="39" t="s">
        <v>517</v>
      </c>
      <c r="E556" s="247">
        <v>3</v>
      </c>
      <c r="F556" s="297">
        <v>43985</v>
      </c>
      <c r="G556" s="297">
        <v>43992</v>
      </c>
      <c r="H556" s="246" t="s">
        <v>1979</v>
      </c>
      <c r="I556" s="246" t="s">
        <v>1979</v>
      </c>
      <c r="J556" s="56"/>
      <c r="K556" s="56"/>
      <c r="L556" s="56"/>
      <c r="M556" s="56"/>
      <c r="N556" s="41"/>
      <c r="O556" s="42" t="s">
        <v>287</v>
      </c>
      <c r="P556" s="227" t="s">
        <v>2005</v>
      </c>
      <c r="Q556" s="42"/>
      <c r="R556" s="71"/>
    </row>
    <row r="557" spans="1:18" s="55" customFormat="1" ht="23.25" customHeight="1" x14ac:dyDescent="0.25">
      <c r="A557" s="54"/>
      <c r="B557" s="62" t="s">
        <v>2021</v>
      </c>
      <c r="C557" s="246" t="s">
        <v>1961</v>
      </c>
      <c r="D557" s="39" t="s">
        <v>517</v>
      </c>
      <c r="E557" s="248">
        <v>4</v>
      </c>
      <c r="F557" s="297">
        <v>43985</v>
      </c>
      <c r="G557" s="297">
        <v>43992</v>
      </c>
      <c r="H557" s="246" t="s">
        <v>1980</v>
      </c>
      <c r="I557" s="246" t="s">
        <v>1999</v>
      </c>
      <c r="J557" s="56"/>
      <c r="K557" s="56"/>
      <c r="L557" s="56"/>
      <c r="M557" s="56"/>
      <c r="N557" s="41"/>
      <c r="O557" s="42" t="s">
        <v>96</v>
      </c>
      <c r="P557" s="42" t="s">
        <v>1488</v>
      </c>
      <c r="Q557" s="42"/>
      <c r="R557" s="71"/>
    </row>
    <row r="558" spans="1:18" s="55" customFormat="1" ht="23.25" customHeight="1" x14ac:dyDescent="0.25">
      <c r="A558" s="54"/>
      <c r="B558" s="62" t="s">
        <v>2022</v>
      </c>
      <c r="C558" s="246" t="s">
        <v>1962</v>
      </c>
      <c r="D558" s="39" t="s">
        <v>517</v>
      </c>
      <c r="E558" s="247">
        <v>2</v>
      </c>
      <c r="F558" s="297">
        <v>43840</v>
      </c>
      <c r="G558" s="297">
        <v>44176</v>
      </c>
      <c r="H558" s="246" t="s">
        <v>1981</v>
      </c>
      <c r="I558" s="246" t="s">
        <v>2000</v>
      </c>
      <c r="J558" s="56"/>
      <c r="K558" s="56"/>
      <c r="L558" s="56"/>
      <c r="M558" s="56"/>
      <c r="N558" s="41"/>
      <c r="O558" s="42" t="s">
        <v>287</v>
      </c>
      <c r="P558" s="227" t="s">
        <v>2005</v>
      </c>
      <c r="Q558" s="42"/>
      <c r="R558" s="71"/>
    </row>
    <row r="559" spans="1:18" s="55" customFormat="1" ht="23.25" customHeight="1" x14ac:dyDescent="0.25">
      <c r="A559" s="54"/>
      <c r="B559" s="62" t="s">
        <v>2023</v>
      </c>
      <c r="C559" s="246" t="s">
        <v>1963</v>
      </c>
      <c r="D559" s="39" t="s">
        <v>517</v>
      </c>
      <c r="E559" s="247">
        <v>3</v>
      </c>
      <c r="F559" s="297">
        <v>43843</v>
      </c>
      <c r="G559" s="297">
        <v>44192</v>
      </c>
      <c r="H559" s="246" t="s">
        <v>1982</v>
      </c>
      <c r="I559" s="246" t="s">
        <v>2001</v>
      </c>
      <c r="J559" s="56"/>
      <c r="K559" s="56"/>
      <c r="L559" s="56"/>
      <c r="M559" s="56"/>
      <c r="N559" s="41"/>
      <c r="O559" s="42" t="s">
        <v>287</v>
      </c>
      <c r="P559" s="227" t="s">
        <v>3181</v>
      </c>
      <c r="Q559" s="42"/>
      <c r="R559" s="71"/>
    </row>
    <row r="560" spans="1:18" s="55" customFormat="1" ht="23.25" customHeight="1" x14ac:dyDescent="0.25">
      <c r="A560" s="54"/>
      <c r="B560" s="62" t="s">
        <v>2024</v>
      </c>
      <c r="C560" s="246" t="s">
        <v>1964</v>
      </c>
      <c r="D560" s="39" t="s">
        <v>517</v>
      </c>
      <c r="E560" s="247">
        <v>10</v>
      </c>
      <c r="F560" s="297">
        <v>43833</v>
      </c>
      <c r="G560" s="297">
        <v>44195</v>
      </c>
      <c r="H560" s="246" t="s">
        <v>1983</v>
      </c>
      <c r="I560" s="246" t="s">
        <v>2002</v>
      </c>
      <c r="J560" s="56"/>
      <c r="K560" s="56"/>
      <c r="L560" s="56"/>
      <c r="M560" s="56"/>
      <c r="N560" s="41"/>
      <c r="O560" s="42" t="s">
        <v>287</v>
      </c>
      <c r="P560" s="227" t="s">
        <v>3181</v>
      </c>
      <c r="Q560" s="42" t="s">
        <v>185</v>
      </c>
      <c r="R560" s="71"/>
    </row>
    <row r="561" spans="1:18" s="55" customFormat="1" ht="23.25" customHeight="1" x14ac:dyDescent="0.25">
      <c r="A561" s="54"/>
      <c r="B561" s="62" t="s">
        <v>2025</v>
      </c>
      <c r="C561" s="246" t="s">
        <v>1965</v>
      </c>
      <c r="D561" s="39" t="s">
        <v>517</v>
      </c>
      <c r="E561" s="247">
        <v>8</v>
      </c>
      <c r="F561" s="297">
        <v>43832</v>
      </c>
      <c r="G561" s="297">
        <v>43921</v>
      </c>
      <c r="H561" s="246" t="s">
        <v>1984</v>
      </c>
      <c r="I561" s="246" t="s">
        <v>2003</v>
      </c>
      <c r="J561" s="56"/>
      <c r="K561" s="56"/>
      <c r="L561" s="56"/>
      <c r="M561" s="56"/>
      <c r="N561" s="41"/>
      <c r="O561" s="42" t="s">
        <v>287</v>
      </c>
      <c r="P561" s="227" t="s">
        <v>2084</v>
      </c>
      <c r="Q561" s="42"/>
      <c r="R561" s="71"/>
    </row>
    <row r="562" spans="1:18" s="55" customFormat="1" ht="23.25" customHeight="1" x14ac:dyDescent="0.25">
      <c r="A562" s="54"/>
      <c r="B562" s="62" t="s">
        <v>2026</v>
      </c>
      <c r="C562" s="242" t="s">
        <v>1966</v>
      </c>
      <c r="D562" s="39" t="s">
        <v>517</v>
      </c>
      <c r="E562" s="247">
        <v>5</v>
      </c>
      <c r="F562" s="297">
        <v>44137</v>
      </c>
      <c r="G562" s="297">
        <v>44195</v>
      </c>
      <c r="H562" s="242" t="s">
        <v>1985</v>
      </c>
      <c r="I562" s="242" t="s">
        <v>2004</v>
      </c>
      <c r="J562" s="56"/>
      <c r="K562" s="56"/>
      <c r="L562" s="56"/>
      <c r="M562" s="56"/>
      <c r="N562" s="41"/>
      <c r="O562" s="42" t="s">
        <v>139</v>
      </c>
      <c r="P562" s="227" t="s">
        <v>1339</v>
      </c>
      <c r="Q562" s="42"/>
      <c r="R562" s="71"/>
    </row>
    <row r="563" spans="1:18" s="55" customFormat="1" x14ac:dyDescent="0.25">
      <c r="A563" s="135"/>
      <c r="B563" s="110" t="s">
        <v>290</v>
      </c>
      <c r="C563" s="112" t="s">
        <v>291</v>
      </c>
      <c r="D563" s="112" t="s">
        <v>26</v>
      </c>
      <c r="E563" s="173"/>
      <c r="F563" s="293"/>
      <c r="G563" s="293"/>
      <c r="H563" s="112"/>
      <c r="I563" s="112"/>
      <c r="J563" s="116">
        <v>0</v>
      </c>
      <c r="K563" s="116">
        <v>0</v>
      </c>
      <c r="L563" s="116">
        <v>0</v>
      </c>
      <c r="M563" s="116">
        <v>0</v>
      </c>
      <c r="N563" s="117"/>
      <c r="O563" s="115" t="s">
        <v>287</v>
      </c>
      <c r="P563" s="115"/>
      <c r="Q563" s="115"/>
      <c r="R563" s="71"/>
    </row>
    <row r="564" spans="1:18" s="55" customFormat="1" ht="27" customHeight="1" x14ac:dyDescent="0.25">
      <c r="A564" s="54"/>
      <c r="B564" s="62" t="s">
        <v>2027</v>
      </c>
      <c r="C564" s="242" t="s">
        <v>2042</v>
      </c>
      <c r="D564" s="39" t="s">
        <v>517</v>
      </c>
      <c r="E564" s="247">
        <v>5</v>
      </c>
      <c r="F564" s="297">
        <v>43832</v>
      </c>
      <c r="G564" s="297">
        <v>44195</v>
      </c>
      <c r="H564" s="246" t="s">
        <v>2057</v>
      </c>
      <c r="I564" s="249" t="s">
        <v>2058</v>
      </c>
      <c r="J564" s="56"/>
      <c r="K564" s="56"/>
      <c r="L564" s="56"/>
      <c r="M564" s="56"/>
      <c r="N564" s="41"/>
      <c r="O564" s="42" t="s">
        <v>287</v>
      </c>
      <c r="P564" s="227" t="s">
        <v>2082</v>
      </c>
      <c r="Q564" s="42"/>
      <c r="R564" s="71"/>
    </row>
    <row r="565" spans="1:18" s="55" customFormat="1" ht="26.25" customHeight="1" x14ac:dyDescent="0.25">
      <c r="A565" s="54"/>
      <c r="B565" s="62" t="s">
        <v>2028</v>
      </c>
      <c r="C565" s="242" t="s">
        <v>2043</v>
      </c>
      <c r="D565" s="39" t="s">
        <v>517</v>
      </c>
      <c r="E565" s="247">
        <v>15</v>
      </c>
      <c r="F565" s="297">
        <v>43832</v>
      </c>
      <c r="G565" s="297">
        <v>44195</v>
      </c>
      <c r="H565" s="246" t="s">
        <v>2059</v>
      </c>
      <c r="I565" s="249" t="s">
        <v>2060</v>
      </c>
      <c r="J565" s="56"/>
      <c r="K565" s="56"/>
      <c r="L565" s="56"/>
      <c r="M565" s="56"/>
      <c r="N565" s="41"/>
      <c r="O565" s="42" t="s">
        <v>287</v>
      </c>
      <c r="P565" s="227" t="s">
        <v>2083</v>
      </c>
      <c r="Q565" s="42"/>
      <c r="R565" s="71"/>
    </row>
    <row r="566" spans="1:18" s="55" customFormat="1" ht="25.5" customHeight="1" x14ac:dyDescent="0.25">
      <c r="A566" s="54"/>
      <c r="B566" s="62" t="s">
        <v>2029</v>
      </c>
      <c r="C566" s="242" t="s">
        <v>2044</v>
      </c>
      <c r="D566" s="39" t="s">
        <v>517</v>
      </c>
      <c r="E566" s="247">
        <v>6</v>
      </c>
      <c r="F566" s="297">
        <v>43832</v>
      </c>
      <c r="G566" s="297">
        <v>44195</v>
      </c>
      <c r="H566" s="246" t="s">
        <v>2061</v>
      </c>
      <c r="I566" s="249" t="s">
        <v>2062</v>
      </c>
      <c r="J566" s="56"/>
      <c r="K566" s="56"/>
      <c r="L566" s="56"/>
      <c r="M566" s="56"/>
      <c r="N566" s="41"/>
      <c r="O566" s="42" t="s">
        <v>287</v>
      </c>
      <c r="P566" s="227" t="s">
        <v>2083</v>
      </c>
      <c r="Q566" s="42"/>
      <c r="R566" s="71"/>
    </row>
    <row r="567" spans="1:18" s="55" customFormat="1" ht="27" customHeight="1" x14ac:dyDescent="0.25">
      <c r="A567" s="54"/>
      <c r="B567" s="62" t="s">
        <v>2030</v>
      </c>
      <c r="C567" s="242" t="s">
        <v>2045</v>
      </c>
      <c r="D567" s="39" t="s">
        <v>517</v>
      </c>
      <c r="E567" s="247">
        <v>12</v>
      </c>
      <c r="F567" s="297">
        <v>43832</v>
      </c>
      <c r="G567" s="297">
        <v>44169</v>
      </c>
      <c r="H567" s="246" t="s">
        <v>2081</v>
      </c>
      <c r="I567" s="249" t="s">
        <v>2063</v>
      </c>
      <c r="J567" s="56"/>
      <c r="K567" s="56"/>
      <c r="L567" s="56"/>
      <c r="M567" s="56"/>
      <c r="N567" s="41"/>
      <c r="O567" s="42" t="s">
        <v>287</v>
      </c>
      <c r="P567" s="227" t="s">
        <v>2083</v>
      </c>
      <c r="Q567" s="42"/>
      <c r="R567" s="71"/>
    </row>
    <row r="568" spans="1:18" s="55" customFormat="1" ht="23.25" customHeight="1" x14ac:dyDescent="0.25">
      <c r="A568" s="54"/>
      <c r="B568" s="62" t="s">
        <v>2031</v>
      </c>
      <c r="C568" s="242" t="s">
        <v>2046</v>
      </c>
      <c r="D568" s="39" t="s">
        <v>517</v>
      </c>
      <c r="E568" s="247">
        <v>5</v>
      </c>
      <c r="F568" s="297">
        <v>43834</v>
      </c>
      <c r="G568" s="297">
        <v>44178</v>
      </c>
      <c r="H568" s="246" t="s">
        <v>2064</v>
      </c>
      <c r="I568" s="249" t="s">
        <v>2065</v>
      </c>
      <c r="J568" s="56"/>
      <c r="K568" s="56"/>
      <c r="L568" s="56"/>
      <c r="M568" s="56"/>
      <c r="N568" s="41"/>
      <c r="O568" s="42" t="s">
        <v>287</v>
      </c>
      <c r="P568" s="227" t="s">
        <v>2083</v>
      </c>
      <c r="Q568" s="42"/>
      <c r="R568" s="71"/>
    </row>
    <row r="569" spans="1:18" s="55" customFormat="1" ht="23.25" customHeight="1" x14ac:dyDescent="0.25">
      <c r="A569" s="54"/>
      <c r="B569" s="62" t="s">
        <v>2032</v>
      </c>
      <c r="C569" s="242" t="s">
        <v>2047</v>
      </c>
      <c r="D569" s="39" t="s">
        <v>517</v>
      </c>
      <c r="E569" s="247">
        <v>5</v>
      </c>
      <c r="F569" s="297">
        <v>43844</v>
      </c>
      <c r="G569" s="297">
        <v>44180</v>
      </c>
      <c r="H569" s="246" t="s">
        <v>2066</v>
      </c>
      <c r="I569" s="249" t="s">
        <v>2067</v>
      </c>
      <c r="J569" s="56"/>
      <c r="K569" s="56"/>
      <c r="L569" s="56"/>
      <c r="M569" s="56"/>
      <c r="N569" s="41"/>
      <c r="O569" s="42" t="s">
        <v>96</v>
      </c>
      <c r="P569" s="227" t="s">
        <v>1154</v>
      </c>
      <c r="Q569" s="42"/>
      <c r="R569" s="71"/>
    </row>
    <row r="570" spans="1:18" s="55" customFormat="1" ht="23.25" customHeight="1" x14ac:dyDescent="0.25">
      <c r="A570" s="54"/>
      <c r="B570" s="62" t="s">
        <v>2033</v>
      </c>
      <c r="C570" s="242" t="s">
        <v>2048</v>
      </c>
      <c r="D570" s="39" t="s">
        <v>517</v>
      </c>
      <c r="E570" s="248">
        <v>5</v>
      </c>
      <c r="F570" s="297">
        <v>43844</v>
      </c>
      <c r="G570" s="297">
        <v>44180</v>
      </c>
      <c r="H570" s="246" t="s">
        <v>2068</v>
      </c>
      <c r="I570" s="249" t="s">
        <v>1993</v>
      </c>
      <c r="J570" s="56"/>
      <c r="K570" s="56"/>
      <c r="L570" s="56"/>
      <c r="M570" s="56"/>
      <c r="N570" s="41"/>
      <c r="O570" s="42" t="s">
        <v>96</v>
      </c>
      <c r="P570" s="227" t="s">
        <v>1154</v>
      </c>
      <c r="Q570" s="42"/>
      <c r="R570" s="71"/>
    </row>
    <row r="571" spans="1:18" s="55" customFormat="1" ht="23.25" customHeight="1" x14ac:dyDescent="0.25">
      <c r="A571" s="54"/>
      <c r="B571" s="62" t="s">
        <v>2034</v>
      </c>
      <c r="C571" s="242" t="s">
        <v>2049</v>
      </c>
      <c r="D571" s="39" t="s">
        <v>517</v>
      </c>
      <c r="E571" s="247">
        <v>5</v>
      </c>
      <c r="F571" s="297">
        <v>43855</v>
      </c>
      <c r="G571" s="297">
        <v>44188</v>
      </c>
      <c r="H571" s="246" t="s">
        <v>2069</v>
      </c>
      <c r="I571" s="249" t="s">
        <v>2070</v>
      </c>
      <c r="J571" s="56"/>
      <c r="K571" s="56"/>
      <c r="L571" s="56"/>
      <c r="M571" s="56"/>
      <c r="N571" s="41"/>
      <c r="O571" s="42" t="s">
        <v>287</v>
      </c>
      <c r="P571" s="227" t="s">
        <v>2084</v>
      </c>
      <c r="Q571" s="42"/>
      <c r="R571" s="71"/>
    </row>
    <row r="572" spans="1:18" s="55" customFormat="1" ht="23.25" customHeight="1" x14ac:dyDescent="0.25">
      <c r="A572" s="54"/>
      <c r="B572" s="62" t="s">
        <v>2035</v>
      </c>
      <c r="C572" s="242" t="s">
        <v>2050</v>
      </c>
      <c r="D572" s="39" t="s">
        <v>517</v>
      </c>
      <c r="E572" s="247">
        <v>12</v>
      </c>
      <c r="F572" s="297">
        <v>43855</v>
      </c>
      <c r="G572" s="297">
        <v>44188</v>
      </c>
      <c r="H572" s="246" t="s">
        <v>2071</v>
      </c>
      <c r="I572" s="249" t="s">
        <v>2072</v>
      </c>
      <c r="J572" s="56"/>
      <c r="K572" s="56"/>
      <c r="L572" s="56"/>
      <c r="M572" s="56"/>
      <c r="N572" s="41"/>
      <c r="O572" s="42" t="s">
        <v>287</v>
      </c>
      <c r="P572" s="42" t="s">
        <v>1488</v>
      </c>
      <c r="Q572" s="42"/>
      <c r="R572" s="71"/>
    </row>
    <row r="573" spans="1:18" s="55" customFormat="1" ht="27.75" customHeight="1" x14ac:dyDescent="0.25">
      <c r="A573" s="54"/>
      <c r="B573" s="62" t="s">
        <v>2036</v>
      </c>
      <c r="C573" s="242" t="s">
        <v>2051</v>
      </c>
      <c r="D573" s="39" t="s">
        <v>517</v>
      </c>
      <c r="E573" s="247">
        <v>5</v>
      </c>
      <c r="F573" s="297">
        <v>43837</v>
      </c>
      <c r="G573" s="297">
        <v>43921</v>
      </c>
      <c r="H573" s="246" t="s">
        <v>2073</v>
      </c>
      <c r="I573" s="249" t="s">
        <v>2074</v>
      </c>
      <c r="J573" s="56"/>
      <c r="K573" s="56"/>
      <c r="L573" s="56"/>
      <c r="M573" s="56"/>
      <c r="N573" s="41"/>
      <c r="O573" s="42" t="s">
        <v>287</v>
      </c>
      <c r="P573" s="227" t="s">
        <v>2085</v>
      </c>
      <c r="Q573" s="42"/>
      <c r="R573" s="71"/>
    </row>
    <row r="574" spans="1:18" s="55" customFormat="1" ht="23.25" customHeight="1" x14ac:dyDescent="0.25">
      <c r="A574" s="54"/>
      <c r="B574" s="62" t="s">
        <v>2037</v>
      </c>
      <c r="C574" s="242" t="s">
        <v>2052</v>
      </c>
      <c r="D574" s="39" t="s">
        <v>517</v>
      </c>
      <c r="E574" s="247">
        <v>3</v>
      </c>
      <c r="F574" s="297">
        <v>43913</v>
      </c>
      <c r="G574" s="297">
        <v>43931</v>
      </c>
      <c r="H574" s="246" t="s">
        <v>2075</v>
      </c>
      <c r="I574" s="249" t="s">
        <v>1997</v>
      </c>
      <c r="J574" s="56"/>
      <c r="K574" s="56"/>
      <c r="L574" s="56"/>
      <c r="M574" s="56"/>
      <c r="N574" s="41"/>
      <c r="O574" s="42" t="s">
        <v>96</v>
      </c>
      <c r="P574" s="227" t="s">
        <v>1154</v>
      </c>
      <c r="Q574" s="42"/>
      <c r="R574" s="71"/>
    </row>
    <row r="575" spans="1:18" s="55" customFormat="1" ht="23.25" customHeight="1" x14ac:dyDescent="0.25">
      <c r="A575" s="54"/>
      <c r="B575" s="62" t="s">
        <v>2038</v>
      </c>
      <c r="C575" s="242" t="s">
        <v>2053</v>
      </c>
      <c r="D575" s="39" t="s">
        <v>517</v>
      </c>
      <c r="E575" s="247">
        <v>3</v>
      </c>
      <c r="F575" s="297">
        <v>43932</v>
      </c>
      <c r="G575" s="297">
        <v>43951</v>
      </c>
      <c r="H575" s="246" t="s">
        <v>2075</v>
      </c>
      <c r="I575" s="249" t="s">
        <v>1998</v>
      </c>
      <c r="J575" s="56"/>
      <c r="K575" s="56"/>
      <c r="L575" s="56"/>
      <c r="M575" s="56"/>
      <c r="N575" s="41"/>
      <c r="O575" s="42" t="s">
        <v>96</v>
      </c>
      <c r="P575" s="227" t="s">
        <v>1154</v>
      </c>
      <c r="Q575" s="42"/>
      <c r="R575" s="71"/>
    </row>
    <row r="576" spans="1:18" s="55" customFormat="1" ht="23.25" customHeight="1" x14ac:dyDescent="0.25">
      <c r="A576" s="54"/>
      <c r="B576" s="62" t="s">
        <v>2039</v>
      </c>
      <c r="C576" s="242" t="s">
        <v>2054</v>
      </c>
      <c r="D576" s="39" t="s">
        <v>517</v>
      </c>
      <c r="E576" s="247">
        <v>5</v>
      </c>
      <c r="F576" s="297">
        <v>43955</v>
      </c>
      <c r="G576" s="297">
        <v>43962</v>
      </c>
      <c r="H576" s="246" t="s">
        <v>2076</v>
      </c>
      <c r="I576" s="249" t="s">
        <v>2076</v>
      </c>
      <c r="J576" s="56"/>
      <c r="K576" s="56"/>
      <c r="L576" s="56"/>
      <c r="M576" s="56"/>
      <c r="N576" s="41"/>
      <c r="O576" s="42" t="s">
        <v>287</v>
      </c>
      <c r="P576" s="227" t="s">
        <v>2084</v>
      </c>
      <c r="Q576" s="42"/>
      <c r="R576" s="71"/>
    </row>
    <row r="577" spans="1:18" s="55" customFormat="1" ht="23.25" customHeight="1" x14ac:dyDescent="0.25">
      <c r="A577" s="54"/>
      <c r="B577" s="62" t="s">
        <v>2040</v>
      </c>
      <c r="C577" s="242" t="s">
        <v>2055</v>
      </c>
      <c r="D577" s="39" t="s">
        <v>517</v>
      </c>
      <c r="E577" s="247">
        <v>10</v>
      </c>
      <c r="F577" s="297">
        <v>43955</v>
      </c>
      <c r="G577" s="297">
        <v>43962</v>
      </c>
      <c r="H577" s="246" t="s">
        <v>2077</v>
      </c>
      <c r="I577" s="249" t="s">
        <v>2078</v>
      </c>
      <c r="J577" s="56"/>
      <c r="K577" s="56"/>
      <c r="L577" s="56"/>
      <c r="M577" s="56"/>
      <c r="N577" s="41"/>
      <c r="O577" s="42" t="s">
        <v>96</v>
      </c>
      <c r="P577" s="42" t="s">
        <v>1488</v>
      </c>
      <c r="Q577" s="42"/>
      <c r="R577" s="71"/>
    </row>
    <row r="578" spans="1:18" s="55" customFormat="1" ht="23.25" customHeight="1" x14ac:dyDescent="0.25">
      <c r="A578" s="54"/>
      <c r="B578" s="62" t="s">
        <v>2041</v>
      </c>
      <c r="C578" s="242" t="s">
        <v>2056</v>
      </c>
      <c r="D578" s="39" t="s">
        <v>517</v>
      </c>
      <c r="E578" s="247">
        <v>4</v>
      </c>
      <c r="F578" s="297">
        <v>43832</v>
      </c>
      <c r="G578" s="297">
        <v>44195</v>
      </c>
      <c r="H578" s="246" t="s">
        <v>2079</v>
      </c>
      <c r="I578" s="249" t="s">
        <v>2080</v>
      </c>
      <c r="J578" s="56"/>
      <c r="K578" s="56"/>
      <c r="L578" s="56"/>
      <c r="M578" s="56"/>
      <c r="N578" s="41"/>
      <c r="O578" s="42" t="s">
        <v>287</v>
      </c>
      <c r="P578" s="227" t="s">
        <v>2083</v>
      </c>
      <c r="Q578" s="42"/>
      <c r="R578" s="71"/>
    </row>
    <row r="579" spans="1:18" s="55" customFormat="1" ht="32.25" customHeight="1" x14ac:dyDescent="0.25">
      <c r="A579" s="140" t="s">
        <v>19</v>
      </c>
      <c r="B579" s="228" t="s">
        <v>292</v>
      </c>
      <c r="C579" s="147" t="s">
        <v>293</v>
      </c>
      <c r="D579" s="150" t="s">
        <v>22</v>
      </c>
      <c r="E579" s="172"/>
      <c r="F579" s="292"/>
      <c r="G579" s="292"/>
      <c r="H579" s="142"/>
      <c r="I579" s="142"/>
      <c r="J579" s="146">
        <f>+J580+J583+J588+J599+J603+J610+J616+J623+J629+J641</f>
        <v>0</v>
      </c>
      <c r="K579" s="146">
        <f>+K580+K583+K588+K599+K603+K610+K616+K623+K629+K641</f>
        <v>0</v>
      </c>
      <c r="L579" s="146">
        <f>+L580+L583+L588+L599+L603+L610+L616+L623+L629+L641</f>
        <v>0</v>
      </c>
      <c r="M579" s="146">
        <f>+M580+M583+M588+M599+M603+M610+M616+M623+M629+M641</f>
        <v>0</v>
      </c>
      <c r="N579" s="144"/>
      <c r="O579" s="145" t="s">
        <v>287</v>
      </c>
      <c r="P579" s="145"/>
      <c r="Q579" s="145"/>
      <c r="R579" s="71"/>
    </row>
    <row r="580" spans="1:18" s="55" customFormat="1" ht="32.25" customHeight="1" x14ac:dyDescent="0.25">
      <c r="A580" s="135"/>
      <c r="B580" s="110" t="s">
        <v>294</v>
      </c>
      <c r="C580" s="112" t="s">
        <v>295</v>
      </c>
      <c r="D580" s="112" t="s">
        <v>226</v>
      </c>
      <c r="E580" s="173"/>
      <c r="F580" s="293"/>
      <c r="G580" s="293"/>
      <c r="H580" s="112"/>
      <c r="I580" s="112"/>
      <c r="J580" s="116">
        <v>0</v>
      </c>
      <c r="K580" s="116">
        <v>0</v>
      </c>
      <c r="L580" s="116">
        <v>0</v>
      </c>
      <c r="M580" s="116">
        <v>0</v>
      </c>
      <c r="N580" s="117"/>
      <c r="O580" s="115" t="s">
        <v>287</v>
      </c>
      <c r="P580" s="115"/>
      <c r="Q580" s="115"/>
      <c r="R580" s="71"/>
    </row>
    <row r="581" spans="1:18" s="55" customFormat="1" ht="23.25" customHeight="1" x14ac:dyDescent="0.25">
      <c r="A581" s="54"/>
      <c r="B581" s="62" t="s">
        <v>2094</v>
      </c>
      <c r="C581" s="250" t="s">
        <v>2124</v>
      </c>
      <c r="D581" s="39" t="s">
        <v>517</v>
      </c>
      <c r="E581" s="247">
        <v>70</v>
      </c>
      <c r="F581" s="297">
        <v>43834</v>
      </c>
      <c r="G581" s="297">
        <v>44195</v>
      </c>
      <c r="H581" s="242" t="s">
        <v>2096</v>
      </c>
      <c r="I581" s="242" t="s">
        <v>2097</v>
      </c>
      <c r="J581" s="56"/>
      <c r="K581" s="56"/>
      <c r="L581" s="56"/>
      <c r="M581" s="56"/>
      <c r="N581" s="41"/>
      <c r="O581" s="42" t="s">
        <v>287</v>
      </c>
      <c r="P581" s="227" t="s">
        <v>2100</v>
      </c>
      <c r="Q581" s="42"/>
      <c r="R581" s="71"/>
    </row>
    <row r="582" spans="1:18" s="55" customFormat="1" ht="23.25" customHeight="1" x14ac:dyDescent="0.25">
      <c r="A582" s="54"/>
      <c r="B582" s="62" t="s">
        <v>2095</v>
      </c>
      <c r="C582" s="250" t="s">
        <v>2125</v>
      </c>
      <c r="D582" s="39" t="s">
        <v>517</v>
      </c>
      <c r="E582" s="247">
        <v>30</v>
      </c>
      <c r="F582" s="297">
        <v>43852</v>
      </c>
      <c r="G582" s="297">
        <v>44195</v>
      </c>
      <c r="H582" s="242" t="s">
        <v>2098</v>
      </c>
      <c r="I582" s="242" t="s">
        <v>2099</v>
      </c>
      <c r="J582" s="56"/>
      <c r="K582" s="56"/>
      <c r="L582" s="56"/>
      <c r="M582" s="56"/>
      <c r="N582" s="41"/>
      <c r="O582" s="42" t="s">
        <v>287</v>
      </c>
      <c r="P582" s="227" t="s">
        <v>2100</v>
      </c>
      <c r="Q582" s="42"/>
      <c r="R582" s="71"/>
    </row>
    <row r="583" spans="1:18" s="55" customFormat="1" ht="32.25" customHeight="1" x14ac:dyDescent="0.25">
      <c r="A583" s="135"/>
      <c r="B583" s="110" t="s">
        <v>296</v>
      </c>
      <c r="C583" s="112" t="s">
        <v>297</v>
      </c>
      <c r="D583" s="112" t="s">
        <v>226</v>
      </c>
      <c r="E583" s="173"/>
      <c r="F583" s="293"/>
      <c r="G583" s="293"/>
      <c r="H583" s="112"/>
      <c r="I583" s="112"/>
      <c r="J583" s="116">
        <v>0</v>
      </c>
      <c r="K583" s="116">
        <v>0</v>
      </c>
      <c r="L583" s="116">
        <v>0</v>
      </c>
      <c r="M583" s="116">
        <v>0</v>
      </c>
      <c r="N583" s="117"/>
      <c r="O583" s="115" t="s">
        <v>287</v>
      </c>
      <c r="P583" s="115"/>
      <c r="Q583" s="115"/>
      <c r="R583" s="71"/>
    </row>
    <row r="584" spans="1:18" s="55" customFormat="1" ht="23.25" customHeight="1" x14ac:dyDescent="0.25">
      <c r="A584" s="54"/>
      <c r="B584" s="62" t="s">
        <v>2101</v>
      </c>
      <c r="C584" s="250" t="s">
        <v>2126</v>
      </c>
      <c r="D584" s="39" t="s">
        <v>517</v>
      </c>
      <c r="E584" s="247">
        <v>60</v>
      </c>
      <c r="F584" s="297">
        <v>43850</v>
      </c>
      <c r="G584" s="297">
        <v>43951</v>
      </c>
      <c r="H584" s="242" t="s">
        <v>2105</v>
      </c>
      <c r="I584" s="242" t="s">
        <v>2106</v>
      </c>
      <c r="J584" s="56"/>
      <c r="K584" s="56"/>
      <c r="L584" s="56"/>
      <c r="M584" s="56"/>
      <c r="N584" s="41"/>
      <c r="O584" s="42" t="s">
        <v>287</v>
      </c>
      <c r="P584" s="227" t="s">
        <v>2113</v>
      </c>
      <c r="Q584" s="42"/>
      <c r="R584" s="71"/>
    </row>
    <row r="585" spans="1:18" s="55" customFormat="1" ht="23.25" customHeight="1" x14ac:dyDescent="0.25">
      <c r="A585" s="54"/>
      <c r="B585" s="62" t="s">
        <v>2102</v>
      </c>
      <c r="C585" s="250" t="s">
        <v>2127</v>
      </c>
      <c r="D585" s="39" t="s">
        <v>517</v>
      </c>
      <c r="E585" s="247">
        <v>10</v>
      </c>
      <c r="F585" s="297">
        <v>43952</v>
      </c>
      <c r="G585" s="297">
        <v>43980</v>
      </c>
      <c r="H585" s="242" t="s">
        <v>2107</v>
      </c>
      <c r="I585" s="242" t="s">
        <v>2108</v>
      </c>
      <c r="J585" s="56"/>
      <c r="K585" s="56"/>
      <c r="L585" s="56"/>
      <c r="M585" s="56"/>
      <c r="N585" s="41"/>
      <c r="O585" s="42" t="s">
        <v>287</v>
      </c>
      <c r="P585" s="227" t="s">
        <v>2084</v>
      </c>
      <c r="Q585" s="42"/>
      <c r="R585" s="71"/>
    </row>
    <row r="586" spans="1:18" s="55" customFormat="1" ht="23.25" customHeight="1" x14ac:dyDescent="0.25">
      <c r="A586" s="54"/>
      <c r="B586" s="62" t="s">
        <v>2103</v>
      </c>
      <c r="C586" s="250" t="s">
        <v>2128</v>
      </c>
      <c r="D586" s="39" t="s">
        <v>517</v>
      </c>
      <c r="E586" s="247">
        <v>15</v>
      </c>
      <c r="F586" s="297">
        <v>43983</v>
      </c>
      <c r="G586" s="297">
        <v>44015</v>
      </c>
      <c r="H586" s="242" t="s">
        <v>2109</v>
      </c>
      <c r="I586" s="242" t="s">
        <v>2110</v>
      </c>
      <c r="J586" s="56"/>
      <c r="K586" s="56"/>
      <c r="L586" s="56"/>
      <c r="M586" s="56"/>
      <c r="N586" s="41"/>
      <c r="O586" s="42" t="s">
        <v>287</v>
      </c>
      <c r="P586" s="227" t="s">
        <v>2113</v>
      </c>
      <c r="Q586" s="42"/>
      <c r="R586" s="71"/>
    </row>
    <row r="587" spans="1:18" s="55" customFormat="1" ht="23.25" customHeight="1" x14ac:dyDescent="0.25">
      <c r="A587" s="54"/>
      <c r="B587" s="62" t="s">
        <v>2104</v>
      </c>
      <c r="C587" s="250" t="s">
        <v>2129</v>
      </c>
      <c r="D587" s="39" t="s">
        <v>517</v>
      </c>
      <c r="E587" s="247">
        <v>15</v>
      </c>
      <c r="F587" s="297">
        <v>44018</v>
      </c>
      <c r="G587" s="297">
        <v>44050</v>
      </c>
      <c r="H587" s="242" t="s">
        <v>2111</v>
      </c>
      <c r="I587" s="242" t="s">
        <v>2112</v>
      </c>
      <c r="J587" s="56"/>
      <c r="K587" s="56"/>
      <c r="L587" s="56"/>
      <c r="M587" s="56"/>
      <c r="N587" s="41"/>
      <c r="O587" s="42" t="s">
        <v>287</v>
      </c>
      <c r="P587" s="227" t="s">
        <v>2113</v>
      </c>
      <c r="Q587" s="42"/>
      <c r="R587" s="71"/>
    </row>
    <row r="588" spans="1:18" s="55" customFormat="1" ht="32.25" customHeight="1" x14ac:dyDescent="0.25">
      <c r="A588" s="135"/>
      <c r="B588" s="110" t="s">
        <v>298</v>
      </c>
      <c r="C588" s="112" t="s">
        <v>299</v>
      </c>
      <c r="D588" s="112" t="s">
        <v>226</v>
      </c>
      <c r="E588" s="173"/>
      <c r="F588" s="293"/>
      <c r="G588" s="293"/>
      <c r="H588" s="112"/>
      <c r="I588" s="112"/>
      <c r="J588" s="116">
        <v>0</v>
      </c>
      <c r="K588" s="116">
        <v>0</v>
      </c>
      <c r="L588" s="116">
        <v>0</v>
      </c>
      <c r="M588" s="116">
        <v>0</v>
      </c>
      <c r="N588" s="117"/>
      <c r="O588" s="115" t="s">
        <v>287</v>
      </c>
      <c r="P588" s="115"/>
      <c r="Q588" s="115"/>
      <c r="R588" s="71"/>
    </row>
    <row r="589" spans="1:18" s="55" customFormat="1" ht="23.25" customHeight="1" x14ac:dyDescent="0.25">
      <c r="A589" s="54"/>
      <c r="B589" s="62" t="s">
        <v>2114</v>
      </c>
      <c r="C589" s="250" t="s">
        <v>2130</v>
      </c>
      <c r="D589" s="39" t="s">
        <v>517</v>
      </c>
      <c r="E589" s="251">
        <v>25</v>
      </c>
      <c r="F589" s="297">
        <v>43850</v>
      </c>
      <c r="G589" s="297">
        <v>43875</v>
      </c>
      <c r="H589" s="252" t="s">
        <v>2140</v>
      </c>
      <c r="I589" s="252" t="s">
        <v>2141</v>
      </c>
      <c r="J589" s="56"/>
      <c r="K589" s="56"/>
      <c r="L589" s="56"/>
      <c r="M589" s="56"/>
      <c r="N589" s="41"/>
      <c r="O589" s="42" t="s">
        <v>287</v>
      </c>
      <c r="P589" s="253" t="s">
        <v>2113</v>
      </c>
      <c r="Q589" s="42"/>
      <c r="R589" s="71"/>
    </row>
    <row r="590" spans="1:18" s="55" customFormat="1" ht="23.25" customHeight="1" x14ac:dyDescent="0.25">
      <c r="A590" s="54"/>
      <c r="B590" s="62" t="s">
        <v>2115</v>
      </c>
      <c r="C590" s="250" t="s">
        <v>2131</v>
      </c>
      <c r="D590" s="39" t="s">
        <v>517</v>
      </c>
      <c r="E590" s="251">
        <v>15</v>
      </c>
      <c r="F590" s="297">
        <v>43878</v>
      </c>
      <c r="G590" s="297">
        <v>43889</v>
      </c>
      <c r="H590" s="252" t="s">
        <v>2142</v>
      </c>
      <c r="I590" s="252" t="s">
        <v>2143</v>
      </c>
      <c r="J590" s="56"/>
      <c r="K590" s="56"/>
      <c r="L590" s="56"/>
      <c r="M590" s="56"/>
      <c r="N590" s="41"/>
      <c r="O590" s="42" t="s">
        <v>287</v>
      </c>
      <c r="P590" s="253" t="s">
        <v>2113</v>
      </c>
      <c r="Q590" s="42"/>
      <c r="R590" s="71"/>
    </row>
    <row r="591" spans="1:18" s="55" customFormat="1" ht="23.25" customHeight="1" x14ac:dyDescent="0.25">
      <c r="A591" s="54"/>
      <c r="B591" s="62" t="s">
        <v>2116</v>
      </c>
      <c r="C591" s="250" t="s">
        <v>2132</v>
      </c>
      <c r="D591" s="39" t="s">
        <v>517</v>
      </c>
      <c r="E591" s="251">
        <v>5</v>
      </c>
      <c r="F591" s="297">
        <v>43892</v>
      </c>
      <c r="G591" s="297">
        <v>43896</v>
      </c>
      <c r="H591" s="252" t="s">
        <v>2144</v>
      </c>
      <c r="I591" s="252" t="s">
        <v>2145</v>
      </c>
      <c r="J591" s="56"/>
      <c r="K591" s="56"/>
      <c r="L591" s="56"/>
      <c r="M591" s="56"/>
      <c r="N591" s="41"/>
      <c r="O591" s="42" t="s">
        <v>287</v>
      </c>
      <c r="P591" s="253" t="s">
        <v>2084</v>
      </c>
      <c r="Q591" s="42"/>
      <c r="R591" s="71"/>
    </row>
    <row r="592" spans="1:18" s="55" customFormat="1" ht="23.25" customHeight="1" x14ac:dyDescent="0.25">
      <c r="A592" s="54"/>
      <c r="B592" s="62" t="s">
        <v>2117</v>
      </c>
      <c r="C592" s="250" t="s">
        <v>2133</v>
      </c>
      <c r="D592" s="39" t="s">
        <v>517</v>
      </c>
      <c r="E592" s="251">
        <v>10</v>
      </c>
      <c r="F592" s="297">
        <v>43899</v>
      </c>
      <c r="G592" s="297">
        <v>43903</v>
      </c>
      <c r="H592" s="252" t="s">
        <v>2146</v>
      </c>
      <c r="I592" s="252" t="s">
        <v>2147</v>
      </c>
      <c r="J592" s="56"/>
      <c r="K592" s="56"/>
      <c r="L592" s="56"/>
      <c r="M592" s="56"/>
      <c r="N592" s="41"/>
      <c r="O592" s="42" t="s">
        <v>287</v>
      </c>
      <c r="P592" s="253" t="s">
        <v>2113</v>
      </c>
      <c r="Q592" s="42"/>
      <c r="R592" s="71"/>
    </row>
    <row r="593" spans="1:18" s="55" customFormat="1" ht="23.25" customHeight="1" x14ac:dyDescent="0.25">
      <c r="A593" s="54"/>
      <c r="B593" s="62" t="s">
        <v>2118</v>
      </c>
      <c r="C593" s="250" t="s">
        <v>2134</v>
      </c>
      <c r="D593" s="39" t="s">
        <v>517</v>
      </c>
      <c r="E593" s="251">
        <v>5</v>
      </c>
      <c r="F593" s="297">
        <v>43906</v>
      </c>
      <c r="G593" s="297">
        <v>43917</v>
      </c>
      <c r="H593" s="252" t="s">
        <v>2148</v>
      </c>
      <c r="I593" s="252" t="s">
        <v>2149</v>
      </c>
      <c r="J593" s="56"/>
      <c r="K593" s="56"/>
      <c r="L593" s="56"/>
      <c r="M593" s="56"/>
      <c r="N593" s="41"/>
      <c r="O593" s="42" t="s">
        <v>287</v>
      </c>
      <c r="P593" s="253" t="s">
        <v>1827</v>
      </c>
      <c r="Q593" s="42"/>
      <c r="R593" s="71"/>
    </row>
    <row r="594" spans="1:18" s="55" customFormat="1" ht="23.25" customHeight="1" x14ac:dyDescent="0.25">
      <c r="A594" s="54"/>
      <c r="B594" s="62" t="s">
        <v>2119</v>
      </c>
      <c r="C594" s="250" t="s">
        <v>2135</v>
      </c>
      <c r="D594" s="39" t="s">
        <v>517</v>
      </c>
      <c r="E594" s="251">
        <v>10</v>
      </c>
      <c r="F594" s="297">
        <v>43899</v>
      </c>
      <c r="G594" s="297">
        <v>43917</v>
      </c>
      <c r="H594" s="252" t="s">
        <v>2150</v>
      </c>
      <c r="I594" s="252" t="s">
        <v>2151</v>
      </c>
      <c r="J594" s="56"/>
      <c r="K594" s="56"/>
      <c r="L594" s="56"/>
      <c r="M594" s="56"/>
      <c r="N594" s="41"/>
      <c r="O594" s="42" t="s">
        <v>287</v>
      </c>
      <c r="P594" s="253" t="s">
        <v>2113</v>
      </c>
      <c r="Q594" s="42"/>
      <c r="R594" s="71"/>
    </row>
    <row r="595" spans="1:18" s="55" customFormat="1" ht="23.25" customHeight="1" x14ac:dyDescent="0.25">
      <c r="A595" s="54"/>
      <c r="B595" s="62" t="s">
        <v>2120</v>
      </c>
      <c r="C595" s="250" t="s">
        <v>2136</v>
      </c>
      <c r="D595" s="39" t="s">
        <v>517</v>
      </c>
      <c r="E595" s="251">
        <v>5</v>
      </c>
      <c r="F595" s="297">
        <v>43878</v>
      </c>
      <c r="G595" s="297">
        <v>43889</v>
      </c>
      <c r="H595" s="252" t="s">
        <v>2152</v>
      </c>
      <c r="I595" s="252" t="s">
        <v>2153</v>
      </c>
      <c r="J595" s="56"/>
      <c r="K595" s="56"/>
      <c r="L595" s="56"/>
      <c r="M595" s="56"/>
      <c r="N595" s="41"/>
      <c r="O595" s="42" t="s">
        <v>96</v>
      </c>
      <c r="P595" s="253" t="s">
        <v>1439</v>
      </c>
      <c r="Q595" s="42"/>
      <c r="R595" s="71"/>
    </row>
    <row r="596" spans="1:18" s="55" customFormat="1" ht="23.25" customHeight="1" x14ac:dyDescent="0.25">
      <c r="A596" s="54"/>
      <c r="B596" s="62" t="s">
        <v>2121</v>
      </c>
      <c r="C596" s="250" t="s">
        <v>2137</v>
      </c>
      <c r="D596" s="39" t="s">
        <v>517</v>
      </c>
      <c r="E596" s="251">
        <v>10</v>
      </c>
      <c r="F596" s="297">
        <v>43892</v>
      </c>
      <c r="G596" s="297">
        <v>43896</v>
      </c>
      <c r="H596" s="252" t="s">
        <v>2154</v>
      </c>
      <c r="I596" s="252" t="s">
        <v>2155</v>
      </c>
      <c r="J596" s="56"/>
      <c r="K596" s="56"/>
      <c r="L596" s="56"/>
      <c r="M596" s="56"/>
      <c r="N596" s="41"/>
      <c r="O596" s="42" t="s">
        <v>287</v>
      </c>
      <c r="P596" s="253" t="s">
        <v>2113</v>
      </c>
      <c r="Q596" s="42"/>
      <c r="R596" s="71"/>
    </row>
    <row r="597" spans="1:18" s="55" customFormat="1" ht="23.25" customHeight="1" x14ac:dyDescent="0.25">
      <c r="A597" s="54"/>
      <c r="B597" s="62" t="s">
        <v>2122</v>
      </c>
      <c r="C597" s="250" t="s">
        <v>2138</v>
      </c>
      <c r="D597" s="39" t="s">
        <v>517</v>
      </c>
      <c r="E597" s="251">
        <v>10</v>
      </c>
      <c r="F597" s="297">
        <v>43899</v>
      </c>
      <c r="G597" s="297">
        <v>43924</v>
      </c>
      <c r="H597" s="252" t="s">
        <v>2156</v>
      </c>
      <c r="I597" s="252" t="s">
        <v>2157</v>
      </c>
      <c r="J597" s="56"/>
      <c r="K597" s="56"/>
      <c r="L597" s="56"/>
      <c r="M597" s="56"/>
      <c r="N597" s="41"/>
      <c r="O597" s="42" t="s">
        <v>96</v>
      </c>
      <c r="P597" s="253" t="s">
        <v>1154</v>
      </c>
      <c r="Q597" s="42"/>
      <c r="R597" s="71"/>
    </row>
    <row r="598" spans="1:18" s="55" customFormat="1" ht="23.25" customHeight="1" x14ac:dyDescent="0.25">
      <c r="A598" s="54"/>
      <c r="B598" s="62" t="s">
        <v>2123</v>
      </c>
      <c r="C598" s="250" t="s">
        <v>2139</v>
      </c>
      <c r="D598" s="39" t="s">
        <v>517</v>
      </c>
      <c r="E598" s="251">
        <v>5</v>
      </c>
      <c r="F598" s="297">
        <v>43927</v>
      </c>
      <c r="G598" s="297">
        <v>43945</v>
      </c>
      <c r="H598" s="252" t="s">
        <v>2158</v>
      </c>
      <c r="I598" s="252" t="s">
        <v>2159</v>
      </c>
      <c r="J598" s="56"/>
      <c r="K598" s="56"/>
      <c r="L598" s="56"/>
      <c r="M598" s="56"/>
      <c r="N598" s="41"/>
      <c r="O598" s="42" t="s">
        <v>96</v>
      </c>
      <c r="P598" s="253" t="s">
        <v>1439</v>
      </c>
      <c r="Q598" s="42"/>
      <c r="R598" s="71"/>
    </row>
    <row r="599" spans="1:18" s="55" customFormat="1" ht="32.25" customHeight="1" x14ac:dyDescent="0.25">
      <c r="A599" s="135"/>
      <c r="B599" s="110" t="s">
        <v>300</v>
      </c>
      <c r="C599" s="112" t="s">
        <v>312</v>
      </c>
      <c r="D599" s="112" t="s">
        <v>226</v>
      </c>
      <c r="E599" s="173"/>
      <c r="F599" s="293"/>
      <c r="G599" s="293"/>
      <c r="H599" s="112"/>
      <c r="I599" s="112"/>
      <c r="J599" s="116">
        <v>0</v>
      </c>
      <c r="K599" s="116">
        <v>0</v>
      </c>
      <c r="L599" s="116">
        <v>0</v>
      </c>
      <c r="M599" s="116">
        <v>0</v>
      </c>
      <c r="N599" s="117"/>
      <c r="O599" s="115" t="s">
        <v>287</v>
      </c>
      <c r="P599" s="115"/>
      <c r="Q599" s="115"/>
      <c r="R599" s="71"/>
    </row>
    <row r="600" spans="1:18" s="55" customFormat="1" ht="23.25" customHeight="1" x14ac:dyDescent="0.25">
      <c r="A600" s="54"/>
      <c r="B600" s="62" t="s">
        <v>2160</v>
      </c>
      <c r="C600" s="250" t="s">
        <v>2163</v>
      </c>
      <c r="D600" s="39" t="s">
        <v>517</v>
      </c>
      <c r="E600" s="247">
        <v>60</v>
      </c>
      <c r="F600" s="297">
        <v>43983</v>
      </c>
      <c r="G600" s="297">
        <v>44074</v>
      </c>
      <c r="H600" s="252" t="s">
        <v>2204</v>
      </c>
      <c r="I600" s="252" t="s">
        <v>2166</v>
      </c>
      <c r="J600" s="56"/>
      <c r="K600" s="56"/>
      <c r="L600" s="56"/>
      <c r="M600" s="56"/>
      <c r="N600" s="41"/>
      <c r="O600" s="42" t="s">
        <v>287</v>
      </c>
      <c r="P600" s="253" t="s">
        <v>2113</v>
      </c>
      <c r="Q600" s="42"/>
      <c r="R600" s="71"/>
    </row>
    <row r="601" spans="1:18" s="55" customFormat="1" ht="23.25" customHeight="1" x14ac:dyDescent="0.25">
      <c r="A601" s="54"/>
      <c r="B601" s="62" t="s">
        <v>2161</v>
      </c>
      <c r="C601" s="250" t="s">
        <v>2164</v>
      </c>
      <c r="D601" s="39" t="s">
        <v>517</v>
      </c>
      <c r="E601" s="247">
        <v>20</v>
      </c>
      <c r="F601" s="297">
        <v>44075</v>
      </c>
      <c r="G601" s="297">
        <v>44134</v>
      </c>
      <c r="H601" s="252" t="s">
        <v>2205</v>
      </c>
      <c r="I601" s="252" t="s">
        <v>2167</v>
      </c>
      <c r="J601" s="56"/>
      <c r="K601" s="56"/>
      <c r="L601" s="56"/>
      <c r="M601" s="56"/>
      <c r="N601" s="41"/>
      <c r="O601" s="42" t="s">
        <v>287</v>
      </c>
      <c r="P601" s="253" t="s">
        <v>2113</v>
      </c>
      <c r="Q601" s="42"/>
      <c r="R601" s="71"/>
    </row>
    <row r="602" spans="1:18" s="55" customFormat="1" ht="23.25" customHeight="1" x14ac:dyDescent="0.25">
      <c r="A602" s="54"/>
      <c r="B602" s="62" t="s">
        <v>2162</v>
      </c>
      <c r="C602" s="250" t="s">
        <v>2165</v>
      </c>
      <c r="D602" s="39" t="s">
        <v>517</v>
      </c>
      <c r="E602" s="247">
        <v>20</v>
      </c>
      <c r="F602" s="297">
        <v>44137</v>
      </c>
      <c r="G602" s="297">
        <v>44195</v>
      </c>
      <c r="H602" s="252" t="s">
        <v>2206</v>
      </c>
      <c r="I602" s="252" t="s">
        <v>2168</v>
      </c>
      <c r="J602" s="56"/>
      <c r="K602" s="56"/>
      <c r="L602" s="56"/>
      <c r="M602" s="56"/>
      <c r="N602" s="41"/>
      <c r="O602" s="42" t="s">
        <v>287</v>
      </c>
      <c r="P602" s="253" t="s">
        <v>2113</v>
      </c>
      <c r="Q602" s="42"/>
      <c r="R602" s="71"/>
    </row>
    <row r="603" spans="1:18" s="55" customFormat="1" ht="32.25" customHeight="1" x14ac:dyDescent="0.25">
      <c r="A603" s="135"/>
      <c r="B603" s="110" t="s">
        <v>302</v>
      </c>
      <c r="C603" s="112" t="s">
        <v>303</v>
      </c>
      <c r="D603" s="112" t="s">
        <v>226</v>
      </c>
      <c r="E603" s="173"/>
      <c r="F603" s="293"/>
      <c r="G603" s="293"/>
      <c r="H603" s="112"/>
      <c r="I603" s="112"/>
      <c r="J603" s="116">
        <v>0</v>
      </c>
      <c r="K603" s="116">
        <v>0</v>
      </c>
      <c r="L603" s="116">
        <v>0</v>
      </c>
      <c r="M603" s="116">
        <v>0</v>
      </c>
      <c r="N603" s="117"/>
      <c r="O603" s="115" t="s">
        <v>287</v>
      </c>
      <c r="P603" s="115"/>
      <c r="Q603" s="115"/>
      <c r="R603" s="71"/>
    </row>
    <row r="604" spans="1:18" s="55" customFormat="1" ht="23.25" customHeight="1" x14ac:dyDescent="0.25">
      <c r="A604" s="54"/>
      <c r="B604" s="62" t="s">
        <v>2169</v>
      </c>
      <c r="C604" s="252" t="s">
        <v>2175</v>
      </c>
      <c r="D604" s="39" t="s">
        <v>517</v>
      </c>
      <c r="E604" s="254">
        <v>10</v>
      </c>
      <c r="F604" s="297">
        <v>44026</v>
      </c>
      <c r="G604" s="297">
        <v>44060</v>
      </c>
      <c r="H604" s="255" t="s">
        <v>2181</v>
      </c>
      <c r="I604" s="255" t="s">
        <v>2182</v>
      </c>
      <c r="J604" s="56"/>
      <c r="K604" s="56"/>
      <c r="L604" s="56"/>
      <c r="M604" s="56"/>
      <c r="N604" s="41"/>
      <c r="O604" s="42" t="s">
        <v>287</v>
      </c>
      <c r="P604" s="255" t="s">
        <v>2194</v>
      </c>
      <c r="Q604" s="42"/>
      <c r="R604" s="71"/>
    </row>
    <row r="605" spans="1:18" s="55" customFormat="1" ht="23.25" customHeight="1" x14ac:dyDescent="0.25">
      <c r="A605" s="54"/>
      <c r="B605" s="62" t="s">
        <v>2170</v>
      </c>
      <c r="C605" s="252" t="s">
        <v>2176</v>
      </c>
      <c r="D605" s="39" t="s">
        <v>517</v>
      </c>
      <c r="E605" s="254">
        <v>70</v>
      </c>
      <c r="F605" s="297">
        <v>44026</v>
      </c>
      <c r="G605" s="297">
        <v>44060</v>
      </c>
      <c r="H605" s="255" t="s">
        <v>2183</v>
      </c>
      <c r="I605" s="255" t="s">
        <v>2184</v>
      </c>
      <c r="J605" s="56"/>
      <c r="K605" s="56"/>
      <c r="L605" s="56"/>
      <c r="M605" s="56"/>
      <c r="N605" s="41"/>
      <c r="O605" s="42" t="s">
        <v>287</v>
      </c>
      <c r="P605" s="256" t="s">
        <v>2195</v>
      </c>
      <c r="Q605" s="42"/>
      <c r="R605" s="71"/>
    </row>
    <row r="606" spans="1:18" s="55" customFormat="1" ht="23.25" customHeight="1" x14ac:dyDescent="0.25">
      <c r="A606" s="54"/>
      <c r="B606" s="62" t="s">
        <v>2171</v>
      </c>
      <c r="C606" s="242" t="s">
        <v>2179</v>
      </c>
      <c r="D606" s="39" t="s">
        <v>517</v>
      </c>
      <c r="E606" s="254">
        <v>5</v>
      </c>
      <c r="F606" s="297">
        <v>44067</v>
      </c>
      <c r="G606" s="297">
        <v>44099</v>
      </c>
      <c r="H606" s="256" t="s">
        <v>2185</v>
      </c>
      <c r="I606" s="256" t="s">
        <v>2186</v>
      </c>
      <c r="J606" s="56"/>
      <c r="K606" s="56"/>
      <c r="L606" s="56"/>
      <c r="M606" s="56"/>
      <c r="N606" s="41"/>
      <c r="O606" s="42" t="s">
        <v>96</v>
      </c>
      <c r="P606" s="256" t="s">
        <v>1154</v>
      </c>
      <c r="Q606" s="42"/>
      <c r="R606" s="71"/>
    </row>
    <row r="607" spans="1:18" s="55" customFormat="1" ht="23.25" customHeight="1" x14ac:dyDescent="0.25">
      <c r="A607" s="54"/>
      <c r="B607" s="62" t="s">
        <v>2172</v>
      </c>
      <c r="C607" s="242" t="s">
        <v>2180</v>
      </c>
      <c r="D607" s="39" t="s">
        <v>517</v>
      </c>
      <c r="E607" s="254">
        <v>5</v>
      </c>
      <c r="F607" s="297">
        <v>44067</v>
      </c>
      <c r="G607" s="297">
        <v>44099</v>
      </c>
      <c r="H607" s="256" t="s">
        <v>2187</v>
      </c>
      <c r="I607" s="256" t="s">
        <v>2188</v>
      </c>
      <c r="J607" s="56"/>
      <c r="K607" s="56"/>
      <c r="L607" s="56"/>
      <c r="M607" s="56"/>
      <c r="N607" s="41"/>
      <c r="O607" s="42" t="s">
        <v>96</v>
      </c>
      <c r="P607" s="256" t="s">
        <v>1154</v>
      </c>
      <c r="Q607" s="42"/>
      <c r="R607" s="71"/>
    </row>
    <row r="608" spans="1:18" s="55" customFormat="1" ht="23.25" customHeight="1" x14ac:dyDescent="0.25">
      <c r="A608" s="54"/>
      <c r="B608" s="62" t="s">
        <v>2173</v>
      </c>
      <c r="C608" s="242" t="s">
        <v>2177</v>
      </c>
      <c r="D608" s="39" t="s">
        <v>517</v>
      </c>
      <c r="E608" s="254">
        <v>5</v>
      </c>
      <c r="F608" s="297">
        <v>44099</v>
      </c>
      <c r="G608" s="297">
        <v>44104</v>
      </c>
      <c r="H608" s="256" t="s">
        <v>2189</v>
      </c>
      <c r="I608" s="256" t="s">
        <v>2190</v>
      </c>
      <c r="J608" s="56"/>
      <c r="K608" s="56"/>
      <c r="L608" s="56"/>
      <c r="M608" s="56"/>
      <c r="N608" s="41"/>
      <c r="O608" s="42" t="s">
        <v>96</v>
      </c>
      <c r="P608" s="255" t="s">
        <v>1827</v>
      </c>
      <c r="Q608" s="42"/>
      <c r="R608" s="71"/>
    </row>
    <row r="609" spans="1:18" s="55" customFormat="1" ht="23.25" customHeight="1" x14ac:dyDescent="0.25">
      <c r="A609" s="54"/>
      <c r="B609" s="62" t="s">
        <v>2174</v>
      </c>
      <c r="C609" s="252" t="s">
        <v>2178</v>
      </c>
      <c r="D609" s="39" t="s">
        <v>517</v>
      </c>
      <c r="E609" s="254">
        <v>5</v>
      </c>
      <c r="F609" s="297">
        <v>44105</v>
      </c>
      <c r="G609" s="297">
        <v>44134</v>
      </c>
      <c r="H609" s="255" t="s">
        <v>2191</v>
      </c>
      <c r="I609" s="255" t="s">
        <v>2192</v>
      </c>
      <c r="J609" s="56"/>
      <c r="K609" s="56"/>
      <c r="L609" s="56"/>
      <c r="M609" s="56"/>
      <c r="N609" s="41"/>
      <c r="O609" s="42" t="s">
        <v>287</v>
      </c>
      <c r="P609" s="256" t="s">
        <v>2194</v>
      </c>
      <c r="Q609" s="42"/>
      <c r="R609" s="71"/>
    </row>
    <row r="610" spans="1:18" s="55" customFormat="1" ht="32.25" customHeight="1" x14ac:dyDescent="0.25">
      <c r="A610" s="135"/>
      <c r="B610" s="110" t="s">
        <v>304</v>
      </c>
      <c r="C610" s="112" t="s">
        <v>307</v>
      </c>
      <c r="D610" s="112" t="s">
        <v>226</v>
      </c>
      <c r="E610" s="173"/>
      <c r="F610" s="293"/>
      <c r="G610" s="293"/>
      <c r="H610" s="112"/>
      <c r="I610" s="112"/>
      <c r="J610" s="116">
        <v>0</v>
      </c>
      <c r="K610" s="116">
        <v>0</v>
      </c>
      <c r="L610" s="116">
        <v>0</v>
      </c>
      <c r="M610" s="116">
        <v>0</v>
      </c>
      <c r="N610" s="117"/>
      <c r="O610" s="115" t="s">
        <v>287</v>
      </c>
      <c r="P610" s="115"/>
      <c r="Q610" s="115"/>
      <c r="R610" s="71"/>
    </row>
    <row r="611" spans="1:18" s="55" customFormat="1" ht="23.25" customHeight="1" x14ac:dyDescent="0.25">
      <c r="A611" s="54"/>
      <c r="B611" s="62" t="s">
        <v>2196</v>
      </c>
      <c r="C611" s="242" t="s">
        <v>2207</v>
      </c>
      <c r="D611" s="39" t="s">
        <v>517</v>
      </c>
      <c r="E611" s="254">
        <v>20</v>
      </c>
      <c r="F611" s="297">
        <v>43983</v>
      </c>
      <c r="G611" s="297">
        <v>44012</v>
      </c>
      <c r="H611" s="256" t="s">
        <v>2211</v>
      </c>
      <c r="I611" s="259" t="s">
        <v>2212</v>
      </c>
      <c r="J611" s="56"/>
      <c r="K611" s="56"/>
      <c r="L611" s="56"/>
      <c r="M611" s="56"/>
      <c r="N611" s="41"/>
      <c r="O611" s="42" t="s">
        <v>287</v>
      </c>
      <c r="P611" s="260" t="s">
        <v>2195</v>
      </c>
      <c r="Q611" s="42"/>
      <c r="R611" s="71"/>
    </row>
    <row r="612" spans="1:18" s="55" customFormat="1" ht="35.25" customHeight="1" x14ac:dyDescent="0.25">
      <c r="A612" s="54"/>
      <c r="B612" s="62" t="s">
        <v>2200</v>
      </c>
      <c r="C612" s="252" t="s">
        <v>3328</v>
      </c>
      <c r="D612" s="39" t="s">
        <v>517</v>
      </c>
      <c r="E612" s="254">
        <v>65</v>
      </c>
      <c r="F612" s="297">
        <v>43832</v>
      </c>
      <c r="G612" s="297">
        <v>44137</v>
      </c>
      <c r="H612" s="255" t="s">
        <v>2213</v>
      </c>
      <c r="I612" s="255" t="s">
        <v>2212</v>
      </c>
      <c r="J612" s="56"/>
      <c r="K612" s="56"/>
      <c r="L612" s="56"/>
      <c r="M612" s="56"/>
      <c r="N612" s="41"/>
      <c r="O612" s="42" t="s">
        <v>287</v>
      </c>
      <c r="P612" s="260" t="s">
        <v>2194</v>
      </c>
      <c r="Q612" s="42"/>
      <c r="R612" s="71"/>
    </row>
    <row r="613" spans="1:18" s="55" customFormat="1" ht="23.25" customHeight="1" x14ac:dyDescent="0.25">
      <c r="A613" s="54"/>
      <c r="B613" s="62" t="s">
        <v>2201</v>
      </c>
      <c r="C613" s="197" t="s">
        <v>2208</v>
      </c>
      <c r="D613" s="39" t="s">
        <v>517</v>
      </c>
      <c r="E613" s="254">
        <v>5</v>
      </c>
      <c r="F613" s="297">
        <v>43922</v>
      </c>
      <c r="G613" s="297">
        <v>44155</v>
      </c>
      <c r="H613" s="255" t="s">
        <v>3329</v>
      </c>
      <c r="I613" s="256" t="s">
        <v>2214</v>
      </c>
      <c r="J613" s="56"/>
      <c r="K613" s="56"/>
      <c r="L613" s="56"/>
      <c r="M613" s="56"/>
      <c r="N613" s="41"/>
      <c r="O613" s="42" t="s">
        <v>96</v>
      </c>
      <c r="P613" s="256" t="s">
        <v>1154</v>
      </c>
      <c r="Q613" s="42"/>
      <c r="R613" s="71"/>
    </row>
    <row r="614" spans="1:18" s="55" customFormat="1" ht="23.25" customHeight="1" x14ac:dyDescent="0.25">
      <c r="A614" s="54"/>
      <c r="B614" s="62" t="s">
        <v>2202</v>
      </c>
      <c r="C614" s="197" t="s">
        <v>2209</v>
      </c>
      <c r="D614" s="39" t="s">
        <v>517</v>
      </c>
      <c r="E614" s="254">
        <v>5</v>
      </c>
      <c r="F614" s="297">
        <v>43936</v>
      </c>
      <c r="G614" s="297">
        <v>44179</v>
      </c>
      <c r="H614" s="255" t="s">
        <v>3331</v>
      </c>
      <c r="I614" s="256" t="s">
        <v>2215</v>
      </c>
      <c r="J614" s="56"/>
      <c r="K614" s="56"/>
      <c r="L614" s="56"/>
      <c r="M614" s="56"/>
      <c r="N614" s="41"/>
      <c r="O614" s="42" t="s">
        <v>96</v>
      </c>
      <c r="P614" s="256" t="s">
        <v>1154</v>
      </c>
      <c r="Q614" s="42"/>
      <c r="R614" s="71"/>
    </row>
    <row r="615" spans="1:18" s="55" customFormat="1" ht="23.25" customHeight="1" x14ac:dyDescent="0.25">
      <c r="A615" s="54"/>
      <c r="B615" s="62" t="s">
        <v>2203</v>
      </c>
      <c r="C615" s="197" t="s">
        <v>2210</v>
      </c>
      <c r="D615" s="39" t="s">
        <v>517</v>
      </c>
      <c r="E615" s="254">
        <v>5</v>
      </c>
      <c r="F615" s="297">
        <v>43941</v>
      </c>
      <c r="G615" s="297">
        <v>44183</v>
      </c>
      <c r="H615" s="255" t="s">
        <v>3330</v>
      </c>
      <c r="I615" s="256" t="s">
        <v>816</v>
      </c>
      <c r="J615" s="56"/>
      <c r="K615" s="56"/>
      <c r="L615" s="56"/>
      <c r="M615" s="56"/>
      <c r="N615" s="41"/>
      <c r="O615" s="42" t="s">
        <v>96</v>
      </c>
      <c r="P615" s="256" t="s">
        <v>2216</v>
      </c>
      <c r="Q615" s="42"/>
      <c r="R615" s="71"/>
    </row>
    <row r="616" spans="1:18" s="55" customFormat="1" ht="32.25" customHeight="1" x14ac:dyDescent="0.25">
      <c r="A616" s="135"/>
      <c r="B616" s="110" t="s">
        <v>306</v>
      </c>
      <c r="C616" s="112" t="s">
        <v>305</v>
      </c>
      <c r="D616" s="112" t="s">
        <v>226</v>
      </c>
      <c r="E616" s="173"/>
      <c r="F616" s="293"/>
      <c r="G616" s="293"/>
      <c r="H616" s="112"/>
      <c r="I616" s="112"/>
      <c r="J616" s="116">
        <v>0</v>
      </c>
      <c r="K616" s="116">
        <v>0</v>
      </c>
      <c r="L616" s="116">
        <v>0</v>
      </c>
      <c r="M616" s="116">
        <v>0</v>
      </c>
      <c r="N616" s="117"/>
      <c r="O616" s="115" t="s">
        <v>287</v>
      </c>
      <c r="P616" s="115"/>
      <c r="Q616" s="115"/>
      <c r="R616" s="71"/>
    </row>
    <row r="617" spans="1:18" s="55" customFormat="1" ht="48" customHeight="1" x14ac:dyDescent="0.25">
      <c r="A617" s="54"/>
      <c r="B617" s="62" t="s">
        <v>2199</v>
      </c>
      <c r="C617" s="257" t="s">
        <v>2254</v>
      </c>
      <c r="D617" s="39" t="s">
        <v>517</v>
      </c>
      <c r="E617" s="254">
        <v>20</v>
      </c>
      <c r="F617" s="297">
        <v>43922</v>
      </c>
      <c r="G617" s="297">
        <v>44194</v>
      </c>
      <c r="H617" s="258" t="s">
        <v>2198</v>
      </c>
      <c r="I617" s="258" t="s">
        <v>2197</v>
      </c>
      <c r="J617" s="56"/>
      <c r="K617" s="56"/>
      <c r="L617" s="56"/>
      <c r="M617" s="56"/>
      <c r="N617" s="41"/>
      <c r="O617" s="42" t="s">
        <v>287</v>
      </c>
      <c r="P617" s="256" t="s">
        <v>2195</v>
      </c>
      <c r="Q617" s="42"/>
      <c r="R617" s="71"/>
    </row>
    <row r="618" spans="1:18" s="55" customFormat="1" ht="48" customHeight="1" x14ac:dyDescent="0.25">
      <c r="A618" s="54"/>
      <c r="B618" s="62" t="s">
        <v>2237</v>
      </c>
      <c r="C618" s="257" t="s">
        <v>2242</v>
      </c>
      <c r="D618" s="39" t="s">
        <v>517</v>
      </c>
      <c r="E618" s="254">
        <v>10</v>
      </c>
      <c r="F618" s="297">
        <v>43837</v>
      </c>
      <c r="G618" s="297">
        <v>44194</v>
      </c>
      <c r="H618" s="227" t="s">
        <v>2246</v>
      </c>
      <c r="I618" s="262" t="s">
        <v>3182</v>
      </c>
      <c r="J618" s="56"/>
      <c r="K618" s="56"/>
      <c r="L618" s="56"/>
      <c r="M618" s="56"/>
      <c r="N618" s="41"/>
      <c r="O618" s="42" t="s">
        <v>287</v>
      </c>
      <c r="P618" s="256" t="s">
        <v>2195</v>
      </c>
      <c r="Q618" s="42"/>
      <c r="R618" s="71"/>
    </row>
    <row r="619" spans="1:18" s="55" customFormat="1" ht="48" customHeight="1" x14ac:dyDescent="0.25">
      <c r="A619" s="54"/>
      <c r="B619" s="62" t="s">
        <v>2238</v>
      </c>
      <c r="C619" s="257" t="s">
        <v>2243</v>
      </c>
      <c r="D619" s="39" t="s">
        <v>517</v>
      </c>
      <c r="E619" s="254">
        <v>20</v>
      </c>
      <c r="F619" s="297">
        <v>43843</v>
      </c>
      <c r="G619" s="297">
        <v>44194</v>
      </c>
      <c r="H619" s="227" t="s">
        <v>2247</v>
      </c>
      <c r="I619" s="262" t="s">
        <v>2248</v>
      </c>
      <c r="J619" s="56"/>
      <c r="K619" s="56"/>
      <c r="L619" s="56"/>
      <c r="M619" s="56"/>
      <c r="N619" s="41"/>
      <c r="O619" s="42" t="s">
        <v>287</v>
      </c>
      <c r="P619" s="256" t="s">
        <v>2195</v>
      </c>
      <c r="Q619" s="42"/>
      <c r="R619" s="71"/>
    </row>
    <row r="620" spans="1:18" s="55" customFormat="1" ht="48" customHeight="1" x14ac:dyDescent="0.25">
      <c r="A620" s="54"/>
      <c r="B620" s="62" t="s">
        <v>2239</v>
      </c>
      <c r="C620" s="257" t="s">
        <v>2244</v>
      </c>
      <c r="D620" s="39" t="s">
        <v>517</v>
      </c>
      <c r="E620" s="254">
        <v>30</v>
      </c>
      <c r="F620" s="297">
        <v>43853</v>
      </c>
      <c r="G620" s="297">
        <v>44194</v>
      </c>
      <c r="H620" s="227" t="s">
        <v>2249</v>
      </c>
      <c r="I620" s="262" t="s">
        <v>2250</v>
      </c>
      <c r="J620" s="56"/>
      <c r="K620" s="56"/>
      <c r="L620" s="56"/>
      <c r="M620" s="56"/>
      <c r="N620" s="41"/>
      <c r="O620" s="42" t="s">
        <v>287</v>
      </c>
      <c r="P620" s="256" t="s">
        <v>2195</v>
      </c>
      <c r="Q620" s="42"/>
      <c r="R620" s="71"/>
    </row>
    <row r="621" spans="1:18" s="55" customFormat="1" ht="48" customHeight="1" x14ac:dyDescent="0.25">
      <c r="A621" s="54"/>
      <c r="B621" s="62" t="s">
        <v>2240</v>
      </c>
      <c r="C621" s="257" t="s">
        <v>2245</v>
      </c>
      <c r="D621" s="39" t="s">
        <v>517</v>
      </c>
      <c r="E621" s="254">
        <v>10</v>
      </c>
      <c r="F621" s="297">
        <v>43889</v>
      </c>
      <c r="G621" s="297">
        <v>44194</v>
      </c>
      <c r="H621" s="227" t="s">
        <v>2251</v>
      </c>
      <c r="I621" s="262" t="s">
        <v>2252</v>
      </c>
      <c r="J621" s="56"/>
      <c r="K621" s="56"/>
      <c r="L621" s="56"/>
      <c r="M621" s="56"/>
      <c r="N621" s="41"/>
      <c r="O621" s="42" t="s">
        <v>287</v>
      </c>
      <c r="P621" s="256" t="s">
        <v>2195</v>
      </c>
      <c r="Q621" s="42"/>
      <c r="R621" s="71"/>
    </row>
    <row r="622" spans="1:18" s="55" customFormat="1" ht="48" customHeight="1" x14ac:dyDescent="0.25">
      <c r="A622" s="54"/>
      <c r="B622" s="62" t="s">
        <v>2241</v>
      </c>
      <c r="C622" s="257" t="s">
        <v>2255</v>
      </c>
      <c r="D622" s="39" t="s">
        <v>517</v>
      </c>
      <c r="E622" s="254">
        <v>10</v>
      </c>
      <c r="F622" s="297">
        <v>43906</v>
      </c>
      <c r="G622" s="297">
        <v>44194</v>
      </c>
      <c r="H622" s="227" t="s">
        <v>2253</v>
      </c>
      <c r="I622" s="262" t="s">
        <v>3183</v>
      </c>
      <c r="J622" s="56"/>
      <c r="K622" s="56"/>
      <c r="L622" s="56"/>
      <c r="M622" s="56"/>
      <c r="N622" s="41"/>
      <c r="O622" s="42" t="s">
        <v>287</v>
      </c>
      <c r="P622" s="256" t="s">
        <v>2195</v>
      </c>
      <c r="Q622" s="42"/>
      <c r="R622" s="71"/>
    </row>
    <row r="623" spans="1:18" s="55" customFormat="1" ht="32.25" customHeight="1" x14ac:dyDescent="0.25">
      <c r="A623" s="135"/>
      <c r="B623" s="110" t="s">
        <v>308</v>
      </c>
      <c r="C623" s="112" t="s">
        <v>301</v>
      </c>
      <c r="D623" s="112" t="s">
        <v>226</v>
      </c>
      <c r="E623" s="173"/>
      <c r="F623" s="293"/>
      <c r="G623" s="293"/>
      <c r="H623" s="112"/>
      <c r="I623" s="112"/>
      <c r="J623" s="116">
        <v>0</v>
      </c>
      <c r="K623" s="116">
        <v>0</v>
      </c>
      <c r="L623" s="116">
        <v>0</v>
      </c>
      <c r="M623" s="116">
        <v>0</v>
      </c>
      <c r="N623" s="117"/>
      <c r="O623" s="115" t="s">
        <v>287</v>
      </c>
      <c r="P623" s="115"/>
      <c r="Q623" s="115"/>
      <c r="R623" s="71"/>
    </row>
    <row r="624" spans="1:18" s="55" customFormat="1" ht="38.25" customHeight="1" x14ac:dyDescent="0.25">
      <c r="A624" s="54"/>
      <c r="B624" s="62" t="s">
        <v>2217</v>
      </c>
      <c r="C624" s="250" t="s">
        <v>2232</v>
      </c>
      <c r="D624" s="39" t="s">
        <v>517</v>
      </c>
      <c r="E624" s="247">
        <v>30</v>
      </c>
      <c r="F624" s="297">
        <v>43952</v>
      </c>
      <c r="G624" s="297">
        <v>44015</v>
      </c>
      <c r="H624" s="226" t="s">
        <v>2222</v>
      </c>
      <c r="I624" s="252" t="s">
        <v>2223</v>
      </c>
      <c r="J624" s="56"/>
      <c r="K624" s="56"/>
      <c r="L624" s="56"/>
      <c r="M624" s="56"/>
      <c r="N624" s="41"/>
      <c r="O624" s="42" t="s">
        <v>287</v>
      </c>
      <c r="P624" s="261" t="s">
        <v>2193</v>
      </c>
      <c r="Q624" s="42"/>
      <c r="R624" s="71"/>
    </row>
    <row r="625" spans="1:18" s="55" customFormat="1" ht="27.75" customHeight="1" x14ac:dyDescent="0.25">
      <c r="A625" s="54"/>
      <c r="B625" s="62" t="s">
        <v>2218</v>
      </c>
      <c r="C625" s="250" t="s">
        <v>2233</v>
      </c>
      <c r="D625" s="39" t="s">
        <v>517</v>
      </c>
      <c r="E625" s="247">
        <v>50</v>
      </c>
      <c r="F625" s="297">
        <v>44018</v>
      </c>
      <c r="G625" s="297">
        <v>44074</v>
      </c>
      <c r="H625" s="252" t="s">
        <v>2224</v>
      </c>
      <c r="I625" s="252" t="s">
        <v>2225</v>
      </c>
      <c r="J625" s="56"/>
      <c r="K625" s="56"/>
      <c r="L625" s="56"/>
      <c r="M625" s="56"/>
      <c r="N625" s="41"/>
      <c r="O625" s="42" t="s">
        <v>287</v>
      </c>
      <c r="P625" s="253" t="s">
        <v>2100</v>
      </c>
      <c r="Q625" s="42"/>
      <c r="R625" s="71"/>
    </row>
    <row r="626" spans="1:18" s="55" customFormat="1" ht="23.25" customHeight="1" x14ac:dyDescent="0.25">
      <c r="A626" s="54"/>
      <c r="B626" s="62" t="s">
        <v>2219</v>
      </c>
      <c r="C626" s="250" t="s">
        <v>2234</v>
      </c>
      <c r="D626" s="39" t="s">
        <v>517</v>
      </c>
      <c r="E626" s="247">
        <v>5</v>
      </c>
      <c r="F626" s="297">
        <v>44075</v>
      </c>
      <c r="G626" s="297">
        <v>44089</v>
      </c>
      <c r="H626" s="252" t="s">
        <v>2226</v>
      </c>
      <c r="I626" s="252" t="s">
        <v>2227</v>
      </c>
      <c r="J626" s="56"/>
      <c r="K626" s="56"/>
      <c r="L626" s="56"/>
      <c r="M626" s="56"/>
      <c r="N626" s="41"/>
      <c r="O626" s="42" t="s">
        <v>96</v>
      </c>
      <c r="P626" s="253" t="s">
        <v>1154</v>
      </c>
      <c r="Q626" s="42"/>
      <c r="R626" s="71"/>
    </row>
    <row r="627" spans="1:18" s="55" customFormat="1" ht="23.25" customHeight="1" x14ac:dyDescent="0.25">
      <c r="A627" s="54"/>
      <c r="B627" s="62" t="s">
        <v>2220</v>
      </c>
      <c r="C627" s="250" t="s">
        <v>2235</v>
      </c>
      <c r="D627" s="39" t="s">
        <v>517</v>
      </c>
      <c r="E627" s="247">
        <v>10</v>
      </c>
      <c r="F627" s="297">
        <v>44089</v>
      </c>
      <c r="G627" s="297">
        <v>44104</v>
      </c>
      <c r="H627" s="252" t="s">
        <v>2228</v>
      </c>
      <c r="I627" s="252" t="s">
        <v>2227</v>
      </c>
      <c r="J627" s="56"/>
      <c r="K627" s="56"/>
      <c r="L627" s="56"/>
      <c r="M627" s="56"/>
      <c r="N627" s="41"/>
      <c r="O627" s="42" t="s">
        <v>96</v>
      </c>
      <c r="P627" s="253" t="s">
        <v>1154</v>
      </c>
      <c r="Q627" s="42"/>
      <c r="R627" s="71"/>
    </row>
    <row r="628" spans="1:18" s="55" customFormat="1" ht="27.75" customHeight="1" x14ac:dyDescent="0.25">
      <c r="A628" s="54"/>
      <c r="B628" s="62" t="s">
        <v>2221</v>
      </c>
      <c r="C628" s="250" t="s">
        <v>2236</v>
      </c>
      <c r="D628" s="39" t="s">
        <v>517</v>
      </c>
      <c r="E628" s="247">
        <v>5</v>
      </c>
      <c r="F628" s="297">
        <v>44105</v>
      </c>
      <c r="G628" s="297">
        <v>44134</v>
      </c>
      <c r="H628" s="252" t="s">
        <v>2229</v>
      </c>
      <c r="I628" s="252" t="s">
        <v>2230</v>
      </c>
      <c r="J628" s="56"/>
      <c r="K628" s="56"/>
      <c r="L628" s="56"/>
      <c r="M628" s="56"/>
      <c r="N628" s="41"/>
      <c r="O628" s="42" t="s">
        <v>96</v>
      </c>
      <c r="P628" s="253" t="s">
        <v>1827</v>
      </c>
      <c r="Q628" s="42"/>
      <c r="R628" s="71"/>
    </row>
    <row r="629" spans="1:18" s="55" customFormat="1" x14ac:dyDescent="0.25">
      <c r="A629" s="135"/>
      <c r="B629" s="110" t="s">
        <v>310</v>
      </c>
      <c r="C629" s="112" t="s">
        <v>309</v>
      </c>
      <c r="D629" s="112" t="s">
        <v>226</v>
      </c>
      <c r="E629" s="173"/>
      <c r="F629" s="293"/>
      <c r="G629" s="293"/>
      <c r="H629" s="112"/>
      <c r="I629" s="112"/>
      <c r="J629" s="116">
        <v>0</v>
      </c>
      <c r="K629" s="116">
        <v>0</v>
      </c>
      <c r="L629" s="116">
        <v>0</v>
      </c>
      <c r="M629" s="116">
        <v>0</v>
      </c>
      <c r="N629" s="117"/>
      <c r="O629" s="115" t="s">
        <v>287</v>
      </c>
      <c r="P629" s="115"/>
      <c r="Q629" s="115"/>
      <c r="R629" s="71"/>
    </row>
    <row r="630" spans="1:18" s="55" customFormat="1" ht="25.5" x14ac:dyDescent="0.25">
      <c r="A630" s="54"/>
      <c r="B630" s="62" t="s">
        <v>2576</v>
      </c>
      <c r="C630" s="250" t="s">
        <v>2600</v>
      </c>
      <c r="D630" s="39" t="s">
        <v>517</v>
      </c>
      <c r="E630" s="247">
        <v>5</v>
      </c>
      <c r="F630" s="297">
        <v>43850</v>
      </c>
      <c r="G630" s="297">
        <v>44196</v>
      </c>
      <c r="H630" s="252" t="s">
        <v>2590</v>
      </c>
      <c r="I630" s="252" t="s">
        <v>2597</v>
      </c>
      <c r="J630" s="56"/>
      <c r="K630" s="56"/>
      <c r="L630" s="56"/>
      <c r="M630" s="56"/>
      <c r="N630" s="41"/>
      <c r="O630" s="42" t="s">
        <v>287</v>
      </c>
      <c r="P630" s="253" t="s">
        <v>2601</v>
      </c>
      <c r="Q630" s="42"/>
      <c r="R630" s="71"/>
    </row>
    <row r="631" spans="1:18" s="55" customFormat="1" ht="25.5" x14ac:dyDescent="0.25">
      <c r="A631" s="54"/>
      <c r="B631" s="62" t="s">
        <v>2577</v>
      </c>
      <c r="C631" s="250" t="s">
        <v>2584</v>
      </c>
      <c r="D631" s="39" t="s">
        <v>517</v>
      </c>
      <c r="E631" s="247">
        <v>25</v>
      </c>
      <c r="F631" s="297">
        <v>43850</v>
      </c>
      <c r="G631" s="297">
        <v>44043</v>
      </c>
      <c r="H631" s="252" t="s">
        <v>2591</v>
      </c>
      <c r="I631" s="252" t="s">
        <v>2597</v>
      </c>
      <c r="J631" s="56"/>
      <c r="K631" s="56"/>
      <c r="L631" s="56"/>
      <c r="M631" s="56"/>
      <c r="N631" s="41"/>
      <c r="O631" s="42" t="s">
        <v>287</v>
      </c>
      <c r="P631" s="253" t="s">
        <v>3184</v>
      </c>
      <c r="Q631" s="42"/>
      <c r="R631" s="71"/>
    </row>
    <row r="632" spans="1:18" s="55" customFormat="1" x14ac:dyDescent="0.25">
      <c r="A632" s="54"/>
      <c r="B632" s="62" t="s">
        <v>2578</v>
      </c>
      <c r="C632" s="250" t="s">
        <v>2585</v>
      </c>
      <c r="D632" s="39" t="s">
        <v>517</v>
      </c>
      <c r="E632" s="247">
        <v>5</v>
      </c>
      <c r="F632" s="297">
        <v>44044</v>
      </c>
      <c r="G632" s="297">
        <v>44053</v>
      </c>
      <c r="H632" s="252" t="s">
        <v>2592</v>
      </c>
      <c r="I632" s="252" t="s">
        <v>2598</v>
      </c>
      <c r="J632" s="56"/>
      <c r="K632" s="56"/>
      <c r="L632" s="56"/>
      <c r="M632" s="56"/>
      <c r="N632" s="41"/>
      <c r="O632" s="42" t="s">
        <v>96</v>
      </c>
      <c r="P632" s="253" t="s">
        <v>1439</v>
      </c>
      <c r="Q632" s="42"/>
      <c r="R632" s="71"/>
    </row>
    <row r="633" spans="1:18" s="55" customFormat="1" x14ac:dyDescent="0.25">
      <c r="A633" s="54"/>
      <c r="B633" s="62" t="s">
        <v>2579</v>
      </c>
      <c r="C633" s="250" t="s">
        <v>2586</v>
      </c>
      <c r="D633" s="39" t="s">
        <v>517</v>
      </c>
      <c r="E633" s="247">
        <v>5</v>
      </c>
      <c r="F633" s="297">
        <v>44053</v>
      </c>
      <c r="G633" s="297">
        <v>44099</v>
      </c>
      <c r="H633" s="252" t="s">
        <v>2593</v>
      </c>
      <c r="I633" s="252" t="s">
        <v>2598</v>
      </c>
      <c r="J633" s="56"/>
      <c r="K633" s="56"/>
      <c r="L633" s="56"/>
      <c r="M633" s="56"/>
      <c r="N633" s="41"/>
      <c r="O633" s="42" t="s">
        <v>96</v>
      </c>
      <c r="P633" s="253" t="s">
        <v>1439</v>
      </c>
      <c r="Q633" s="42"/>
      <c r="R633" s="71"/>
    </row>
    <row r="634" spans="1:18" s="55" customFormat="1" x14ac:dyDescent="0.25">
      <c r="A634" s="54"/>
      <c r="B634" s="62" t="s">
        <v>2580</v>
      </c>
      <c r="C634" s="250" t="s">
        <v>2587</v>
      </c>
      <c r="D634" s="39" t="s">
        <v>517</v>
      </c>
      <c r="E634" s="247">
        <v>5</v>
      </c>
      <c r="F634" s="297">
        <v>44099</v>
      </c>
      <c r="G634" s="297">
        <v>44104</v>
      </c>
      <c r="H634" s="252" t="s">
        <v>2594</v>
      </c>
      <c r="I634" s="252" t="s">
        <v>2598</v>
      </c>
      <c r="J634" s="56"/>
      <c r="K634" s="56"/>
      <c r="L634" s="56"/>
      <c r="M634" s="56"/>
      <c r="N634" s="41"/>
      <c r="O634" s="42" t="s">
        <v>96</v>
      </c>
      <c r="P634" s="253" t="s">
        <v>1439</v>
      </c>
      <c r="Q634" s="42"/>
      <c r="R634" s="71"/>
    </row>
    <row r="635" spans="1:18" s="55" customFormat="1" ht="31.5" customHeight="1" x14ac:dyDescent="0.25">
      <c r="A635" s="54"/>
      <c r="B635" s="62" t="s">
        <v>2581</v>
      </c>
      <c r="C635" s="250" t="s">
        <v>2588</v>
      </c>
      <c r="D635" s="39" t="s">
        <v>517</v>
      </c>
      <c r="E635" s="247">
        <v>15</v>
      </c>
      <c r="F635" s="297">
        <v>44013</v>
      </c>
      <c r="G635" s="297">
        <v>44196</v>
      </c>
      <c r="H635" s="252" t="s">
        <v>2435</v>
      </c>
      <c r="I635" s="252" t="s">
        <v>2597</v>
      </c>
      <c r="J635" s="56"/>
      <c r="K635" s="56"/>
      <c r="L635" s="56"/>
      <c r="M635" s="56"/>
      <c r="N635" s="41"/>
      <c r="O635" s="42" t="s">
        <v>139</v>
      </c>
      <c r="P635" s="253" t="s">
        <v>1332</v>
      </c>
      <c r="Q635" s="42"/>
      <c r="R635" s="71"/>
    </row>
    <row r="636" spans="1:18" s="55" customFormat="1" x14ac:dyDescent="0.25">
      <c r="A636" s="54"/>
      <c r="B636" s="62" t="s">
        <v>2582</v>
      </c>
      <c r="C636" s="250" t="s">
        <v>3333</v>
      </c>
      <c r="D636" s="39" t="s">
        <v>517</v>
      </c>
      <c r="E636" s="247">
        <v>20</v>
      </c>
      <c r="F636" s="297">
        <v>43862</v>
      </c>
      <c r="G636" s="297">
        <v>44196</v>
      </c>
      <c r="H636" s="252" t="s">
        <v>2595</v>
      </c>
      <c r="I636" s="252" t="s">
        <v>2599</v>
      </c>
      <c r="J636" s="56"/>
      <c r="K636" s="56"/>
      <c r="L636" s="56"/>
      <c r="M636" s="56"/>
      <c r="N636" s="41"/>
      <c r="O636" s="42" t="s">
        <v>287</v>
      </c>
      <c r="P636" s="253" t="s">
        <v>2100</v>
      </c>
      <c r="Q636" s="42"/>
      <c r="R636" s="71"/>
    </row>
    <row r="637" spans="1:18" s="55" customFormat="1" ht="30.75" customHeight="1" x14ac:dyDescent="0.25">
      <c r="A637" s="54"/>
      <c r="B637" s="62" t="s">
        <v>2583</v>
      </c>
      <c r="C637" s="250" t="s">
        <v>2589</v>
      </c>
      <c r="D637" s="39" t="s">
        <v>517</v>
      </c>
      <c r="E637" s="247">
        <v>20</v>
      </c>
      <c r="F637" s="297">
        <v>43862</v>
      </c>
      <c r="G637" s="297">
        <v>44196</v>
      </c>
      <c r="H637" s="252" t="s">
        <v>2596</v>
      </c>
      <c r="I637" s="252" t="s">
        <v>2599</v>
      </c>
      <c r="J637" s="56"/>
      <c r="K637" s="56"/>
      <c r="L637" s="56"/>
      <c r="M637" s="56"/>
      <c r="N637" s="41"/>
      <c r="O637" s="42" t="s">
        <v>287</v>
      </c>
      <c r="P637" s="253" t="s">
        <v>3185</v>
      </c>
      <c r="Q637" s="42"/>
      <c r="R637" s="71"/>
    </row>
    <row r="638" spans="1:18" s="55" customFormat="1" ht="32.25" customHeight="1" x14ac:dyDescent="0.25">
      <c r="A638" s="135"/>
      <c r="B638" s="110" t="s">
        <v>311</v>
      </c>
      <c r="C638" s="112" t="s">
        <v>2603</v>
      </c>
      <c r="D638" s="112" t="s">
        <v>226</v>
      </c>
      <c r="E638" s="173"/>
      <c r="F638" s="293"/>
      <c r="G638" s="293"/>
      <c r="H638" s="112"/>
      <c r="I638" s="112"/>
      <c r="J638" s="116">
        <v>0</v>
      </c>
      <c r="K638" s="116">
        <v>0</v>
      </c>
      <c r="L638" s="116">
        <v>0</v>
      </c>
      <c r="M638" s="116">
        <v>0</v>
      </c>
      <c r="N638" s="117"/>
      <c r="O638" s="115" t="s">
        <v>287</v>
      </c>
      <c r="P638" s="115"/>
      <c r="Q638" s="115"/>
      <c r="R638" s="71"/>
    </row>
    <row r="639" spans="1:18" s="55" customFormat="1" ht="38.25" x14ac:dyDescent="0.25">
      <c r="A639" s="54"/>
      <c r="B639" s="62" t="s">
        <v>2604</v>
      </c>
      <c r="C639" s="250" t="s">
        <v>2606</v>
      </c>
      <c r="D639" s="39" t="s">
        <v>517</v>
      </c>
      <c r="E639" s="247">
        <v>50</v>
      </c>
      <c r="F639" s="297">
        <v>43922</v>
      </c>
      <c r="G639" s="297">
        <v>44012</v>
      </c>
      <c r="H639" s="252" t="s">
        <v>2608</v>
      </c>
      <c r="I639" s="252" t="s">
        <v>2609</v>
      </c>
      <c r="J639" s="56"/>
      <c r="K639" s="56"/>
      <c r="L639" s="56"/>
      <c r="M639" s="56"/>
      <c r="N639" s="41"/>
      <c r="O639" s="42" t="s">
        <v>287</v>
      </c>
      <c r="P639" s="253" t="s">
        <v>2330</v>
      </c>
      <c r="Q639" s="42"/>
      <c r="R639" s="71"/>
    </row>
    <row r="640" spans="1:18" s="55" customFormat="1" ht="38.25" x14ac:dyDescent="0.25">
      <c r="A640" s="54"/>
      <c r="B640" s="62" t="s">
        <v>2605</v>
      </c>
      <c r="C640" s="250" t="s">
        <v>2607</v>
      </c>
      <c r="D640" s="39" t="s">
        <v>517</v>
      </c>
      <c r="E640" s="247">
        <v>50</v>
      </c>
      <c r="F640" s="297">
        <v>43922</v>
      </c>
      <c r="G640" s="297">
        <v>44012</v>
      </c>
      <c r="H640" s="252" t="s">
        <v>2610</v>
      </c>
      <c r="I640" s="252" t="s">
        <v>2609</v>
      </c>
      <c r="J640" s="56"/>
      <c r="K640" s="56"/>
      <c r="L640" s="56"/>
      <c r="M640" s="56"/>
      <c r="N640" s="41"/>
      <c r="O640" s="42" t="s">
        <v>287</v>
      </c>
      <c r="P640" s="253" t="s">
        <v>2330</v>
      </c>
      <c r="Q640" s="42"/>
      <c r="R640" s="71"/>
    </row>
    <row r="641" spans="1:18" s="55" customFormat="1" ht="32.25" customHeight="1" x14ac:dyDescent="0.25">
      <c r="A641" s="135"/>
      <c r="B641" s="110" t="s">
        <v>2602</v>
      </c>
      <c r="C641" s="112" t="s">
        <v>2231</v>
      </c>
      <c r="D641" s="112" t="s">
        <v>226</v>
      </c>
      <c r="E641" s="173"/>
      <c r="F641" s="293"/>
      <c r="G641" s="293"/>
      <c r="H641" s="112"/>
      <c r="I641" s="112"/>
      <c r="J641" s="116">
        <v>0</v>
      </c>
      <c r="K641" s="116">
        <v>0</v>
      </c>
      <c r="L641" s="116">
        <v>0</v>
      </c>
      <c r="M641" s="116">
        <v>0</v>
      </c>
      <c r="N641" s="117"/>
      <c r="O641" s="115" t="s">
        <v>287</v>
      </c>
      <c r="P641" s="115"/>
      <c r="Q641" s="115"/>
      <c r="R641" s="71"/>
    </row>
    <row r="642" spans="1:18" s="55" customFormat="1" ht="25.5" x14ac:dyDescent="0.25">
      <c r="A642" s="54"/>
      <c r="B642" s="62" t="s">
        <v>2611</v>
      </c>
      <c r="C642" s="250" t="s">
        <v>2620</v>
      </c>
      <c r="D642" s="39" t="s">
        <v>517</v>
      </c>
      <c r="E642" s="251">
        <v>35</v>
      </c>
      <c r="F642" s="297">
        <v>43832</v>
      </c>
      <c r="G642" s="297">
        <v>43875</v>
      </c>
      <c r="H642" s="252" t="s">
        <v>2629</v>
      </c>
      <c r="I642" s="252" t="s">
        <v>2636</v>
      </c>
      <c r="J642" s="56"/>
      <c r="K642" s="56"/>
      <c r="L642" s="56"/>
      <c r="M642" s="56"/>
      <c r="N642" s="41"/>
      <c r="O642" s="42" t="s">
        <v>287</v>
      </c>
      <c r="P642" s="253" t="s">
        <v>2194</v>
      </c>
      <c r="Q642" s="42"/>
      <c r="R642" s="71"/>
    </row>
    <row r="643" spans="1:18" s="55" customFormat="1" ht="25.5" x14ac:dyDescent="0.25">
      <c r="A643" s="54"/>
      <c r="B643" s="62" t="s">
        <v>2612</v>
      </c>
      <c r="C643" s="250" t="s">
        <v>2621</v>
      </c>
      <c r="D643" s="39" t="s">
        <v>517</v>
      </c>
      <c r="E643" s="251">
        <v>5</v>
      </c>
      <c r="F643" s="297">
        <v>43878</v>
      </c>
      <c r="G643" s="297">
        <v>43910</v>
      </c>
      <c r="H643" s="252" t="s">
        <v>2630</v>
      </c>
      <c r="I643" s="252" t="s">
        <v>2186</v>
      </c>
      <c r="J643" s="56"/>
      <c r="K643" s="56"/>
      <c r="L643" s="56"/>
      <c r="M643" s="56"/>
      <c r="N643" s="41"/>
      <c r="O643" s="42" t="s">
        <v>96</v>
      </c>
      <c r="P643" s="253" t="s">
        <v>1154</v>
      </c>
      <c r="Q643" s="42"/>
      <c r="R643" s="71"/>
    </row>
    <row r="644" spans="1:18" s="55" customFormat="1" ht="23.25" customHeight="1" x14ac:dyDescent="0.25">
      <c r="A644" s="54"/>
      <c r="B644" s="62" t="s">
        <v>2613</v>
      </c>
      <c r="C644" s="250" t="s">
        <v>2622</v>
      </c>
      <c r="D644" s="39" t="s">
        <v>517</v>
      </c>
      <c r="E644" s="251">
        <v>5</v>
      </c>
      <c r="F644" s="297">
        <v>43878</v>
      </c>
      <c r="G644" s="297">
        <v>43910</v>
      </c>
      <c r="H644" s="252" t="s">
        <v>2187</v>
      </c>
      <c r="I644" s="252" t="s">
        <v>2635</v>
      </c>
      <c r="J644" s="56"/>
      <c r="K644" s="56"/>
      <c r="L644" s="56"/>
      <c r="M644" s="56"/>
      <c r="N644" s="41"/>
      <c r="O644" s="42" t="s">
        <v>96</v>
      </c>
      <c r="P644" s="253" t="s">
        <v>1154</v>
      </c>
      <c r="Q644" s="42"/>
      <c r="R644" s="71"/>
    </row>
    <row r="645" spans="1:18" s="55" customFormat="1" ht="25.5" x14ac:dyDescent="0.25">
      <c r="A645" s="54"/>
      <c r="B645" s="62" t="s">
        <v>2614</v>
      </c>
      <c r="C645" s="250" t="s">
        <v>2623</v>
      </c>
      <c r="D645" s="39" t="s">
        <v>517</v>
      </c>
      <c r="E645" s="251">
        <v>2</v>
      </c>
      <c r="F645" s="297">
        <v>43913</v>
      </c>
      <c r="G645" s="297">
        <v>43921</v>
      </c>
      <c r="H645" s="252" t="s">
        <v>2631</v>
      </c>
      <c r="I645" s="252" t="s">
        <v>2633</v>
      </c>
      <c r="J645" s="56"/>
      <c r="K645" s="56"/>
      <c r="L645" s="56"/>
      <c r="M645" s="56"/>
      <c r="N645" s="41"/>
      <c r="O645" s="42" t="s">
        <v>96</v>
      </c>
      <c r="P645" s="253" t="s">
        <v>2216</v>
      </c>
      <c r="Q645" s="42"/>
      <c r="R645" s="71"/>
    </row>
    <row r="646" spans="1:18" s="55" customFormat="1" ht="25.5" x14ac:dyDescent="0.25">
      <c r="A646" s="54"/>
      <c r="B646" s="62" t="s">
        <v>2615</v>
      </c>
      <c r="C646" s="250" t="s">
        <v>2624</v>
      </c>
      <c r="D646" s="39" t="s">
        <v>517</v>
      </c>
      <c r="E646" s="251">
        <v>10</v>
      </c>
      <c r="F646" s="297">
        <v>44013</v>
      </c>
      <c r="G646" s="297">
        <v>44078</v>
      </c>
      <c r="H646" s="252" t="s">
        <v>2632</v>
      </c>
      <c r="I646" s="252" t="s">
        <v>3186</v>
      </c>
      <c r="J646" s="56"/>
      <c r="K646" s="56"/>
      <c r="L646" s="56"/>
      <c r="M646" s="56"/>
      <c r="N646" s="41"/>
      <c r="O646" s="42" t="s">
        <v>287</v>
      </c>
      <c r="P646" s="253" t="s">
        <v>2194</v>
      </c>
      <c r="Q646" s="42"/>
      <c r="R646" s="71"/>
    </row>
    <row r="647" spans="1:18" s="55" customFormat="1" ht="27.75" customHeight="1" x14ac:dyDescent="0.25">
      <c r="A647" s="54"/>
      <c r="B647" s="62" t="s">
        <v>2616</v>
      </c>
      <c r="C647" s="250" t="s">
        <v>2625</v>
      </c>
      <c r="D647" s="39" t="s">
        <v>517</v>
      </c>
      <c r="E647" s="251">
        <v>35</v>
      </c>
      <c r="F647" s="297">
        <v>44089</v>
      </c>
      <c r="G647" s="297">
        <v>44120</v>
      </c>
      <c r="H647" s="252" t="s">
        <v>2629</v>
      </c>
      <c r="I647" s="252" t="s">
        <v>2633</v>
      </c>
      <c r="J647" s="56"/>
      <c r="K647" s="56"/>
      <c r="L647" s="56"/>
      <c r="M647" s="56"/>
      <c r="N647" s="41"/>
      <c r="O647" s="42" t="s">
        <v>287</v>
      </c>
      <c r="P647" s="253" t="s">
        <v>2194</v>
      </c>
      <c r="Q647" s="42"/>
      <c r="R647" s="71"/>
    </row>
    <row r="648" spans="1:18" s="55" customFormat="1" ht="23.25" customHeight="1" x14ac:dyDescent="0.25">
      <c r="A648" s="54"/>
      <c r="B648" s="62" t="s">
        <v>2617</v>
      </c>
      <c r="C648" s="250" t="s">
        <v>2626</v>
      </c>
      <c r="D648" s="39" t="s">
        <v>517</v>
      </c>
      <c r="E648" s="251">
        <v>3</v>
      </c>
      <c r="F648" s="297">
        <v>44123</v>
      </c>
      <c r="G648" s="297">
        <v>44165</v>
      </c>
      <c r="H648" s="252" t="s">
        <v>2630</v>
      </c>
      <c r="I648" s="252" t="s">
        <v>2186</v>
      </c>
      <c r="J648" s="56"/>
      <c r="K648" s="56"/>
      <c r="L648" s="56"/>
      <c r="M648" s="56"/>
      <c r="N648" s="41"/>
      <c r="O648" s="42" t="s">
        <v>96</v>
      </c>
      <c r="P648" s="253" t="s">
        <v>1154</v>
      </c>
      <c r="Q648" s="42"/>
      <c r="R648" s="71"/>
    </row>
    <row r="649" spans="1:18" s="55" customFormat="1" ht="23.25" customHeight="1" x14ac:dyDescent="0.25">
      <c r="A649" s="54"/>
      <c r="B649" s="62" t="s">
        <v>2618</v>
      </c>
      <c r="C649" s="250" t="s">
        <v>2627</v>
      </c>
      <c r="D649" s="39" t="s">
        <v>517</v>
      </c>
      <c r="E649" s="251">
        <v>3</v>
      </c>
      <c r="F649" s="297">
        <v>44123</v>
      </c>
      <c r="G649" s="297">
        <v>44165</v>
      </c>
      <c r="H649" s="252" t="s">
        <v>2187</v>
      </c>
      <c r="I649" s="252" t="s">
        <v>2188</v>
      </c>
      <c r="J649" s="56"/>
      <c r="K649" s="56"/>
      <c r="L649" s="56"/>
      <c r="M649" s="56"/>
      <c r="N649" s="41"/>
      <c r="O649" s="42" t="s">
        <v>96</v>
      </c>
      <c r="P649" s="253" t="s">
        <v>1154</v>
      </c>
      <c r="Q649" s="42"/>
      <c r="R649" s="71"/>
    </row>
    <row r="650" spans="1:18" s="55" customFormat="1" ht="25.5" x14ac:dyDescent="0.25">
      <c r="A650" s="54"/>
      <c r="B650" s="62" t="s">
        <v>2619</v>
      </c>
      <c r="C650" s="250" t="s">
        <v>2628</v>
      </c>
      <c r="D650" s="39" t="s">
        <v>517</v>
      </c>
      <c r="E650" s="251">
        <v>2</v>
      </c>
      <c r="F650" s="297">
        <v>44166</v>
      </c>
      <c r="G650" s="297">
        <v>44173</v>
      </c>
      <c r="H650" s="252" t="s">
        <v>2631</v>
      </c>
      <c r="I650" s="252" t="s">
        <v>2634</v>
      </c>
      <c r="J650" s="56"/>
      <c r="K650" s="56"/>
      <c r="L650" s="56"/>
      <c r="M650" s="56"/>
      <c r="N650" s="41"/>
      <c r="O650" s="42" t="s">
        <v>96</v>
      </c>
      <c r="P650" s="253" t="s">
        <v>2216</v>
      </c>
      <c r="Q650" s="42"/>
      <c r="R650" s="71"/>
    </row>
    <row r="651" spans="1:18" s="55" customFormat="1" ht="32.25" customHeight="1" x14ac:dyDescent="0.25">
      <c r="A651" s="135"/>
      <c r="B651" s="110" t="s">
        <v>2637</v>
      </c>
      <c r="C651" s="112" t="s">
        <v>2638</v>
      </c>
      <c r="D651" s="112" t="s">
        <v>226</v>
      </c>
      <c r="E651" s="173"/>
      <c r="F651" s="293"/>
      <c r="G651" s="293"/>
      <c r="H651" s="112"/>
      <c r="I651" s="112"/>
      <c r="J651" s="116">
        <v>0</v>
      </c>
      <c r="K651" s="116">
        <v>0</v>
      </c>
      <c r="L651" s="116">
        <v>0</v>
      </c>
      <c r="M651" s="116">
        <v>0</v>
      </c>
      <c r="N651" s="117"/>
      <c r="O651" s="115" t="s">
        <v>287</v>
      </c>
      <c r="P651" s="115"/>
      <c r="Q651" s="115"/>
      <c r="R651" s="71"/>
    </row>
    <row r="652" spans="1:18" s="55" customFormat="1" ht="27.75" customHeight="1" x14ac:dyDescent="0.25">
      <c r="A652" s="140" t="s">
        <v>19</v>
      </c>
      <c r="B652" s="228" t="s">
        <v>2256</v>
      </c>
      <c r="C652" s="147" t="s">
        <v>313</v>
      </c>
      <c r="D652" s="150" t="s">
        <v>22</v>
      </c>
      <c r="E652" s="172"/>
      <c r="F652" s="292"/>
      <c r="G652" s="292"/>
      <c r="H652" s="142"/>
      <c r="I652" s="142"/>
      <c r="J652" s="146">
        <f>+J653</f>
        <v>4426780</v>
      </c>
      <c r="K652" s="146">
        <f t="shared" ref="K652:M652" si="53">+K653</f>
        <v>0</v>
      </c>
      <c r="L652" s="146">
        <f t="shared" si="53"/>
        <v>0</v>
      </c>
      <c r="M652" s="146">
        <f t="shared" si="53"/>
        <v>0</v>
      </c>
      <c r="N652" s="144" t="s">
        <v>65</v>
      </c>
      <c r="O652" s="145" t="s">
        <v>287</v>
      </c>
      <c r="P652" s="145"/>
      <c r="Q652" s="145"/>
      <c r="R652" s="71"/>
    </row>
    <row r="653" spans="1:18" s="55" customFormat="1" x14ac:dyDescent="0.25">
      <c r="A653" s="135"/>
      <c r="B653" s="110" t="s">
        <v>2257</v>
      </c>
      <c r="C653" s="112" t="s">
        <v>314</v>
      </c>
      <c r="D653" s="112" t="s">
        <v>26</v>
      </c>
      <c r="E653" s="173"/>
      <c r="F653" s="293"/>
      <c r="G653" s="293"/>
      <c r="H653" s="112"/>
      <c r="I653" s="112"/>
      <c r="J653" s="113">
        <v>4426780</v>
      </c>
      <c r="K653" s="113">
        <v>0</v>
      </c>
      <c r="L653" s="113">
        <v>0</v>
      </c>
      <c r="M653" s="113">
        <v>0</v>
      </c>
      <c r="N653" s="117" t="s">
        <v>65</v>
      </c>
      <c r="O653" s="115" t="s">
        <v>287</v>
      </c>
      <c r="P653" s="115"/>
      <c r="Q653" s="115"/>
      <c r="R653" s="71"/>
    </row>
    <row r="654" spans="1:18" s="55" customFormat="1" ht="23.25" customHeight="1" x14ac:dyDescent="0.25">
      <c r="A654" s="54"/>
      <c r="B654" s="62" t="s">
        <v>2258</v>
      </c>
      <c r="C654" s="246" t="s">
        <v>2270</v>
      </c>
      <c r="D654" s="39" t="s">
        <v>517</v>
      </c>
      <c r="E654" s="247">
        <v>6</v>
      </c>
      <c r="F654" s="302">
        <v>43832</v>
      </c>
      <c r="G654" s="302">
        <v>44106</v>
      </c>
      <c r="H654" s="246" t="s">
        <v>2283</v>
      </c>
      <c r="I654" s="246" t="s">
        <v>2283</v>
      </c>
      <c r="J654" s="56"/>
      <c r="K654" s="56"/>
      <c r="L654" s="56"/>
      <c r="M654" s="56"/>
      <c r="N654" s="41"/>
      <c r="O654" s="42" t="s">
        <v>287</v>
      </c>
      <c r="P654" s="246" t="s">
        <v>2084</v>
      </c>
      <c r="Q654" s="42"/>
      <c r="R654" s="71"/>
    </row>
    <row r="655" spans="1:18" s="55" customFormat="1" ht="30" customHeight="1" x14ac:dyDescent="0.25">
      <c r="A655" s="54"/>
      <c r="B655" s="62" t="s">
        <v>2259</v>
      </c>
      <c r="C655" s="246" t="s">
        <v>2271</v>
      </c>
      <c r="D655" s="39" t="s">
        <v>517</v>
      </c>
      <c r="E655" s="247">
        <v>10</v>
      </c>
      <c r="F655" s="291">
        <v>43845</v>
      </c>
      <c r="G655" s="302">
        <v>44113</v>
      </c>
      <c r="H655" s="246" t="s">
        <v>2284</v>
      </c>
      <c r="I655" s="246" t="s">
        <v>2284</v>
      </c>
      <c r="J655" s="56"/>
      <c r="K655" s="56"/>
      <c r="L655" s="56"/>
      <c r="M655" s="56"/>
      <c r="N655" s="41"/>
      <c r="O655" s="42" t="s">
        <v>287</v>
      </c>
      <c r="P655" s="246" t="s">
        <v>2084</v>
      </c>
      <c r="Q655" s="42"/>
      <c r="R655" s="71"/>
    </row>
    <row r="656" spans="1:18" s="55" customFormat="1" ht="23.25" customHeight="1" x14ac:dyDescent="0.25">
      <c r="A656" s="54"/>
      <c r="B656" s="62" t="s">
        <v>2260</v>
      </c>
      <c r="C656" s="249" t="s">
        <v>2272</v>
      </c>
      <c r="D656" s="39" t="s">
        <v>517</v>
      </c>
      <c r="E656" s="247">
        <v>8</v>
      </c>
      <c r="F656" s="302">
        <v>43934</v>
      </c>
      <c r="G656" s="302">
        <v>44127</v>
      </c>
      <c r="H656" s="246" t="s">
        <v>1330</v>
      </c>
      <c r="I656" s="246" t="s">
        <v>2285</v>
      </c>
      <c r="J656" s="56"/>
      <c r="K656" s="56"/>
      <c r="L656" s="56"/>
      <c r="M656" s="56"/>
      <c r="N656" s="41"/>
      <c r="O656" s="42" t="s">
        <v>287</v>
      </c>
      <c r="P656" s="246" t="s">
        <v>2084</v>
      </c>
      <c r="Q656" s="42"/>
      <c r="R656" s="71"/>
    </row>
    <row r="657" spans="1:18" s="55" customFormat="1" ht="23.25" customHeight="1" x14ac:dyDescent="0.25">
      <c r="A657" s="54"/>
      <c r="B657" s="62" t="s">
        <v>2261</v>
      </c>
      <c r="C657" s="246" t="s">
        <v>2273</v>
      </c>
      <c r="D657" s="39" t="s">
        <v>517</v>
      </c>
      <c r="E657" s="247">
        <v>10</v>
      </c>
      <c r="F657" s="302">
        <v>43955</v>
      </c>
      <c r="G657" s="302">
        <v>44140</v>
      </c>
      <c r="H657" s="246" t="s">
        <v>2292</v>
      </c>
      <c r="I657" s="246" t="s">
        <v>2286</v>
      </c>
      <c r="J657" s="56"/>
      <c r="K657" s="56"/>
      <c r="L657" s="56"/>
      <c r="M657" s="56"/>
      <c r="N657" s="41"/>
      <c r="O657" s="42" t="s">
        <v>287</v>
      </c>
      <c r="P657" s="246" t="s">
        <v>2084</v>
      </c>
      <c r="Q657" s="42"/>
      <c r="R657" s="71"/>
    </row>
    <row r="658" spans="1:18" s="55" customFormat="1" ht="23.25" customHeight="1" x14ac:dyDescent="0.25">
      <c r="A658" s="54"/>
      <c r="B658" s="62" t="s">
        <v>2262</v>
      </c>
      <c r="C658" s="246" t="s">
        <v>2274</v>
      </c>
      <c r="D658" s="39" t="s">
        <v>517</v>
      </c>
      <c r="E658" s="247">
        <v>18</v>
      </c>
      <c r="F658" s="302">
        <v>43955</v>
      </c>
      <c r="G658" s="302">
        <v>44144</v>
      </c>
      <c r="H658" s="246" t="s">
        <v>2287</v>
      </c>
      <c r="I658" s="246" t="s">
        <v>2287</v>
      </c>
      <c r="J658" s="56"/>
      <c r="K658" s="56"/>
      <c r="L658" s="56"/>
      <c r="M658" s="56"/>
      <c r="N658" s="41"/>
      <c r="O658" s="42" t="s">
        <v>287</v>
      </c>
      <c r="P658" s="246" t="s">
        <v>2282</v>
      </c>
      <c r="Q658" s="42"/>
      <c r="R658" s="71"/>
    </row>
    <row r="659" spans="1:18" s="55" customFormat="1" ht="23.25" customHeight="1" x14ac:dyDescent="0.25">
      <c r="A659" s="54"/>
      <c r="B659" s="62" t="s">
        <v>2263</v>
      </c>
      <c r="C659" s="246" t="s">
        <v>2275</v>
      </c>
      <c r="D659" s="39" t="s">
        <v>517</v>
      </c>
      <c r="E659" s="247">
        <v>8</v>
      </c>
      <c r="F659" s="302">
        <v>43932</v>
      </c>
      <c r="G659" s="302">
        <v>44182</v>
      </c>
      <c r="H659" s="246" t="s">
        <v>2293</v>
      </c>
      <c r="I659" s="249" t="s">
        <v>2356</v>
      </c>
      <c r="J659" s="56"/>
      <c r="K659" s="56"/>
      <c r="L659" s="56"/>
      <c r="M659" s="56"/>
      <c r="N659" s="41"/>
      <c r="O659" s="42" t="s">
        <v>287</v>
      </c>
      <c r="P659" s="246" t="s">
        <v>2084</v>
      </c>
      <c r="Q659" s="42"/>
      <c r="R659" s="71"/>
    </row>
    <row r="660" spans="1:18" s="55" customFormat="1" ht="23.25" customHeight="1" x14ac:dyDescent="0.25">
      <c r="A660" s="54"/>
      <c r="B660" s="62" t="s">
        <v>2264</v>
      </c>
      <c r="C660" s="246" t="s">
        <v>2276</v>
      </c>
      <c r="D660" s="39" t="s">
        <v>517</v>
      </c>
      <c r="E660" s="248">
        <v>8</v>
      </c>
      <c r="F660" s="291">
        <v>43845</v>
      </c>
      <c r="G660" s="302">
        <v>44195</v>
      </c>
      <c r="H660" s="246" t="s">
        <v>2355</v>
      </c>
      <c r="I660" s="246" t="s">
        <v>2288</v>
      </c>
      <c r="J660" s="56"/>
      <c r="K660" s="56"/>
      <c r="L660" s="56"/>
      <c r="M660" s="56"/>
      <c r="N660" s="41"/>
      <c r="O660" s="42" t="s">
        <v>287</v>
      </c>
      <c r="P660" s="246" t="s">
        <v>2084</v>
      </c>
      <c r="Q660" s="42"/>
      <c r="R660" s="71"/>
    </row>
    <row r="661" spans="1:18" s="55" customFormat="1" ht="23.25" customHeight="1" x14ac:dyDescent="0.25">
      <c r="A661" s="54"/>
      <c r="B661" s="62" t="s">
        <v>2265</v>
      </c>
      <c r="C661" s="246" t="s">
        <v>2277</v>
      </c>
      <c r="D661" s="39" t="s">
        <v>517</v>
      </c>
      <c r="E661" s="247">
        <v>5</v>
      </c>
      <c r="F661" s="302">
        <v>43905</v>
      </c>
      <c r="G661" s="302">
        <v>44195</v>
      </c>
      <c r="H661" s="246" t="s">
        <v>2294</v>
      </c>
      <c r="I661" s="246" t="s">
        <v>2289</v>
      </c>
      <c r="J661" s="56"/>
      <c r="K661" s="56"/>
      <c r="L661" s="56"/>
      <c r="M661" s="56"/>
      <c r="N661" s="41"/>
      <c r="O661" s="42" t="s">
        <v>287</v>
      </c>
      <c r="P661" s="246" t="s">
        <v>2084</v>
      </c>
      <c r="Q661" s="42"/>
      <c r="R661" s="71"/>
    </row>
    <row r="662" spans="1:18" s="55" customFormat="1" ht="28.5" customHeight="1" x14ac:dyDescent="0.25">
      <c r="A662" s="54"/>
      <c r="B662" s="62" t="s">
        <v>2266</v>
      </c>
      <c r="C662" s="246" t="s">
        <v>2278</v>
      </c>
      <c r="D662" s="39" t="s">
        <v>517</v>
      </c>
      <c r="E662" s="247">
        <v>5</v>
      </c>
      <c r="F662" s="302">
        <v>43927</v>
      </c>
      <c r="G662" s="302">
        <v>44195</v>
      </c>
      <c r="H662" s="246" t="s">
        <v>2290</v>
      </c>
      <c r="I662" s="246" t="s">
        <v>2290</v>
      </c>
      <c r="J662" s="56"/>
      <c r="K662" s="56"/>
      <c r="L662" s="56"/>
      <c r="M662" s="56"/>
      <c r="N662" s="41"/>
      <c r="O662" s="42" t="s">
        <v>139</v>
      </c>
      <c r="P662" s="246" t="s">
        <v>1283</v>
      </c>
      <c r="Q662" s="42"/>
      <c r="R662" s="71"/>
    </row>
    <row r="663" spans="1:18" s="55" customFormat="1" ht="23.25" customHeight="1" x14ac:dyDescent="0.25">
      <c r="A663" s="54"/>
      <c r="B663" s="62" t="s">
        <v>2267</v>
      </c>
      <c r="C663" s="246" t="s">
        <v>2279</v>
      </c>
      <c r="D663" s="39" t="s">
        <v>517</v>
      </c>
      <c r="E663" s="247">
        <v>5</v>
      </c>
      <c r="F663" s="302">
        <v>43916</v>
      </c>
      <c r="G663" s="302">
        <v>44195</v>
      </c>
      <c r="H663" s="246" t="s">
        <v>2291</v>
      </c>
      <c r="I663" s="246" t="s">
        <v>2291</v>
      </c>
      <c r="J663" s="56"/>
      <c r="K663" s="56"/>
      <c r="L663" s="56"/>
      <c r="M663" s="56"/>
      <c r="N663" s="41"/>
      <c r="O663" s="42" t="s">
        <v>96</v>
      </c>
      <c r="P663" s="246" t="s">
        <v>1154</v>
      </c>
      <c r="Q663" s="42"/>
      <c r="R663" s="71"/>
    </row>
    <row r="664" spans="1:18" s="55" customFormat="1" ht="23.25" customHeight="1" x14ac:dyDescent="0.25">
      <c r="A664" s="54"/>
      <c r="B664" s="62" t="s">
        <v>2268</v>
      </c>
      <c r="C664" s="246" t="s">
        <v>2280</v>
      </c>
      <c r="D664" s="39" t="s">
        <v>517</v>
      </c>
      <c r="E664" s="247">
        <v>5</v>
      </c>
      <c r="F664" s="302">
        <v>43934</v>
      </c>
      <c r="G664" s="302">
        <v>44195</v>
      </c>
      <c r="H664" s="246" t="s">
        <v>2291</v>
      </c>
      <c r="I664" s="246" t="s">
        <v>2291</v>
      </c>
      <c r="J664" s="56"/>
      <c r="K664" s="56"/>
      <c r="L664" s="56"/>
      <c r="M664" s="56"/>
      <c r="N664" s="41"/>
      <c r="O664" s="42" t="s">
        <v>96</v>
      </c>
      <c r="P664" s="246" t="s">
        <v>1154</v>
      </c>
      <c r="Q664" s="42"/>
      <c r="R664" s="71"/>
    </row>
    <row r="665" spans="1:18" s="55" customFormat="1" ht="23.25" customHeight="1" x14ac:dyDescent="0.25">
      <c r="A665" s="54"/>
      <c r="B665" s="62" t="s">
        <v>2269</v>
      </c>
      <c r="C665" s="246" t="s">
        <v>2281</v>
      </c>
      <c r="D665" s="39" t="s">
        <v>517</v>
      </c>
      <c r="E665" s="247">
        <v>12</v>
      </c>
      <c r="F665" s="302">
        <v>43955</v>
      </c>
      <c r="G665" s="302">
        <v>44195</v>
      </c>
      <c r="H665" s="246" t="s">
        <v>3451</v>
      </c>
      <c r="I665" s="249" t="s">
        <v>816</v>
      </c>
      <c r="J665" s="56"/>
      <c r="K665" s="56"/>
      <c r="L665" s="56"/>
      <c r="M665" s="56"/>
      <c r="N665" s="41"/>
      <c r="O665" s="42" t="s">
        <v>96</v>
      </c>
      <c r="P665" s="246" t="s">
        <v>1439</v>
      </c>
      <c r="Q665" s="42"/>
      <c r="R665" s="71"/>
    </row>
    <row r="666" spans="1:18" s="55" customFormat="1" x14ac:dyDescent="0.25">
      <c r="A666" s="140" t="s">
        <v>19</v>
      </c>
      <c r="B666" s="228" t="s">
        <v>2295</v>
      </c>
      <c r="C666" s="147" t="s">
        <v>315</v>
      </c>
      <c r="D666" s="150" t="s">
        <v>22</v>
      </c>
      <c r="E666" s="172"/>
      <c r="F666" s="292"/>
      <c r="G666" s="292"/>
      <c r="H666" s="142"/>
      <c r="I666" s="142"/>
      <c r="J666" s="146">
        <f>+J667+J675</f>
        <v>8009435</v>
      </c>
      <c r="K666" s="146">
        <f t="shared" ref="K666:M666" si="54">+K667+K675</f>
        <v>0</v>
      </c>
      <c r="L666" s="146">
        <f t="shared" si="54"/>
        <v>0</v>
      </c>
      <c r="M666" s="146">
        <f t="shared" si="54"/>
        <v>0</v>
      </c>
      <c r="N666" s="144" t="s">
        <v>65</v>
      </c>
      <c r="O666" s="145" t="s">
        <v>287</v>
      </c>
      <c r="P666" s="145"/>
      <c r="Q666" s="145"/>
      <c r="R666" s="71"/>
    </row>
    <row r="667" spans="1:18" s="55" customFormat="1" x14ac:dyDescent="0.25">
      <c r="A667" s="135"/>
      <c r="B667" s="110" t="s">
        <v>2298</v>
      </c>
      <c r="C667" s="112" t="s">
        <v>2296</v>
      </c>
      <c r="D667" s="112" t="s">
        <v>26</v>
      </c>
      <c r="E667" s="173"/>
      <c r="F667" s="293"/>
      <c r="G667" s="293"/>
      <c r="H667" s="112"/>
      <c r="I667" s="112"/>
      <c r="J667" s="123">
        <v>8009435</v>
      </c>
      <c r="K667" s="113">
        <v>0</v>
      </c>
      <c r="L667" s="113">
        <v>0</v>
      </c>
      <c r="M667" s="113">
        <v>0</v>
      </c>
      <c r="N667" s="117" t="s">
        <v>65</v>
      </c>
      <c r="O667" s="115" t="s">
        <v>287</v>
      </c>
      <c r="P667" s="115"/>
      <c r="Q667" s="115"/>
      <c r="R667" s="71"/>
    </row>
    <row r="668" spans="1:18" s="55" customFormat="1" ht="23.25" customHeight="1" x14ac:dyDescent="0.25">
      <c r="A668" s="54"/>
      <c r="B668" s="62" t="s">
        <v>2299</v>
      </c>
      <c r="C668" s="211" t="s">
        <v>2338</v>
      </c>
      <c r="D668" s="39" t="s">
        <v>517</v>
      </c>
      <c r="E668" s="247">
        <v>40</v>
      </c>
      <c r="F668" s="291">
        <v>43845</v>
      </c>
      <c r="G668" s="302">
        <v>43936</v>
      </c>
      <c r="H668" s="63" t="s">
        <v>2319</v>
      </c>
      <c r="I668" s="39" t="s">
        <v>3187</v>
      </c>
      <c r="J668" s="56"/>
      <c r="K668" s="56"/>
      <c r="L668" s="56"/>
      <c r="M668" s="56"/>
      <c r="N668" s="41"/>
      <c r="O668" s="42" t="s">
        <v>287</v>
      </c>
      <c r="P668" s="246" t="s">
        <v>2330</v>
      </c>
      <c r="Q668" s="42"/>
      <c r="R668" s="71"/>
    </row>
    <row r="669" spans="1:18" s="55" customFormat="1" ht="33" customHeight="1" x14ac:dyDescent="0.25">
      <c r="A669" s="54"/>
      <c r="B669" s="62" t="s">
        <v>2300</v>
      </c>
      <c r="C669" s="211" t="s">
        <v>2332</v>
      </c>
      <c r="D669" s="39" t="s">
        <v>517</v>
      </c>
      <c r="E669" s="247">
        <v>5</v>
      </c>
      <c r="F669" s="302">
        <v>43850</v>
      </c>
      <c r="G669" s="302">
        <v>43966</v>
      </c>
      <c r="H669" s="63" t="s">
        <v>2320</v>
      </c>
      <c r="I669" s="39" t="s">
        <v>2321</v>
      </c>
      <c r="J669" s="56"/>
      <c r="K669" s="56"/>
      <c r="L669" s="56"/>
      <c r="M669" s="56"/>
      <c r="N669" s="41"/>
      <c r="O669" s="42" t="s">
        <v>287</v>
      </c>
      <c r="P669" s="246" t="s">
        <v>2330</v>
      </c>
      <c r="Q669" s="42"/>
      <c r="R669" s="71"/>
    </row>
    <row r="670" spans="1:18" s="55" customFormat="1" ht="23.25" customHeight="1" x14ac:dyDescent="0.25">
      <c r="A670" s="54"/>
      <c r="B670" s="62" t="s">
        <v>2301</v>
      </c>
      <c r="C670" s="211" t="s">
        <v>2333</v>
      </c>
      <c r="D670" s="39" t="s">
        <v>517</v>
      </c>
      <c r="E670" s="247">
        <v>5</v>
      </c>
      <c r="F670" s="302">
        <v>43850</v>
      </c>
      <c r="G670" s="302">
        <v>43966</v>
      </c>
      <c r="H670" s="63" t="s">
        <v>2322</v>
      </c>
      <c r="I670" s="39" t="s">
        <v>2323</v>
      </c>
      <c r="J670" s="56"/>
      <c r="K670" s="56"/>
      <c r="L670" s="56"/>
      <c r="M670" s="56"/>
      <c r="N670" s="41"/>
      <c r="O670" s="42" t="s">
        <v>287</v>
      </c>
      <c r="P670" s="246" t="s">
        <v>2330</v>
      </c>
      <c r="Q670" s="42"/>
      <c r="R670" s="71"/>
    </row>
    <row r="671" spans="1:18" s="55" customFormat="1" ht="23.25" customHeight="1" x14ac:dyDescent="0.25">
      <c r="A671" s="54"/>
      <c r="B671" s="62" t="s">
        <v>2302</v>
      </c>
      <c r="C671" s="211" t="s">
        <v>2334</v>
      </c>
      <c r="D671" s="39" t="s">
        <v>517</v>
      </c>
      <c r="E671" s="247">
        <v>15</v>
      </c>
      <c r="F671" s="302">
        <v>43850</v>
      </c>
      <c r="G671" s="302">
        <v>43966</v>
      </c>
      <c r="H671" s="63" t="s">
        <v>2324</v>
      </c>
      <c r="I671" s="39" t="s">
        <v>2325</v>
      </c>
      <c r="J671" s="56"/>
      <c r="K671" s="56"/>
      <c r="L671" s="56"/>
      <c r="M671" s="56"/>
      <c r="N671" s="41"/>
      <c r="O671" s="42" t="s">
        <v>287</v>
      </c>
      <c r="P671" s="246" t="s">
        <v>2330</v>
      </c>
      <c r="Q671" s="42"/>
      <c r="R671" s="71"/>
    </row>
    <row r="672" spans="1:18" s="55" customFormat="1" ht="23.25" customHeight="1" x14ac:dyDescent="0.25">
      <c r="A672" s="54"/>
      <c r="B672" s="62" t="s">
        <v>2303</v>
      </c>
      <c r="C672" s="211" t="s">
        <v>2335</v>
      </c>
      <c r="D672" s="39" t="s">
        <v>517</v>
      </c>
      <c r="E672" s="247">
        <v>10</v>
      </c>
      <c r="F672" s="302">
        <v>43864</v>
      </c>
      <c r="G672" s="302">
        <v>43981</v>
      </c>
      <c r="H672" s="63" t="s">
        <v>2326</v>
      </c>
      <c r="I672" s="39" t="s">
        <v>2327</v>
      </c>
      <c r="J672" s="56"/>
      <c r="K672" s="56"/>
      <c r="L672" s="56"/>
      <c r="M672" s="56"/>
      <c r="N672" s="41"/>
      <c r="O672" s="42" t="s">
        <v>287</v>
      </c>
      <c r="P672" s="246" t="s">
        <v>2330</v>
      </c>
      <c r="Q672" s="42"/>
      <c r="R672" s="71"/>
    </row>
    <row r="673" spans="1:18" s="55" customFormat="1" ht="23.25" customHeight="1" x14ac:dyDescent="0.25">
      <c r="A673" s="54"/>
      <c r="B673" s="62" t="s">
        <v>2304</v>
      </c>
      <c r="C673" s="211" t="s">
        <v>2336</v>
      </c>
      <c r="D673" s="39" t="s">
        <v>517</v>
      </c>
      <c r="E673" s="247">
        <v>20</v>
      </c>
      <c r="F673" s="291">
        <v>43845</v>
      </c>
      <c r="G673" s="302">
        <v>44012</v>
      </c>
      <c r="H673" s="63" t="s">
        <v>2328</v>
      </c>
      <c r="I673" s="39" t="s">
        <v>1498</v>
      </c>
      <c r="J673" s="56"/>
      <c r="K673" s="56"/>
      <c r="L673" s="56"/>
      <c r="M673" s="56"/>
      <c r="N673" s="41"/>
      <c r="O673" s="42" t="s">
        <v>287</v>
      </c>
      <c r="P673" s="246" t="s">
        <v>2330</v>
      </c>
      <c r="Q673" s="42"/>
      <c r="R673" s="71"/>
    </row>
    <row r="674" spans="1:18" s="55" customFormat="1" ht="23.25" customHeight="1" x14ac:dyDescent="0.25">
      <c r="A674" s="54"/>
      <c r="B674" s="62" t="s">
        <v>2305</v>
      </c>
      <c r="C674" s="211" t="s">
        <v>2337</v>
      </c>
      <c r="D674" s="39" t="s">
        <v>517</v>
      </c>
      <c r="E674" s="248">
        <v>5</v>
      </c>
      <c r="F674" s="302">
        <v>44013</v>
      </c>
      <c r="G674" s="302">
        <v>44043</v>
      </c>
      <c r="H674" s="63" t="s">
        <v>2329</v>
      </c>
      <c r="I674" s="39" t="s">
        <v>1498</v>
      </c>
      <c r="J674" s="56"/>
      <c r="K674" s="56"/>
      <c r="L674" s="56"/>
      <c r="M674" s="56"/>
      <c r="N674" s="41"/>
      <c r="O674" s="42" t="s">
        <v>287</v>
      </c>
      <c r="P674" s="246" t="s">
        <v>2331</v>
      </c>
      <c r="Q674" s="42"/>
      <c r="R674" s="71"/>
    </row>
    <row r="675" spans="1:18" s="55" customFormat="1" x14ac:dyDescent="0.25">
      <c r="A675" s="135"/>
      <c r="B675" s="110" t="s">
        <v>2306</v>
      </c>
      <c r="C675" s="112" t="s">
        <v>2297</v>
      </c>
      <c r="D675" s="112" t="s">
        <v>26</v>
      </c>
      <c r="E675" s="173"/>
      <c r="F675" s="293"/>
      <c r="G675" s="293"/>
      <c r="H675" s="112"/>
      <c r="I675" s="112"/>
      <c r="J675" s="123">
        <v>0</v>
      </c>
      <c r="K675" s="113">
        <v>0</v>
      </c>
      <c r="L675" s="113">
        <v>0</v>
      </c>
      <c r="M675" s="113">
        <v>0</v>
      </c>
      <c r="N675" s="117"/>
      <c r="O675" s="115" t="s">
        <v>287</v>
      </c>
      <c r="P675" s="115"/>
      <c r="Q675" s="115"/>
      <c r="R675" s="71"/>
    </row>
    <row r="676" spans="1:18" s="55" customFormat="1" ht="38.25" x14ac:dyDescent="0.25">
      <c r="A676" s="54"/>
      <c r="B676" s="62" t="s">
        <v>2307</v>
      </c>
      <c r="C676" s="211" t="s">
        <v>2339</v>
      </c>
      <c r="D676" s="39" t="s">
        <v>517</v>
      </c>
      <c r="E676" s="247">
        <v>2</v>
      </c>
      <c r="F676" s="302">
        <v>43962</v>
      </c>
      <c r="G676" s="302">
        <v>44012</v>
      </c>
      <c r="H676" s="63" t="s">
        <v>2346</v>
      </c>
      <c r="I676" s="39" t="s">
        <v>2347</v>
      </c>
      <c r="J676" s="56"/>
      <c r="K676" s="56"/>
      <c r="L676" s="56"/>
      <c r="M676" s="56"/>
      <c r="N676" s="41"/>
      <c r="O676" s="42" t="s">
        <v>287</v>
      </c>
      <c r="P676" s="246" t="s">
        <v>2330</v>
      </c>
      <c r="Q676" s="42"/>
      <c r="R676" s="71"/>
    </row>
    <row r="677" spans="1:18" s="55" customFormat="1" ht="30" customHeight="1" x14ac:dyDescent="0.25">
      <c r="A677" s="54"/>
      <c r="B677" s="62" t="s">
        <v>2308</v>
      </c>
      <c r="C677" s="211" t="s">
        <v>2340</v>
      </c>
      <c r="D677" s="39" t="s">
        <v>517</v>
      </c>
      <c r="E677" s="247">
        <v>5</v>
      </c>
      <c r="F677" s="302">
        <v>43952</v>
      </c>
      <c r="G677" s="302">
        <v>44012</v>
      </c>
      <c r="H677" s="63" t="s">
        <v>2348</v>
      </c>
      <c r="I677" s="39" t="s">
        <v>2349</v>
      </c>
      <c r="J677" s="56"/>
      <c r="K677" s="56"/>
      <c r="L677" s="56"/>
      <c r="M677" s="56"/>
      <c r="N677" s="41"/>
      <c r="O677" s="42" t="s">
        <v>107</v>
      </c>
      <c r="P677" s="246" t="s">
        <v>909</v>
      </c>
      <c r="Q677" s="42"/>
      <c r="R677" s="71"/>
    </row>
    <row r="678" spans="1:18" s="55" customFormat="1" ht="58.5" customHeight="1" x14ac:dyDescent="0.25">
      <c r="A678" s="54"/>
      <c r="B678" s="62" t="s">
        <v>2309</v>
      </c>
      <c r="C678" s="211" t="s">
        <v>2341</v>
      </c>
      <c r="D678" s="39" t="s">
        <v>517</v>
      </c>
      <c r="E678" s="247">
        <v>10</v>
      </c>
      <c r="F678" s="302">
        <v>44013</v>
      </c>
      <c r="G678" s="302">
        <v>44043</v>
      </c>
      <c r="H678" s="63" t="s">
        <v>3188</v>
      </c>
      <c r="I678" s="39" t="s">
        <v>2349</v>
      </c>
      <c r="J678" s="56"/>
      <c r="K678" s="56"/>
      <c r="L678" s="56"/>
      <c r="M678" s="56"/>
      <c r="N678" s="41"/>
      <c r="O678" s="42" t="s">
        <v>287</v>
      </c>
      <c r="P678" s="246" t="s">
        <v>2330</v>
      </c>
      <c r="Q678" s="42"/>
      <c r="R678" s="71"/>
    </row>
    <row r="679" spans="1:18" s="55" customFormat="1" ht="25.5" x14ac:dyDescent="0.25">
      <c r="A679" s="54"/>
      <c r="B679" s="62" t="s">
        <v>2310</v>
      </c>
      <c r="C679" s="211" t="s">
        <v>2342</v>
      </c>
      <c r="D679" s="39" t="s">
        <v>517</v>
      </c>
      <c r="E679" s="247">
        <v>10</v>
      </c>
      <c r="F679" s="302">
        <v>43953</v>
      </c>
      <c r="G679" s="302">
        <v>44025</v>
      </c>
      <c r="H679" s="63" t="s">
        <v>2350</v>
      </c>
      <c r="I679" s="39" t="s">
        <v>1498</v>
      </c>
      <c r="J679" s="56"/>
      <c r="K679" s="56"/>
      <c r="L679" s="56"/>
      <c r="M679" s="56"/>
      <c r="N679" s="41"/>
      <c r="O679" s="42" t="s">
        <v>287</v>
      </c>
      <c r="P679" s="246" t="s">
        <v>2330</v>
      </c>
      <c r="Q679" s="42"/>
      <c r="R679" s="71"/>
    </row>
    <row r="680" spans="1:18" s="55" customFormat="1" ht="38.25" x14ac:dyDescent="0.25">
      <c r="A680" s="54"/>
      <c r="B680" s="62" t="s">
        <v>2311</v>
      </c>
      <c r="C680" s="211" t="s">
        <v>3189</v>
      </c>
      <c r="D680" s="39" t="s">
        <v>517</v>
      </c>
      <c r="E680" s="247">
        <v>2</v>
      </c>
      <c r="F680" s="302">
        <v>44032</v>
      </c>
      <c r="G680" s="302">
        <v>44074</v>
      </c>
      <c r="H680" s="63" t="s">
        <v>3190</v>
      </c>
      <c r="I680" s="39" t="s">
        <v>2351</v>
      </c>
      <c r="J680" s="56"/>
      <c r="K680" s="56"/>
      <c r="L680" s="56"/>
      <c r="M680" s="56"/>
      <c r="N680" s="41"/>
      <c r="O680" s="42" t="s">
        <v>287</v>
      </c>
      <c r="P680" s="246" t="s">
        <v>2330</v>
      </c>
      <c r="Q680" s="42"/>
      <c r="R680" s="71"/>
    </row>
    <row r="681" spans="1:18" s="55" customFormat="1" ht="23.25" customHeight="1" x14ac:dyDescent="0.25">
      <c r="A681" s="54"/>
      <c r="B681" s="62" t="s">
        <v>2312</v>
      </c>
      <c r="C681" s="199" t="s">
        <v>2343</v>
      </c>
      <c r="D681" s="39" t="s">
        <v>517</v>
      </c>
      <c r="E681" s="247">
        <v>30</v>
      </c>
      <c r="F681" s="302">
        <v>44044</v>
      </c>
      <c r="G681" s="302">
        <v>44195</v>
      </c>
      <c r="H681" s="63" t="s">
        <v>2319</v>
      </c>
      <c r="I681" s="39" t="s">
        <v>2352</v>
      </c>
      <c r="J681" s="56"/>
      <c r="K681" s="56"/>
      <c r="L681" s="56"/>
      <c r="M681" s="56"/>
      <c r="N681" s="41"/>
      <c r="O681" s="42" t="s">
        <v>287</v>
      </c>
      <c r="P681" s="246" t="s">
        <v>2330</v>
      </c>
      <c r="Q681" s="42"/>
      <c r="R681" s="71"/>
    </row>
    <row r="682" spans="1:18" s="55" customFormat="1" ht="23.25" customHeight="1" x14ac:dyDescent="0.25">
      <c r="A682" s="54"/>
      <c r="B682" s="62" t="s">
        <v>2313</v>
      </c>
      <c r="C682" s="199" t="s">
        <v>2639</v>
      </c>
      <c r="D682" s="39" t="s">
        <v>517</v>
      </c>
      <c r="E682" s="248">
        <v>5</v>
      </c>
      <c r="F682" s="302">
        <v>44060</v>
      </c>
      <c r="G682" s="302">
        <v>44195</v>
      </c>
      <c r="H682" s="63" t="s">
        <v>2353</v>
      </c>
      <c r="I682" s="39" t="s">
        <v>3191</v>
      </c>
      <c r="J682" s="56"/>
      <c r="K682" s="56"/>
      <c r="L682" s="56"/>
      <c r="M682" s="56"/>
      <c r="N682" s="41"/>
      <c r="O682" s="42" t="s">
        <v>287</v>
      </c>
      <c r="P682" s="246" t="s">
        <v>2330</v>
      </c>
      <c r="Q682" s="42"/>
      <c r="R682" s="71"/>
    </row>
    <row r="683" spans="1:18" s="55" customFormat="1" ht="23.25" customHeight="1" x14ac:dyDescent="0.25">
      <c r="A683" s="54"/>
      <c r="B683" s="62" t="s">
        <v>2314</v>
      </c>
      <c r="C683" s="211" t="s">
        <v>2332</v>
      </c>
      <c r="D683" s="39" t="s">
        <v>517</v>
      </c>
      <c r="E683" s="247">
        <v>3</v>
      </c>
      <c r="F683" s="302">
        <v>44060</v>
      </c>
      <c r="G683" s="302">
        <v>44195</v>
      </c>
      <c r="H683" s="63" t="s">
        <v>2320</v>
      </c>
      <c r="I683" s="39" t="s">
        <v>2321</v>
      </c>
      <c r="J683" s="56"/>
      <c r="K683" s="56"/>
      <c r="L683" s="56"/>
      <c r="M683" s="56"/>
      <c r="N683" s="41"/>
      <c r="O683" s="42" t="s">
        <v>287</v>
      </c>
      <c r="P683" s="246" t="s">
        <v>2330</v>
      </c>
      <c r="Q683" s="42"/>
      <c r="R683" s="71"/>
    </row>
    <row r="684" spans="1:18" s="55" customFormat="1" ht="38.25" x14ac:dyDescent="0.25">
      <c r="A684" s="54"/>
      <c r="B684" s="62" t="s">
        <v>2315</v>
      </c>
      <c r="C684" s="211" t="s">
        <v>2333</v>
      </c>
      <c r="D684" s="39" t="s">
        <v>517</v>
      </c>
      <c r="E684" s="247">
        <v>3</v>
      </c>
      <c r="F684" s="302">
        <v>44060</v>
      </c>
      <c r="G684" s="302">
        <v>44195</v>
      </c>
      <c r="H684" s="63" t="s">
        <v>2322</v>
      </c>
      <c r="I684" s="39" t="s">
        <v>2323</v>
      </c>
      <c r="J684" s="56"/>
      <c r="K684" s="56"/>
      <c r="L684" s="56"/>
      <c r="M684" s="56"/>
      <c r="N684" s="41"/>
      <c r="O684" s="42" t="s">
        <v>287</v>
      </c>
      <c r="P684" s="246" t="s">
        <v>2330</v>
      </c>
      <c r="Q684" s="42"/>
      <c r="R684" s="71"/>
    </row>
    <row r="685" spans="1:18" s="55" customFormat="1" ht="25.5" customHeight="1" x14ac:dyDescent="0.25">
      <c r="A685" s="54"/>
      <c r="B685" s="62" t="s">
        <v>2316</v>
      </c>
      <c r="C685" s="211" t="s">
        <v>2334</v>
      </c>
      <c r="D685" s="39" t="s">
        <v>517</v>
      </c>
      <c r="E685" s="247">
        <v>10</v>
      </c>
      <c r="F685" s="302">
        <v>44060</v>
      </c>
      <c r="G685" s="302">
        <v>44195</v>
      </c>
      <c r="H685" s="63" t="s">
        <v>2324</v>
      </c>
      <c r="I685" s="39" t="s">
        <v>2325</v>
      </c>
      <c r="J685" s="56"/>
      <c r="K685" s="56"/>
      <c r="L685" s="56"/>
      <c r="M685" s="56"/>
      <c r="N685" s="41"/>
      <c r="O685" s="42" t="s">
        <v>287</v>
      </c>
      <c r="P685" s="246" t="s">
        <v>2330</v>
      </c>
      <c r="Q685" s="42"/>
      <c r="R685" s="71"/>
    </row>
    <row r="686" spans="1:18" s="55" customFormat="1" ht="23.25" customHeight="1" x14ac:dyDescent="0.25">
      <c r="A686" s="54"/>
      <c r="B686" s="62" t="s">
        <v>2317</v>
      </c>
      <c r="C686" s="211" t="s">
        <v>2344</v>
      </c>
      <c r="D686" s="39" t="s">
        <v>517</v>
      </c>
      <c r="E686" s="247">
        <v>10</v>
      </c>
      <c r="F686" s="302">
        <v>44060</v>
      </c>
      <c r="G686" s="302">
        <v>44195</v>
      </c>
      <c r="H686" s="63" t="s">
        <v>2326</v>
      </c>
      <c r="I686" s="39" t="s">
        <v>2327</v>
      </c>
      <c r="J686" s="56"/>
      <c r="K686" s="56"/>
      <c r="L686" s="56"/>
      <c r="M686" s="56"/>
      <c r="N686" s="41"/>
      <c r="O686" s="42" t="s">
        <v>287</v>
      </c>
      <c r="P686" s="246" t="s">
        <v>2330</v>
      </c>
      <c r="Q686" s="42"/>
      <c r="R686" s="71"/>
    </row>
    <row r="687" spans="1:18" s="55" customFormat="1" ht="23.25" customHeight="1" x14ac:dyDescent="0.25">
      <c r="A687" s="54"/>
      <c r="B687" s="62" t="s">
        <v>2318</v>
      </c>
      <c r="C687" s="211" t="s">
        <v>2345</v>
      </c>
      <c r="D687" s="39" t="s">
        <v>517</v>
      </c>
      <c r="E687" s="248">
        <v>10</v>
      </c>
      <c r="F687" s="302">
        <v>44060</v>
      </c>
      <c r="G687" s="302">
        <v>44195</v>
      </c>
      <c r="H687" s="63" t="s">
        <v>2328</v>
      </c>
      <c r="I687" s="39" t="s">
        <v>1498</v>
      </c>
      <c r="J687" s="56"/>
      <c r="K687" s="56"/>
      <c r="L687" s="56"/>
      <c r="M687" s="56"/>
      <c r="N687" s="41"/>
      <c r="O687" s="42" t="s">
        <v>287</v>
      </c>
      <c r="P687" s="246" t="s">
        <v>2330</v>
      </c>
      <c r="Q687" s="42"/>
      <c r="R687" s="71"/>
    </row>
    <row r="688" spans="1:18" s="55" customFormat="1" ht="33" customHeight="1" x14ac:dyDescent="0.25">
      <c r="A688" s="140" t="s">
        <v>19</v>
      </c>
      <c r="B688" s="228" t="s">
        <v>2359</v>
      </c>
      <c r="C688" s="147" t="s">
        <v>316</v>
      </c>
      <c r="D688" s="150" t="s">
        <v>22</v>
      </c>
      <c r="E688" s="172"/>
      <c r="F688" s="292"/>
      <c r="G688" s="292"/>
      <c r="H688" s="142"/>
      <c r="I688" s="142"/>
      <c r="J688" s="146">
        <f>+J689+J694</f>
        <v>200000</v>
      </c>
      <c r="K688" s="146">
        <f t="shared" ref="K688:M688" si="55">+K689+K694</f>
        <v>0</v>
      </c>
      <c r="L688" s="146">
        <f t="shared" si="55"/>
        <v>0</v>
      </c>
      <c r="M688" s="146">
        <f t="shared" si="55"/>
        <v>0</v>
      </c>
      <c r="N688" s="144" t="s">
        <v>65</v>
      </c>
      <c r="O688" s="145" t="s">
        <v>287</v>
      </c>
      <c r="P688" s="145"/>
      <c r="Q688" s="145"/>
      <c r="R688" s="71"/>
    </row>
    <row r="689" spans="1:18" s="55" customFormat="1" x14ac:dyDescent="0.25">
      <c r="A689" s="135"/>
      <c r="B689" s="110" t="s">
        <v>2361</v>
      </c>
      <c r="C689" s="112" t="s">
        <v>2357</v>
      </c>
      <c r="D689" s="112" t="s">
        <v>26</v>
      </c>
      <c r="E689" s="173"/>
      <c r="F689" s="293"/>
      <c r="G689" s="293"/>
      <c r="H689" s="112"/>
      <c r="I689" s="112"/>
      <c r="J689" s="123">
        <v>200000</v>
      </c>
      <c r="K689" s="113">
        <v>0</v>
      </c>
      <c r="L689" s="113">
        <v>0</v>
      </c>
      <c r="M689" s="113">
        <v>0</v>
      </c>
      <c r="N689" s="117" t="s">
        <v>65</v>
      </c>
      <c r="O689" s="115" t="s">
        <v>287</v>
      </c>
      <c r="P689" s="115"/>
      <c r="Q689" s="115"/>
      <c r="R689" s="71"/>
    </row>
    <row r="690" spans="1:18" s="55" customFormat="1" ht="27.75" customHeight="1" x14ac:dyDescent="0.25">
      <c r="A690" s="54"/>
      <c r="B690" s="62" t="s">
        <v>2362</v>
      </c>
      <c r="C690" s="211" t="s">
        <v>2376</v>
      </c>
      <c r="D690" s="39" t="s">
        <v>517</v>
      </c>
      <c r="E690" s="247">
        <v>50</v>
      </c>
      <c r="F690" s="302">
        <v>43832</v>
      </c>
      <c r="G690" s="302">
        <v>43939</v>
      </c>
      <c r="H690" s="45" t="s">
        <v>2379</v>
      </c>
      <c r="I690" s="196" t="s">
        <v>2383</v>
      </c>
      <c r="J690" s="56"/>
      <c r="K690" s="56"/>
      <c r="L690" s="56"/>
      <c r="M690" s="56"/>
      <c r="N690" s="41"/>
      <c r="O690" s="42" t="s">
        <v>287</v>
      </c>
      <c r="P690" s="246" t="s">
        <v>2387</v>
      </c>
      <c r="Q690" s="42"/>
      <c r="R690" s="71"/>
    </row>
    <row r="691" spans="1:18" s="55" customFormat="1" ht="27" customHeight="1" x14ac:dyDescent="0.25">
      <c r="A691" s="54"/>
      <c r="B691" s="62" t="s">
        <v>2363</v>
      </c>
      <c r="C691" s="211" t="s">
        <v>3192</v>
      </c>
      <c r="D691" s="39" t="s">
        <v>517</v>
      </c>
      <c r="E691" s="247">
        <v>20</v>
      </c>
      <c r="F691" s="302">
        <v>43832</v>
      </c>
      <c r="G691" s="302">
        <v>43960</v>
      </c>
      <c r="H691" s="45" t="s">
        <v>2380</v>
      </c>
      <c r="I691" s="196" t="s">
        <v>2385</v>
      </c>
      <c r="J691" s="56"/>
      <c r="K691" s="56"/>
      <c r="L691" s="56"/>
      <c r="M691" s="56"/>
      <c r="N691" s="41"/>
      <c r="O691" s="42" t="s">
        <v>287</v>
      </c>
      <c r="P691" s="246" t="s">
        <v>2387</v>
      </c>
      <c r="Q691" s="42"/>
      <c r="R691" s="71"/>
    </row>
    <row r="692" spans="1:18" s="55" customFormat="1" ht="28.5" customHeight="1" x14ac:dyDescent="0.25">
      <c r="A692" s="54"/>
      <c r="B692" s="62" t="s">
        <v>2364</v>
      </c>
      <c r="C692" s="211" t="s">
        <v>2377</v>
      </c>
      <c r="D692" s="39" t="s">
        <v>517</v>
      </c>
      <c r="E692" s="247">
        <v>15</v>
      </c>
      <c r="F692" s="302">
        <v>43962</v>
      </c>
      <c r="G692" s="302">
        <v>43987</v>
      </c>
      <c r="H692" s="45" t="s">
        <v>2381</v>
      </c>
      <c r="I692" s="196" t="s">
        <v>2384</v>
      </c>
      <c r="J692" s="56"/>
      <c r="K692" s="56"/>
      <c r="L692" s="56"/>
      <c r="M692" s="56"/>
      <c r="N692" s="41"/>
      <c r="O692" s="42" t="s">
        <v>287</v>
      </c>
      <c r="P692" s="246" t="s">
        <v>2387</v>
      </c>
      <c r="Q692" s="42"/>
      <c r="R692" s="71"/>
    </row>
    <row r="693" spans="1:18" s="55" customFormat="1" ht="26.25" customHeight="1" x14ac:dyDescent="0.25">
      <c r="A693" s="54"/>
      <c r="B693" s="62" t="s">
        <v>2365</v>
      </c>
      <c r="C693" s="211" t="s">
        <v>2378</v>
      </c>
      <c r="D693" s="39" t="s">
        <v>517</v>
      </c>
      <c r="E693" s="247">
        <v>15</v>
      </c>
      <c r="F693" s="302">
        <v>43990</v>
      </c>
      <c r="G693" s="302">
        <v>44025</v>
      </c>
      <c r="H693" s="45" t="s">
        <v>2382</v>
      </c>
      <c r="I693" s="196" t="s">
        <v>2386</v>
      </c>
      <c r="J693" s="56"/>
      <c r="K693" s="56"/>
      <c r="L693" s="56"/>
      <c r="M693" s="56"/>
      <c r="N693" s="41"/>
      <c r="O693" s="42" t="s">
        <v>287</v>
      </c>
      <c r="P693" s="246" t="s">
        <v>2387</v>
      </c>
      <c r="Q693" s="42"/>
      <c r="R693" s="71"/>
    </row>
    <row r="694" spans="1:18" s="55" customFormat="1" x14ac:dyDescent="0.25">
      <c r="A694" s="135"/>
      <c r="B694" s="110" t="s">
        <v>2360</v>
      </c>
      <c r="C694" s="112" t="s">
        <v>2358</v>
      </c>
      <c r="D694" s="112" t="s">
        <v>26</v>
      </c>
      <c r="E694" s="173"/>
      <c r="F694" s="293"/>
      <c r="G694" s="293"/>
      <c r="H694" s="112"/>
      <c r="I694" s="112"/>
      <c r="J694" s="123">
        <v>0</v>
      </c>
      <c r="K694" s="113">
        <v>0</v>
      </c>
      <c r="L694" s="113">
        <v>0</v>
      </c>
      <c r="M694" s="113">
        <v>0</v>
      </c>
      <c r="N694" s="117"/>
      <c r="O694" s="115" t="s">
        <v>287</v>
      </c>
      <c r="P694" s="115" t="s">
        <v>2387</v>
      </c>
      <c r="Q694" s="115"/>
      <c r="R694" s="71"/>
    </row>
    <row r="695" spans="1:18" s="55" customFormat="1" ht="60.75" customHeight="1" x14ac:dyDescent="0.25">
      <c r="A695" s="54"/>
      <c r="B695" s="62" t="s">
        <v>2366</v>
      </c>
      <c r="C695" s="199" t="s">
        <v>2388</v>
      </c>
      <c r="D695" s="39" t="s">
        <v>517</v>
      </c>
      <c r="E695" s="247">
        <v>15</v>
      </c>
      <c r="F695" s="303">
        <v>43832</v>
      </c>
      <c r="G695" s="303">
        <v>43968</v>
      </c>
      <c r="H695" s="45" t="s">
        <v>2405</v>
      </c>
      <c r="I695" s="262" t="s">
        <v>2408</v>
      </c>
      <c r="J695" s="56"/>
      <c r="K695" s="56"/>
      <c r="L695" s="56"/>
      <c r="M695" s="56"/>
      <c r="N695" s="41"/>
      <c r="O695" s="42" t="s">
        <v>287</v>
      </c>
      <c r="P695" s="246" t="s">
        <v>2387</v>
      </c>
      <c r="Q695" s="42"/>
      <c r="R695" s="71"/>
    </row>
    <row r="696" spans="1:18" s="55" customFormat="1" ht="23.25" customHeight="1" x14ac:dyDescent="0.25">
      <c r="A696" s="54"/>
      <c r="B696" s="62" t="s">
        <v>2367</v>
      </c>
      <c r="C696" s="39" t="s">
        <v>2389</v>
      </c>
      <c r="D696" s="39" t="s">
        <v>517</v>
      </c>
      <c r="E696" s="247">
        <v>10</v>
      </c>
      <c r="F696" s="303">
        <v>43953</v>
      </c>
      <c r="G696" s="303">
        <v>44012</v>
      </c>
      <c r="H696" s="45" t="s">
        <v>2397</v>
      </c>
      <c r="I696" s="262" t="s">
        <v>2407</v>
      </c>
      <c r="J696" s="56"/>
      <c r="K696" s="56"/>
      <c r="L696" s="56"/>
      <c r="M696" s="56"/>
      <c r="N696" s="41"/>
      <c r="O696" s="42" t="s">
        <v>287</v>
      </c>
      <c r="P696" s="246" t="s">
        <v>2406</v>
      </c>
      <c r="Q696" s="42"/>
      <c r="R696" s="71"/>
    </row>
    <row r="697" spans="1:18" s="55" customFormat="1" ht="23.25" customHeight="1" x14ac:dyDescent="0.25">
      <c r="A697" s="54"/>
      <c r="B697" s="62" t="s">
        <v>2368</v>
      </c>
      <c r="C697" s="199" t="s">
        <v>2390</v>
      </c>
      <c r="D697" s="39" t="s">
        <v>517</v>
      </c>
      <c r="E697" s="247">
        <v>10</v>
      </c>
      <c r="F697" s="303">
        <v>44013</v>
      </c>
      <c r="G697" s="303">
        <v>44057</v>
      </c>
      <c r="H697" s="45" t="s">
        <v>2398</v>
      </c>
      <c r="I697" s="262" t="s">
        <v>2409</v>
      </c>
      <c r="J697" s="56"/>
      <c r="K697" s="56"/>
      <c r="L697" s="56"/>
      <c r="M697" s="56"/>
      <c r="N697" s="41"/>
      <c r="O697" s="42" t="s">
        <v>287</v>
      </c>
      <c r="P697" s="246" t="s">
        <v>2387</v>
      </c>
      <c r="Q697" s="42"/>
      <c r="R697" s="71"/>
    </row>
    <row r="698" spans="1:18" s="55" customFormat="1" ht="23.25" customHeight="1" x14ac:dyDescent="0.25">
      <c r="A698" s="54"/>
      <c r="B698" s="62" t="s">
        <v>2369</v>
      </c>
      <c r="C698" s="199" t="s">
        <v>2391</v>
      </c>
      <c r="D698" s="39" t="s">
        <v>517</v>
      </c>
      <c r="E698" s="247">
        <v>2</v>
      </c>
      <c r="F698" s="303">
        <v>44057</v>
      </c>
      <c r="G698" s="303">
        <v>44177</v>
      </c>
      <c r="H698" s="45" t="s">
        <v>2399</v>
      </c>
      <c r="I698" s="262" t="s">
        <v>2410</v>
      </c>
      <c r="J698" s="56"/>
      <c r="K698" s="56"/>
      <c r="L698" s="56"/>
      <c r="M698" s="56"/>
      <c r="N698" s="41"/>
      <c r="O698" s="42" t="s">
        <v>287</v>
      </c>
      <c r="P698" s="246" t="s">
        <v>2406</v>
      </c>
      <c r="Q698" s="42"/>
      <c r="R698" s="71"/>
    </row>
    <row r="699" spans="1:18" s="55" customFormat="1" ht="23.25" customHeight="1" x14ac:dyDescent="0.25">
      <c r="A699" s="54"/>
      <c r="B699" s="62" t="s">
        <v>2370</v>
      </c>
      <c r="C699" s="199" t="s">
        <v>2392</v>
      </c>
      <c r="D699" s="39" t="s">
        <v>517</v>
      </c>
      <c r="E699" s="247">
        <v>35</v>
      </c>
      <c r="F699" s="303">
        <v>44057</v>
      </c>
      <c r="G699" s="303">
        <v>44194</v>
      </c>
      <c r="H699" s="45" t="s">
        <v>2400</v>
      </c>
      <c r="I699" s="262" t="s">
        <v>2409</v>
      </c>
      <c r="J699" s="56"/>
      <c r="K699" s="56"/>
      <c r="L699" s="56"/>
      <c r="M699" s="56"/>
      <c r="N699" s="41"/>
      <c r="O699" s="42" t="s">
        <v>287</v>
      </c>
      <c r="P699" s="246" t="s">
        <v>2406</v>
      </c>
      <c r="Q699" s="42"/>
      <c r="R699" s="71"/>
    </row>
    <row r="700" spans="1:18" s="55" customFormat="1" ht="23.25" customHeight="1" x14ac:dyDescent="0.25">
      <c r="A700" s="54"/>
      <c r="B700" s="62" t="s">
        <v>2371</v>
      </c>
      <c r="C700" s="199" t="s">
        <v>2393</v>
      </c>
      <c r="D700" s="39" t="s">
        <v>517</v>
      </c>
      <c r="E700" s="247">
        <v>10</v>
      </c>
      <c r="F700" s="303">
        <v>44049</v>
      </c>
      <c r="G700" s="303">
        <v>44194</v>
      </c>
      <c r="H700" s="45" t="s">
        <v>2401</v>
      </c>
      <c r="I700" s="262" t="s">
        <v>2411</v>
      </c>
      <c r="J700" s="56"/>
      <c r="K700" s="56"/>
      <c r="L700" s="56"/>
      <c r="M700" s="56"/>
      <c r="N700" s="41"/>
      <c r="O700" s="42" t="s">
        <v>287</v>
      </c>
      <c r="P700" s="246" t="s">
        <v>2330</v>
      </c>
      <c r="Q700" s="42"/>
      <c r="R700" s="71"/>
    </row>
    <row r="701" spans="1:18" s="55" customFormat="1" ht="23.25" customHeight="1" x14ac:dyDescent="0.25">
      <c r="A701" s="54"/>
      <c r="B701" s="62" t="s">
        <v>2372</v>
      </c>
      <c r="C701" s="199" t="s">
        <v>2394</v>
      </c>
      <c r="D701" s="39" t="s">
        <v>517</v>
      </c>
      <c r="E701" s="248">
        <v>5</v>
      </c>
      <c r="F701" s="303">
        <v>44077</v>
      </c>
      <c r="G701" s="303">
        <v>44194</v>
      </c>
      <c r="H701" s="45" t="s">
        <v>2402</v>
      </c>
      <c r="I701" s="260" t="s">
        <v>2412</v>
      </c>
      <c r="J701" s="56"/>
      <c r="K701" s="56"/>
      <c r="L701" s="56"/>
      <c r="M701" s="56"/>
      <c r="N701" s="41"/>
      <c r="O701" s="42" t="s">
        <v>139</v>
      </c>
      <c r="P701" s="246" t="s">
        <v>1332</v>
      </c>
      <c r="Q701" s="42"/>
      <c r="R701" s="71"/>
    </row>
    <row r="702" spans="1:18" s="55" customFormat="1" ht="23.25" customHeight="1" x14ac:dyDescent="0.25">
      <c r="A702" s="54"/>
      <c r="B702" s="62" t="s">
        <v>2373</v>
      </c>
      <c r="C702" s="211" t="s">
        <v>3193</v>
      </c>
      <c r="D702" s="39" t="s">
        <v>517</v>
      </c>
      <c r="E702" s="247">
        <v>3</v>
      </c>
      <c r="F702" s="303">
        <v>43869</v>
      </c>
      <c r="G702" s="303">
        <v>43981</v>
      </c>
      <c r="H702" s="63" t="s">
        <v>3194</v>
      </c>
      <c r="I702" s="263" t="s">
        <v>2413</v>
      </c>
      <c r="J702" s="56"/>
      <c r="K702" s="56"/>
      <c r="L702" s="56"/>
      <c r="M702" s="56"/>
      <c r="N702" s="41"/>
      <c r="O702" s="42" t="s">
        <v>287</v>
      </c>
      <c r="P702" s="256" t="s">
        <v>2195</v>
      </c>
      <c r="Q702" s="42"/>
      <c r="R702" s="71"/>
    </row>
    <row r="703" spans="1:18" s="55" customFormat="1" ht="23.25" customHeight="1" x14ac:dyDescent="0.25">
      <c r="A703" s="54"/>
      <c r="B703" s="62" t="s">
        <v>2374</v>
      </c>
      <c r="C703" s="199" t="s">
        <v>2395</v>
      </c>
      <c r="D703" s="39" t="s">
        <v>517</v>
      </c>
      <c r="E703" s="247">
        <v>5</v>
      </c>
      <c r="F703" s="303">
        <v>43832</v>
      </c>
      <c r="G703" s="303">
        <v>44194</v>
      </c>
      <c r="H703" s="45" t="s">
        <v>2403</v>
      </c>
      <c r="I703" s="262" t="s">
        <v>2414</v>
      </c>
      <c r="J703" s="56"/>
      <c r="K703" s="56"/>
      <c r="L703" s="56"/>
      <c r="M703" s="56"/>
      <c r="N703" s="41"/>
      <c r="O703" s="42" t="s">
        <v>287</v>
      </c>
      <c r="P703" s="246" t="s">
        <v>2387</v>
      </c>
      <c r="Q703" s="42"/>
      <c r="R703" s="71"/>
    </row>
    <row r="704" spans="1:18" s="55" customFormat="1" ht="25.5" customHeight="1" x14ac:dyDescent="0.25">
      <c r="A704" s="54"/>
      <c r="B704" s="62" t="s">
        <v>2375</v>
      </c>
      <c r="C704" s="199" t="s">
        <v>2396</v>
      </c>
      <c r="D704" s="39" t="s">
        <v>517</v>
      </c>
      <c r="E704" s="247">
        <v>5</v>
      </c>
      <c r="F704" s="303">
        <v>43850</v>
      </c>
      <c r="G704" s="303">
        <v>43936</v>
      </c>
      <c r="H704" s="45" t="s">
        <v>2404</v>
      </c>
      <c r="I704" s="262" t="s">
        <v>3195</v>
      </c>
      <c r="J704" s="56"/>
      <c r="K704" s="56"/>
      <c r="L704" s="56"/>
      <c r="M704" s="56"/>
      <c r="N704" s="41"/>
      <c r="O704" s="42" t="s">
        <v>287</v>
      </c>
      <c r="P704" s="246" t="s">
        <v>2387</v>
      </c>
      <c r="Q704" s="42"/>
      <c r="R704" s="71"/>
    </row>
    <row r="705" spans="1:18" ht="42.75" customHeight="1" x14ac:dyDescent="0.25">
      <c r="A705" s="140" t="s">
        <v>19</v>
      </c>
      <c r="B705" s="228" t="s">
        <v>2428</v>
      </c>
      <c r="C705" s="147" t="s">
        <v>317</v>
      </c>
      <c r="D705" s="150" t="s">
        <v>22</v>
      </c>
      <c r="E705" s="172"/>
      <c r="F705" s="292"/>
      <c r="G705" s="292"/>
      <c r="H705" s="142"/>
      <c r="I705" s="142"/>
      <c r="J705" s="143">
        <f>+J706+J725</f>
        <v>0</v>
      </c>
      <c r="K705" s="143">
        <f t="shared" ref="K705:M705" si="56">+K706+K725</f>
        <v>0</v>
      </c>
      <c r="L705" s="143">
        <f t="shared" si="56"/>
        <v>0</v>
      </c>
      <c r="M705" s="143">
        <f t="shared" si="56"/>
        <v>0</v>
      </c>
      <c r="N705" s="144"/>
      <c r="O705" s="145" t="s">
        <v>318</v>
      </c>
      <c r="P705" s="145"/>
      <c r="Q705" s="145"/>
      <c r="R705" s="81"/>
    </row>
    <row r="706" spans="1:18" s="66" customFormat="1" ht="25.5" x14ac:dyDescent="0.25">
      <c r="A706" s="135"/>
      <c r="B706" s="110" t="s">
        <v>2458</v>
      </c>
      <c r="C706" s="112" t="s">
        <v>319</v>
      </c>
      <c r="D706" s="129" t="s">
        <v>26</v>
      </c>
      <c r="E706" s="177"/>
      <c r="F706" s="304"/>
      <c r="G706" s="304"/>
      <c r="H706" s="129"/>
      <c r="I706" s="129"/>
      <c r="J706" s="113">
        <v>0</v>
      </c>
      <c r="K706" s="113">
        <v>0</v>
      </c>
      <c r="L706" s="113">
        <v>0</v>
      </c>
      <c r="M706" s="113">
        <v>0</v>
      </c>
      <c r="N706" s="117"/>
      <c r="O706" s="115" t="s">
        <v>318</v>
      </c>
      <c r="P706" s="115"/>
      <c r="Q706" s="115"/>
      <c r="R706" s="73"/>
    </row>
    <row r="707" spans="1:18" s="55" customFormat="1" ht="25.5" x14ac:dyDescent="0.25">
      <c r="A707" s="54"/>
      <c r="B707" s="62" t="s">
        <v>2459</v>
      </c>
      <c r="C707" s="199" t="s">
        <v>2452</v>
      </c>
      <c r="D707" s="39" t="s">
        <v>517</v>
      </c>
      <c r="E707" s="264">
        <v>10</v>
      </c>
      <c r="F707" s="303">
        <v>43922</v>
      </c>
      <c r="G707" s="303">
        <v>44196</v>
      </c>
      <c r="H707" s="45" t="s">
        <v>2435</v>
      </c>
      <c r="I707" s="45" t="s">
        <v>2429</v>
      </c>
      <c r="J707" s="56"/>
      <c r="K707" s="56"/>
      <c r="L707" s="56"/>
      <c r="M707" s="56"/>
      <c r="N707" s="41"/>
      <c r="O707" s="42" t="s">
        <v>318</v>
      </c>
      <c r="P707" s="246" t="s">
        <v>2457</v>
      </c>
      <c r="Q707" s="42"/>
      <c r="R707" s="71"/>
    </row>
    <row r="708" spans="1:18" s="55" customFormat="1" ht="25.5" x14ac:dyDescent="0.25">
      <c r="A708" s="54"/>
      <c r="B708" s="62" t="s">
        <v>2460</v>
      </c>
      <c r="C708" s="199" t="s">
        <v>2453</v>
      </c>
      <c r="D708" s="39" t="s">
        <v>517</v>
      </c>
      <c r="E708" s="264">
        <v>10</v>
      </c>
      <c r="F708" s="303">
        <v>43922</v>
      </c>
      <c r="G708" s="303">
        <v>44012</v>
      </c>
      <c r="H708" s="45" t="s">
        <v>2430</v>
      </c>
      <c r="I708" s="45" t="s">
        <v>2430</v>
      </c>
      <c r="J708" s="56"/>
      <c r="K708" s="56"/>
      <c r="L708" s="56"/>
      <c r="M708" s="56"/>
      <c r="N708" s="41"/>
      <c r="O708" s="42" t="s">
        <v>318</v>
      </c>
      <c r="P708" s="246" t="s">
        <v>2457</v>
      </c>
      <c r="Q708" s="42"/>
      <c r="R708" s="71"/>
    </row>
    <row r="709" spans="1:18" s="55" customFormat="1" ht="25.5" x14ac:dyDescent="0.25">
      <c r="A709" s="54"/>
      <c r="B709" s="62" t="s">
        <v>2461</v>
      </c>
      <c r="C709" s="199" t="s">
        <v>2415</v>
      </c>
      <c r="D709" s="39" t="s">
        <v>517</v>
      </c>
      <c r="E709" s="264">
        <v>10</v>
      </c>
      <c r="F709" s="303">
        <v>43922</v>
      </c>
      <c r="G709" s="303">
        <v>44196</v>
      </c>
      <c r="H709" s="45" t="s">
        <v>2436</v>
      </c>
      <c r="I709" s="45" t="s">
        <v>2431</v>
      </c>
      <c r="J709" s="56"/>
      <c r="K709" s="56"/>
      <c r="L709" s="56"/>
      <c r="M709" s="56"/>
      <c r="N709" s="41"/>
      <c r="O709" s="42" t="s">
        <v>318</v>
      </c>
      <c r="P709" s="246" t="s">
        <v>2457</v>
      </c>
      <c r="Q709" s="42"/>
      <c r="R709" s="71"/>
    </row>
    <row r="710" spans="1:18" s="55" customFormat="1" ht="25.5" x14ac:dyDescent="0.25">
      <c r="A710" s="54"/>
      <c r="B710" s="62" t="s">
        <v>2462</v>
      </c>
      <c r="C710" s="199" t="s">
        <v>2454</v>
      </c>
      <c r="D710" s="39" t="s">
        <v>517</v>
      </c>
      <c r="E710" s="265">
        <v>10</v>
      </c>
      <c r="F710" s="303">
        <v>43936</v>
      </c>
      <c r="G710" s="303">
        <v>44042</v>
      </c>
      <c r="H710" s="45" t="s">
        <v>2437</v>
      </c>
      <c r="I710" s="45" t="s">
        <v>2432</v>
      </c>
      <c r="J710" s="56"/>
      <c r="K710" s="56"/>
      <c r="L710" s="56"/>
      <c r="M710" s="56"/>
      <c r="N710" s="41"/>
      <c r="O710" s="42" t="s">
        <v>318</v>
      </c>
      <c r="P710" s="246" t="s">
        <v>2457</v>
      </c>
      <c r="Q710" s="42"/>
      <c r="R710" s="71"/>
    </row>
    <row r="711" spans="1:18" s="55" customFormat="1" ht="25.5" x14ac:dyDescent="0.25">
      <c r="A711" s="54"/>
      <c r="B711" s="62" t="s">
        <v>2463</v>
      </c>
      <c r="C711" s="199" t="s">
        <v>2455</v>
      </c>
      <c r="D711" s="39" t="s">
        <v>517</v>
      </c>
      <c r="E711" s="265">
        <v>5</v>
      </c>
      <c r="F711" s="303">
        <v>43923</v>
      </c>
      <c r="G711" s="303">
        <v>44196</v>
      </c>
      <c r="H711" s="45" t="s">
        <v>2438</v>
      </c>
      <c r="I711" s="45" t="s">
        <v>2433</v>
      </c>
      <c r="J711" s="56"/>
      <c r="K711" s="56"/>
      <c r="L711" s="56"/>
      <c r="M711" s="56"/>
      <c r="N711" s="41"/>
      <c r="O711" s="42" t="s">
        <v>318</v>
      </c>
      <c r="P711" s="246" t="s">
        <v>2457</v>
      </c>
      <c r="Q711" s="42"/>
      <c r="R711" s="71"/>
    </row>
    <row r="712" spans="1:18" s="55" customFormat="1" ht="25.5" x14ac:dyDescent="0.25">
      <c r="A712" s="54"/>
      <c r="B712" s="62" t="s">
        <v>2464</v>
      </c>
      <c r="C712" s="199" t="s">
        <v>2456</v>
      </c>
      <c r="D712" s="39" t="s">
        <v>517</v>
      </c>
      <c r="E712" s="265">
        <v>10</v>
      </c>
      <c r="F712" s="303">
        <v>44105</v>
      </c>
      <c r="G712" s="303">
        <v>44196</v>
      </c>
      <c r="H712" s="45" t="s">
        <v>2439</v>
      </c>
      <c r="I712" s="45" t="s">
        <v>2433</v>
      </c>
      <c r="J712" s="56"/>
      <c r="K712" s="56"/>
      <c r="L712" s="56"/>
      <c r="M712" s="56"/>
      <c r="N712" s="41"/>
      <c r="O712" s="42" t="s">
        <v>318</v>
      </c>
      <c r="P712" s="246" t="s">
        <v>2457</v>
      </c>
      <c r="Q712" s="42"/>
      <c r="R712" s="71"/>
    </row>
    <row r="713" spans="1:18" s="55" customFormat="1" ht="25.5" x14ac:dyDescent="0.25">
      <c r="A713" s="54"/>
      <c r="B713" s="62" t="s">
        <v>2465</v>
      </c>
      <c r="C713" s="199" t="s">
        <v>2416</v>
      </c>
      <c r="D713" s="39" t="s">
        <v>517</v>
      </c>
      <c r="E713" s="185">
        <v>100</v>
      </c>
      <c r="F713" s="303">
        <v>44114</v>
      </c>
      <c r="G713" s="303">
        <v>44135</v>
      </c>
      <c r="H713" s="45" t="s">
        <v>2440</v>
      </c>
      <c r="I713" s="45" t="s">
        <v>2433</v>
      </c>
      <c r="J713" s="56"/>
      <c r="K713" s="56"/>
      <c r="L713" s="56"/>
      <c r="M713" s="56"/>
      <c r="N713" s="41"/>
      <c r="O713" s="42" t="s">
        <v>318</v>
      </c>
      <c r="P713" s="246" t="s">
        <v>2457</v>
      </c>
      <c r="Q713" s="42"/>
      <c r="R713" s="71"/>
    </row>
    <row r="714" spans="1:18" s="55" customFormat="1" ht="25.5" x14ac:dyDescent="0.25">
      <c r="A714" s="54"/>
      <c r="B714" s="62" t="s">
        <v>2466</v>
      </c>
      <c r="C714" s="199" t="s">
        <v>2417</v>
      </c>
      <c r="D714" s="39" t="s">
        <v>517</v>
      </c>
      <c r="E714" s="185">
        <v>100</v>
      </c>
      <c r="F714" s="303">
        <v>44105</v>
      </c>
      <c r="G714" s="303">
        <v>44134</v>
      </c>
      <c r="H714" s="45" t="s">
        <v>2441</v>
      </c>
      <c r="I714" s="45" t="s">
        <v>2433</v>
      </c>
      <c r="J714" s="56"/>
      <c r="K714" s="56"/>
      <c r="L714" s="56"/>
      <c r="M714" s="56"/>
      <c r="N714" s="41"/>
      <c r="O714" s="42" t="s">
        <v>318</v>
      </c>
      <c r="P714" s="246" t="s">
        <v>2457</v>
      </c>
      <c r="Q714" s="42"/>
      <c r="R714" s="71"/>
    </row>
    <row r="715" spans="1:18" s="55" customFormat="1" ht="25.5" x14ac:dyDescent="0.25">
      <c r="A715" s="54"/>
      <c r="B715" s="62" t="s">
        <v>2467</v>
      </c>
      <c r="C715" s="199" t="s">
        <v>2418</v>
      </c>
      <c r="D715" s="39" t="s">
        <v>517</v>
      </c>
      <c r="E715" s="185">
        <v>100</v>
      </c>
      <c r="F715" s="303">
        <v>44126</v>
      </c>
      <c r="G715" s="303">
        <v>44160</v>
      </c>
      <c r="H715" s="45" t="s">
        <v>2442</v>
      </c>
      <c r="I715" s="45" t="s">
        <v>2433</v>
      </c>
      <c r="J715" s="56"/>
      <c r="K715" s="56"/>
      <c r="L715" s="56"/>
      <c r="M715" s="56"/>
      <c r="N715" s="41"/>
      <c r="O715" s="42" t="s">
        <v>318</v>
      </c>
      <c r="P715" s="246" t="s">
        <v>2457</v>
      </c>
      <c r="Q715" s="42"/>
      <c r="R715" s="71"/>
    </row>
    <row r="716" spans="1:18" s="55" customFormat="1" ht="25.5" x14ac:dyDescent="0.25">
      <c r="A716" s="54"/>
      <c r="B716" s="62" t="s">
        <v>2468</v>
      </c>
      <c r="C716" s="199" t="s">
        <v>2419</v>
      </c>
      <c r="D716" s="39" t="s">
        <v>517</v>
      </c>
      <c r="E716" s="265">
        <v>3</v>
      </c>
      <c r="F716" s="303">
        <v>43985</v>
      </c>
      <c r="G716" s="303">
        <v>44013</v>
      </c>
      <c r="H716" s="45" t="s">
        <v>2443</v>
      </c>
      <c r="I716" s="45" t="s">
        <v>2433</v>
      </c>
      <c r="J716" s="56"/>
      <c r="K716" s="56"/>
      <c r="L716" s="56"/>
      <c r="M716" s="56"/>
      <c r="N716" s="41"/>
      <c r="O716" s="42" t="s">
        <v>318</v>
      </c>
      <c r="P716" s="246" t="s">
        <v>2457</v>
      </c>
      <c r="Q716" s="42"/>
      <c r="R716" s="71"/>
    </row>
    <row r="717" spans="1:18" s="55" customFormat="1" ht="26.25" customHeight="1" x14ac:dyDescent="0.25">
      <c r="A717" s="54"/>
      <c r="B717" s="62" t="s">
        <v>2469</v>
      </c>
      <c r="C717" s="199" t="s">
        <v>2420</v>
      </c>
      <c r="D717" s="39" t="s">
        <v>517</v>
      </c>
      <c r="E717" s="265">
        <v>10</v>
      </c>
      <c r="F717" s="303">
        <v>44094</v>
      </c>
      <c r="G717" s="303">
        <v>44191</v>
      </c>
      <c r="H717" s="45" t="s">
        <v>2444</v>
      </c>
      <c r="I717" s="45" t="s">
        <v>2433</v>
      </c>
      <c r="J717" s="56"/>
      <c r="K717" s="56"/>
      <c r="L717" s="56"/>
      <c r="M717" s="56"/>
      <c r="N717" s="41"/>
      <c r="O717" s="42" t="s">
        <v>318</v>
      </c>
      <c r="P717" s="246" t="s">
        <v>2457</v>
      </c>
      <c r="Q717" s="42"/>
      <c r="R717" s="71"/>
    </row>
    <row r="718" spans="1:18" s="55" customFormat="1" ht="23.25" customHeight="1" x14ac:dyDescent="0.25">
      <c r="A718" s="54"/>
      <c r="B718" s="62" t="s">
        <v>2470</v>
      </c>
      <c r="C718" s="199" t="s">
        <v>2421</v>
      </c>
      <c r="D718" s="39" t="s">
        <v>517</v>
      </c>
      <c r="E718" s="265">
        <v>5</v>
      </c>
      <c r="F718" s="303">
        <v>43923</v>
      </c>
      <c r="G718" s="303">
        <v>44150</v>
      </c>
      <c r="H718" s="45" t="s">
        <v>2445</v>
      </c>
      <c r="I718" s="45" t="s">
        <v>2433</v>
      </c>
      <c r="J718" s="56"/>
      <c r="K718" s="56"/>
      <c r="L718" s="56"/>
      <c r="M718" s="56"/>
      <c r="N718" s="41"/>
      <c r="O718" s="42" t="s">
        <v>318</v>
      </c>
      <c r="P718" s="246" t="s">
        <v>2457</v>
      </c>
      <c r="Q718" s="42"/>
      <c r="R718" s="71"/>
    </row>
    <row r="719" spans="1:18" s="55" customFormat="1" ht="23.25" customHeight="1" x14ac:dyDescent="0.25">
      <c r="A719" s="54"/>
      <c r="B719" s="62" t="s">
        <v>2471</v>
      </c>
      <c r="C719" s="199" t="s">
        <v>2422</v>
      </c>
      <c r="D719" s="39" t="s">
        <v>517</v>
      </c>
      <c r="E719" s="265">
        <v>5</v>
      </c>
      <c r="F719" s="303">
        <v>44105</v>
      </c>
      <c r="G719" s="303">
        <v>44196</v>
      </c>
      <c r="H719" s="45" t="s">
        <v>2446</v>
      </c>
      <c r="I719" s="45" t="s">
        <v>2433</v>
      </c>
      <c r="J719" s="56"/>
      <c r="K719" s="56"/>
      <c r="L719" s="56"/>
      <c r="M719" s="56"/>
      <c r="N719" s="41"/>
      <c r="O719" s="42" t="s">
        <v>318</v>
      </c>
      <c r="P719" s="246" t="s">
        <v>2457</v>
      </c>
      <c r="Q719" s="42"/>
      <c r="R719" s="71"/>
    </row>
    <row r="720" spans="1:18" s="55" customFormat="1" ht="29.25" customHeight="1" x14ac:dyDescent="0.25">
      <c r="A720" s="54"/>
      <c r="B720" s="62" t="s">
        <v>2472</v>
      </c>
      <c r="C720" s="199" t="s">
        <v>2423</v>
      </c>
      <c r="D720" s="39" t="s">
        <v>517</v>
      </c>
      <c r="E720" s="265">
        <v>5</v>
      </c>
      <c r="F720" s="303">
        <v>43985</v>
      </c>
      <c r="G720" s="303">
        <v>44196</v>
      </c>
      <c r="H720" s="45" t="s">
        <v>2447</v>
      </c>
      <c r="I720" s="45" t="s">
        <v>2434</v>
      </c>
      <c r="J720" s="56"/>
      <c r="K720" s="56"/>
      <c r="L720" s="56"/>
      <c r="M720" s="56"/>
      <c r="N720" s="41"/>
      <c r="O720" s="42" t="s">
        <v>318</v>
      </c>
      <c r="P720" s="246" t="s">
        <v>2457</v>
      </c>
      <c r="Q720" s="42"/>
      <c r="R720" s="71"/>
    </row>
    <row r="721" spans="1:18" s="55" customFormat="1" ht="23.25" customHeight="1" x14ac:dyDescent="0.25">
      <c r="A721" s="54"/>
      <c r="B721" s="62" t="s">
        <v>2473</v>
      </c>
      <c r="C721" s="199" t="s">
        <v>2424</v>
      </c>
      <c r="D721" s="39" t="s">
        <v>517</v>
      </c>
      <c r="E721" s="265">
        <v>2</v>
      </c>
      <c r="F721" s="303">
        <v>44044</v>
      </c>
      <c r="G721" s="303">
        <v>44196</v>
      </c>
      <c r="H721" s="45" t="s">
        <v>2448</v>
      </c>
      <c r="I721" s="45" t="s">
        <v>2434</v>
      </c>
      <c r="J721" s="56"/>
      <c r="K721" s="56"/>
      <c r="L721" s="56"/>
      <c r="M721" s="56"/>
      <c r="N721" s="41"/>
      <c r="O721" s="42" t="s">
        <v>318</v>
      </c>
      <c r="P721" s="246" t="s">
        <v>2457</v>
      </c>
      <c r="Q721" s="42"/>
      <c r="R721" s="71"/>
    </row>
    <row r="722" spans="1:18" s="55" customFormat="1" ht="26.25" customHeight="1" x14ac:dyDescent="0.25">
      <c r="A722" s="54"/>
      <c r="B722" s="62" t="s">
        <v>2474</v>
      </c>
      <c r="C722" s="199" t="s">
        <v>2425</v>
      </c>
      <c r="D722" s="39" t="s">
        <v>517</v>
      </c>
      <c r="E722" s="185">
        <v>100</v>
      </c>
      <c r="F722" s="303">
        <v>44077</v>
      </c>
      <c r="G722" s="303">
        <v>44134</v>
      </c>
      <c r="H722" s="45" t="s">
        <v>2449</v>
      </c>
      <c r="I722" s="45" t="s">
        <v>2433</v>
      </c>
      <c r="J722" s="56"/>
      <c r="K722" s="56"/>
      <c r="L722" s="56"/>
      <c r="M722" s="56"/>
      <c r="N722" s="41"/>
      <c r="O722" s="42" t="s">
        <v>318</v>
      </c>
      <c r="P722" s="246" t="s">
        <v>2457</v>
      </c>
      <c r="Q722" s="42"/>
      <c r="R722" s="71"/>
    </row>
    <row r="723" spans="1:18" s="55" customFormat="1" ht="23.25" customHeight="1" x14ac:dyDescent="0.25">
      <c r="A723" s="54"/>
      <c r="B723" s="62" t="s">
        <v>2475</v>
      </c>
      <c r="C723" s="199" t="s">
        <v>2426</v>
      </c>
      <c r="D723" s="39" t="s">
        <v>517</v>
      </c>
      <c r="E723" s="185">
        <v>100</v>
      </c>
      <c r="F723" s="303">
        <v>43985</v>
      </c>
      <c r="G723" s="303">
        <v>44196</v>
      </c>
      <c r="H723" s="45" t="s">
        <v>2450</v>
      </c>
      <c r="I723" s="45" t="s">
        <v>2433</v>
      </c>
      <c r="J723" s="56"/>
      <c r="K723" s="56"/>
      <c r="L723" s="56"/>
      <c r="M723" s="56"/>
      <c r="N723" s="41"/>
      <c r="O723" s="42" t="s">
        <v>318</v>
      </c>
      <c r="P723" s="246" t="s">
        <v>2457</v>
      </c>
      <c r="Q723" s="42"/>
      <c r="R723" s="71"/>
    </row>
    <row r="724" spans="1:18" s="55" customFormat="1" ht="29.25" customHeight="1" x14ac:dyDescent="0.25">
      <c r="A724" s="54"/>
      <c r="B724" s="62" t="s">
        <v>2476</v>
      </c>
      <c r="C724" s="199" t="s">
        <v>2427</v>
      </c>
      <c r="D724" s="39" t="s">
        <v>517</v>
      </c>
      <c r="E724" s="265">
        <v>10</v>
      </c>
      <c r="F724" s="303">
        <v>43985</v>
      </c>
      <c r="G724" s="303">
        <v>44196</v>
      </c>
      <c r="H724" s="63" t="s">
        <v>2451</v>
      </c>
      <c r="I724" s="45" t="s">
        <v>2433</v>
      </c>
      <c r="J724" s="56"/>
      <c r="K724" s="56"/>
      <c r="L724" s="56"/>
      <c r="M724" s="56"/>
      <c r="N724" s="41"/>
      <c r="O724" s="42" t="s">
        <v>318</v>
      </c>
      <c r="P724" s="246" t="s">
        <v>2457</v>
      </c>
      <c r="Q724" s="42"/>
      <c r="R724" s="71"/>
    </row>
    <row r="725" spans="1:18" s="66" customFormat="1" ht="25.5" x14ac:dyDescent="0.25">
      <c r="A725" s="135"/>
      <c r="B725" s="110" t="s">
        <v>2477</v>
      </c>
      <c r="C725" s="112" t="s">
        <v>320</v>
      </c>
      <c r="D725" s="129" t="s">
        <v>26</v>
      </c>
      <c r="E725" s="177"/>
      <c r="F725" s="304"/>
      <c r="G725" s="304"/>
      <c r="H725" s="129"/>
      <c r="I725" s="129"/>
      <c r="J725" s="113">
        <v>0</v>
      </c>
      <c r="K725" s="113">
        <v>0</v>
      </c>
      <c r="L725" s="113">
        <v>0</v>
      </c>
      <c r="M725" s="113">
        <v>0</v>
      </c>
      <c r="N725" s="117"/>
      <c r="O725" s="115" t="s">
        <v>318</v>
      </c>
      <c r="P725" s="115"/>
      <c r="Q725" s="115"/>
      <c r="R725" s="73"/>
    </row>
    <row r="726" spans="1:18" s="55" customFormat="1" ht="25.5" x14ac:dyDescent="0.25">
      <c r="A726" s="54"/>
      <c r="B726" s="62" t="s">
        <v>2478</v>
      </c>
      <c r="C726" s="199" t="s">
        <v>2480</v>
      </c>
      <c r="D726" s="39" t="s">
        <v>517</v>
      </c>
      <c r="E726" s="264">
        <v>35</v>
      </c>
      <c r="F726" s="303">
        <v>44105</v>
      </c>
      <c r="G726" s="303">
        <v>44135</v>
      </c>
      <c r="H726" s="63" t="s">
        <v>3433</v>
      </c>
      <c r="I726" s="63" t="s">
        <v>3433</v>
      </c>
      <c r="J726" s="56"/>
      <c r="K726" s="56"/>
      <c r="L726" s="56"/>
      <c r="M726" s="56"/>
      <c r="N726" s="41"/>
      <c r="O726" s="42" t="s">
        <v>318</v>
      </c>
      <c r="P726" s="246" t="s">
        <v>2457</v>
      </c>
      <c r="Q726" s="42"/>
      <c r="R726" s="71"/>
    </row>
    <row r="727" spans="1:18" s="55" customFormat="1" ht="25.5" x14ac:dyDescent="0.25">
      <c r="A727" s="54"/>
      <c r="B727" s="62" t="s">
        <v>2479</v>
      </c>
      <c r="C727" s="199" t="s">
        <v>3427</v>
      </c>
      <c r="D727" s="39" t="s">
        <v>517</v>
      </c>
      <c r="E727" s="264">
        <v>5</v>
      </c>
      <c r="F727" s="303">
        <v>44136</v>
      </c>
      <c r="G727" s="303">
        <v>44150</v>
      </c>
      <c r="H727" s="63" t="s">
        <v>3434</v>
      </c>
      <c r="I727" s="63" t="s">
        <v>3434</v>
      </c>
      <c r="J727" s="56"/>
      <c r="K727" s="56"/>
      <c r="L727" s="56"/>
      <c r="M727" s="56"/>
      <c r="N727" s="41"/>
      <c r="O727" s="42" t="s">
        <v>318</v>
      </c>
      <c r="P727" s="246" t="s">
        <v>2457</v>
      </c>
      <c r="Q727" s="42"/>
      <c r="R727" s="71"/>
    </row>
    <row r="728" spans="1:18" s="55" customFormat="1" ht="25.5" x14ac:dyDescent="0.25">
      <c r="A728" s="54"/>
      <c r="B728" s="62" t="s">
        <v>3421</v>
      </c>
      <c r="C728" s="199" t="s">
        <v>3428</v>
      </c>
      <c r="D728" s="39" t="s">
        <v>517</v>
      </c>
      <c r="E728" s="264">
        <v>5</v>
      </c>
      <c r="F728" s="303">
        <v>44151</v>
      </c>
      <c r="G728" s="303">
        <v>44166</v>
      </c>
      <c r="H728" s="63" t="s">
        <v>3435</v>
      </c>
      <c r="I728" s="63" t="s">
        <v>3435</v>
      </c>
      <c r="J728" s="56"/>
      <c r="K728" s="56"/>
      <c r="L728" s="56"/>
      <c r="M728" s="56"/>
      <c r="N728" s="41"/>
      <c r="O728" s="42" t="s">
        <v>318</v>
      </c>
      <c r="P728" s="246" t="s">
        <v>2457</v>
      </c>
      <c r="Q728" s="42"/>
      <c r="R728" s="71"/>
    </row>
    <row r="729" spans="1:18" s="55" customFormat="1" ht="25.5" x14ac:dyDescent="0.25">
      <c r="A729" s="54"/>
      <c r="B729" s="62" t="s">
        <v>3422</v>
      </c>
      <c r="C729" s="199" t="s">
        <v>3429</v>
      </c>
      <c r="D729" s="39" t="s">
        <v>517</v>
      </c>
      <c r="E729" s="264">
        <v>5</v>
      </c>
      <c r="F729" s="303">
        <v>44166</v>
      </c>
      <c r="G729" s="303">
        <v>44170</v>
      </c>
      <c r="H729" s="63" t="s">
        <v>3436</v>
      </c>
      <c r="I729" s="63" t="s">
        <v>816</v>
      </c>
      <c r="J729" s="56"/>
      <c r="K729" s="56"/>
      <c r="L729" s="56"/>
      <c r="M729" s="56"/>
      <c r="N729" s="41"/>
      <c r="O729" s="42" t="s">
        <v>318</v>
      </c>
      <c r="P729" s="246" t="s">
        <v>2457</v>
      </c>
      <c r="Q729" s="42"/>
      <c r="R729" s="71"/>
    </row>
    <row r="730" spans="1:18" s="55" customFormat="1" ht="25.5" x14ac:dyDescent="0.25">
      <c r="A730" s="54"/>
      <c r="B730" s="62" t="s">
        <v>3423</v>
      </c>
      <c r="C730" s="199" t="s">
        <v>2481</v>
      </c>
      <c r="D730" s="39" t="s">
        <v>517</v>
      </c>
      <c r="E730" s="264">
        <v>35</v>
      </c>
      <c r="F730" s="303">
        <v>44119</v>
      </c>
      <c r="G730" s="303">
        <v>44145</v>
      </c>
      <c r="H730" s="63" t="s">
        <v>3433</v>
      </c>
      <c r="I730" s="63" t="s">
        <v>3433</v>
      </c>
      <c r="J730" s="56"/>
      <c r="K730" s="56"/>
      <c r="L730" s="56"/>
      <c r="M730" s="56"/>
      <c r="N730" s="41"/>
      <c r="O730" s="42" t="s">
        <v>318</v>
      </c>
      <c r="P730" s="246" t="s">
        <v>2457</v>
      </c>
      <c r="Q730" s="42"/>
      <c r="R730" s="71"/>
    </row>
    <row r="731" spans="1:18" s="55" customFormat="1" ht="25.5" x14ac:dyDescent="0.25">
      <c r="A731" s="54"/>
      <c r="B731" s="62" t="s">
        <v>3424</v>
      </c>
      <c r="C731" s="199" t="s">
        <v>3430</v>
      </c>
      <c r="D731" s="39" t="s">
        <v>517</v>
      </c>
      <c r="E731" s="264">
        <v>5</v>
      </c>
      <c r="F731" s="303">
        <v>44145</v>
      </c>
      <c r="G731" s="303">
        <v>44155</v>
      </c>
      <c r="H731" s="63" t="s">
        <v>3437</v>
      </c>
      <c r="I731" s="63" t="s">
        <v>3437</v>
      </c>
      <c r="J731" s="56"/>
      <c r="K731" s="56"/>
      <c r="L731" s="56"/>
      <c r="M731" s="56"/>
      <c r="N731" s="41"/>
      <c r="O731" s="42" t="s">
        <v>318</v>
      </c>
      <c r="P731" s="246" t="s">
        <v>2457</v>
      </c>
      <c r="Q731" s="42"/>
      <c r="R731" s="71"/>
    </row>
    <row r="732" spans="1:18" s="55" customFormat="1" ht="25.5" x14ac:dyDescent="0.25">
      <c r="A732" s="54"/>
      <c r="B732" s="62" t="s">
        <v>3425</v>
      </c>
      <c r="C732" s="199" t="s">
        <v>3431</v>
      </c>
      <c r="D732" s="39" t="s">
        <v>517</v>
      </c>
      <c r="E732" s="264">
        <v>5</v>
      </c>
      <c r="F732" s="303">
        <v>44155</v>
      </c>
      <c r="G732" s="303">
        <v>44172</v>
      </c>
      <c r="H732" s="63" t="s">
        <v>3438</v>
      </c>
      <c r="I732" s="63" t="s">
        <v>3438</v>
      </c>
      <c r="J732" s="56"/>
      <c r="K732" s="56"/>
      <c r="L732" s="56"/>
      <c r="M732" s="56"/>
      <c r="N732" s="41"/>
      <c r="O732" s="42" t="s">
        <v>318</v>
      </c>
      <c r="P732" s="246" t="s">
        <v>2457</v>
      </c>
      <c r="Q732" s="42"/>
      <c r="R732" s="71"/>
    </row>
    <row r="733" spans="1:18" s="55" customFormat="1" ht="25.5" x14ac:dyDescent="0.25">
      <c r="A733" s="54"/>
      <c r="B733" s="62" t="s">
        <v>3426</v>
      </c>
      <c r="C733" s="199" t="s">
        <v>3432</v>
      </c>
      <c r="D733" s="39" t="s">
        <v>517</v>
      </c>
      <c r="E733" s="264">
        <v>5</v>
      </c>
      <c r="F733" s="303">
        <v>44172</v>
      </c>
      <c r="G733" s="303">
        <v>44175</v>
      </c>
      <c r="H733" s="63" t="s">
        <v>3439</v>
      </c>
      <c r="I733" s="63" t="s">
        <v>816</v>
      </c>
      <c r="J733" s="56"/>
      <c r="K733" s="56"/>
      <c r="L733" s="56"/>
      <c r="M733" s="56"/>
      <c r="N733" s="41"/>
      <c r="O733" s="42" t="s">
        <v>318</v>
      </c>
      <c r="P733" s="246" t="s">
        <v>2457</v>
      </c>
      <c r="Q733" s="42"/>
      <c r="R733" s="71"/>
    </row>
    <row r="734" spans="1:18" ht="46.5" customHeight="1" x14ac:dyDescent="0.25">
      <c r="A734" s="140" t="s">
        <v>19</v>
      </c>
      <c r="B734" s="228" t="s">
        <v>2482</v>
      </c>
      <c r="C734" s="147" t="s">
        <v>321</v>
      </c>
      <c r="D734" s="150" t="s">
        <v>22</v>
      </c>
      <c r="E734" s="172"/>
      <c r="F734" s="292"/>
      <c r="G734" s="292"/>
      <c r="H734" s="142"/>
      <c r="I734" s="142"/>
      <c r="J734" s="146">
        <f>+J735+J742+J746+J756+J758</f>
        <v>0</v>
      </c>
      <c r="K734" s="146">
        <f t="shared" ref="K734:M734" si="57">+K735+K742+K746+K756+K758</f>
        <v>0</v>
      </c>
      <c r="L734" s="146">
        <f t="shared" si="57"/>
        <v>0</v>
      </c>
      <c r="M734" s="146">
        <f t="shared" si="57"/>
        <v>0</v>
      </c>
      <c r="N734" s="144"/>
      <c r="O734" s="145" t="s">
        <v>318</v>
      </c>
      <c r="P734" s="145"/>
      <c r="Q734" s="145"/>
      <c r="R734" s="81"/>
    </row>
    <row r="735" spans="1:18" ht="25.5" x14ac:dyDescent="0.25">
      <c r="A735" s="136"/>
      <c r="B735" s="110" t="s">
        <v>2483</v>
      </c>
      <c r="C735" s="112" t="s">
        <v>322</v>
      </c>
      <c r="D735" s="112" t="s">
        <v>26</v>
      </c>
      <c r="E735" s="173"/>
      <c r="F735" s="293"/>
      <c r="G735" s="293"/>
      <c r="H735" s="112"/>
      <c r="I735" s="112"/>
      <c r="J735" s="116">
        <v>0</v>
      </c>
      <c r="K735" s="116">
        <v>0</v>
      </c>
      <c r="L735" s="116">
        <v>0</v>
      </c>
      <c r="M735" s="116">
        <v>0</v>
      </c>
      <c r="N735" s="117"/>
      <c r="O735" s="115" t="s">
        <v>318</v>
      </c>
      <c r="P735" s="115"/>
      <c r="Q735" s="115"/>
      <c r="R735" s="81"/>
    </row>
    <row r="736" spans="1:18" s="55" customFormat="1" ht="25.5" x14ac:dyDescent="0.25">
      <c r="A736" s="54"/>
      <c r="B736" s="62" t="s">
        <v>2488</v>
      </c>
      <c r="C736" s="199" t="s">
        <v>2494</v>
      </c>
      <c r="D736" s="39" t="s">
        <v>517</v>
      </c>
      <c r="E736" s="264">
        <v>30</v>
      </c>
      <c r="F736" s="303">
        <v>43983</v>
      </c>
      <c r="G736" s="303">
        <v>44027</v>
      </c>
      <c r="H736" s="45" t="s">
        <v>2503</v>
      </c>
      <c r="I736" s="45" t="s">
        <v>2500</v>
      </c>
      <c r="J736" s="56"/>
      <c r="K736" s="56"/>
      <c r="L736" s="56"/>
      <c r="M736" s="56"/>
      <c r="N736" s="41"/>
      <c r="O736" s="42" t="s">
        <v>318</v>
      </c>
      <c r="P736" s="246" t="s">
        <v>2499</v>
      </c>
      <c r="Q736" s="42"/>
      <c r="R736" s="71"/>
    </row>
    <row r="737" spans="1:18" s="55" customFormat="1" ht="25.5" x14ac:dyDescent="0.25">
      <c r="A737" s="54"/>
      <c r="B737" s="62" t="s">
        <v>2489</v>
      </c>
      <c r="C737" s="199" t="s">
        <v>2495</v>
      </c>
      <c r="D737" s="39" t="s">
        <v>517</v>
      </c>
      <c r="E737" s="264">
        <v>35</v>
      </c>
      <c r="F737" s="303">
        <v>43983</v>
      </c>
      <c r="G737" s="303">
        <v>44027</v>
      </c>
      <c r="H737" s="45" t="s">
        <v>2504</v>
      </c>
      <c r="I737" s="45" t="s">
        <v>2500</v>
      </c>
      <c r="J737" s="56"/>
      <c r="K737" s="56"/>
      <c r="L737" s="56"/>
      <c r="M737" s="56"/>
      <c r="N737" s="41"/>
      <c r="O737" s="42" t="s">
        <v>318</v>
      </c>
      <c r="P737" s="246" t="s">
        <v>2499</v>
      </c>
      <c r="Q737" s="42"/>
      <c r="R737" s="71"/>
    </row>
    <row r="738" spans="1:18" s="55" customFormat="1" ht="25.5" x14ac:dyDescent="0.25">
      <c r="A738" s="54"/>
      <c r="B738" s="62" t="s">
        <v>2490</v>
      </c>
      <c r="C738" s="199" t="s">
        <v>2496</v>
      </c>
      <c r="D738" s="39" t="s">
        <v>517</v>
      </c>
      <c r="E738" s="264">
        <v>10</v>
      </c>
      <c r="F738" s="303">
        <v>44029</v>
      </c>
      <c r="G738" s="303">
        <v>44061</v>
      </c>
      <c r="H738" s="45" t="s">
        <v>2505</v>
      </c>
      <c r="I738" s="45" t="s">
        <v>2501</v>
      </c>
      <c r="J738" s="56"/>
      <c r="K738" s="56"/>
      <c r="L738" s="56"/>
      <c r="M738" s="56"/>
      <c r="N738" s="41"/>
      <c r="O738" s="42" t="s">
        <v>96</v>
      </c>
      <c r="P738" s="246" t="s">
        <v>1154</v>
      </c>
      <c r="Q738" s="42"/>
      <c r="R738" s="71"/>
    </row>
    <row r="739" spans="1:18" s="55" customFormat="1" ht="25.5" x14ac:dyDescent="0.25">
      <c r="A739" s="54"/>
      <c r="B739" s="62" t="s">
        <v>2491</v>
      </c>
      <c r="C739" s="199" t="s">
        <v>2497</v>
      </c>
      <c r="D739" s="39" t="s">
        <v>517</v>
      </c>
      <c r="E739" s="264">
        <v>15</v>
      </c>
      <c r="F739" s="303">
        <v>44046</v>
      </c>
      <c r="G739" s="303">
        <v>44076</v>
      </c>
      <c r="H739" s="45" t="s">
        <v>2507</v>
      </c>
      <c r="I739" s="45" t="s">
        <v>2501</v>
      </c>
      <c r="J739" s="56"/>
      <c r="K739" s="56"/>
      <c r="L739" s="56"/>
      <c r="M739" s="56"/>
      <c r="N739" s="41"/>
      <c r="O739" s="42" t="s">
        <v>96</v>
      </c>
      <c r="P739" s="246" t="s">
        <v>1154</v>
      </c>
      <c r="Q739" s="42"/>
      <c r="R739" s="71"/>
    </row>
    <row r="740" spans="1:18" s="55" customFormat="1" x14ac:dyDescent="0.25">
      <c r="A740" s="54"/>
      <c r="B740" s="62" t="s">
        <v>2492</v>
      </c>
      <c r="C740" s="199" t="s">
        <v>3196</v>
      </c>
      <c r="D740" s="39" t="s">
        <v>517</v>
      </c>
      <c r="E740" s="264">
        <v>5</v>
      </c>
      <c r="F740" s="303">
        <v>44076</v>
      </c>
      <c r="G740" s="303">
        <v>44081</v>
      </c>
      <c r="H740" s="45" t="s">
        <v>2506</v>
      </c>
      <c r="I740" s="45" t="s">
        <v>816</v>
      </c>
      <c r="J740" s="56"/>
      <c r="K740" s="56"/>
      <c r="L740" s="56"/>
      <c r="M740" s="56"/>
      <c r="N740" s="41"/>
      <c r="O740" s="42" t="s">
        <v>96</v>
      </c>
      <c r="P740" s="246" t="s">
        <v>1154</v>
      </c>
      <c r="Q740" s="42"/>
      <c r="R740" s="71"/>
    </row>
    <row r="741" spans="1:18" s="55" customFormat="1" ht="25.5" x14ac:dyDescent="0.25">
      <c r="A741" s="54"/>
      <c r="B741" s="62" t="s">
        <v>2493</v>
      </c>
      <c r="C741" s="199" t="s">
        <v>2498</v>
      </c>
      <c r="D741" s="39" t="s">
        <v>517</v>
      </c>
      <c r="E741" s="264">
        <v>5</v>
      </c>
      <c r="F741" s="303">
        <v>44091</v>
      </c>
      <c r="G741" s="303">
        <v>44096</v>
      </c>
      <c r="H741" s="45" t="s">
        <v>2513</v>
      </c>
      <c r="I741" s="45" t="s">
        <v>816</v>
      </c>
      <c r="J741" s="56"/>
      <c r="K741" s="56"/>
      <c r="L741" s="56"/>
      <c r="M741" s="56"/>
      <c r="N741" s="41"/>
      <c r="O741" s="42" t="s">
        <v>96</v>
      </c>
      <c r="P741" s="246" t="s">
        <v>1154</v>
      </c>
      <c r="Q741" s="42"/>
      <c r="R741" s="71"/>
    </row>
    <row r="742" spans="1:18" ht="25.5" x14ac:dyDescent="0.25">
      <c r="A742" s="136"/>
      <c r="B742" s="110" t="s">
        <v>2484</v>
      </c>
      <c r="C742" s="112" t="s">
        <v>323</v>
      </c>
      <c r="D742" s="112" t="s">
        <v>26</v>
      </c>
      <c r="E742" s="173"/>
      <c r="F742" s="293"/>
      <c r="G742" s="293"/>
      <c r="H742" s="112"/>
      <c r="I742" s="112"/>
      <c r="J742" s="116">
        <v>0</v>
      </c>
      <c r="K742" s="116">
        <v>0</v>
      </c>
      <c r="L742" s="116">
        <v>0</v>
      </c>
      <c r="M742" s="116">
        <v>0</v>
      </c>
      <c r="N742" s="117"/>
      <c r="O742" s="115" t="s">
        <v>318</v>
      </c>
      <c r="P742" s="115"/>
      <c r="Q742" s="115"/>
      <c r="R742" s="81"/>
    </row>
    <row r="743" spans="1:18" s="55" customFormat="1" ht="25.5" x14ac:dyDescent="0.25">
      <c r="A743" s="54"/>
      <c r="B743" s="62" t="s">
        <v>2508</v>
      </c>
      <c r="C743" s="199" t="s">
        <v>3197</v>
      </c>
      <c r="D743" s="39" t="s">
        <v>517</v>
      </c>
      <c r="E743" s="264">
        <v>55</v>
      </c>
      <c r="F743" s="303">
        <v>44046</v>
      </c>
      <c r="G743" s="303">
        <v>44106</v>
      </c>
      <c r="H743" s="45" t="s">
        <v>2514</v>
      </c>
      <c r="I743" s="45" t="s">
        <v>2500</v>
      </c>
      <c r="J743" s="56"/>
      <c r="K743" s="56"/>
      <c r="L743" s="56"/>
      <c r="M743" s="56"/>
      <c r="N743" s="41"/>
      <c r="O743" s="42" t="s">
        <v>318</v>
      </c>
      <c r="P743" s="246" t="s">
        <v>2517</v>
      </c>
      <c r="Q743" s="42"/>
      <c r="R743" s="71"/>
    </row>
    <row r="744" spans="1:18" s="55" customFormat="1" ht="25.5" x14ac:dyDescent="0.25">
      <c r="A744" s="54"/>
      <c r="B744" s="62" t="s">
        <v>2509</v>
      </c>
      <c r="C744" s="199" t="s">
        <v>2511</v>
      </c>
      <c r="D744" s="39" t="s">
        <v>517</v>
      </c>
      <c r="E744" s="264">
        <v>35</v>
      </c>
      <c r="F744" s="303">
        <v>44110</v>
      </c>
      <c r="G744" s="303">
        <v>44140</v>
      </c>
      <c r="H744" s="45" t="s">
        <v>2515</v>
      </c>
      <c r="I744" s="45" t="s">
        <v>2501</v>
      </c>
      <c r="J744" s="56"/>
      <c r="K744" s="56"/>
      <c r="L744" s="56"/>
      <c r="M744" s="56"/>
      <c r="N744" s="41"/>
      <c r="O744" s="42" t="s">
        <v>96</v>
      </c>
      <c r="P744" s="246" t="s">
        <v>1154</v>
      </c>
      <c r="Q744" s="42"/>
      <c r="R744" s="71"/>
    </row>
    <row r="745" spans="1:18" s="55" customFormat="1" x14ac:dyDescent="0.25">
      <c r="A745" s="54"/>
      <c r="B745" s="62" t="s">
        <v>2510</v>
      </c>
      <c r="C745" s="199" t="s">
        <v>2512</v>
      </c>
      <c r="D745" s="39" t="s">
        <v>517</v>
      </c>
      <c r="E745" s="264">
        <v>10</v>
      </c>
      <c r="F745" s="303">
        <v>44145</v>
      </c>
      <c r="G745" s="303">
        <v>44155</v>
      </c>
      <c r="H745" s="45" t="s">
        <v>2516</v>
      </c>
      <c r="I745" s="45" t="s">
        <v>816</v>
      </c>
      <c r="J745" s="56"/>
      <c r="K745" s="56"/>
      <c r="L745" s="56"/>
      <c r="M745" s="56"/>
      <c r="N745" s="41"/>
      <c r="O745" s="42" t="s">
        <v>96</v>
      </c>
      <c r="P745" s="246" t="s">
        <v>1154</v>
      </c>
      <c r="Q745" s="42"/>
      <c r="R745" s="71"/>
    </row>
    <row r="746" spans="1:18" ht="25.5" x14ac:dyDescent="0.25">
      <c r="A746" s="136"/>
      <c r="B746" s="110" t="s">
        <v>2485</v>
      </c>
      <c r="C746" s="112" t="s">
        <v>324</v>
      </c>
      <c r="D746" s="112" t="s">
        <v>26</v>
      </c>
      <c r="E746" s="173"/>
      <c r="F746" s="293"/>
      <c r="G746" s="293"/>
      <c r="H746" s="112"/>
      <c r="I746" s="112"/>
      <c r="J746" s="116">
        <v>0</v>
      </c>
      <c r="K746" s="116">
        <v>0</v>
      </c>
      <c r="L746" s="116">
        <v>0</v>
      </c>
      <c r="M746" s="116">
        <v>0</v>
      </c>
      <c r="N746" s="117"/>
      <c r="O746" s="115" t="s">
        <v>318</v>
      </c>
      <c r="P746" s="115"/>
      <c r="Q746" s="115"/>
      <c r="R746" s="81"/>
    </row>
    <row r="747" spans="1:18" s="55" customFormat="1" ht="25.5" x14ac:dyDescent="0.25">
      <c r="A747" s="54"/>
      <c r="B747" s="62" t="s">
        <v>2518</v>
      </c>
      <c r="C747" s="199" t="s">
        <v>2527</v>
      </c>
      <c r="D747" s="39" t="s">
        <v>517</v>
      </c>
      <c r="E747" s="264">
        <v>30</v>
      </c>
      <c r="F747" s="303">
        <v>44044</v>
      </c>
      <c r="G747" s="303">
        <v>44073</v>
      </c>
      <c r="H747" s="45" t="s">
        <v>2536</v>
      </c>
      <c r="I747" s="45" t="s">
        <v>2500</v>
      </c>
      <c r="J747" s="56"/>
      <c r="K747" s="56"/>
      <c r="L747" s="56"/>
      <c r="M747" s="56"/>
      <c r="N747" s="41"/>
      <c r="O747" s="42" t="s">
        <v>318</v>
      </c>
      <c r="P747" s="246" t="s">
        <v>2545</v>
      </c>
      <c r="Q747" s="42"/>
      <c r="R747" s="71"/>
    </row>
    <row r="748" spans="1:18" s="55" customFormat="1" ht="25.5" x14ac:dyDescent="0.25">
      <c r="A748" s="54"/>
      <c r="B748" s="62" t="s">
        <v>2519</v>
      </c>
      <c r="C748" s="199" t="s">
        <v>2528</v>
      </c>
      <c r="D748" s="39" t="s">
        <v>517</v>
      </c>
      <c r="E748" s="264">
        <v>30</v>
      </c>
      <c r="F748" s="303">
        <v>44075</v>
      </c>
      <c r="G748" s="303">
        <v>44104</v>
      </c>
      <c r="H748" s="45" t="s">
        <v>2537</v>
      </c>
      <c r="I748" s="45" t="s">
        <v>2500</v>
      </c>
      <c r="J748" s="56"/>
      <c r="K748" s="56"/>
      <c r="L748" s="56"/>
      <c r="M748" s="56"/>
      <c r="N748" s="41"/>
      <c r="O748" s="42" t="s">
        <v>318</v>
      </c>
      <c r="P748" s="246" t="s">
        <v>2545</v>
      </c>
      <c r="Q748" s="42"/>
      <c r="R748" s="71"/>
    </row>
    <row r="749" spans="1:18" s="55" customFormat="1" ht="25.5" x14ac:dyDescent="0.25">
      <c r="A749" s="54"/>
      <c r="B749" s="62" t="s">
        <v>2520</v>
      </c>
      <c r="C749" s="199" t="s">
        <v>2529</v>
      </c>
      <c r="D749" s="39" t="s">
        <v>517</v>
      </c>
      <c r="E749" s="264">
        <v>30</v>
      </c>
      <c r="F749" s="303">
        <v>44105</v>
      </c>
      <c r="G749" s="303">
        <v>44134</v>
      </c>
      <c r="H749" s="45" t="s">
        <v>2538</v>
      </c>
      <c r="I749" s="45" t="s">
        <v>2500</v>
      </c>
      <c r="J749" s="56"/>
      <c r="K749" s="56"/>
      <c r="L749" s="56"/>
      <c r="M749" s="56"/>
      <c r="N749" s="41"/>
      <c r="O749" s="42" t="s">
        <v>318</v>
      </c>
      <c r="P749" s="246" t="s">
        <v>2545</v>
      </c>
      <c r="Q749" s="42"/>
      <c r="R749" s="71"/>
    </row>
    <row r="750" spans="1:18" s="55" customFormat="1" ht="25.5" x14ac:dyDescent="0.25">
      <c r="A750" s="54"/>
      <c r="B750" s="62" t="s">
        <v>2521</v>
      </c>
      <c r="C750" s="199" t="s">
        <v>2530</v>
      </c>
      <c r="D750" s="39" t="s">
        <v>517</v>
      </c>
      <c r="E750" s="264">
        <v>2</v>
      </c>
      <c r="F750" s="303">
        <v>44076</v>
      </c>
      <c r="G750" s="303">
        <v>44104</v>
      </c>
      <c r="H750" s="45" t="s">
        <v>2539</v>
      </c>
      <c r="I750" s="45" t="s">
        <v>2501</v>
      </c>
      <c r="J750" s="56"/>
      <c r="K750" s="56"/>
      <c r="L750" s="56"/>
      <c r="M750" s="56"/>
      <c r="N750" s="41"/>
      <c r="O750" s="42" t="s">
        <v>96</v>
      </c>
      <c r="P750" s="246" t="s">
        <v>1154</v>
      </c>
      <c r="Q750" s="42"/>
      <c r="R750" s="71"/>
    </row>
    <row r="751" spans="1:18" s="55" customFormat="1" ht="25.5" x14ac:dyDescent="0.25">
      <c r="A751" s="54"/>
      <c r="B751" s="62" t="s">
        <v>2522</v>
      </c>
      <c r="C751" s="199" t="s">
        <v>2531</v>
      </c>
      <c r="D751" s="39" t="s">
        <v>517</v>
      </c>
      <c r="E751" s="264">
        <v>2</v>
      </c>
      <c r="F751" s="303">
        <v>44105</v>
      </c>
      <c r="G751" s="303">
        <v>44134</v>
      </c>
      <c r="H751" s="45" t="s">
        <v>2540</v>
      </c>
      <c r="I751" s="45" t="s">
        <v>2501</v>
      </c>
      <c r="J751" s="56"/>
      <c r="K751" s="56"/>
      <c r="L751" s="56"/>
      <c r="M751" s="56"/>
      <c r="N751" s="41"/>
      <c r="O751" s="42" t="s">
        <v>96</v>
      </c>
      <c r="P751" s="246" t="s">
        <v>1154</v>
      </c>
      <c r="Q751" s="42"/>
      <c r="R751" s="71"/>
    </row>
    <row r="752" spans="1:18" s="55" customFormat="1" ht="25.5" x14ac:dyDescent="0.25">
      <c r="A752" s="54"/>
      <c r="B752" s="62" t="s">
        <v>2523</v>
      </c>
      <c r="C752" s="199" t="s">
        <v>2532</v>
      </c>
      <c r="D752" s="39" t="s">
        <v>517</v>
      </c>
      <c r="E752" s="264">
        <v>2</v>
      </c>
      <c r="F752" s="303">
        <v>44136</v>
      </c>
      <c r="G752" s="303">
        <v>44164</v>
      </c>
      <c r="H752" s="45" t="s">
        <v>2541</v>
      </c>
      <c r="I752" s="45" t="s">
        <v>2501</v>
      </c>
      <c r="J752" s="56"/>
      <c r="K752" s="56"/>
      <c r="L752" s="56"/>
      <c r="M752" s="56"/>
      <c r="N752" s="41"/>
      <c r="O752" s="42" t="s">
        <v>96</v>
      </c>
      <c r="P752" s="246" t="s">
        <v>1154</v>
      </c>
      <c r="Q752" s="42"/>
      <c r="R752" s="71"/>
    </row>
    <row r="753" spans="1:18" s="55" customFormat="1" ht="25.5" x14ac:dyDescent="0.25">
      <c r="A753" s="54"/>
      <c r="B753" s="62" t="s">
        <v>2524</v>
      </c>
      <c r="C753" s="199" t="s">
        <v>2533</v>
      </c>
      <c r="D753" s="39" t="s">
        <v>517</v>
      </c>
      <c r="E753" s="264">
        <v>2</v>
      </c>
      <c r="F753" s="303">
        <v>44105</v>
      </c>
      <c r="G753" s="303">
        <v>44134</v>
      </c>
      <c r="H753" s="45" t="s">
        <v>2542</v>
      </c>
      <c r="I753" s="45" t="s">
        <v>2502</v>
      </c>
      <c r="J753" s="56"/>
      <c r="K753" s="56"/>
      <c r="L753" s="56"/>
      <c r="M753" s="56"/>
      <c r="N753" s="41"/>
      <c r="O753" s="42" t="s">
        <v>96</v>
      </c>
      <c r="P753" s="246" t="s">
        <v>1154</v>
      </c>
      <c r="Q753" s="42"/>
      <c r="R753" s="71"/>
    </row>
    <row r="754" spans="1:18" s="55" customFormat="1" ht="25.5" x14ac:dyDescent="0.25">
      <c r="A754" s="54"/>
      <c r="B754" s="62" t="s">
        <v>2525</v>
      </c>
      <c r="C754" s="199" t="s">
        <v>2534</v>
      </c>
      <c r="D754" s="39" t="s">
        <v>517</v>
      </c>
      <c r="E754" s="185">
        <v>100</v>
      </c>
      <c r="F754" s="303">
        <v>44136</v>
      </c>
      <c r="G754" s="303">
        <v>44164</v>
      </c>
      <c r="H754" s="45" t="s">
        <v>2543</v>
      </c>
      <c r="I754" s="45" t="s">
        <v>2502</v>
      </c>
      <c r="J754" s="56"/>
      <c r="K754" s="56"/>
      <c r="L754" s="56"/>
      <c r="M754" s="56"/>
      <c r="N754" s="41"/>
      <c r="O754" s="42" t="s">
        <v>96</v>
      </c>
      <c r="P754" s="246" t="s">
        <v>1154</v>
      </c>
      <c r="Q754" s="42"/>
      <c r="R754" s="71"/>
    </row>
    <row r="755" spans="1:18" s="55" customFormat="1" ht="25.5" x14ac:dyDescent="0.25">
      <c r="A755" s="54"/>
      <c r="B755" s="62" t="s">
        <v>2526</v>
      </c>
      <c r="C755" s="199" t="s">
        <v>2535</v>
      </c>
      <c r="D755" s="39" t="s">
        <v>517</v>
      </c>
      <c r="E755" s="185">
        <v>100</v>
      </c>
      <c r="F755" s="303">
        <v>44166</v>
      </c>
      <c r="G755" s="303">
        <v>44196</v>
      </c>
      <c r="H755" s="45" t="s">
        <v>2544</v>
      </c>
      <c r="I755" s="45" t="s">
        <v>2502</v>
      </c>
      <c r="J755" s="56"/>
      <c r="K755" s="56"/>
      <c r="L755" s="56"/>
      <c r="M755" s="56"/>
      <c r="N755" s="41"/>
      <c r="O755" s="42" t="s">
        <v>96</v>
      </c>
      <c r="P755" s="246" t="s">
        <v>1154</v>
      </c>
      <c r="Q755" s="42"/>
      <c r="R755" s="71"/>
    </row>
    <row r="756" spans="1:18" ht="25.5" x14ac:dyDescent="0.25">
      <c r="A756" s="136"/>
      <c r="B756" s="110" t="s">
        <v>2486</v>
      </c>
      <c r="C756" s="112" t="s">
        <v>325</v>
      </c>
      <c r="D756" s="112" t="s">
        <v>26</v>
      </c>
      <c r="E756" s="173"/>
      <c r="F756" s="293"/>
      <c r="G756" s="293"/>
      <c r="H756" s="112"/>
      <c r="I756" s="112"/>
      <c r="J756" s="116">
        <v>0</v>
      </c>
      <c r="K756" s="116">
        <v>0</v>
      </c>
      <c r="L756" s="116">
        <v>0</v>
      </c>
      <c r="M756" s="116">
        <v>0</v>
      </c>
      <c r="N756" s="117"/>
      <c r="O756" s="115" t="s">
        <v>318</v>
      </c>
      <c r="P756" s="115"/>
      <c r="Q756" s="115"/>
      <c r="R756" s="81"/>
    </row>
    <row r="757" spans="1:18" s="55" customFormat="1" ht="25.5" x14ac:dyDescent="0.25">
      <c r="A757" s="54"/>
      <c r="B757" s="62" t="s">
        <v>2546</v>
      </c>
      <c r="C757" s="199" t="s">
        <v>2739</v>
      </c>
      <c r="D757" s="39" t="s">
        <v>517</v>
      </c>
      <c r="E757" s="185">
        <v>100</v>
      </c>
      <c r="F757" s="303">
        <v>43832</v>
      </c>
      <c r="G757" s="303">
        <v>44195</v>
      </c>
      <c r="H757" s="45" t="s">
        <v>3198</v>
      </c>
      <c r="I757" s="45" t="s">
        <v>2547</v>
      </c>
      <c r="J757" s="56"/>
      <c r="K757" s="56"/>
      <c r="L757" s="56"/>
      <c r="M757" s="56"/>
      <c r="N757" s="41"/>
      <c r="O757" s="42" t="s">
        <v>318</v>
      </c>
      <c r="P757" s="246" t="s">
        <v>2499</v>
      </c>
      <c r="Q757" s="42"/>
      <c r="R757" s="71"/>
    </row>
    <row r="758" spans="1:18" ht="25.5" x14ac:dyDescent="0.25">
      <c r="A758" s="136"/>
      <c r="B758" s="110" t="s">
        <v>2487</v>
      </c>
      <c r="C758" s="112" t="s">
        <v>326</v>
      </c>
      <c r="D758" s="112" t="s">
        <v>26</v>
      </c>
      <c r="E758" s="173"/>
      <c r="F758" s="293"/>
      <c r="G758" s="293"/>
      <c r="H758" s="112"/>
      <c r="I758" s="112"/>
      <c r="J758" s="116">
        <v>0</v>
      </c>
      <c r="K758" s="116">
        <v>0</v>
      </c>
      <c r="L758" s="116">
        <v>0</v>
      </c>
      <c r="M758" s="116">
        <v>0</v>
      </c>
      <c r="N758" s="117"/>
      <c r="O758" s="115" t="s">
        <v>318</v>
      </c>
      <c r="P758" s="115"/>
      <c r="Q758" s="115"/>
      <c r="R758" s="81"/>
    </row>
    <row r="759" spans="1:18" s="55" customFormat="1" ht="38.25" x14ac:dyDescent="0.25">
      <c r="A759" s="54"/>
      <c r="B759" s="62" t="s">
        <v>2548</v>
      </c>
      <c r="C759" s="199" t="s">
        <v>2565</v>
      </c>
      <c r="D759" s="39" t="s">
        <v>517</v>
      </c>
      <c r="E759" s="264">
        <v>44</v>
      </c>
      <c r="F759" s="303">
        <v>43832</v>
      </c>
      <c r="G759" s="303">
        <v>44195</v>
      </c>
      <c r="H759" s="45" t="s">
        <v>2567</v>
      </c>
      <c r="I759" s="45" t="s">
        <v>2566</v>
      </c>
      <c r="J759" s="56"/>
      <c r="K759" s="56"/>
      <c r="L759" s="56"/>
      <c r="M759" s="56"/>
      <c r="N759" s="41"/>
      <c r="O759" s="42" t="s">
        <v>318</v>
      </c>
      <c r="P759" s="246" t="s">
        <v>2499</v>
      </c>
      <c r="Q759" s="42"/>
      <c r="R759" s="71"/>
    </row>
    <row r="760" spans="1:18" s="55" customFormat="1" ht="25.5" x14ac:dyDescent="0.25">
      <c r="A760" s="54"/>
      <c r="B760" s="62" t="s">
        <v>2549</v>
      </c>
      <c r="C760" s="199" t="s">
        <v>2557</v>
      </c>
      <c r="D760" s="39" t="s">
        <v>517</v>
      </c>
      <c r="E760" s="264">
        <v>7</v>
      </c>
      <c r="F760" s="303">
        <v>44115</v>
      </c>
      <c r="G760" s="303">
        <v>44139</v>
      </c>
      <c r="H760" s="45" t="s">
        <v>2568</v>
      </c>
      <c r="I760" s="45" t="s">
        <v>2435</v>
      </c>
      <c r="J760" s="56"/>
      <c r="K760" s="56"/>
      <c r="L760" s="56"/>
      <c r="M760" s="56"/>
      <c r="N760" s="41"/>
      <c r="O760" s="42" t="s">
        <v>318</v>
      </c>
      <c r="P760" s="246" t="s">
        <v>2499</v>
      </c>
      <c r="Q760" s="42"/>
      <c r="R760" s="71"/>
    </row>
    <row r="761" spans="1:18" s="55" customFormat="1" ht="25.5" x14ac:dyDescent="0.25">
      <c r="A761" s="54"/>
      <c r="B761" s="62" t="s">
        <v>2550</v>
      </c>
      <c r="C761" s="199" t="s">
        <v>2558</v>
      </c>
      <c r="D761" s="39" t="s">
        <v>517</v>
      </c>
      <c r="E761" s="264">
        <v>7</v>
      </c>
      <c r="F761" s="303">
        <v>44136</v>
      </c>
      <c r="G761" s="303">
        <v>44188</v>
      </c>
      <c r="H761" s="45" t="s">
        <v>2569</v>
      </c>
      <c r="I761" s="45" t="s">
        <v>2435</v>
      </c>
      <c r="J761" s="56"/>
      <c r="K761" s="56"/>
      <c r="L761" s="56"/>
      <c r="M761" s="56"/>
      <c r="N761" s="41"/>
      <c r="O761" s="42" t="s">
        <v>318</v>
      </c>
      <c r="P761" s="246" t="s">
        <v>2499</v>
      </c>
      <c r="Q761" s="42"/>
      <c r="R761" s="71"/>
    </row>
    <row r="762" spans="1:18" s="55" customFormat="1" ht="25.5" x14ac:dyDescent="0.25">
      <c r="A762" s="54"/>
      <c r="B762" s="62" t="s">
        <v>2551</v>
      </c>
      <c r="C762" s="199" t="s">
        <v>2559</v>
      </c>
      <c r="D762" s="39" t="s">
        <v>517</v>
      </c>
      <c r="E762" s="264">
        <v>7</v>
      </c>
      <c r="F762" s="303">
        <v>44105</v>
      </c>
      <c r="G762" s="303">
        <v>44164</v>
      </c>
      <c r="H762" s="45" t="s">
        <v>2575</v>
      </c>
      <c r="I762" s="45" t="s">
        <v>2435</v>
      </c>
      <c r="J762" s="56"/>
      <c r="K762" s="56"/>
      <c r="L762" s="56"/>
      <c r="M762" s="56"/>
      <c r="N762" s="41"/>
      <c r="O762" s="42" t="s">
        <v>318</v>
      </c>
      <c r="P762" s="246" t="s">
        <v>2499</v>
      </c>
      <c r="Q762" s="42"/>
      <c r="R762" s="71"/>
    </row>
    <row r="763" spans="1:18" s="55" customFormat="1" ht="38.25" x14ac:dyDescent="0.25">
      <c r="A763" s="54"/>
      <c r="B763" s="62" t="s">
        <v>2552</v>
      </c>
      <c r="C763" s="199" t="s">
        <v>2560</v>
      </c>
      <c r="D763" s="39" t="s">
        <v>517</v>
      </c>
      <c r="E763" s="264">
        <v>7</v>
      </c>
      <c r="F763" s="303">
        <v>44105</v>
      </c>
      <c r="G763" s="303">
        <v>44164</v>
      </c>
      <c r="H763" s="45" t="s">
        <v>2570</v>
      </c>
      <c r="I763" s="45" t="s">
        <v>2435</v>
      </c>
      <c r="J763" s="56"/>
      <c r="K763" s="56"/>
      <c r="L763" s="56"/>
      <c r="M763" s="56"/>
      <c r="N763" s="41"/>
      <c r="O763" s="42" t="s">
        <v>318</v>
      </c>
      <c r="P763" s="246" t="s">
        <v>2499</v>
      </c>
      <c r="Q763" s="42"/>
      <c r="R763" s="71"/>
    </row>
    <row r="764" spans="1:18" s="55" customFormat="1" ht="25.5" x14ac:dyDescent="0.25">
      <c r="A764" s="54"/>
      <c r="B764" s="62" t="s">
        <v>2553</v>
      </c>
      <c r="C764" s="199" t="s">
        <v>2561</v>
      </c>
      <c r="D764" s="39" t="s">
        <v>517</v>
      </c>
      <c r="E764" s="264">
        <v>7</v>
      </c>
      <c r="F764" s="303">
        <v>44115</v>
      </c>
      <c r="G764" s="303">
        <v>44178</v>
      </c>
      <c r="H764" s="45" t="s">
        <v>2571</v>
      </c>
      <c r="I764" s="45" t="s">
        <v>2435</v>
      </c>
      <c r="J764" s="56"/>
      <c r="K764" s="56"/>
      <c r="L764" s="56"/>
      <c r="M764" s="56"/>
      <c r="N764" s="41"/>
      <c r="O764" s="42" t="s">
        <v>318</v>
      </c>
      <c r="P764" s="246" t="s">
        <v>2499</v>
      </c>
      <c r="Q764" s="42"/>
      <c r="R764" s="71"/>
    </row>
    <row r="765" spans="1:18" s="55" customFormat="1" ht="25.5" x14ac:dyDescent="0.25">
      <c r="A765" s="54"/>
      <c r="B765" s="62" t="s">
        <v>2554</v>
      </c>
      <c r="C765" s="199" t="s">
        <v>2562</v>
      </c>
      <c r="D765" s="39" t="s">
        <v>517</v>
      </c>
      <c r="E765" s="264">
        <v>7</v>
      </c>
      <c r="F765" s="303">
        <v>44136</v>
      </c>
      <c r="G765" s="303">
        <v>44185</v>
      </c>
      <c r="H765" s="45" t="s">
        <v>2572</v>
      </c>
      <c r="I765" s="45" t="s">
        <v>2435</v>
      </c>
      <c r="J765" s="56"/>
      <c r="K765" s="56"/>
      <c r="L765" s="56"/>
      <c r="M765" s="56"/>
      <c r="N765" s="41"/>
      <c r="O765" s="42" t="s">
        <v>318</v>
      </c>
      <c r="P765" s="246" t="s">
        <v>2499</v>
      </c>
      <c r="Q765" s="42"/>
      <c r="R765" s="71"/>
    </row>
    <row r="766" spans="1:18" s="55" customFormat="1" ht="25.5" x14ac:dyDescent="0.25">
      <c r="A766" s="54"/>
      <c r="B766" s="62" t="s">
        <v>2555</v>
      </c>
      <c r="C766" s="199" t="s">
        <v>2563</v>
      </c>
      <c r="D766" s="39" t="s">
        <v>517</v>
      </c>
      <c r="E766" s="264">
        <v>7</v>
      </c>
      <c r="F766" s="303">
        <v>44115</v>
      </c>
      <c r="G766" s="303">
        <v>44178</v>
      </c>
      <c r="H766" s="45" t="s">
        <v>2573</v>
      </c>
      <c r="I766" s="45" t="s">
        <v>2435</v>
      </c>
      <c r="J766" s="56"/>
      <c r="K766" s="56"/>
      <c r="L766" s="56"/>
      <c r="M766" s="56"/>
      <c r="N766" s="41"/>
      <c r="O766" s="42" t="s">
        <v>318</v>
      </c>
      <c r="P766" s="246" t="s">
        <v>2499</v>
      </c>
      <c r="Q766" s="42"/>
      <c r="R766" s="71"/>
    </row>
    <row r="767" spans="1:18" s="55" customFormat="1" ht="30" customHeight="1" x14ac:dyDescent="0.25">
      <c r="A767" s="54"/>
      <c r="B767" s="62" t="s">
        <v>2556</v>
      </c>
      <c r="C767" s="199" t="s">
        <v>2564</v>
      </c>
      <c r="D767" s="39" t="s">
        <v>517</v>
      </c>
      <c r="E767" s="264">
        <v>7</v>
      </c>
      <c r="F767" s="303">
        <v>44136</v>
      </c>
      <c r="G767" s="303">
        <v>44195</v>
      </c>
      <c r="H767" s="45" t="s">
        <v>2574</v>
      </c>
      <c r="I767" s="45" t="s">
        <v>2435</v>
      </c>
      <c r="J767" s="56"/>
      <c r="K767" s="56"/>
      <c r="L767" s="56"/>
      <c r="M767" s="56"/>
      <c r="N767" s="41"/>
      <c r="O767" s="42" t="s">
        <v>318</v>
      </c>
      <c r="P767" s="246" t="s">
        <v>2499</v>
      </c>
      <c r="Q767" s="42"/>
      <c r="R767" s="71"/>
    </row>
    <row r="768" spans="1:18" ht="25.5" x14ac:dyDescent="0.25">
      <c r="A768" s="61"/>
      <c r="B768" s="268" t="s">
        <v>328</v>
      </c>
      <c r="C768" s="78" t="s">
        <v>329</v>
      </c>
      <c r="D768" s="33" t="s">
        <v>18</v>
      </c>
      <c r="E768" s="171"/>
      <c r="F768" s="288"/>
      <c r="G768" s="288"/>
      <c r="H768" s="155"/>
      <c r="I768" s="155"/>
      <c r="J768" s="79">
        <f>+J769+J836+J842+J872+J898</f>
        <v>0</v>
      </c>
      <c r="K768" s="79">
        <f t="shared" ref="K768:M768" si="58">+K769+K836+K842+K872+K898</f>
        <v>0</v>
      </c>
      <c r="L768" s="79">
        <f t="shared" si="58"/>
        <v>0</v>
      </c>
      <c r="M768" s="79">
        <f t="shared" si="58"/>
        <v>0</v>
      </c>
      <c r="N768" s="80"/>
      <c r="O768" s="80"/>
      <c r="P768" s="80"/>
      <c r="Q768" s="80"/>
      <c r="R768" s="81"/>
    </row>
    <row r="769" spans="1:18" s="55" customFormat="1" ht="68.25" customHeight="1" x14ac:dyDescent="0.25">
      <c r="A769" s="140" t="s">
        <v>19</v>
      </c>
      <c r="B769" s="228" t="s">
        <v>330</v>
      </c>
      <c r="C769" s="147" t="s">
        <v>331</v>
      </c>
      <c r="D769" s="150" t="s">
        <v>22</v>
      </c>
      <c r="E769" s="172"/>
      <c r="F769" s="292"/>
      <c r="G769" s="292"/>
      <c r="H769" s="142"/>
      <c r="I769" s="142"/>
      <c r="J769" s="146">
        <f>+J770+J773+J776+J778+J780+J782+J785+J787+J789+J791+J793+J795+J797+J799+J801+J803+J805+J807+J809+J811+J815+J817+J819+J824+J829+J834</f>
        <v>0</v>
      </c>
      <c r="K769" s="146">
        <f t="shared" ref="K769:M769" si="59">+K770+K773+K776+K778+K780+K782+K785+K787+K789+K791+K793+K795+K797+K799+K801+K803+K805+K807+K809+K811+K815+K817+K819+K824+K829+K834</f>
        <v>0</v>
      </c>
      <c r="L769" s="146">
        <f t="shared" si="59"/>
        <v>0</v>
      </c>
      <c r="M769" s="146">
        <f t="shared" si="59"/>
        <v>0</v>
      </c>
      <c r="N769" s="144"/>
      <c r="O769" s="145" t="s">
        <v>287</v>
      </c>
      <c r="P769" s="145"/>
      <c r="Q769" s="145"/>
      <c r="R769" s="71"/>
    </row>
    <row r="770" spans="1:18" s="55" customFormat="1" ht="25.5" x14ac:dyDescent="0.25">
      <c r="A770" s="135"/>
      <c r="B770" s="110" t="s">
        <v>332</v>
      </c>
      <c r="C770" s="112" t="s">
        <v>333</v>
      </c>
      <c r="D770" s="112" t="s">
        <v>26</v>
      </c>
      <c r="E770" s="173"/>
      <c r="F770" s="293"/>
      <c r="G770" s="293"/>
      <c r="H770" s="112"/>
      <c r="I770" s="112"/>
      <c r="J770" s="116">
        <v>0</v>
      </c>
      <c r="K770" s="116">
        <v>0</v>
      </c>
      <c r="L770" s="116">
        <v>0</v>
      </c>
      <c r="M770" s="116">
        <v>0</v>
      </c>
      <c r="N770" s="117"/>
      <c r="O770" s="115" t="s">
        <v>287</v>
      </c>
      <c r="P770" s="115"/>
      <c r="Q770" s="115"/>
      <c r="R770" s="71"/>
    </row>
    <row r="771" spans="1:18" s="55" customFormat="1" ht="27.75" customHeight="1" x14ac:dyDescent="0.25">
      <c r="A771" s="54"/>
      <c r="B771" s="62" t="s">
        <v>2640</v>
      </c>
      <c r="C771" s="199" t="s">
        <v>3199</v>
      </c>
      <c r="D771" s="39" t="s">
        <v>517</v>
      </c>
      <c r="E771" s="247">
        <v>50</v>
      </c>
      <c r="F771" s="291">
        <v>43845</v>
      </c>
      <c r="G771" s="303">
        <v>44195</v>
      </c>
      <c r="H771" s="45" t="s">
        <v>3200</v>
      </c>
      <c r="I771" s="45" t="s">
        <v>3201</v>
      </c>
      <c r="J771" s="53"/>
      <c r="K771" s="56"/>
      <c r="L771" s="56"/>
      <c r="M771" s="56"/>
      <c r="N771" s="41"/>
      <c r="O771" s="42" t="s">
        <v>287</v>
      </c>
      <c r="P771" s="200" t="s">
        <v>2642</v>
      </c>
      <c r="Q771" s="42"/>
      <c r="R771" s="71"/>
    </row>
    <row r="772" spans="1:18" s="55" customFormat="1" ht="27" customHeight="1" x14ac:dyDescent="0.25">
      <c r="A772" s="54"/>
      <c r="B772" s="62" t="s">
        <v>2641</v>
      </c>
      <c r="C772" s="199" t="s">
        <v>3202</v>
      </c>
      <c r="D772" s="39" t="s">
        <v>517</v>
      </c>
      <c r="E772" s="247">
        <v>50</v>
      </c>
      <c r="F772" s="303">
        <v>43951</v>
      </c>
      <c r="G772" s="303">
        <v>44195</v>
      </c>
      <c r="H772" s="45" t="s">
        <v>3203</v>
      </c>
      <c r="I772" s="45" t="s">
        <v>3204</v>
      </c>
      <c r="J772" s="53"/>
      <c r="K772" s="56"/>
      <c r="L772" s="56"/>
      <c r="M772" s="56"/>
      <c r="N772" s="41"/>
      <c r="O772" s="42" t="s">
        <v>287</v>
      </c>
      <c r="P772" s="200" t="s">
        <v>2643</v>
      </c>
      <c r="Q772" s="42"/>
      <c r="R772" s="71"/>
    </row>
    <row r="773" spans="1:18" s="55" customFormat="1" ht="25.5" x14ac:dyDescent="0.25">
      <c r="A773" s="135"/>
      <c r="B773" s="110" t="s">
        <v>334</v>
      </c>
      <c r="C773" s="112" t="s">
        <v>335</v>
      </c>
      <c r="D773" s="112" t="s">
        <v>26</v>
      </c>
      <c r="E773" s="173"/>
      <c r="F773" s="293"/>
      <c r="G773" s="293"/>
      <c r="H773" s="112"/>
      <c r="I773" s="112"/>
      <c r="J773" s="116">
        <v>0</v>
      </c>
      <c r="K773" s="116">
        <v>0</v>
      </c>
      <c r="L773" s="116">
        <v>0</v>
      </c>
      <c r="M773" s="116">
        <v>0</v>
      </c>
      <c r="N773" s="117"/>
      <c r="O773" s="115" t="s">
        <v>287</v>
      </c>
      <c r="P773" s="115"/>
      <c r="Q773" s="115"/>
      <c r="R773" s="71"/>
    </row>
    <row r="774" spans="1:18" s="55" customFormat="1" ht="27.75" customHeight="1" x14ac:dyDescent="0.25">
      <c r="A774" s="54"/>
      <c r="B774" s="62" t="s">
        <v>2644</v>
      </c>
      <c r="C774" s="200" t="s">
        <v>2646</v>
      </c>
      <c r="D774" s="39" t="s">
        <v>517</v>
      </c>
      <c r="E774" s="247">
        <v>50</v>
      </c>
      <c r="F774" s="303">
        <v>43849</v>
      </c>
      <c r="G774" s="303">
        <v>44195</v>
      </c>
      <c r="H774" s="45" t="s">
        <v>3205</v>
      </c>
      <c r="I774" s="45" t="s">
        <v>3201</v>
      </c>
      <c r="J774" s="53"/>
      <c r="K774" s="56"/>
      <c r="L774" s="56"/>
      <c r="M774" s="56"/>
      <c r="N774" s="41"/>
      <c r="O774" s="42" t="s">
        <v>287</v>
      </c>
      <c r="P774" s="200" t="s">
        <v>2642</v>
      </c>
      <c r="Q774" s="42"/>
      <c r="R774" s="71"/>
    </row>
    <row r="775" spans="1:18" s="55" customFormat="1" ht="27" customHeight="1" x14ac:dyDescent="0.25">
      <c r="A775" s="54"/>
      <c r="B775" s="62" t="s">
        <v>2645</v>
      </c>
      <c r="C775" s="200" t="s">
        <v>3206</v>
      </c>
      <c r="D775" s="39" t="s">
        <v>517</v>
      </c>
      <c r="E775" s="247">
        <v>50</v>
      </c>
      <c r="F775" s="303">
        <v>43840</v>
      </c>
      <c r="G775" s="303">
        <v>44195</v>
      </c>
      <c r="H775" s="45" t="s">
        <v>2647</v>
      </c>
      <c r="I775" s="45" t="s">
        <v>3204</v>
      </c>
      <c r="J775" s="53"/>
      <c r="K775" s="56"/>
      <c r="L775" s="56"/>
      <c r="M775" s="56"/>
      <c r="N775" s="41"/>
      <c r="O775" s="42" t="s">
        <v>287</v>
      </c>
      <c r="P775" s="200" t="s">
        <v>2643</v>
      </c>
      <c r="Q775" s="42"/>
      <c r="R775" s="71"/>
    </row>
    <row r="776" spans="1:18" s="55" customFormat="1" ht="25.5" x14ac:dyDescent="0.25">
      <c r="A776" s="135"/>
      <c r="B776" s="110" t="s">
        <v>336</v>
      </c>
      <c r="C776" s="112" t="s">
        <v>337</v>
      </c>
      <c r="D776" s="112" t="s">
        <v>26</v>
      </c>
      <c r="E776" s="173"/>
      <c r="F776" s="293"/>
      <c r="G776" s="293"/>
      <c r="H776" s="112"/>
      <c r="I776" s="112"/>
      <c r="J776" s="116">
        <v>0</v>
      </c>
      <c r="K776" s="116">
        <v>0</v>
      </c>
      <c r="L776" s="116">
        <v>0</v>
      </c>
      <c r="M776" s="116">
        <v>0</v>
      </c>
      <c r="N776" s="117"/>
      <c r="O776" s="115" t="s">
        <v>287</v>
      </c>
      <c r="P776" s="115"/>
      <c r="Q776" s="115"/>
      <c r="R776" s="71"/>
    </row>
    <row r="777" spans="1:18" s="55" customFormat="1" ht="27.75" customHeight="1" x14ac:dyDescent="0.25">
      <c r="A777" s="54"/>
      <c r="B777" s="62" t="s">
        <v>2648</v>
      </c>
      <c r="C777" s="200" t="s">
        <v>2649</v>
      </c>
      <c r="D777" s="39" t="s">
        <v>517</v>
      </c>
      <c r="E777" s="185">
        <v>100</v>
      </c>
      <c r="F777" s="295">
        <v>43841</v>
      </c>
      <c r="G777" s="295">
        <v>44195</v>
      </c>
      <c r="H777" s="45" t="s">
        <v>3207</v>
      </c>
      <c r="I777" s="45" t="s">
        <v>3201</v>
      </c>
      <c r="J777" s="53"/>
      <c r="K777" s="56"/>
      <c r="L777" s="56"/>
      <c r="M777" s="56"/>
      <c r="N777" s="41"/>
      <c r="O777" s="42" t="s">
        <v>287</v>
      </c>
      <c r="P777" s="200" t="s">
        <v>2642</v>
      </c>
      <c r="Q777" s="42"/>
      <c r="R777" s="71"/>
    </row>
    <row r="778" spans="1:18" s="55" customFormat="1" x14ac:dyDescent="0.25">
      <c r="A778" s="135"/>
      <c r="B778" s="110" t="s">
        <v>338</v>
      </c>
      <c r="C778" s="112" t="s">
        <v>339</v>
      </c>
      <c r="D778" s="112" t="s">
        <v>26</v>
      </c>
      <c r="E778" s="173"/>
      <c r="F778" s="293"/>
      <c r="G778" s="293"/>
      <c r="H778" s="112"/>
      <c r="I778" s="112"/>
      <c r="J778" s="116">
        <v>0</v>
      </c>
      <c r="K778" s="116">
        <v>0</v>
      </c>
      <c r="L778" s="116">
        <v>0</v>
      </c>
      <c r="M778" s="116">
        <v>0</v>
      </c>
      <c r="N778" s="117"/>
      <c r="O778" s="115" t="s">
        <v>287</v>
      </c>
      <c r="P778" s="115"/>
      <c r="Q778" s="115"/>
      <c r="R778" s="71"/>
    </row>
    <row r="779" spans="1:18" s="55" customFormat="1" ht="27.75" customHeight="1" x14ac:dyDescent="0.25">
      <c r="A779" s="54"/>
      <c r="B779" s="62" t="s">
        <v>2650</v>
      </c>
      <c r="C779" s="200" t="s">
        <v>2651</v>
      </c>
      <c r="D779" s="39" t="s">
        <v>517</v>
      </c>
      <c r="E779" s="185">
        <v>100</v>
      </c>
      <c r="F779" s="295">
        <v>43876</v>
      </c>
      <c r="G779" s="295">
        <v>44195</v>
      </c>
      <c r="H779" s="45" t="s">
        <v>3208</v>
      </c>
      <c r="I779" s="45" t="s">
        <v>3201</v>
      </c>
      <c r="J779" s="53"/>
      <c r="K779" s="56"/>
      <c r="L779" s="56"/>
      <c r="M779" s="56"/>
      <c r="N779" s="41"/>
      <c r="O779" s="42" t="s">
        <v>287</v>
      </c>
      <c r="P779" s="200" t="s">
        <v>2642</v>
      </c>
      <c r="Q779" s="42"/>
      <c r="R779" s="71"/>
    </row>
    <row r="780" spans="1:18" s="55" customFormat="1" ht="25.5" x14ac:dyDescent="0.25">
      <c r="A780" s="135"/>
      <c r="B780" s="110" t="s">
        <v>340</v>
      </c>
      <c r="C780" s="112" t="s">
        <v>341</v>
      </c>
      <c r="D780" s="112" t="s">
        <v>26</v>
      </c>
      <c r="E780" s="173"/>
      <c r="F780" s="293"/>
      <c r="G780" s="293"/>
      <c r="H780" s="112"/>
      <c r="I780" s="112"/>
      <c r="J780" s="116">
        <v>0</v>
      </c>
      <c r="K780" s="116">
        <v>0</v>
      </c>
      <c r="L780" s="116">
        <v>0</v>
      </c>
      <c r="M780" s="116">
        <v>0</v>
      </c>
      <c r="N780" s="117"/>
      <c r="O780" s="115" t="s">
        <v>287</v>
      </c>
      <c r="P780" s="115"/>
      <c r="Q780" s="115"/>
      <c r="R780" s="71"/>
    </row>
    <row r="781" spans="1:18" s="55" customFormat="1" ht="27.75" customHeight="1" x14ac:dyDescent="0.25">
      <c r="A781" s="54"/>
      <c r="B781" s="62" t="s">
        <v>2652</v>
      </c>
      <c r="C781" s="200" t="s">
        <v>3209</v>
      </c>
      <c r="D781" s="39" t="s">
        <v>517</v>
      </c>
      <c r="E781" s="185">
        <v>100</v>
      </c>
      <c r="F781" s="295">
        <v>43832</v>
      </c>
      <c r="G781" s="295">
        <v>44195</v>
      </c>
      <c r="H781" s="45" t="s">
        <v>3210</v>
      </c>
      <c r="I781" s="45" t="s">
        <v>3211</v>
      </c>
      <c r="J781" s="53"/>
      <c r="K781" s="56"/>
      <c r="L781" s="56"/>
      <c r="M781" s="56"/>
      <c r="N781" s="41"/>
      <c r="O781" s="42" t="s">
        <v>287</v>
      </c>
      <c r="P781" s="200" t="s">
        <v>2653</v>
      </c>
      <c r="Q781" s="42"/>
      <c r="R781" s="71"/>
    </row>
    <row r="782" spans="1:18" s="55" customFormat="1" ht="25.5" x14ac:dyDescent="0.25">
      <c r="A782" s="135"/>
      <c r="B782" s="110" t="s">
        <v>342</v>
      </c>
      <c r="C782" s="112" t="s">
        <v>343</v>
      </c>
      <c r="D782" s="112" t="s">
        <v>26</v>
      </c>
      <c r="E782" s="173"/>
      <c r="F782" s="293"/>
      <c r="G782" s="293"/>
      <c r="H782" s="112"/>
      <c r="I782" s="112"/>
      <c r="J782" s="116">
        <v>0</v>
      </c>
      <c r="K782" s="116">
        <v>0</v>
      </c>
      <c r="L782" s="116">
        <v>0</v>
      </c>
      <c r="M782" s="116">
        <v>0</v>
      </c>
      <c r="N782" s="117"/>
      <c r="O782" s="115" t="s">
        <v>287</v>
      </c>
      <c r="P782" s="115"/>
      <c r="Q782" s="115"/>
      <c r="R782" s="71"/>
    </row>
    <row r="783" spans="1:18" s="55" customFormat="1" ht="27.75" customHeight="1" x14ac:dyDescent="0.25">
      <c r="A783" s="54"/>
      <c r="B783" s="62" t="s">
        <v>2654</v>
      </c>
      <c r="C783" s="200" t="s">
        <v>2656</v>
      </c>
      <c r="D783" s="39" t="s">
        <v>517</v>
      </c>
      <c r="E783" s="247">
        <v>50</v>
      </c>
      <c r="F783" s="295">
        <v>44027</v>
      </c>
      <c r="G783" s="295">
        <v>44104</v>
      </c>
      <c r="H783" s="45" t="s">
        <v>3212</v>
      </c>
      <c r="I783" s="45" t="s">
        <v>3201</v>
      </c>
      <c r="J783" s="53"/>
      <c r="K783" s="56"/>
      <c r="L783" s="56"/>
      <c r="M783" s="56"/>
      <c r="N783" s="41"/>
      <c r="O783" s="42" t="s">
        <v>287</v>
      </c>
      <c r="P783" s="200" t="s">
        <v>2653</v>
      </c>
      <c r="Q783" s="42"/>
      <c r="R783" s="71"/>
    </row>
    <row r="784" spans="1:18" s="55" customFormat="1" ht="27" customHeight="1" x14ac:dyDescent="0.25">
      <c r="A784" s="54"/>
      <c r="B784" s="62" t="s">
        <v>2655</v>
      </c>
      <c r="C784" s="200" t="s">
        <v>3213</v>
      </c>
      <c r="D784" s="39" t="s">
        <v>517</v>
      </c>
      <c r="E784" s="247">
        <v>50</v>
      </c>
      <c r="F784" s="295">
        <v>44027</v>
      </c>
      <c r="G784" s="295">
        <v>44195</v>
      </c>
      <c r="H784" s="45" t="s">
        <v>2658</v>
      </c>
      <c r="I784" s="45" t="s">
        <v>3204</v>
      </c>
      <c r="J784" s="53"/>
      <c r="K784" s="56"/>
      <c r="L784" s="56"/>
      <c r="M784" s="56"/>
      <c r="N784" s="41"/>
      <c r="O784" s="42" t="s">
        <v>139</v>
      </c>
      <c r="P784" s="200" t="s">
        <v>2657</v>
      </c>
      <c r="Q784" s="42"/>
      <c r="R784" s="71"/>
    </row>
    <row r="785" spans="1:18" s="55" customFormat="1" ht="25.5" x14ac:dyDescent="0.25">
      <c r="A785" s="135"/>
      <c r="B785" s="110" t="s">
        <v>344</v>
      </c>
      <c r="C785" s="112" t="s">
        <v>345</v>
      </c>
      <c r="D785" s="112" t="s">
        <v>26</v>
      </c>
      <c r="E785" s="173"/>
      <c r="F785" s="293"/>
      <c r="G785" s="293"/>
      <c r="H785" s="112"/>
      <c r="I785" s="112"/>
      <c r="J785" s="116">
        <v>0</v>
      </c>
      <c r="K785" s="116">
        <v>0</v>
      </c>
      <c r="L785" s="116">
        <v>0</v>
      </c>
      <c r="M785" s="116">
        <v>0</v>
      </c>
      <c r="N785" s="117"/>
      <c r="O785" s="115" t="s">
        <v>287</v>
      </c>
      <c r="P785" s="115"/>
      <c r="Q785" s="115"/>
      <c r="R785" s="71"/>
    </row>
    <row r="786" spans="1:18" s="55" customFormat="1" ht="27.75" customHeight="1" x14ac:dyDescent="0.25">
      <c r="A786" s="54"/>
      <c r="B786" s="62" t="s">
        <v>2659</v>
      </c>
      <c r="C786" s="200" t="s">
        <v>2672</v>
      </c>
      <c r="D786" s="39" t="s">
        <v>517</v>
      </c>
      <c r="E786" s="185">
        <v>100</v>
      </c>
      <c r="F786" s="295">
        <v>43865</v>
      </c>
      <c r="G786" s="295">
        <v>44195</v>
      </c>
      <c r="H786" s="45" t="s">
        <v>3214</v>
      </c>
      <c r="I786" s="45" t="s">
        <v>3201</v>
      </c>
      <c r="J786" s="53"/>
      <c r="K786" s="56"/>
      <c r="L786" s="56"/>
      <c r="M786" s="56"/>
      <c r="N786" s="41"/>
      <c r="O786" s="42" t="s">
        <v>287</v>
      </c>
      <c r="P786" s="200" t="s">
        <v>2653</v>
      </c>
      <c r="Q786" s="42"/>
      <c r="R786" s="71"/>
    </row>
    <row r="787" spans="1:18" s="55" customFormat="1" ht="25.5" x14ac:dyDescent="0.25">
      <c r="A787" s="135"/>
      <c r="B787" s="110" t="s">
        <v>346</v>
      </c>
      <c r="C787" s="112" t="s">
        <v>347</v>
      </c>
      <c r="D787" s="112" t="s">
        <v>26</v>
      </c>
      <c r="E787" s="173"/>
      <c r="F787" s="293"/>
      <c r="G787" s="293"/>
      <c r="H787" s="112"/>
      <c r="I787" s="112"/>
      <c r="J787" s="116">
        <v>0</v>
      </c>
      <c r="K787" s="116">
        <v>0</v>
      </c>
      <c r="L787" s="116">
        <v>0</v>
      </c>
      <c r="M787" s="116">
        <v>0</v>
      </c>
      <c r="N787" s="117"/>
      <c r="O787" s="115" t="s">
        <v>287</v>
      </c>
      <c r="P787" s="115"/>
      <c r="Q787" s="115"/>
      <c r="R787" s="71"/>
    </row>
    <row r="788" spans="1:18" s="55" customFormat="1" ht="27.75" customHeight="1" x14ac:dyDescent="0.25">
      <c r="A788" s="54"/>
      <c r="B788" s="62" t="s">
        <v>2660</v>
      </c>
      <c r="C788" s="200" t="s">
        <v>2673</v>
      </c>
      <c r="D788" s="39" t="s">
        <v>517</v>
      </c>
      <c r="E788" s="185">
        <v>100</v>
      </c>
      <c r="F788" s="295">
        <v>43867</v>
      </c>
      <c r="G788" s="295">
        <v>44195</v>
      </c>
      <c r="H788" s="45" t="s">
        <v>3215</v>
      </c>
      <c r="I788" s="45" t="s">
        <v>3201</v>
      </c>
      <c r="J788" s="53"/>
      <c r="K788" s="56"/>
      <c r="L788" s="56"/>
      <c r="M788" s="56"/>
      <c r="N788" s="41"/>
      <c r="O788" s="42" t="s">
        <v>287</v>
      </c>
      <c r="P788" s="200" t="s">
        <v>2653</v>
      </c>
      <c r="Q788" s="42"/>
      <c r="R788" s="71"/>
    </row>
    <row r="789" spans="1:18" s="55" customFormat="1" ht="25.5" x14ac:dyDescent="0.25">
      <c r="A789" s="135"/>
      <c r="B789" s="110" t="s">
        <v>348</v>
      </c>
      <c r="C789" s="112" t="s">
        <v>349</v>
      </c>
      <c r="D789" s="112" t="s">
        <v>26</v>
      </c>
      <c r="E789" s="173"/>
      <c r="F789" s="293"/>
      <c r="G789" s="293"/>
      <c r="H789" s="112"/>
      <c r="I789" s="112"/>
      <c r="J789" s="116">
        <v>0</v>
      </c>
      <c r="K789" s="116">
        <v>0</v>
      </c>
      <c r="L789" s="116">
        <v>0</v>
      </c>
      <c r="M789" s="116">
        <v>0</v>
      </c>
      <c r="N789" s="117"/>
      <c r="O789" s="115" t="s">
        <v>287</v>
      </c>
      <c r="P789" s="115"/>
      <c r="Q789" s="115"/>
      <c r="R789" s="71"/>
    </row>
    <row r="790" spans="1:18" s="55" customFormat="1" ht="27.75" customHeight="1" x14ac:dyDescent="0.25">
      <c r="A790" s="54"/>
      <c r="B790" s="62" t="s">
        <v>2661</v>
      </c>
      <c r="C790" s="200" t="s">
        <v>2674</v>
      </c>
      <c r="D790" s="39" t="s">
        <v>517</v>
      </c>
      <c r="E790" s="185">
        <v>100</v>
      </c>
      <c r="F790" s="295">
        <v>43839</v>
      </c>
      <c r="G790" s="295">
        <v>44195</v>
      </c>
      <c r="H790" s="45" t="s">
        <v>3216</v>
      </c>
      <c r="I790" s="45" t="s">
        <v>3201</v>
      </c>
      <c r="J790" s="53"/>
      <c r="K790" s="56"/>
      <c r="L790" s="56"/>
      <c r="M790" s="56"/>
      <c r="N790" s="41"/>
      <c r="O790" s="42" t="s">
        <v>287</v>
      </c>
      <c r="P790" s="200" t="s">
        <v>2653</v>
      </c>
      <c r="Q790" s="42"/>
      <c r="R790" s="71"/>
    </row>
    <row r="791" spans="1:18" s="55" customFormat="1" ht="25.5" x14ac:dyDescent="0.25">
      <c r="A791" s="135"/>
      <c r="B791" s="110" t="s">
        <v>350</v>
      </c>
      <c r="C791" s="112" t="s">
        <v>351</v>
      </c>
      <c r="D791" s="112" t="s">
        <v>26</v>
      </c>
      <c r="E791" s="173"/>
      <c r="F791" s="293"/>
      <c r="G791" s="293"/>
      <c r="H791" s="112"/>
      <c r="I791" s="112"/>
      <c r="J791" s="116">
        <v>0</v>
      </c>
      <c r="K791" s="116">
        <v>0</v>
      </c>
      <c r="L791" s="116">
        <v>0</v>
      </c>
      <c r="M791" s="116">
        <v>0</v>
      </c>
      <c r="N791" s="117"/>
      <c r="O791" s="115" t="s">
        <v>287</v>
      </c>
      <c r="P791" s="115"/>
      <c r="Q791" s="115"/>
      <c r="R791" s="71"/>
    </row>
    <row r="792" spans="1:18" s="55" customFormat="1" ht="27.75" customHeight="1" x14ac:dyDescent="0.25">
      <c r="A792" s="54"/>
      <c r="B792" s="62" t="s">
        <v>2662</v>
      </c>
      <c r="C792" s="200" t="s">
        <v>2675</v>
      </c>
      <c r="D792" s="39" t="s">
        <v>517</v>
      </c>
      <c r="E792" s="185">
        <v>100</v>
      </c>
      <c r="F792" s="295">
        <v>43922</v>
      </c>
      <c r="G792" s="295">
        <v>44195</v>
      </c>
      <c r="H792" s="45" t="s">
        <v>2683</v>
      </c>
      <c r="I792" s="45" t="s">
        <v>3201</v>
      </c>
      <c r="J792" s="53"/>
      <c r="K792" s="56"/>
      <c r="L792" s="56"/>
      <c r="M792" s="56"/>
      <c r="N792" s="41"/>
      <c r="O792" s="42" t="s">
        <v>287</v>
      </c>
      <c r="P792" s="200" t="s">
        <v>2653</v>
      </c>
      <c r="Q792" s="42"/>
      <c r="R792" s="71"/>
    </row>
    <row r="793" spans="1:18" s="55" customFormat="1" ht="25.5" x14ac:dyDescent="0.25">
      <c r="A793" s="135"/>
      <c r="B793" s="110" t="s">
        <v>352</v>
      </c>
      <c r="C793" s="112" t="s">
        <v>353</v>
      </c>
      <c r="D793" s="112" t="s">
        <v>26</v>
      </c>
      <c r="E793" s="173"/>
      <c r="F793" s="293"/>
      <c r="G793" s="293"/>
      <c r="H793" s="112"/>
      <c r="I793" s="112"/>
      <c r="J793" s="116">
        <v>0</v>
      </c>
      <c r="K793" s="116">
        <v>0</v>
      </c>
      <c r="L793" s="116">
        <v>0</v>
      </c>
      <c r="M793" s="116">
        <v>0</v>
      </c>
      <c r="N793" s="117"/>
      <c r="O793" s="115" t="s">
        <v>287</v>
      </c>
      <c r="P793" s="115"/>
      <c r="Q793" s="115"/>
      <c r="R793" s="71"/>
    </row>
    <row r="794" spans="1:18" s="55" customFormat="1" ht="27.75" customHeight="1" x14ac:dyDescent="0.25">
      <c r="A794" s="54"/>
      <c r="B794" s="62" t="s">
        <v>2663</v>
      </c>
      <c r="C794" s="200" t="s">
        <v>2676</v>
      </c>
      <c r="D794" s="39" t="s">
        <v>517</v>
      </c>
      <c r="E794" s="185">
        <v>100</v>
      </c>
      <c r="F794" s="295">
        <v>43832</v>
      </c>
      <c r="G794" s="295">
        <v>44195</v>
      </c>
      <c r="H794" s="45" t="s">
        <v>3217</v>
      </c>
      <c r="I794" s="45" t="s">
        <v>3201</v>
      </c>
      <c r="J794" s="53"/>
      <c r="K794" s="56"/>
      <c r="L794" s="56"/>
      <c r="M794" s="56"/>
      <c r="N794" s="41"/>
      <c r="O794" s="42" t="s">
        <v>287</v>
      </c>
      <c r="P794" s="200" t="s">
        <v>2653</v>
      </c>
      <c r="Q794" s="42"/>
      <c r="R794" s="71"/>
    </row>
    <row r="795" spans="1:18" s="55" customFormat="1" ht="25.5" x14ac:dyDescent="0.25">
      <c r="A795" s="135"/>
      <c r="B795" s="110" t="s">
        <v>354</v>
      </c>
      <c r="C795" s="112" t="s">
        <v>355</v>
      </c>
      <c r="D795" s="112" t="s">
        <v>26</v>
      </c>
      <c r="E795" s="173"/>
      <c r="F795" s="293"/>
      <c r="G795" s="293"/>
      <c r="H795" s="112"/>
      <c r="I795" s="112"/>
      <c r="J795" s="116">
        <v>0</v>
      </c>
      <c r="K795" s="116">
        <v>0</v>
      </c>
      <c r="L795" s="116">
        <v>0</v>
      </c>
      <c r="M795" s="116">
        <v>0</v>
      </c>
      <c r="N795" s="117"/>
      <c r="O795" s="115" t="s">
        <v>287</v>
      </c>
      <c r="P795" s="115"/>
      <c r="Q795" s="115"/>
      <c r="R795" s="71"/>
    </row>
    <row r="796" spans="1:18" s="55" customFormat="1" ht="27.75" customHeight="1" x14ac:dyDescent="0.25">
      <c r="A796" s="54"/>
      <c r="B796" s="62" t="s">
        <v>2664</v>
      </c>
      <c r="C796" s="200" t="s">
        <v>2677</v>
      </c>
      <c r="D796" s="39" t="s">
        <v>517</v>
      </c>
      <c r="E796" s="185">
        <v>100</v>
      </c>
      <c r="F796" s="295">
        <v>43894</v>
      </c>
      <c r="G796" s="295">
        <v>44010</v>
      </c>
      <c r="H796" s="45" t="s">
        <v>3218</v>
      </c>
      <c r="I796" s="45" t="s">
        <v>3201</v>
      </c>
      <c r="J796" s="53"/>
      <c r="K796" s="56"/>
      <c r="L796" s="56"/>
      <c r="M796" s="56"/>
      <c r="N796" s="41"/>
      <c r="O796" s="42" t="s">
        <v>287</v>
      </c>
      <c r="P796" s="200" t="s">
        <v>2653</v>
      </c>
      <c r="Q796" s="42"/>
      <c r="R796" s="71"/>
    </row>
    <row r="797" spans="1:18" s="55" customFormat="1" x14ac:dyDescent="0.25">
      <c r="A797" s="135"/>
      <c r="B797" s="110" t="s">
        <v>356</v>
      </c>
      <c r="C797" s="112" t="s">
        <v>357</v>
      </c>
      <c r="D797" s="112" t="s">
        <v>26</v>
      </c>
      <c r="E797" s="173"/>
      <c r="F797" s="293"/>
      <c r="G797" s="293"/>
      <c r="H797" s="112"/>
      <c r="I797" s="112"/>
      <c r="J797" s="116">
        <v>0</v>
      </c>
      <c r="K797" s="116">
        <v>0</v>
      </c>
      <c r="L797" s="116">
        <v>0</v>
      </c>
      <c r="M797" s="116">
        <v>0</v>
      </c>
      <c r="N797" s="117"/>
      <c r="O797" s="115" t="s">
        <v>287</v>
      </c>
      <c r="P797" s="115"/>
      <c r="Q797" s="115"/>
      <c r="R797" s="71"/>
    </row>
    <row r="798" spans="1:18" s="55" customFormat="1" ht="27.75" customHeight="1" x14ac:dyDescent="0.25">
      <c r="A798" s="54"/>
      <c r="B798" s="62" t="s">
        <v>2665</v>
      </c>
      <c r="C798" s="200" t="s">
        <v>2678</v>
      </c>
      <c r="D798" s="39" t="s">
        <v>517</v>
      </c>
      <c r="E798" s="185">
        <v>100</v>
      </c>
      <c r="F798" s="295">
        <v>43952</v>
      </c>
      <c r="G798" s="295">
        <v>44195</v>
      </c>
      <c r="H798" s="45" t="s">
        <v>2684</v>
      </c>
      <c r="I798" s="45" t="s">
        <v>3201</v>
      </c>
      <c r="J798" s="53"/>
      <c r="K798" s="56"/>
      <c r="L798" s="56"/>
      <c r="M798" s="56"/>
      <c r="N798" s="41"/>
      <c r="O798" s="42" t="s">
        <v>287</v>
      </c>
      <c r="P798" s="200" t="s">
        <v>2653</v>
      </c>
      <c r="Q798" s="42"/>
      <c r="R798" s="71"/>
    </row>
    <row r="799" spans="1:18" s="55" customFormat="1" ht="25.5" x14ac:dyDescent="0.25">
      <c r="A799" s="135"/>
      <c r="B799" s="110" t="s">
        <v>358</v>
      </c>
      <c r="C799" s="112" t="s">
        <v>359</v>
      </c>
      <c r="D799" s="112" t="s">
        <v>26</v>
      </c>
      <c r="E799" s="173"/>
      <c r="F799" s="293"/>
      <c r="G799" s="293"/>
      <c r="H799" s="112"/>
      <c r="I799" s="112"/>
      <c r="J799" s="116">
        <v>0</v>
      </c>
      <c r="K799" s="116">
        <v>0</v>
      </c>
      <c r="L799" s="116">
        <v>0</v>
      </c>
      <c r="M799" s="116">
        <v>0</v>
      </c>
      <c r="N799" s="117"/>
      <c r="O799" s="115" t="s">
        <v>287</v>
      </c>
      <c r="P799" s="115"/>
      <c r="Q799" s="115"/>
      <c r="R799" s="71"/>
    </row>
    <row r="800" spans="1:18" s="55" customFormat="1" ht="27.75" customHeight="1" x14ac:dyDescent="0.25">
      <c r="A800" s="54"/>
      <c r="B800" s="62" t="s">
        <v>2666</v>
      </c>
      <c r="C800" s="200" t="s">
        <v>3219</v>
      </c>
      <c r="D800" s="39" t="s">
        <v>517</v>
      </c>
      <c r="E800" s="185">
        <v>100</v>
      </c>
      <c r="F800" s="295">
        <v>43832</v>
      </c>
      <c r="G800" s="295">
        <v>44195</v>
      </c>
      <c r="H800" s="45" t="s">
        <v>3220</v>
      </c>
      <c r="I800" s="45" t="s">
        <v>3201</v>
      </c>
      <c r="J800" s="53"/>
      <c r="K800" s="56"/>
      <c r="L800" s="56"/>
      <c r="M800" s="56"/>
      <c r="N800" s="41"/>
      <c r="O800" s="42" t="s">
        <v>287</v>
      </c>
      <c r="P800" s="200" t="s">
        <v>2685</v>
      </c>
      <c r="Q800" s="42"/>
      <c r="R800" s="71"/>
    </row>
    <row r="801" spans="1:18" s="55" customFormat="1" x14ac:dyDescent="0.25">
      <c r="A801" s="135"/>
      <c r="B801" s="110" t="s">
        <v>360</v>
      </c>
      <c r="C801" s="112" t="s">
        <v>361</v>
      </c>
      <c r="D801" s="112" t="s">
        <v>26</v>
      </c>
      <c r="E801" s="173"/>
      <c r="F801" s="293"/>
      <c r="G801" s="293"/>
      <c r="H801" s="112"/>
      <c r="I801" s="112"/>
      <c r="J801" s="116">
        <v>0</v>
      </c>
      <c r="K801" s="116">
        <v>0</v>
      </c>
      <c r="L801" s="116">
        <v>0</v>
      </c>
      <c r="M801" s="116">
        <v>0</v>
      </c>
      <c r="N801" s="117"/>
      <c r="O801" s="115" t="s">
        <v>287</v>
      </c>
      <c r="P801" s="115"/>
      <c r="Q801" s="115"/>
      <c r="R801" s="71"/>
    </row>
    <row r="802" spans="1:18" s="55" customFormat="1" ht="27.75" customHeight="1" x14ac:dyDescent="0.25">
      <c r="A802" s="54"/>
      <c r="B802" s="62" t="s">
        <v>2667</v>
      </c>
      <c r="C802" s="200" t="s">
        <v>2679</v>
      </c>
      <c r="D802" s="39" t="s">
        <v>517</v>
      </c>
      <c r="E802" s="185">
        <v>100</v>
      </c>
      <c r="F802" s="295">
        <v>44013</v>
      </c>
      <c r="G802" s="295">
        <v>44195</v>
      </c>
      <c r="H802" s="45" t="s">
        <v>3221</v>
      </c>
      <c r="I802" s="45" t="s">
        <v>3201</v>
      </c>
      <c r="J802" s="53"/>
      <c r="K802" s="56"/>
      <c r="L802" s="56"/>
      <c r="M802" s="56"/>
      <c r="N802" s="41"/>
      <c r="O802" s="42" t="s">
        <v>287</v>
      </c>
      <c r="P802" s="200" t="s">
        <v>2685</v>
      </c>
      <c r="Q802" s="42"/>
      <c r="R802" s="71"/>
    </row>
    <row r="803" spans="1:18" s="55" customFormat="1" ht="25.5" x14ac:dyDescent="0.25">
      <c r="A803" s="135"/>
      <c r="B803" s="110" t="s">
        <v>362</v>
      </c>
      <c r="C803" s="112" t="s">
        <v>363</v>
      </c>
      <c r="D803" s="112" t="s">
        <v>26</v>
      </c>
      <c r="E803" s="173"/>
      <c r="F803" s="293"/>
      <c r="G803" s="293"/>
      <c r="H803" s="112"/>
      <c r="I803" s="112"/>
      <c r="J803" s="116">
        <v>0</v>
      </c>
      <c r="K803" s="116">
        <v>0</v>
      </c>
      <c r="L803" s="116">
        <v>0</v>
      </c>
      <c r="M803" s="116">
        <v>0</v>
      </c>
      <c r="N803" s="117"/>
      <c r="O803" s="115" t="s">
        <v>287</v>
      </c>
      <c r="P803" s="115"/>
      <c r="Q803" s="115"/>
      <c r="R803" s="71"/>
    </row>
    <row r="804" spans="1:18" s="55" customFormat="1" ht="27.75" customHeight="1" x14ac:dyDescent="0.25">
      <c r="A804" s="54"/>
      <c r="B804" s="62" t="s">
        <v>2668</v>
      </c>
      <c r="C804" s="200" t="s">
        <v>3222</v>
      </c>
      <c r="D804" s="39" t="s">
        <v>517</v>
      </c>
      <c r="E804" s="185">
        <v>100</v>
      </c>
      <c r="F804" s="295">
        <v>43832</v>
      </c>
      <c r="G804" s="295">
        <v>44195</v>
      </c>
      <c r="H804" s="45" t="s">
        <v>3223</v>
      </c>
      <c r="I804" s="45" t="s">
        <v>3201</v>
      </c>
      <c r="J804" s="53"/>
      <c r="K804" s="56"/>
      <c r="L804" s="56"/>
      <c r="M804" s="56"/>
      <c r="N804" s="41"/>
      <c r="O804" s="42" t="s">
        <v>287</v>
      </c>
      <c r="P804" s="200" t="s">
        <v>2685</v>
      </c>
      <c r="Q804" s="42"/>
      <c r="R804" s="71"/>
    </row>
    <row r="805" spans="1:18" s="55" customFormat="1" x14ac:dyDescent="0.25">
      <c r="A805" s="135"/>
      <c r="B805" s="110" t="s">
        <v>364</v>
      </c>
      <c r="C805" s="112" t="s">
        <v>365</v>
      </c>
      <c r="D805" s="112" t="s">
        <v>26</v>
      </c>
      <c r="E805" s="173"/>
      <c r="F805" s="293"/>
      <c r="G805" s="293"/>
      <c r="H805" s="112"/>
      <c r="I805" s="112"/>
      <c r="J805" s="116">
        <v>0</v>
      </c>
      <c r="K805" s="116">
        <v>0</v>
      </c>
      <c r="L805" s="116">
        <v>0</v>
      </c>
      <c r="M805" s="116">
        <v>0</v>
      </c>
      <c r="N805" s="117"/>
      <c r="O805" s="115" t="s">
        <v>287</v>
      </c>
      <c r="P805" s="115"/>
      <c r="Q805" s="115"/>
      <c r="R805" s="71"/>
    </row>
    <row r="806" spans="1:18" s="55" customFormat="1" ht="27.75" customHeight="1" x14ac:dyDescent="0.25">
      <c r="A806" s="54"/>
      <c r="B806" s="62" t="s">
        <v>2669</v>
      </c>
      <c r="C806" s="200" t="s">
        <v>2680</v>
      </c>
      <c r="D806" s="39" t="s">
        <v>517</v>
      </c>
      <c r="E806" s="185">
        <v>100</v>
      </c>
      <c r="F806" s="295">
        <v>43832</v>
      </c>
      <c r="G806" s="295">
        <v>44195</v>
      </c>
      <c r="H806" s="45" t="s">
        <v>3224</v>
      </c>
      <c r="I806" s="45" t="s">
        <v>3201</v>
      </c>
      <c r="J806" s="53"/>
      <c r="K806" s="56"/>
      <c r="L806" s="56"/>
      <c r="M806" s="56"/>
      <c r="N806" s="41"/>
      <c r="O806" s="42" t="s">
        <v>287</v>
      </c>
      <c r="P806" s="200" t="s">
        <v>2685</v>
      </c>
      <c r="Q806" s="42"/>
      <c r="R806" s="71"/>
    </row>
    <row r="807" spans="1:18" s="55" customFormat="1" ht="25.5" x14ac:dyDescent="0.25">
      <c r="A807" s="135"/>
      <c r="B807" s="110" t="s">
        <v>366</v>
      </c>
      <c r="C807" s="112" t="s">
        <v>367</v>
      </c>
      <c r="D807" s="112" t="s">
        <v>26</v>
      </c>
      <c r="E807" s="173"/>
      <c r="F807" s="293"/>
      <c r="G807" s="293"/>
      <c r="H807" s="112"/>
      <c r="I807" s="112"/>
      <c r="J807" s="116">
        <v>0</v>
      </c>
      <c r="K807" s="116">
        <v>0</v>
      </c>
      <c r="L807" s="116">
        <v>0</v>
      </c>
      <c r="M807" s="116">
        <v>0</v>
      </c>
      <c r="N807" s="117"/>
      <c r="O807" s="115" t="s">
        <v>287</v>
      </c>
      <c r="P807" s="115"/>
      <c r="Q807" s="115"/>
      <c r="R807" s="71"/>
    </row>
    <row r="808" spans="1:18" s="55" customFormat="1" ht="27.75" customHeight="1" x14ac:dyDescent="0.25">
      <c r="A808" s="54"/>
      <c r="B808" s="62" t="s">
        <v>2670</v>
      </c>
      <c r="C808" s="200" t="s">
        <v>2681</v>
      </c>
      <c r="D808" s="39" t="s">
        <v>517</v>
      </c>
      <c r="E808" s="185">
        <v>100</v>
      </c>
      <c r="F808" s="295">
        <v>43832</v>
      </c>
      <c r="G808" s="295">
        <v>44195</v>
      </c>
      <c r="H808" s="45" t="s">
        <v>3225</v>
      </c>
      <c r="I808" s="45" t="s">
        <v>3201</v>
      </c>
      <c r="J808" s="53"/>
      <c r="K808" s="56"/>
      <c r="L808" s="56"/>
      <c r="M808" s="56"/>
      <c r="N808" s="41"/>
      <c r="O808" s="42" t="s">
        <v>287</v>
      </c>
      <c r="P808" s="200" t="s">
        <v>2685</v>
      </c>
      <c r="Q808" s="42"/>
      <c r="R808" s="71"/>
    </row>
    <row r="809" spans="1:18" s="55" customFormat="1" ht="25.5" x14ac:dyDescent="0.25">
      <c r="A809" s="135"/>
      <c r="B809" s="110" t="s">
        <v>368</v>
      </c>
      <c r="C809" s="112" t="s">
        <v>369</v>
      </c>
      <c r="D809" s="112" t="s">
        <v>26</v>
      </c>
      <c r="E809" s="173"/>
      <c r="F809" s="293"/>
      <c r="G809" s="293"/>
      <c r="H809" s="112"/>
      <c r="I809" s="112"/>
      <c r="J809" s="116">
        <v>0</v>
      </c>
      <c r="K809" s="116">
        <v>0</v>
      </c>
      <c r="L809" s="116">
        <v>0</v>
      </c>
      <c r="M809" s="116">
        <v>0</v>
      </c>
      <c r="N809" s="117"/>
      <c r="O809" s="115" t="s">
        <v>287</v>
      </c>
      <c r="P809" s="115"/>
      <c r="Q809" s="115"/>
      <c r="R809" s="71"/>
    </row>
    <row r="810" spans="1:18" s="55" customFormat="1" ht="27.75" customHeight="1" x14ac:dyDescent="0.25">
      <c r="A810" s="54"/>
      <c r="B810" s="62" t="s">
        <v>2671</v>
      </c>
      <c r="C810" s="200" t="s">
        <v>2682</v>
      </c>
      <c r="D810" s="39" t="s">
        <v>517</v>
      </c>
      <c r="E810" s="185">
        <v>100</v>
      </c>
      <c r="F810" s="295">
        <v>43832</v>
      </c>
      <c r="G810" s="295">
        <v>44195</v>
      </c>
      <c r="H810" s="45" t="s">
        <v>3226</v>
      </c>
      <c r="I810" s="45" t="s">
        <v>3201</v>
      </c>
      <c r="J810" s="53"/>
      <c r="K810" s="56"/>
      <c r="L810" s="56"/>
      <c r="M810" s="56"/>
      <c r="N810" s="41"/>
      <c r="O810" s="42" t="s">
        <v>287</v>
      </c>
      <c r="P810" s="200" t="s">
        <v>2685</v>
      </c>
      <c r="Q810" s="42"/>
      <c r="R810" s="71"/>
    </row>
    <row r="811" spans="1:18" s="55" customFormat="1" ht="25.5" x14ac:dyDescent="0.25">
      <c r="A811" s="135"/>
      <c r="B811" s="110" t="s">
        <v>370</v>
      </c>
      <c r="C811" s="112" t="s">
        <v>371</v>
      </c>
      <c r="D811" s="112" t="s">
        <v>26</v>
      </c>
      <c r="E811" s="173"/>
      <c r="F811" s="293"/>
      <c r="G811" s="293"/>
      <c r="H811" s="112"/>
      <c r="I811" s="112"/>
      <c r="J811" s="116">
        <v>0</v>
      </c>
      <c r="K811" s="116">
        <v>0</v>
      </c>
      <c r="L811" s="116">
        <v>0</v>
      </c>
      <c r="M811" s="116">
        <v>0</v>
      </c>
      <c r="N811" s="117"/>
      <c r="O811" s="115" t="s">
        <v>287</v>
      </c>
      <c r="P811" s="115"/>
      <c r="Q811" s="115"/>
      <c r="R811" s="71"/>
    </row>
    <row r="812" spans="1:18" s="55" customFormat="1" ht="24.75" customHeight="1" x14ac:dyDescent="0.25">
      <c r="A812" s="54"/>
      <c r="B812" s="62" t="s">
        <v>2686</v>
      </c>
      <c r="C812" s="200" t="s">
        <v>2689</v>
      </c>
      <c r="D812" s="39" t="s">
        <v>517</v>
      </c>
      <c r="E812" s="264">
        <v>80</v>
      </c>
      <c r="F812" s="295">
        <v>43891</v>
      </c>
      <c r="G812" s="295">
        <v>44195</v>
      </c>
      <c r="H812" s="45" t="s">
        <v>3227</v>
      </c>
      <c r="I812" s="45" t="s">
        <v>3201</v>
      </c>
      <c r="J812" s="53"/>
      <c r="K812" s="56"/>
      <c r="L812" s="56"/>
      <c r="M812" s="56"/>
      <c r="N812" s="41"/>
      <c r="O812" s="42" t="s">
        <v>287</v>
      </c>
      <c r="P812" s="200" t="s">
        <v>3228</v>
      </c>
      <c r="Q812" s="42"/>
      <c r="R812" s="71"/>
    </row>
    <row r="813" spans="1:18" s="55" customFormat="1" ht="28.5" customHeight="1" x14ac:dyDescent="0.25">
      <c r="A813" s="54"/>
      <c r="B813" s="62" t="s">
        <v>2687</v>
      </c>
      <c r="C813" s="200" t="s">
        <v>2690</v>
      </c>
      <c r="D813" s="39" t="s">
        <v>517</v>
      </c>
      <c r="E813" s="264">
        <v>10</v>
      </c>
      <c r="F813" s="295">
        <v>43832</v>
      </c>
      <c r="G813" s="295">
        <v>44195</v>
      </c>
      <c r="H813" s="45" t="s">
        <v>2692</v>
      </c>
      <c r="I813" s="45" t="s">
        <v>3229</v>
      </c>
      <c r="J813" s="53"/>
      <c r="K813" s="56"/>
      <c r="L813" s="56"/>
      <c r="M813" s="56"/>
      <c r="N813" s="41"/>
      <c r="O813" s="42" t="s">
        <v>287</v>
      </c>
      <c r="P813" s="200" t="s">
        <v>2695</v>
      </c>
      <c r="Q813" s="42"/>
      <c r="R813" s="71"/>
    </row>
    <row r="814" spans="1:18" s="55" customFormat="1" ht="38.25" x14ac:dyDescent="0.25">
      <c r="A814" s="54"/>
      <c r="B814" s="62" t="s">
        <v>2688</v>
      </c>
      <c r="C814" s="200" t="s">
        <v>2691</v>
      </c>
      <c r="D814" s="39" t="s">
        <v>517</v>
      </c>
      <c r="E814" s="264">
        <v>10</v>
      </c>
      <c r="F814" s="295">
        <v>44013</v>
      </c>
      <c r="G814" s="295">
        <v>44195</v>
      </c>
      <c r="H814" s="45" t="s">
        <v>2693</v>
      </c>
      <c r="I814" s="45" t="s">
        <v>2711</v>
      </c>
      <c r="J814" s="53"/>
      <c r="K814" s="56"/>
      <c r="L814" s="56"/>
      <c r="M814" s="56"/>
      <c r="N814" s="41"/>
      <c r="O814" s="42" t="s">
        <v>287</v>
      </c>
      <c r="P814" s="200" t="s">
        <v>2694</v>
      </c>
      <c r="Q814" s="42"/>
      <c r="R814" s="71"/>
    </row>
    <row r="815" spans="1:18" s="55" customFormat="1" x14ac:dyDescent="0.25">
      <c r="A815" s="135"/>
      <c r="B815" s="110" t="s">
        <v>372</v>
      </c>
      <c r="C815" s="112" t="s">
        <v>373</v>
      </c>
      <c r="D815" s="112" t="s">
        <v>26</v>
      </c>
      <c r="E815" s="173"/>
      <c r="F815" s="293"/>
      <c r="G815" s="293"/>
      <c r="H815" s="112"/>
      <c r="I815" s="112"/>
      <c r="J815" s="116">
        <v>0</v>
      </c>
      <c r="K815" s="116">
        <v>0</v>
      </c>
      <c r="L815" s="116">
        <v>0</v>
      </c>
      <c r="M815" s="116">
        <v>0</v>
      </c>
      <c r="N815" s="117"/>
      <c r="O815" s="115" t="s">
        <v>287</v>
      </c>
      <c r="P815" s="115"/>
      <c r="Q815" s="115"/>
      <c r="R815" s="71"/>
    </row>
    <row r="816" spans="1:18" s="55" customFormat="1" ht="24.75" customHeight="1" x14ac:dyDescent="0.25">
      <c r="A816" s="54"/>
      <c r="B816" s="62" t="s">
        <v>2696</v>
      </c>
      <c r="C816" s="200" t="s">
        <v>2712</v>
      </c>
      <c r="D816" s="39" t="s">
        <v>517</v>
      </c>
      <c r="E816" s="185">
        <v>100</v>
      </c>
      <c r="F816" s="295">
        <v>43832</v>
      </c>
      <c r="G816" s="295">
        <v>44195</v>
      </c>
      <c r="H816" s="45" t="s">
        <v>3230</v>
      </c>
      <c r="I816" s="45" t="s">
        <v>3201</v>
      </c>
      <c r="J816" s="53"/>
      <c r="K816" s="56"/>
      <c r="L816" s="56"/>
      <c r="M816" s="56"/>
      <c r="N816" s="41"/>
      <c r="O816" s="42" t="s">
        <v>287</v>
      </c>
      <c r="P816" s="200" t="s">
        <v>2694</v>
      </c>
      <c r="Q816" s="42"/>
      <c r="R816" s="71"/>
    </row>
    <row r="817" spans="1:18" s="55" customFormat="1" ht="25.5" x14ac:dyDescent="0.25">
      <c r="A817" s="135"/>
      <c r="B817" s="110" t="s">
        <v>374</v>
      </c>
      <c r="C817" s="112" t="s">
        <v>375</v>
      </c>
      <c r="D817" s="112" t="s">
        <v>26</v>
      </c>
      <c r="E817" s="173"/>
      <c r="F817" s="293"/>
      <c r="G817" s="293"/>
      <c r="H817" s="112"/>
      <c r="I817" s="112"/>
      <c r="J817" s="116">
        <v>0</v>
      </c>
      <c r="K817" s="116">
        <v>0</v>
      </c>
      <c r="L817" s="116">
        <v>0</v>
      </c>
      <c r="M817" s="116">
        <v>0</v>
      </c>
      <c r="N817" s="117"/>
      <c r="O817" s="115" t="s">
        <v>287</v>
      </c>
      <c r="P817" s="115"/>
      <c r="Q817" s="115"/>
      <c r="R817" s="71"/>
    </row>
    <row r="818" spans="1:18" s="55" customFormat="1" ht="24.75" customHeight="1" x14ac:dyDescent="0.25">
      <c r="A818" s="54"/>
      <c r="B818" s="62" t="s">
        <v>2697</v>
      </c>
      <c r="C818" s="200" t="s">
        <v>2713</v>
      </c>
      <c r="D818" s="39" t="s">
        <v>517</v>
      </c>
      <c r="E818" s="185">
        <v>100</v>
      </c>
      <c r="F818" s="295"/>
      <c r="G818" s="295"/>
      <c r="H818" s="45"/>
      <c r="I818" s="45"/>
      <c r="J818" s="53"/>
      <c r="K818" s="56"/>
      <c r="L818" s="56"/>
      <c r="M818" s="56"/>
      <c r="N818" s="41"/>
      <c r="O818" s="42" t="s">
        <v>287</v>
      </c>
      <c r="P818" s="200" t="s">
        <v>3228</v>
      </c>
      <c r="Q818" s="42"/>
      <c r="R818" s="71"/>
    </row>
    <row r="819" spans="1:18" s="55" customFormat="1" ht="33.75" customHeight="1" x14ac:dyDescent="0.25">
      <c r="A819" s="135"/>
      <c r="B819" s="110" t="s">
        <v>376</v>
      </c>
      <c r="C819" s="112" t="s">
        <v>3358</v>
      </c>
      <c r="D819" s="112" t="s">
        <v>26</v>
      </c>
      <c r="E819" s="173"/>
      <c r="F819" s="293"/>
      <c r="G819" s="293"/>
      <c r="H819" s="112"/>
      <c r="I819" s="112"/>
      <c r="J819" s="116">
        <v>0</v>
      </c>
      <c r="K819" s="116">
        <v>0</v>
      </c>
      <c r="L819" s="116">
        <v>0</v>
      </c>
      <c r="M819" s="116">
        <v>0</v>
      </c>
      <c r="N819" s="117"/>
      <c r="O819" s="115" t="s">
        <v>287</v>
      </c>
      <c r="P819" s="115"/>
      <c r="Q819" s="115"/>
      <c r="R819" s="71"/>
    </row>
    <row r="820" spans="1:18" s="55" customFormat="1" ht="32.25" customHeight="1" x14ac:dyDescent="0.25">
      <c r="A820" s="54"/>
      <c r="B820" s="62" t="s">
        <v>2698</v>
      </c>
      <c r="C820" s="200" t="s">
        <v>2714</v>
      </c>
      <c r="D820" s="39" t="s">
        <v>517</v>
      </c>
      <c r="E820" s="264">
        <v>70</v>
      </c>
      <c r="F820" s="295">
        <v>44013</v>
      </c>
      <c r="G820" s="295">
        <v>44104</v>
      </c>
      <c r="H820" s="45" t="s">
        <v>2718</v>
      </c>
      <c r="I820" s="45" t="s">
        <v>2722</v>
      </c>
      <c r="J820" s="53"/>
      <c r="K820" s="56"/>
      <c r="L820" s="56"/>
      <c r="M820" s="56"/>
      <c r="N820" s="41"/>
      <c r="O820" s="42" t="s">
        <v>287</v>
      </c>
      <c r="P820" s="200" t="s">
        <v>2694</v>
      </c>
      <c r="Q820" s="42"/>
      <c r="R820" s="71"/>
    </row>
    <row r="821" spans="1:18" s="55" customFormat="1" ht="28.5" customHeight="1" x14ac:dyDescent="0.25">
      <c r="A821" s="54"/>
      <c r="B821" s="62" t="s">
        <v>2699</v>
      </c>
      <c r="C821" s="200" t="s">
        <v>2715</v>
      </c>
      <c r="D821" s="39" t="s">
        <v>517</v>
      </c>
      <c r="E821" s="264">
        <v>10</v>
      </c>
      <c r="F821" s="295">
        <v>44105</v>
      </c>
      <c r="G821" s="295">
        <v>44119</v>
      </c>
      <c r="H821" s="45" t="s">
        <v>2721</v>
      </c>
      <c r="I821" s="45" t="s">
        <v>2723</v>
      </c>
      <c r="J821" s="53"/>
      <c r="K821" s="56"/>
      <c r="L821" s="56"/>
      <c r="M821" s="56"/>
      <c r="N821" s="41"/>
      <c r="O821" s="42" t="s">
        <v>96</v>
      </c>
      <c r="P821" s="200" t="s">
        <v>1154</v>
      </c>
      <c r="Q821" s="42"/>
      <c r="R821" s="71"/>
    </row>
    <row r="822" spans="1:18" s="55" customFormat="1" ht="25.5" x14ac:dyDescent="0.25">
      <c r="A822" s="54"/>
      <c r="B822" s="62" t="s">
        <v>2700</v>
      </c>
      <c r="C822" s="200" t="s">
        <v>2716</v>
      </c>
      <c r="D822" s="39" t="s">
        <v>517</v>
      </c>
      <c r="E822" s="264">
        <v>10</v>
      </c>
      <c r="F822" s="295">
        <v>44119</v>
      </c>
      <c r="G822" s="295">
        <v>44165</v>
      </c>
      <c r="H822" s="45" t="s">
        <v>2719</v>
      </c>
      <c r="I822" s="45" t="s">
        <v>2724</v>
      </c>
      <c r="J822" s="53"/>
      <c r="K822" s="56"/>
      <c r="L822" s="56"/>
      <c r="M822" s="56"/>
      <c r="N822" s="41"/>
      <c r="O822" s="42" t="s">
        <v>96</v>
      </c>
      <c r="P822" s="267" t="s">
        <v>1154</v>
      </c>
      <c r="Q822" s="42"/>
      <c r="R822" s="71"/>
    </row>
    <row r="823" spans="1:18" s="55" customFormat="1" ht="53.25" customHeight="1" x14ac:dyDescent="0.25">
      <c r="A823" s="54"/>
      <c r="B823" s="62" t="s">
        <v>2701</v>
      </c>
      <c r="C823" s="200" t="s">
        <v>2717</v>
      </c>
      <c r="D823" s="39" t="s">
        <v>517</v>
      </c>
      <c r="E823" s="264">
        <v>10</v>
      </c>
      <c r="F823" s="295">
        <v>44166</v>
      </c>
      <c r="G823" s="295">
        <v>44180</v>
      </c>
      <c r="H823" s="45" t="s">
        <v>2720</v>
      </c>
      <c r="I823" s="45" t="s">
        <v>2725</v>
      </c>
      <c r="J823" s="53"/>
      <c r="K823" s="56"/>
      <c r="L823" s="56"/>
      <c r="M823" s="56"/>
      <c r="N823" s="41"/>
      <c r="O823" s="42" t="s">
        <v>96</v>
      </c>
      <c r="P823" s="200" t="s">
        <v>1439</v>
      </c>
      <c r="Q823" s="42"/>
      <c r="R823" s="71"/>
    </row>
    <row r="824" spans="1:18" s="55" customFormat="1" ht="30.75" customHeight="1" x14ac:dyDescent="0.25">
      <c r="A824" s="135"/>
      <c r="B824" s="110" t="s">
        <v>377</v>
      </c>
      <c r="C824" s="112" t="s">
        <v>3359</v>
      </c>
      <c r="D824" s="112" t="s">
        <v>26</v>
      </c>
      <c r="E824" s="173"/>
      <c r="F824" s="293"/>
      <c r="G824" s="293"/>
      <c r="H824" s="112"/>
      <c r="I824" s="112"/>
      <c r="J824" s="116">
        <v>0</v>
      </c>
      <c r="K824" s="116">
        <v>0</v>
      </c>
      <c r="L824" s="116">
        <v>0</v>
      </c>
      <c r="M824" s="116">
        <v>0</v>
      </c>
      <c r="N824" s="117"/>
      <c r="O824" s="115" t="s">
        <v>287</v>
      </c>
      <c r="P824" s="115"/>
      <c r="Q824" s="115"/>
      <c r="R824" s="71"/>
    </row>
    <row r="825" spans="1:18" s="55" customFormat="1" ht="24.75" customHeight="1" x14ac:dyDescent="0.25">
      <c r="A825" s="54"/>
      <c r="B825" s="62" t="s">
        <v>2702</v>
      </c>
      <c r="C825" s="200" t="s">
        <v>2726</v>
      </c>
      <c r="D825" s="39" t="s">
        <v>517</v>
      </c>
      <c r="E825" s="264">
        <v>70</v>
      </c>
      <c r="F825" s="295">
        <v>43922</v>
      </c>
      <c r="G825" s="295">
        <v>43951</v>
      </c>
      <c r="H825" s="45" t="s">
        <v>2729</v>
      </c>
      <c r="I825" s="45" t="s">
        <v>2711</v>
      </c>
      <c r="J825" s="53"/>
      <c r="K825" s="56"/>
      <c r="L825" s="56"/>
      <c r="M825" s="56"/>
      <c r="N825" s="41"/>
      <c r="O825" s="42" t="s">
        <v>287</v>
      </c>
      <c r="P825" s="200" t="s">
        <v>2694</v>
      </c>
      <c r="Q825" s="42"/>
      <c r="R825" s="71"/>
    </row>
    <row r="826" spans="1:18" s="55" customFormat="1" ht="28.5" customHeight="1" x14ac:dyDescent="0.25">
      <c r="A826" s="54"/>
      <c r="B826" s="62" t="s">
        <v>2703</v>
      </c>
      <c r="C826" s="200" t="s">
        <v>2727</v>
      </c>
      <c r="D826" s="39" t="s">
        <v>517</v>
      </c>
      <c r="E826" s="264">
        <v>10</v>
      </c>
      <c r="F826" s="295">
        <v>43952</v>
      </c>
      <c r="G826" s="295">
        <v>43982</v>
      </c>
      <c r="H826" s="45" t="s">
        <v>2730</v>
      </c>
      <c r="I826" s="45" t="s">
        <v>2724</v>
      </c>
      <c r="J826" s="53"/>
      <c r="K826" s="56"/>
      <c r="L826" s="56"/>
      <c r="M826" s="56"/>
      <c r="N826" s="41"/>
      <c r="O826" s="42" t="s">
        <v>96</v>
      </c>
      <c r="P826" s="267" t="s">
        <v>1154</v>
      </c>
      <c r="Q826" s="42"/>
      <c r="R826" s="71"/>
    </row>
    <row r="827" spans="1:18" s="55" customFormat="1" ht="25.5" x14ac:dyDescent="0.25">
      <c r="A827" s="54"/>
      <c r="B827" s="62" t="s">
        <v>2704</v>
      </c>
      <c r="C827" s="200" t="s">
        <v>3376</v>
      </c>
      <c r="D827" s="39" t="s">
        <v>517</v>
      </c>
      <c r="E827" s="264">
        <v>10</v>
      </c>
      <c r="F827" s="295">
        <v>43952</v>
      </c>
      <c r="G827" s="295">
        <v>43982</v>
      </c>
      <c r="H827" s="45" t="s">
        <v>2731</v>
      </c>
      <c r="I827" s="45" t="s">
        <v>2724</v>
      </c>
      <c r="J827" s="53"/>
      <c r="K827" s="56"/>
      <c r="L827" s="56"/>
      <c r="M827" s="56"/>
      <c r="N827" s="41"/>
      <c r="O827" s="42" t="s">
        <v>96</v>
      </c>
      <c r="P827" s="267" t="s">
        <v>1154</v>
      </c>
      <c r="Q827" s="42"/>
      <c r="R827" s="71"/>
    </row>
    <row r="828" spans="1:18" s="55" customFormat="1" ht="51" x14ac:dyDescent="0.25">
      <c r="A828" s="54"/>
      <c r="B828" s="62" t="s">
        <v>2705</v>
      </c>
      <c r="C828" s="200" t="s">
        <v>2728</v>
      </c>
      <c r="D828" s="39" t="s">
        <v>517</v>
      </c>
      <c r="E828" s="264">
        <v>10</v>
      </c>
      <c r="F828" s="295">
        <v>43985</v>
      </c>
      <c r="G828" s="295">
        <v>43996</v>
      </c>
      <c r="H828" s="45" t="s">
        <v>2732</v>
      </c>
      <c r="I828" s="45" t="s">
        <v>2733</v>
      </c>
      <c r="J828" s="53"/>
      <c r="K828" s="56"/>
      <c r="L828" s="56"/>
      <c r="M828" s="56"/>
      <c r="N828" s="41"/>
      <c r="O828" s="42" t="s">
        <v>96</v>
      </c>
      <c r="P828" s="200" t="s">
        <v>1439</v>
      </c>
      <c r="Q828" s="42"/>
      <c r="R828" s="71"/>
    </row>
    <row r="829" spans="1:18" s="55" customFormat="1" ht="27" customHeight="1" x14ac:dyDescent="0.25">
      <c r="A829" s="135"/>
      <c r="B829" s="110" t="s">
        <v>378</v>
      </c>
      <c r="C829" s="112" t="s">
        <v>3360</v>
      </c>
      <c r="D829" s="112" t="s">
        <v>26</v>
      </c>
      <c r="E829" s="173"/>
      <c r="F829" s="293"/>
      <c r="G829" s="293"/>
      <c r="H829" s="112"/>
      <c r="I829" s="112"/>
      <c r="J829" s="116">
        <v>0</v>
      </c>
      <c r="K829" s="116">
        <v>0</v>
      </c>
      <c r="L829" s="116">
        <v>0</v>
      </c>
      <c r="M829" s="116">
        <v>0</v>
      </c>
      <c r="N829" s="117"/>
      <c r="O829" s="115" t="s">
        <v>287</v>
      </c>
      <c r="P829" s="115"/>
      <c r="Q829" s="115"/>
      <c r="R829" s="71"/>
    </row>
    <row r="830" spans="1:18" s="55" customFormat="1" ht="24.75" customHeight="1" x14ac:dyDescent="0.25">
      <c r="A830" s="54"/>
      <c r="B830" s="62" t="s">
        <v>2706</v>
      </c>
      <c r="C830" s="200" t="s">
        <v>2734</v>
      </c>
      <c r="D830" s="39" t="s">
        <v>517</v>
      </c>
      <c r="E830" s="264">
        <v>70</v>
      </c>
      <c r="F830" s="295">
        <v>43922</v>
      </c>
      <c r="G830" s="295">
        <v>43951</v>
      </c>
      <c r="H830" s="45" t="s">
        <v>3231</v>
      </c>
      <c r="I830" s="45" t="s">
        <v>2711</v>
      </c>
      <c r="J830" s="53"/>
      <c r="K830" s="56"/>
      <c r="L830" s="56"/>
      <c r="M830" s="56"/>
      <c r="N830" s="41"/>
      <c r="O830" s="42" t="s">
        <v>287</v>
      </c>
      <c r="P830" s="200" t="s">
        <v>2694</v>
      </c>
      <c r="Q830" s="42"/>
      <c r="R830" s="71"/>
    </row>
    <row r="831" spans="1:18" s="55" customFormat="1" ht="28.5" customHeight="1" x14ac:dyDescent="0.25">
      <c r="A831" s="54"/>
      <c r="B831" s="62" t="s">
        <v>2707</v>
      </c>
      <c r="C831" s="200" t="s">
        <v>3361</v>
      </c>
      <c r="D831" s="39" t="s">
        <v>517</v>
      </c>
      <c r="E831" s="264">
        <v>10</v>
      </c>
      <c r="F831" s="295">
        <v>43952</v>
      </c>
      <c r="G831" s="295">
        <v>43982</v>
      </c>
      <c r="H831" s="45" t="s">
        <v>2735</v>
      </c>
      <c r="I831" s="45" t="s">
        <v>2724</v>
      </c>
      <c r="J831" s="53"/>
      <c r="K831" s="56"/>
      <c r="L831" s="56"/>
      <c r="M831" s="56"/>
      <c r="N831" s="41"/>
      <c r="O831" s="42" t="s">
        <v>96</v>
      </c>
      <c r="P831" s="200" t="s">
        <v>1154</v>
      </c>
      <c r="Q831" s="42"/>
      <c r="R831" s="71"/>
    </row>
    <row r="832" spans="1:18" s="55" customFormat="1" ht="25.5" x14ac:dyDescent="0.25">
      <c r="A832" s="54"/>
      <c r="B832" s="62" t="s">
        <v>2708</v>
      </c>
      <c r="C832" s="200" t="s">
        <v>3362</v>
      </c>
      <c r="D832" s="39" t="s">
        <v>517</v>
      </c>
      <c r="E832" s="264">
        <v>10</v>
      </c>
      <c r="F832" s="295">
        <v>43952</v>
      </c>
      <c r="G832" s="295">
        <v>43982</v>
      </c>
      <c r="H832" s="45" t="s">
        <v>2736</v>
      </c>
      <c r="I832" s="45" t="s">
        <v>2724</v>
      </c>
      <c r="J832" s="53"/>
      <c r="K832" s="56"/>
      <c r="L832" s="56"/>
      <c r="M832" s="56"/>
      <c r="N832" s="41"/>
      <c r="O832" s="42" t="s">
        <v>96</v>
      </c>
      <c r="P832" s="267" t="s">
        <v>1154</v>
      </c>
      <c r="Q832" s="42"/>
      <c r="R832" s="71"/>
    </row>
    <row r="833" spans="1:18" s="55" customFormat="1" ht="51" x14ac:dyDescent="0.25">
      <c r="A833" s="54"/>
      <c r="B833" s="62" t="s">
        <v>2709</v>
      </c>
      <c r="C833" s="200" t="s">
        <v>3363</v>
      </c>
      <c r="D833" s="39" t="s">
        <v>517</v>
      </c>
      <c r="E833" s="264">
        <v>10</v>
      </c>
      <c r="F833" s="295">
        <v>43985</v>
      </c>
      <c r="G833" s="295">
        <v>43996</v>
      </c>
      <c r="H833" s="45" t="s">
        <v>2737</v>
      </c>
      <c r="I833" s="45" t="s">
        <v>2733</v>
      </c>
      <c r="J833" s="53"/>
      <c r="K833" s="56"/>
      <c r="L833" s="56"/>
      <c r="M833" s="56"/>
      <c r="N833" s="41"/>
      <c r="O833" s="42" t="s">
        <v>96</v>
      </c>
      <c r="P833" s="200" t="s">
        <v>1439</v>
      </c>
      <c r="Q833" s="42"/>
      <c r="R833" s="71"/>
    </row>
    <row r="834" spans="1:18" s="55" customFormat="1" ht="30" customHeight="1" x14ac:dyDescent="0.25">
      <c r="A834" s="135"/>
      <c r="B834" s="110" t="s">
        <v>379</v>
      </c>
      <c r="C834" s="112" t="s">
        <v>380</v>
      </c>
      <c r="D834" s="112" t="s">
        <v>26</v>
      </c>
      <c r="E834" s="173"/>
      <c r="F834" s="293"/>
      <c r="G834" s="293"/>
      <c r="H834" s="112"/>
      <c r="I834" s="112"/>
      <c r="J834" s="116">
        <v>0</v>
      </c>
      <c r="K834" s="116">
        <v>0</v>
      </c>
      <c r="L834" s="116">
        <v>0</v>
      </c>
      <c r="M834" s="116">
        <v>0</v>
      </c>
      <c r="N834" s="117"/>
      <c r="O834" s="115" t="s">
        <v>287</v>
      </c>
      <c r="P834" s="115"/>
      <c r="Q834" s="115"/>
      <c r="R834" s="71"/>
    </row>
    <row r="835" spans="1:18" s="55" customFormat="1" ht="25.5" x14ac:dyDescent="0.25">
      <c r="A835" s="54"/>
      <c r="B835" s="62" t="s">
        <v>2710</v>
      </c>
      <c r="C835" s="200" t="s">
        <v>3232</v>
      </c>
      <c r="D835" s="39" t="s">
        <v>517</v>
      </c>
      <c r="E835" s="185">
        <v>100</v>
      </c>
      <c r="F835" s="295">
        <v>43832</v>
      </c>
      <c r="G835" s="295">
        <v>44195</v>
      </c>
      <c r="H835" s="45" t="s">
        <v>3233</v>
      </c>
      <c r="I835" s="45" t="s">
        <v>2738</v>
      </c>
      <c r="J835" s="56"/>
      <c r="K835" s="56"/>
      <c r="L835" s="56"/>
      <c r="M835" s="56"/>
      <c r="N835" s="41"/>
      <c r="O835" s="42" t="s">
        <v>287</v>
      </c>
      <c r="P835" s="200" t="s">
        <v>2694</v>
      </c>
      <c r="Q835" s="42" t="s">
        <v>96</v>
      </c>
      <c r="R835" s="71"/>
    </row>
    <row r="836" spans="1:18" s="55" customFormat="1" ht="27.75" customHeight="1" x14ac:dyDescent="0.25">
      <c r="A836" s="140" t="s">
        <v>19</v>
      </c>
      <c r="B836" s="228" t="s">
        <v>381</v>
      </c>
      <c r="C836" s="147" t="s">
        <v>382</v>
      </c>
      <c r="D836" s="150" t="s">
        <v>22</v>
      </c>
      <c r="E836" s="172"/>
      <c r="F836" s="292"/>
      <c r="G836" s="292"/>
      <c r="H836" s="142"/>
      <c r="I836" s="142"/>
      <c r="J836" s="146">
        <f>+J837</f>
        <v>0</v>
      </c>
      <c r="K836" s="146">
        <f t="shared" ref="K836:M836" si="60">+K837</f>
        <v>0</v>
      </c>
      <c r="L836" s="146">
        <f t="shared" si="60"/>
        <v>0</v>
      </c>
      <c r="M836" s="146">
        <f t="shared" si="60"/>
        <v>0</v>
      </c>
      <c r="N836" s="144"/>
      <c r="O836" s="145" t="s">
        <v>318</v>
      </c>
      <c r="P836" s="145"/>
      <c r="Q836" s="145"/>
      <c r="R836" s="71"/>
    </row>
    <row r="837" spans="1:18" s="55" customFormat="1" ht="25.5" x14ac:dyDescent="0.25">
      <c r="A837" s="135"/>
      <c r="B837" s="110" t="s">
        <v>383</v>
      </c>
      <c r="C837" s="112" t="s">
        <v>384</v>
      </c>
      <c r="D837" s="130" t="s">
        <v>26</v>
      </c>
      <c r="E837" s="173"/>
      <c r="F837" s="305"/>
      <c r="G837" s="305"/>
      <c r="H837" s="130"/>
      <c r="I837" s="130"/>
      <c r="J837" s="116">
        <v>0</v>
      </c>
      <c r="K837" s="116">
        <v>0</v>
      </c>
      <c r="L837" s="116">
        <v>0</v>
      </c>
      <c r="M837" s="116">
        <v>0</v>
      </c>
      <c r="N837" s="117"/>
      <c r="O837" s="115" t="s">
        <v>318</v>
      </c>
      <c r="P837" s="115"/>
      <c r="Q837" s="115"/>
      <c r="R837" s="71"/>
    </row>
    <row r="838" spans="1:18" s="55" customFormat="1" ht="25.5" x14ac:dyDescent="0.25">
      <c r="A838" s="54"/>
      <c r="B838" s="62" t="s">
        <v>2740</v>
      </c>
      <c r="C838" s="200" t="s">
        <v>2744</v>
      </c>
      <c r="D838" s="39" t="s">
        <v>517</v>
      </c>
      <c r="E838" s="264">
        <v>20</v>
      </c>
      <c r="F838" s="295">
        <v>43862</v>
      </c>
      <c r="G838" s="295">
        <v>43936</v>
      </c>
      <c r="H838" s="45" t="s">
        <v>2748</v>
      </c>
      <c r="I838" s="45" t="s">
        <v>2748</v>
      </c>
      <c r="J838" s="56"/>
      <c r="K838" s="56"/>
      <c r="L838" s="56"/>
      <c r="M838" s="56"/>
      <c r="N838" s="41"/>
      <c r="O838" s="42" t="s">
        <v>139</v>
      </c>
      <c r="P838" s="200" t="s">
        <v>2657</v>
      </c>
      <c r="Q838" s="42"/>
      <c r="R838" s="71"/>
    </row>
    <row r="839" spans="1:18" s="55" customFormat="1" ht="38.25" x14ac:dyDescent="0.25">
      <c r="A839" s="54"/>
      <c r="B839" s="62" t="s">
        <v>2741</v>
      </c>
      <c r="C839" s="200" t="s">
        <v>2745</v>
      </c>
      <c r="D839" s="39" t="s">
        <v>517</v>
      </c>
      <c r="E839" s="264">
        <v>20</v>
      </c>
      <c r="F839" s="295">
        <v>43937</v>
      </c>
      <c r="G839" s="295">
        <v>43980</v>
      </c>
      <c r="H839" s="45" t="s">
        <v>2749</v>
      </c>
      <c r="I839" s="45" t="s">
        <v>2749</v>
      </c>
      <c r="J839" s="56"/>
      <c r="K839" s="56"/>
      <c r="L839" s="56"/>
      <c r="M839" s="56"/>
      <c r="N839" s="41"/>
      <c r="O839" s="42" t="s">
        <v>318</v>
      </c>
      <c r="P839" s="200" t="s">
        <v>2499</v>
      </c>
      <c r="Q839" s="42"/>
      <c r="R839" s="71"/>
    </row>
    <row r="840" spans="1:18" s="55" customFormat="1" ht="38.25" x14ac:dyDescent="0.25">
      <c r="A840" s="54"/>
      <c r="B840" s="62" t="s">
        <v>2742</v>
      </c>
      <c r="C840" s="200" t="s">
        <v>2746</v>
      </c>
      <c r="D840" s="39" t="s">
        <v>517</v>
      </c>
      <c r="E840" s="264">
        <v>20</v>
      </c>
      <c r="F840" s="295">
        <v>44027</v>
      </c>
      <c r="G840" s="295">
        <v>44059</v>
      </c>
      <c r="H840" s="45" t="s">
        <v>3234</v>
      </c>
      <c r="I840" s="45" t="s">
        <v>3234</v>
      </c>
      <c r="J840" s="56"/>
      <c r="K840" s="56"/>
      <c r="L840" s="56"/>
      <c r="M840" s="56"/>
      <c r="N840" s="41"/>
      <c r="O840" s="42" t="s">
        <v>318</v>
      </c>
      <c r="P840" s="200" t="s">
        <v>2499</v>
      </c>
      <c r="Q840" s="42"/>
      <c r="R840" s="71"/>
    </row>
    <row r="841" spans="1:18" s="55" customFormat="1" ht="36.75" customHeight="1" x14ac:dyDescent="0.25">
      <c r="A841" s="54"/>
      <c r="B841" s="62" t="s">
        <v>2743</v>
      </c>
      <c r="C841" s="200" t="s">
        <v>2747</v>
      </c>
      <c r="D841" s="39" t="s">
        <v>517</v>
      </c>
      <c r="E841" s="264">
        <v>10</v>
      </c>
      <c r="F841" s="295">
        <v>44013</v>
      </c>
      <c r="G841" s="295">
        <v>44043</v>
      </c>
      <c r="H841" s="45" t="s">
        <v>2750</v>
      </c>
      <c r="I841" s="45" t="s">
        <v>2750</v>
      </c>
      <c r="J841" s="56"/>
      <c r="K841" s="56"/>
      <c r="L841" s="56"/>
      <c r="M841" s="56"/>
      <c r="N841" s="41"/>
      <c r="O841" s="42" t="s">
        <v>318</v>
      </c>
      <c r="P841" s="200" t="s">
        <v>2499</v>
      </c>
      <c r="Q841" s="42"/>
      <c r="R841" s="71"/>
    </row>
    <row r="842" spans="1:18" s="55" customFormat="1" ht="45.75" customHeight="1" x14ac:dyDescent="0.25">
      <c r="A842" s="140" t="s">
        <v>19</v>
      </c>
      <c r="B842" s="228" t="s">
        <v>385</v>
      </c>
      <c r="C842" s="147" t="s">
        <v>386</v>
      </c>
      <c r="D842" s="150" t="s">
        <v>22</v>
      </c>
      <c r="E842" s="172"/>
      <c r="F842" s="292"/>
      <c r="G842" s="292"/>
      <c r="H842" s="142"/>
      <c r="I842" s="142"/>
      <c r="J842" s="143">
        <f>+J843+J851</f>
        <v>0</v>
      </c>
      <c r="K842" s="143">
        <f t="shared" ref="K842:M842" si="61">+K843+K851</f>
        <v>0</v>
      </c>
      <c r="L842" s="143">
        <f t="shared" si="61"/>
        <v>0</v>
      </c>
      <c r="M842" s="143">
        <f t="shared" si="61"/>
        <v>0</v>
      </c>
      <c r="N842" s="144"/>
      <c r="O842" s="145" t="s">
        <v>318</v>
      </c>
      <c r="P842" s="145"/>
      <c r="Q842" s="145"/>
      <c r="R842" s="71"/>
    </row>
    <row r="843" spans="1:18" s="55" customFormat="1" ht="25.5" x14ac:dyDescent="0.25">
      <c r="A843" s="135"/>
      <c r="B843" s="110" t="s">
        <v>387</v>
      </c>
      <c r="C843" s="112" t="s">
        <v>388</v>
      </c>
      <c r="D843" s="130" t="s">
        <v>26</v>
      </c>
      <c r="E843" s="173"/>
      <c r="F843" s="305"/>
      <c r="G843" s="305"/>
      <c r="H843" s="130"/>
      <c r="I843" s="130"/>
      <c r="J843" s="113">
        <v>0</v>
      </c>
      <c r="K843" s="113">
        <v>0</v>
      </c>
      <c r="L843" s="113">
        <v>0</v>
      </c>
      <c r="M843" s="113">
        <v>0</v>
      </c>
      <c r="N843" s="117"/>
      <c r="O843" s="115" t="s">
        <v>318</v>
      </c>
      <c r="P843" s="115"/>
      <c r="Q843" s="115"/>
      <c r="R843" s="71"/>
    </row>
    <row r="844" spans="1:18" s="55" customFormat="1" ht="24.75" customHeight="1" x14ac:dyDescent="0.25">
      <c r="A844" s="54"/>
      <c r="B844" s="62" t="s">
        <v>2751</v>
      </c>
      <c r="C844" s="200" t="s">
        <v>2757</v>
      </c>
      <c r="D844" s="39" t="s">
        <v>517</v>
      </c>
      <c r="E844" s="264">
        <v>15</v>
      </c>
      <c r="F844" s="295">
        <v>43832</v>
      </c>
      <c r="G844" s="295">
        <v>43936</v>
      </c>
      <c r="H844" s="45" t="s">
        <v>2764</v>
      </c>
      <c r="I844" s="45" t="s">
        <v>2764</v>
      </c>
      <c r="J844" s="53"/>
      <c r="K844" s="56"/>
      <c r="L844" s="56"/>
      <c r="M844" s="56"/>
      <c r="N844" s="41"/>
      <c r="O844" s="42" t="s">
        <v>318</v>
      </c>
      <c r="P844" s="200" t="s">
        <v>2545</v>
      </c>
      <c r="Q844" s="42"/>
      <c r="R844" s="71"/>
    </row>
    <row r="845" spans="1:18" s="55" customFormat="1" ht="24.75" customHeight="1" x14ac:dyDescent="0.25">
      <c r="A845" s="54"/>
      <c r="B845" s="62" t="s">
        <v>2752</v>
      </c>
      <c r="C845" s="200" t="s">
        <v>2758</v>
      </c>
      <c r="D845" s="39" t="s">
        <v>517</v>
      </c>
      <c r="E845" s="264">
        <v>30</v>
      </c>
      <c r="F845" s="295">
        <v>43862</v>
      </c>
      <c r="G845" s="295">
        <v>43981</v>
      </c>
      <c r="H845" s="45" t="s">
        <v>2765</v>
      </c>
      <c r="I845" s="45" t="s">
        <v>2765</v>
      </c>
      <c r="J845" s="53"/>
      <c r="K845" s="56"/>
      <c r="L845" s="56"/>
      <c r="M845" s="56"/>
      <c r="N845" s="41"/>
      <c r="O845" s="42" t="s">
        <v>318</v>
      </c>
      <c r="P845" s="200" t="s">
        <v>2545</v>
      </c>
      <c r="Q845" s="42"/>
      <c r="R845" s="71"/>
    </row>
    <row r="846" spans="1:18" s="55" customFormat="1" ht="24.75" customHeight="1" x14ac:dyDescent="0.25">
      <c r="A846" s="54"/>
      <c r="B846" s="62" t="s">
        <v>2753</v>
      </c>
      <c r="C846" s="200" t="s">
        <v>2759</v>
      </c>
      <c r="D846" s="39" t="s">
        <v>517</v>
      </c>
      <c r="E846" s="264">
        <v>20</v>
      </c>
      <c r="F846" s="295">
        <v>43983</v>
      </c>
      <c r="G846" s="295">
        <v>44012</v>
      </c>
      <c r="H846" s="45" t="s">
        <v>2766</v>
      </c>
      <c r="I846" s="45" t="s">
        <v>2766</v>
      </c>
      <c r="J846" s="53"/>
      <c r="K846" s="56"/>
      <c r="L846" s="56"/>
      <c r="M846" s="56"/>
      <c r="N846" s="41"/>
      <c r="O846" s="42" t="s">
        <v>318</v>
      </c>
      <c r="P846" s="200" t="s">
        <v>2545</v>
      </c>
      <c r="Q846" s="42"/>
      <c r="R846" s="71"/>
    </row>
    <row r="847" spans="1:18" s="55" customFormat="1" ht="24.75" customHeight="1" x14ac:dyDescent="0.25">
      <c r="A847" s="54"/>
      <c r="B847" s="62" t="s">
        <v>2754</v>
      </c>
      <c r="C847" s="200" t="s">
        <v>2760</v>
      </c>
      <c r="D847" s="39" t="s">
        <v>517</v>
      </c>
      <c r="E847" s="264">
        <v>15</v>
      </c>
      <c r="F847" s="295">
        <v>44013</v>
      </c>
      <c r="G847" s="295">
        <v>44042</v>
      </c>
      <c r="H847" s="45" t="s">
        <v>2767</v>
      </c>
      <c r="I847" s="45" t="s">
        <v>2767</v>
      </c>
      <c r="J847" s="53"/>
      <c r="K847" s="56"/>
      <c r="L847" s="56"/>
      <c r="M847" s="56"/>
      <c r="N847" s="41"/>
      <c r="O847" s="42" t="s">
        <v>318</v>
      </c>
      <c r="P847" s="200" t="s">
        <v>2545</v>
      </c>
      <c r="Q847" s="42"/>
      <c r="R847" s="71"/>
    </row>
    <row r="848" spans="1:18" s="55" customFormat="1" ht="24.75" customHeight="1" x14ac:dyDescent="0.25">
      <c r="A848" s="54"/>
      <c r="B848" s="62" t="s">
        <v>2755</v>
      </c>
      <c r="C848" s="200" t="s">
        <v>2761</v>
      </c>
      <c r="D848" s="39" t="s">
        <v>517</v>
      </c>
      <c r="E848" s="264">
        <v>10</v>
      </c>
      <c r="F848" s="295">
        <v>44044</v>
      </c>
      <c r="G848" s="295">
        <v>44073</v>
      </c>
      <c r="H848" s="45" t="s">
        <v>2768</v>
      </c>
      <c r="I848" s="45" t="s">
        <v>2768</v>
      </c>
      <c r="J848" s="53"/>
      <c r="K848" s="56"/>
      <c r="L848" s="56"/>
      <c r="M848" s="56"/>
      <c r="N848" s="41"/>
      <c r="O848" s="42" t="s">
        <v>318</v>
      </c>
      <c r="P848" s="200" t="s">
        <v>2545</v>
      </c>
      <c r="Q848" s="42"/>
      <c r="R848" s="71"/>
    </row>
    <row r="849" spans="1:18" s="55" customFormat="1" ht="24.75" customHeight="1" x14ac:dyDescent="0.25">
      <c r="A849" s="54"/>
      <c r="B849" s="62" t="s">
        <v>2756</v>
      </c>
      <c r="C849" s="200" t="s">
        <v>2762</v>
      </c>
      <c r="D849" s="39" t="s">
        <v>517</v>
      </c>
      <c r="E849" s="264">
        <v>5</v>
      </c>
      <c r="F849" s="295">
        <v>44042</v>
      </c>
      <c r="G849" s="295">
        <v>44134</v>
      </c>
      <c r="H849" s="45" t="s">
        <v>2769</v>
      </c>
      <c r="I849" s="45" t="s">
        <v>2769</v>
      </c>
      <c r="J849" s="53"/>
      <c r="K849" s="56"/>
      <c r="L849" s="56"/>
      <c r="M849" s="56"/>
      <c r="N849" s="41"/>
      <c r="O849" s="42" t="s">
        <v>318</v>
      </c>
      <c r="P849" s="200" t="s">
        <v>2763</v>
      </c>
      <c r="Q849" s="42"/>
      <c r="R849" s="71"/>
    </row>
    <row r="850" spans="1:18" s="55" customFormat="1" ht="24.75" customHeight="1" x14ac:dyDescent="0.25">
      <c r="A850" s="54"/>
      <c r="B850" s="62" t="s">
        <v>2774</v>
      </c>
      <c r="C850" s="200" t="s">
        <v>2775</v>
      </c>
      <c r="D850" s="39" t="s">
        <v>517</v>
      </c>
      <c r="E850" s="264">
        <v>5</v>
      </c>
      <c r="F850" s="295">
        <v>44130</v>
      </c>
      <c r="G850" s="295">
        <v>44134</v>
      </c>
      <c r="H850" s="45" t="s">
        <v>2776</v>
      </c>
      <c r="I850" s="45" t="s">
        <v>2777</v>
      </c>
      <c r="J850" s="53"/>
      <c r="K850" s="56"/>
      <c r="L850" s="56"/>
      <c r="M850" s="56"/>
      <c r="N850" s="41"/>
      <c r="O850" s="42" t="s">
        <v>318</v>
      </c>
      <c r="P850" s="200" t="s">
        <v>1410</v>
      </c>
      <c r="Q850" s="42" t="s">
        <v>139</v>
      </c>
      <c r="R850" s="71"/>
    </row>
    <row r="851" spans="1:18" s="55" customFormat="1" ht="25.5" x14ac:dyDescent="0.25">
      <c r="A851" s="135"/>
      <c r="B851" s="110" t="s">
        <v>389</v>
      </c>
      <c r="C851" s="112" t="s">
        <v>390</v>
      </c>
      <c r="D851" s="130" t="s">
        <v>26</v>
      </c>
      <c r="E851" s="173"/>
      <c r="F851" s="305"/>
      <c r="G851" s="305"/>
      <c r="H851" s="130"/>
      <c r="I851" s="130"/>
      <c r="J851" s="113">
        <v>0</v>
      </c>
      <c r="K851" s="113">
        <v>0</v>
      </c>
      <c r="L851" s="113">
        <v>0</v>
      </c>
      <c r="M851" s="113">
        <v>0</v>
      </c>
      <c r="N851" s="117"/>
      <c r="O851" s="115" t="s">
        <v>318</v>
      </c>
      <c r="P851" s="115"/>
      <c r="Q851" s="115"/>
      <c r="R851" s="71"/>
    </row>
    <row r="852" spans="1:18" s="55" customFormat="1" ht="24.75" customHeight="1" x14ac:dyDescent="0.25">
      <c r="A852" s="54"/>
      <c r="B852" s="62" t="s">
        <v>2778</v>
      </c>
      <c r="C852" s="200" t="s">
        <v>3364</v>
      </c>
      <c r="D852" s="39" t="s">
        <v>517</v>
      </c>
      <c r="E852" s="264">
        <v>10</v>
      </c>
      <c r="F852" s="295">
        <v>43862</v>
      </c>
      <c r="G852" s="295">
        <v>43936</v>
      </c>
      <c r="H852" s="45" t="s">
        <v>2806</v>
      </c>
      <c r="I852" s="45" t="s">
        <v>2806</v>
      </c>
      <c r="J852" s="56"/>
      <c r="K852" s="56"/>
      <c r="L852" s="56"/>
      <c r="M852" s="56"/>
      <c r="N852" s="41"/>
      <c r="O852" s="42" t="s">
        <v>318</v>
      </c>
      <c r="P852" s="200" t="s">
        <v>2815</v>
      </c>
      <c r="Q852" s="42"/>
      <c r="R852" s="71"/>
    </row>
    <row r="853" spans="1:18" s="55" customFormat="1" ht="24.75" customHeight="1" x14ac:dyDescent="0.25">
      <c r="A853" s="54"/>
      <c r="B853" s="62" t="s">
        <v>2779</v>
      </c>
      <c r="C853" s="200" t="s">
        <v>3365</v>
      </c>
      <c r="D853" s="39" t="s">
        <v>517</v>
      </c>
      <c r="E853" s="264">
        <v>10</v>
      </c>
      <c r="F853" s="295">
        <v>43876</v>
      </c>
      <c r="G853" s="295">
        <v>43981</v>
      </c>
      <c r="H853" s="45" t="s">
        <v>2807</v>
      </c>
      <c r="I853" s="45" t="s">
        <v>2807</v>
      </c>
      <c r="J853" s="56"/>
      <c r="K853" s="56"/>
      <c r="L853" s="56"/>
      <c r="M853" s="56"/>
      <c r="N853" s="41"/>
      <c r="O853" s="42" t="s">
        <v>318</v>
      </c>
      <c r="P853" s="200" t="s">
        <v>2815</v>
      </c>
      <c r="Q853" s="42"/>
      <c r="R853" s="71"/>
    </row>
    <row r="854" spans="1:18" s="55" customFormat="1" ht="24.75" customHeight="1" x14ac:dyDescent="0.25">
      <c r="A854" s="54"/>
      <c r="B854" s="62" t="s">
        <v>2780</v>
      </c>
      <c r="C854" s="200" t="s">
        <v>3366</v>
      </c>
      <c r="D854" s="39" t="s">
        <v>517</v>
      </c>
      <c r="E854" s="264">
        <v>10</v>
      </c>
      <c r="F854" s="295">
        <v>43891</v>
      </c>
      <c r="G854" s="295">
        <v>44042</v>
      </c>
      <c r="H854" s="45" t="s">
        <v>2807</v>
      </c>
      <c r="I854" s="45" t="s">
        <v>2807</v>
      </c>
      <c r="J854" s="56"/>
      <c r="K854" s="56"/>
      <c r="L854" s="56"/>
      <c r="M854" s="56"/>
      <c r="N854" s="41"/>
      <c r="O854" s="42" t="s">
        <v>318</v>
      </c>
      <c r="P854" s="200" t="s">
        <v>2815</v>
      </c>
      <c r="Q854" s="42"/>
      <c r="R854" s="71"/>
    </row>
    <row r="855" spans="1:18" s="55" customFormat="1" ht="24.75" customHeight="1" x14ac:dyDescent="0.25">
      <c r="A855" s="54"/>
      <c r="B855" s="62" t="s">
        <v>2781</v>
      </c>
      <c r="C855" s="200" t="s">
        <v>3367</v>
      </c>
      <c r="D855" s="39" t="s">
        <v>517</v>
      </c>
      <c r="E855" s="264">
        <v>10</v>
      </c>
      <c r="F855" s="295">
        <v>44044</v>
      </c>
      <c r="G855" s="295">
        <v>44104</v>
      </c>
      <c r="H855" s="45" t="s">
        <v>2807</v>
      </c>
      <c r="I855" s="45" t="s">
        <v>2807</v>
      </c>
      <c r="J855" s="56"/>
      <c r="K855" s="56"/>
      <c r="L855" s="56"/>
      <c r="M855" s="56"/>
      <c r="N855" s="41"/>
      <c r="O855" s="42" t="s">
        <v>318</v>
      </c>
      <c r="P855" s="200" t="s">
        <v>2815</v>
      </c>
      <c r="Q855" s="42"/>
      <c r="R855" s="71"/>
    </row>
    <row r="856" spans="1:18" s="55" customFormat="1" ht="24.75" customHeight="1" x14ac:dyDescent="0.25">
      <c r="A856" s="54"/>
      <c r="B856" s="62" t="s">
        <v>2782</v>
      </c>
      <c r="C856" s="200" t="s">
        <v>3368</v>
      </c>
      <c r="D856" s="39" t="s">
        <v>517</v>
      </c>
      <c r="E856" s="264">
        <v>5</v>
      </c>
      <c r="F856" s="295">
        <v>43983</v>
      </c>
      <c r="G856" s="295">
        <v>44012</v>
      </c>
      <c r="H856" s="45" t="s">
        <v>2808</v>
      </c>
      <c r="I856" s="45" t="s">
        <v>2808</v>
      </c>
      <c r="J856" s="56"/>
      <c r="K856" s="56"/>
      <c r="L856" s="56"/>
      <c r="M856" s="56"/>
      <c r="N856" s="41"/>
      <c r="O856" s="42" t="s">
        <v>318</v>
      </c>
      <c r="P856" s="200" t="s">
        <v>2815</v>
      </c>
      <c r="Q856" s="42"/>
      <c r="R856" s="71"/>
    </row>
    <row r="857" spans="1:18" s="55" customFormat="1" ht="24.75" customHeight="1" x14ac:dyDescent="0.25">
      <c r="A857" s="54"/>
      <c r="B857" s="62" t="s">
        <v>2783</v>
      </c>
      <c r="C857" s="200" t="s">
        <v>3369</v>
      </c>
      <c r="D857" s="39" t="s">
        <v>517</v>
      </c>
      <c r="E857" s="264">
        <v>5</v>
      </c>
      <c r="F857" s="295">
        <v>44044</v>
      </c>
      <c r="G857" s="295">
        <v>44063</v>
      </c>
      <c r="H857" s="45" t="s">
        <v>2808</v>
      </c>
      <c r="I857" s="45" t="s">
        <v>2808</v>
      </c>
      <c r="J857" s="56"/>
      <c r="K857" s="56"/>
      <c r="L857" s="56"/>
      <c r="M857" s="56"/>
      <c r="N857" s="41"/>
      <c r="O857" s="42" t="s">
        <v>318</v>
      </c>
      <c r="P857" s="200" t="s">
        <v>2815</v>
      </c>
      <c r="Q857" s="42"/>
      <c r="R857" s="71"/>
    </row>
    <row r="858" spans="1:18" s="55" customFormat="1" ht="24.75" customHeight="1" x14ac:dyDescent="0.25">
      <c r="A858" s="54"/>
      <c r="B858" s="62" t="s">
        <v>2784</v>
      </c>
      <c r="C858" s="200" t="s">
        <v>3370</v>
      </c>
      <c r="D858" s="39" t="s">
        <v>517</v>
      </c>
      <c r="E858" s="264">
        <v>5</v>
      </c>
      <c r="F858" s="295">
        <v>44105</v>
      </c>
      <c r="G858" s="295">
        <v>44124</v>
      </c>
      <c r="H858" s="45" t="s">
        <v>2808</v>
      </c>
      <c r="I858" s="45" t="s">
        <v>2808</v>
      </c>
      <c r="J858" s="56"/>
      <c r="K858" s="56"/>
      <c r="L858" s="56"/>
      <c r="M858" s="56"/>
      <c r="N858" s="41"/>
      <c r="O858" s="42" t="s">
        <v>318</v>
      </c>
      <c r="P858" s="200" t="s">
        <v>2815</v>
      </c>
      <c r="Q858" s="42"/>
      <c r="R858" s="71"/>
    </row>
    <row r="859" spans="1:18" s="55" customFormat="1" ht="24.75" customHeight="1" x14ac:dyDescent="0.25">
      <c r="A859" s="54"/>
      <c r="B859" s="62" t="s">
        <v>2785</v>
      </c>
      <c r="C859" s="200" t="s">
        <v>3371</v>
      </c>
      <c r="D859" s="39" t="s">
        <v>517</v>
      </c>
      <c r="E859" s="264">
        <v>5</v>
      </c>
      <c r="F859" s="295">
        <v>43983</v>
      </c>
      <c r="G859" s="295">
        <v>44124</v>
      </c>
      <c r="H859" s="45" t="s">
        <v>2809</v>
      </c>
      <c r="I859" s="45" t="s">
        <v>2809</v>
      </c>
      <c r="J859" s="56"/>
      <c r="K859" s="56"/>
      <c r="L859" s="56"/>
      <c r="M859" s="56"/>
      <c r="N859" s="41"/>
      <c r="O859" s="42" t="s">
        <v>318</v>
      </c>
      <c r="P859" s="200" t="s">
        <v>2815</v>
      </c>
      <c r="Q859" s="42"/>
      <c r="R859" s="71"/>
    </row>
    <row r="860" spans="1:18" s="55" customFormat="1" ht="24.75" customHeight="1" x14ac:dyDescent="0.25">
      <c r="A860" s="54"/>
      <c r="B860" s="62" t="s">
        <v>2786</v>
      </c>
      <c r="C860" s="200" t="s">
        <v>2798</v>
      </c>
      <c r="D860" s="39" t="s">
        <v>517</v>
      </c>
      <c r="E860" s="264">
        <v>5</v>
      </c>
      <c r="F860" s="295">
        <v>44013</v>
      </c>
      <c r="G860" s="295">
        <v>44027</v>
      </c>
      <c r="H860" s="45" t="s">
        <v>2768</v>
      </c>
      <c r="I860" s="45" t="s">
        <v>2768</v>
      </c>
      <c r="J860" s="56"/>
      <c r="K860" s="56"/>
      <c r="L860" s="56"/>
      <c r="M860" s="56"/>
      <c r="N860" s="41"/>
      <c r="O860" s="42" t="s">
        <v>318</v>
      </c>
      <c r="P860" s="200" t="s">
        <v>2815</v>
      </c>
      <c r="Q860" s="42"/>
      <c r="R860" s="71"/>
    </row>
    <row r="861" spans="1:18" s="55" customFormat="1" ht="24.75" customHeight="1" x14ac:dyDescent="0.25">
      <c r="A861" s="54"/>
      <c r="B861" s="62" t="s">
        <v>2787</v>
      </c>
      <c r="C861" s="200" t="s">
        <v>2799</v>
      </c>
      <c r="D861" s="39" t="s">
        <v>517</v>
      </c>
      <c r="E861" s="264">
        <v>5</v>
      </c>
      <c r="F861" s="295">
        <v>44063</v>
      </c>
      <c r="G861" s="295">
        <v>44089</v>
      </c>
      <c r="H861" s="45" t="s">
        <v>2768</v>
      </c>
      <c r="I861" s="45" t="s">
        <v>2768</v>
      </c>
      <c r="J861" s="56"/>
      <c r="K861" s="56"/>
      <c r="L861" s="56"/>
      <c r="M861" s="56"/>
      <c r="N861" s="41"/>
      <c r="O861" s="42" t="s">
        <v>318</v>
      </c>
      <c r="P861" s="200" t="s">
        <v>2815</v>
      </c>
      <c r="Q861" s="42"/>
      <c r="R861" s="71"/>
    </row>
    <row r="862" spans="1:18" s="55" customFormat="1" ht="24.75" customHeight="1" x14ac:dyDescent="0.25">
      <c r="A862" s="54"/>
      <c r="B862" s="62" t="s">
        <v>2788</v>
      </c>
      <c r="C862" s="200" t="s">
        <v>2800</v>
      </c>
      <c r="D862" s="39" t="s">
        <v>517</v>
      </c>
      <c r="E862" s="264">
        <v>5</v>
      </c>
      <c r="F862" s="295">
        <v>44124</v>
      </c>
      <c r="G862" s="295">
        <v>44150</v>
      </c>
      <c r="H862" s="45" t="s">
        <v>2768</v>
      </c>
      <c r="I862" s="45" t="s">
        <v>2768</v>
      </c>
      <c r="J862" s="56"/>
      <c r="K862" s="56"/>
      <c r="L862" s="56"/>
      <c r="M862" s="56"/>
      <c r="N862" s="41"/>
      <c r="O862" s="42" t="s">
        <v>318</v>
      </c>
      <c r="P862" s="200" t="s">
        <v>2815</v>
      </c>
      <c r="Q862" s="42"/>
      <c r="R862" s="71"/>
    </row>
    <row r="863" spans="1:18" s="55" customFormat="1" ht="24.75" customHeight="1" x14ac:dyDescent="0.25">
      <c r="A863" s="54"/>
      <c r="B863" s="62" t="s">
        <v>2789</v>
      </c>
      <c r="C863" s="200" t="s">
        <v>2801</v>
      </c>
      <c r="D863" s="39" t="s">
        <v>517</v>
      </c>
      <c r="E863" s="264">
        <v>2</v>
      </c>
      <c r="F863" s="295">
        <v>43891</v>
      </c>
      <c r="G863" s="295">
        <v>44042</v>
      </c>
      <c r="H863" s="45" t="s">
        <v>2810</v>
      </c>
      <c r="I863" s="45" t="s">
        <v>2810</v>
      </c>
      <c r="J863" s="56"/>
      <c r="K863" s="56"/>
      <c r="L863" s="56"/>
      <c r="M863" s="56"/>
      <c r="N863" s="41"/>
      <c r="O863" s="42" t="s">
        <v>318</v>
      </c>
      <c r="P863" s="200" t="s">
        <v>2815</v>
      </c>
      <c r="Q863" s="42"/>
      <c r="R863" s="71"/>
    </row>
    <row r="864" spans="1:18" s="55" customFormat="1" ht="24.75" customHeight="1" x14ac:dyDescent="0.25">
      <c r="A864" s="54"/>
      <c r="B864" s="62" t="s">
        <v>2790</v>
      </c>
      <c r="C864" s="200" t="s">
        <v>3372</v>
      </c>
      <c r="D864" s="39" t="s">
        <v>517</v>
      </c>
      <c r="E864" s="185">
        <v>100</v>
      </c>
      <c r="F864" s="295">
        <v>44044</v>
      </c>
      <c r="G864" s="295">
        <v>44058</v>
      </c>
      <c r="H864" s="45" t="s">
        <v>2811</v>
      </c>
      <c r="I864" s="45" t="s">
        <v>2811</v>
      </c>
      <c r="J864" s="56"/>
      <c r="K864" s="56"/>
      <c r="L864" s="56"/>
      <c r="M864" s="56"/>
      <c r="N864" s="41"/>
      <c r="O864" s="42" t="s">
        <v>318</v>
      </c>
      <c r="P864" s="200" t="s">
        <v>2815</v>
      </c>
      <c r="Q864" s="42"/>
      <c r="R864" s="71"/>
    </row>
    <row r="865" spans="1:18" s="55" customFormat="1" ht="24.75" customHeight="1" x14ac:dyDescent="0.25">
      <c r="A865" s="54"/>
      <c r="B865" s="62" t="s">
        <v>2791</v>
      </c>
      <c r="C865" s="200" t="s">
        <v>2802</v>
      </c>
      <c r="D865" s="39" t="s">
        <v>517</v>
      </c>
      <c r="E865" s="264">
        <v>2</v>
      </c>
      <c r="F865" s="295">
        <v>44063</v>
      </c>
      <c r="G865" s="295">
        <v>44104</v>
      </c>
      <c r="H865" s="45" t="s">
        <v>2768</v>
      </c>
      <c r="I865" s="45" t="s">
        <v>2768</v>
      </c>
      <c r="J865" s="56"/>
      <c r="K865" s="56"/>
      <c r="L865" s="56"/>
      <c r="M865" s="56"/>
      <c r="N865" s="41"/>
      <c r="O865" s="42" t="s">
        <v>318</v>
      </c>
      <c r="P865" s="200" t="s">
        <v>2815</v>
      </c>
      <c r="Q865" s="42"/>
      <c r="R865" s="71"/>
    </row>
    <row r="866" spans="1:18" s="55" customFormat="1" ht="24.75" customHeight="1" x14ac:dyDescent="0.25">
      <c r="A866" s="54"/>
      <c r="B866" s="62" t="s">
        <v>2792</v>
      </c>
      <c r="C866" s="200" t="s">
        <v>2803</v>
      </c>
      <c r="D866" s="39" t="s">
        <v>517</v>
      </c>
      <c r="E866" s="264">
        <v>2</v>
      </c>
      <c r="F866" s="295">
        <v>44044</v>
      </c>
      <c r="G866" s="295">
        <v>44196</v>
      </c>
      <c r="H866" s="45" t="s">
        <v>2812</v>
      </c>
      <c r="I866" s="45" t="s">
        <v>2812</v>
      </c>
      <c r="J866" s="56"/>
      <c r="K866" s="56"/>
      <c r="L866" s="56"/>
      <c r="M866" s="56"/>
      <c r="N866" s="41"/>
      <c r="O866" s="42" t="s">
        <v>318</v>
      </c>
      <c r="P866" s="200" t="s">
        <v>2815</v>
      </c>
      <c r="Q866" s="42"/>
      <c r="R866" s="71"/>
    </row>
    <row r="867" spans="1:18" s="55" customFormat="1" ht="24.75" customHeight="1" x14ac:dyDescent="0.25">
      <c r="A867" s="54"/>
      <c r="B867" s="62" t="s">
        <v>2793</v>
      </c>
      <c r="C867" s="200" t="s">
        <v>3373</v>
      </c>
      <c r="D867" s="39" t="s">
        <v>517</v>
      </c>
      <c r="E867" s="264">
        <v>10</v>
      </c>
      <c r="F867" s="295">
        <v>43832</v>
      </c>
      <c r="G867" s="295">
        <v>43936</v>
      </c>
      <c r="H867" s="45" t="s">
        <v>2806</v>
      </c>
      <c r="I867" s="45" t="s">
        <v>2806</v>
      </c>
      <c r="J867" s="56"/>
      <c r="K867" s="56"/>
      <c r="L867" s="56"/>
      <c r="M867" s="56"/>
      <c r="N867" s="41"/>
      <c r="O867" s="42" t="s">
        <v>318</v>
      </c>
      <c r="P867" s="200" t="s">
        <v>2545</v>
      </c>
      <c r="Q867" s="42"/>
      <c r="R867" s="71"/>
    </row>
    <row r="868" spans="1:18" s="55" customFormat="1" ht="24.75" customHeight="1" x14ac:dyDescent="0.25">
      <c r="A868" s="54"/>
      <c r="B868" s="62" t="s">
        <v>2794</v>
      </c>
      <c r="C868" s="200" t="s">
        <v>3374</v>
      </c>
      <c r="D868" s="39" t="s">
        <v>517</v>
      </c>
      <c r="E868" s="185">
        <v>100</v>
      </c>
      <c r="F868" s="295">
        <v>44075</v>
      </c>
      <c r="G868" s="295">
        <v>44104</v>
      </c>
      <c r="H868" s="45" t="s">
        <v>2807</v>
      </c>
      <c r="I868" s="45" t="s">
        <v>2807</v>
      </c>
      <c r="J868" s="56"/>
      <c r="K868" s="56"/>
      <c r="L868" s="56"/>
      <c r="M868" s="56"/>
      <c r="N868" s="41"/>
      <c r="O868" s="42" t="s">
        <v>318</v>
      </c>
      <c r="P868" s="200" t="s">
        <v>2545</v>
      </c>
      <c r="Q868" s="42"/>
      <c r="R868" s="71"/>
    </row>
    <row r="869" spans="1:18" s="55" customFormat="1" ht="24.75" customHeight="1" x14ac:dyDescent="0.25">
      <c r="A869" s="54"/>
      <c r="B869" s="62" t="s">
        <v>2795</v>
      </c>
      <c r="C869" s="200" t="s">
        <v>2804</v>
      </c>
      <c r="D869" s="39" t="s">
        <v>517</v>
      </c>
      <c r="E869" s="185">
        <v>100</v>
      </c>
      <c r="F869" s="295">
        <v>44105</v>
      </c>
      <c r="G869" s="295">
        <v>44134</v>
      </c>
      <c r="H869" s="45" t="s">
        <v>2813</v>
      </c>
      <c r="I869" s="45" t="s">
        <v>2813</v>
      </c>
      <c r="J869" s="56"/>
      <c r="K869" s="56"/>
      <c r="L869" s="56"/>
      <c r="M869" s="56"/>
      <c r="N869" s="41"/>
      <c r="O869" s="42" t="s">
        <v>318</v>
      </c>
      <c r="P869" s="200" t="s">
        <v>2545</v>
      </c>
      <c r="Q869" s="42"/>
      <c r="R869" s="71"/>
    </row>
    <row r="870" spans="1:18" s="55" customFormat="1" ht="24.75" customHeight="1" x14ac:dyDescent="0.25">
      <c r="A870" s="54"/>
      <c r="B870" s="62" t="s">
        <v>2796</v>
      </c>
      <c r="C870" s="200" t="s">
        <v>3375</v>
      </c>
      <c r="D870" s="39" t="s">
        <v>517</v>
      </c>
      <c r="E870" s="264">
        <v>2</v>
      </c>
      <c r="F870" s="295">
        <v>44136</v>
      </c>
      <c r="G870" s="295">
        <v>44150</v>
      </c>
      <c r="H870" s="45" t="s">
        <v>2814</v>
      </c>
      <c r="I870" s="45" t="s">
        <v>2814</v>
      </c>
      <c r="J870" s="56"/>
      <c r="K870" s="56"/>
      <c r="L870" s="56"/>
      <c r="M870" s="56"/>
      <c r="N870" s="41"/>
      <c r="O870" s="42" t="s">
        <v>318</v>
      </c>
      <c r="P870" s="200" t="s">
        <v>2545</v>
      </c>
      <c r="Q870" s="42"/>
      <c r="R870" s="71"/>
    </row>
    <row r="871" spans="1:18" s="55" customFormat="1" ht="24.75" customHeight="1" x14ac:dyDescent="0.25">
      <c r="A871" s="54"/>
      <c r="B871" s="62" t="s">
        <v>2797</v>
      </c>
      <c r="C871" s="200" t="s">
        <v>2805</v>
      </c>
      <c r="D871" s="39" t="s">
        <v>517</v>
      </c>
      <c r="E871" s="264">
        <v>4</v>
      </c>
      <c r="F871" s="295">
        <v>44151</v>
      </c>
      <c r="G871" s="295">
        <v>44165</v>
      </c>
      <c r="H871" s="45" t="s">
        <v>2768</v>
      </c>
      <c r="I871" s="45" t="s">
        <v>2768</v>
      </c>
      <c r="J871" s="56"/>
      <c r="K871" s="56"/>
      <c r="L871" s="56"/>
      <c r="M871" s="56"/>
      <c r="N871" s="41"/>
      <c r="O871" s="42" t="s">
        <v>318</v>
      </c>
      <c r="P871" s="200" t="s">
        <v>2545</v>
      </c>
      <c r="Q871" s="42"/>
      <c r="R871" s="71"/>
    </row>
    <row r="872" spans="1:18" s="55" customFormat="1" ht="25.5" x14ac:dyDescent="0.25">
      <c r="A872" s="140" t="s">
        <v>19</v>
      </c>
      <c r="B872" s="228" t="s">
        <v>391</v>
      </c>
      <c r="C872" s="147" t="s">
        <v>392</v>
      </c>
      <c r="D872" s="150" t="s">
        <v>22</v>
      </c>
      <c r="E872" s="172"/>
      <c r="F872" s="292"/>
      <c r="G872" s="292"/>
      <c r="H872" s="142"/>
      <c r="I872" s="142"/>
      <c r="J872" s="143">
        <f>+J873+J875+J877+J879+J881+J883+J885</f>
        <v>0</v>
      </c>
      <c r="K872" s="143">
        <f t="shared" ref="K872:M872" si="62">+K873+K875+K877+K879+K881+K883+K885</f>
        <v>0</v>
      </c>
      <c r="L872" s="143">
        <f t="shared" si="62"/>
        <v>0</v>
      </c>
      <c r="M872" s="143">
        <f t="shared" si="62"/>
        <v>0</v>
      </c>
      <c r="N872" s="144"/>
      <c r="O872" s="145" t="s">
        <v>318</v>
      </c>
      <c r="P872" s="145"/>
      <c r="Q872" s="145"/>
      <c r="R872" s="71"/>
    </row>
    <row r="873" spans="1:18" s="55" customFormat="1" ht="25.5" x14ac:dyDescent="0.25">
      <c r="A873" s="135"/>
      <c r="B873" s="110" t="s">
        <v>393</v>
      </c>
      <c r="C873" s="112" t="s">
        <v>394</v>
      </c>
      <c r="D873" s="112" t="s">
        <v>26</v>
      </c>
      <c r="E873" s="173"/>
      <c r="F873" s="293"/>
      <c r="G873" s="293"/>
      <c r="H873" s="112"/>
      <c r="I873" s="112"/>
      <c r="J873" s="113">
        <v>0</v>
      </c>
      <c r="K873" s="113">
        <v>0</v>
      </c>
      <c r="L873" s="113">
        <v>0</v>
      </c>
      <c r="M873" s="113">
        <v>0</v>
      </c>
      <c r="N873" s="117"/>
      <c r="O873" s="115" t="s">
        <v>318</v>
      </c>
      <c r="P873" s="115"/>
      <c r="Q873" s="115"/>
      <c r="R873" s="71"/>
    </row>
    <row r="874" spans="1:18" s="55" customFormat="1" ht="24.75" customHeight="1" x14ac:dyDescent="0.25">
      <c r="A874" s="54"/>
      <c r="B874" s="62" t="s">
        <v>2816</v>
      </c>
      <c r="C874" s="200" t="s">
        <v>2834</v>
      </c>
      <c r="D874" s="39" t="s">
        <v>517</v>
      </c>
      <c r="E874" s="185">
        <v>100</v>
      </c>
      <c r="F874" s="295">
        <v>44075</v>
      </c>
      <c r="G874" s="295">
        <v>44134</v>
      </c>
      <c r="H874" s="45" t="s">
        <v>2852</v>
      </c>
      <c r="I874" s="45" t="s">
        <v>2852</v>
      </c>
      <c r="J874" s="56"/>
      <c r="K874" s="56"/>
      <c r="L874" s="56"/>
      <c r="M874" s="56"/>
      <c r="N874" s="41"/>
      <c r="O874" s="42" t="s">
        <v>318</v>
      </c>
      <c r="P874" s="200" t="s">
        <v>2499</v>
      </c>
      <c r="Q874" s="42"/>
      <c r="R874" s="71"/>
    </row>
    <row r="875" spans="1:18" s="55" customFormat="1" ht="25.5" x14ac:dyDescent="0.25">
      <c r="A875" s="135"/>
      <c r="B875" s="110" t="s">
        <v>395</v>
      </c>
      <c r="C875" s="112" t="s">
        <v>396</v>
      </c>
      <c r="D875" s="112" t="s">
        <v>26</v>
      </c>
      <c r="E875" s="173"/>
      <c r="F875" s="293"/>
      <c r="G875" s="293"/>
      <c r="H875" s="112"/>
      <c r="I875" s="112"/>
      <c r="J875" s="113">
        <v>0</v>
      </c>
      <c r="K875" s="113">
        <v>0</v>
      </c>
      <c r="L875" s="113">
        <v>0</v>
      </c>
      <c r="M875" s="113">
        <v>0</v>
      </c>
      <c r="N875" s="117"/>
      <c r="O875" s="115" t="s">
        <v>318</v>
      </c>
      <c r="P875" s="115"/>
      <c r="Q875" s="115"/>
      <c r="R875" s="71"/>
    </row>
    <row r="876" spans="1:18" s="55" customFormat="1" ht="24.75" customHeight="1" x14ac:dyDescent="0.25">
      <c r="A876" s="54"/>
      <c r="B876" s="62" t="s">
        <v>2829</v>
      </c>
      <c r="C876" s="200" t="s">
        <v>2835</v>
      </c>
      <c r="D876" s="39" t="s">
        <v>517</v>
      </c>
      <c r="E876" s="185">
        <v>100</v>
      </c>
      <c r="F876" s="295">
        <v>44013</v>
      </c>
      <c r="G876" s="295">
        <v>44062</v>
      </c>
      <c r="H876" s="45" t="s">
        <v>2853</v>
      </c>
      <c r="I876" s="45" t="s">
        <v>2853</v>
      </c>
      <c r="J876" s="53"/>
      <c r="K876" s="56"/>
      <c r="L876" s="56"/>
      <c r="M876" s="56"/>
      <c r="N876" s="41"/>
      <c r="O876" s="42" t="s">
        <v>318</v>
      </c>
      <c r="P876" s="200" t="s">
        <v>2499</v>
      </c>
      <c r="Q876" s="42"/>
      <c r="R876" s="71"/>
    </row>
    <row r="877" spans="1:18" s="55" customFormat="1" ht="25.5" x14ac:dyDescent="0.25">
      <c r="A877" s="135"/>
      <c r="B877" s="110" t="s">
        <v>397</v>
      </c>
      <c r="C877" s="112" t="s">
        <v>398</v>
      </c>
      <c r="D877" s="112" t="s">
        <v>26</v>
      </c>
      <c r="E877" s="173"/>
      <c r="F877" s="293"/>
      <c r="G877" s="293"/>
      <c r="H877" s="112"/>
      <c r="I877" s="112"/>
      <c r="J877" s="113">
        <v>0</v>
      </c>
      <c r="K877" s="113">
        <v>0</v>
      </c>
      <c r="L877" s="113">
        <v>0</v>
      </c>
      <c r="M877" s="113">
        <v>0</v>
      </c>
      <c r="N877" s="117"/>
      <c r="O877" s="115" t="s">
        <v>318</v>
      </c>
      <c r="P877" s="115"/>
      <c r="Q877" s="115"/>
      <c r="R877" s="71"/>
    </row>
    <row r="878" spans="1:18" s="55" customFormat="1" ht="24.75" customHeight="1" x14ac:dyDescent="0.25">
      <c r="A878" s="54"/>
      <c r="B878" s="62" t="s">
        <v>2830</v>
      </c>
      <c r="C878" s="200" t="s">
        <v>2836</v>
      </c>
      <c r="D878" s="39" t="s">
        <v>517</v>
      </c>
      <c r="E878" s="185">
        <v>100</v>
      </c>
      <c r="F878" s="295">
        <v>44013</v>
      </c>
      <c r="G878" s="295">
        <v>44071</v>
      </c>
      <c r="H878" s="45" t="s">
        <v>2854</v>
      </c>
      <c r="I878" s="45" t="s">
        <v>2854</v>
      </c>
      <c r="J878" s="53"/>
      <c r="K878" s="56"/>
      <c r="L878" s="56"/>
      <c r="M878" s="56"/>
      <c r="N878" s="41"/>
      <c r="O878" s="42" t="s">
        <v>318</v>
      </c>
      <c r="P878" s="200" t="s">
        <v>2499</v>
      </c>
      <c r="Q878" s="42"/>
      <c r="R878" s="71"/>
    </row>
    <row r="879" spans="1:18" s="55" customFormat="1" ht="25.5" x14ac:dyDescent="0.25">
      <c r="A879" s="135"/>
      <c r="B879" s="110" t="s">
        <v>399</v>
      </c>
      <c r="C879" s="112" t="s">
        <v>400</v>
      </c>
      <c r="D879" s="112" t="s">
        <v>26</v>
      </c>
      <c r="E879" s="173"/>
      <c r="F879" s="293"/>
      <c r="G879" s="293"/>
      <c r="H879" s="112"/>
      <c r="I879" s="112"/>
      <c r="J879" s="113">
        <v>0</v>
      </c>
      <c r="K879" s="113">
        <v>0</v>
      </c>
      <c r="L879" s="113">
        <v>0</v>
      </c>
      <c r="M879" s="113">
        <v>0</v>
      </c>
      <c r="N879" s="117"/>
      <c r="O879" s="115" t="s">
        <v>318</v>
      </c>
      <c r="P879" s="115"/>
      <c r="Q879" s="115"/>
      <c r="R879" s="71"/>
    </row>
    <row r="880" spans="1:18" s="55" customFormat="1" ht="24.75" customHeight="1" x14ac:dyDescent="0.25">
      <c r="A880" s="54"/>
      <c r="B880" s="62" t="s">
        <v>2831</v>
      </c>
      <c r="C880" s="200" t="s">
        <v>2837</v>
      </c>
      <c r="D880" s="39" t="s">
        <v>517</v>
      </c>
      <c r="E880" s="185">
        <v>100</v>
      </c>
      <c r="F880" s="295">
        <v>44013</v>
      </c>
      <c r="G880" s="295">
        <v>44071</v>
      </c>
      <c r="H880" s="45" t="s">
        <v>2855</v>
      </c>
      <c r="I880" s="45" t="s">
        <v>2855</v>
      </c>
      <c r="J880" s="53"/>
      <c r="K880" s="56"/>
      <c r="L880" s="56"/>
      <c r="M880" s="56"/>
      <c r="N880" s="41"/>
      <c r="O880" s="42" t="s">
        <v>318</v>
      </c>
      <c r="P880" s="200" t="s">
        <v>2499</v>
      </c>
      <c r="Q880" s="42"/>
      <c r="R880" s="71"/>
    </row>
    <row r="881" spans="1:18" s="55" customFormat="1" ht="25.5" x14ac:dyDescent="0.25">
      <c r="A881" s="135"/>
      <c r="B881" s="110" t="s">
        <v>401</v>
      </c>
      <c r="C881" s="112" t="s">
        <v>402</v>
      </c>
      <c r="D881" s="112" t="s">
        <v>26</v>
      </c>
      <c r="E881" s="173"/>
      <c r="F881" s="293"/>
      <c r="G881" s="293"/>
      <c r="H881" s="112"/>
      <c r="I881" s="112"/>
      <c r="J881" s="113">
        <v>0</v>
      </c>
      <c r="K881" s="113">
        <v>0</v>
      </c>
      <c r="L881" s="113">
        <v>0</v>
      </c>
      <c r="M881" s="113">
        <v>0</v>
      </c>
      <c r="N881" s="117"/>
      <c r="O881" s="115" t="s">
        <v>318</v>
      </c>
      <c r="P881" s="115"/>
      <c r="Q881" s="115"/>
      <c r="R881" s="71"/>
    </row>
    <row r="882" spans="1:18" s="55" customFormat="1" ht="24.75" customHeight="1" x14ac:dyDescent="0.25">
      <c r="A882" s="54"/>
      <c r="B882" s="62" t="s">
        <v>2832</v>
      </c>
      <c r="C882" s="200" t="s">
        <v>2838</v>
      </c>
      <c r="D882" s="39" t="s">
        <v>517</v>
      </c>
      <c r="E882" s="185">
        <v>100</v>
      </c>
      <c r="F882" s="295">
        <v>44013</v>
      </c>
      <c r="G882" s="295">
        <v>44071</v>
      </c>
      <c r="H882" s="45" t="s">
        <v>2855</v>
      </c>
      <c r="I882" s="45" t="s">
        <v>2855</v>
      </c>
      <c r="J882" s="53"/>
      <c r="K882" s="56"/>
      <c r="L882" s="56"/>
      <c r="M882" s="56"/>
      <c r="N882" s="41"/>
      <c r="O882" s="42" t="s">
        <v>318</v>
      </c>
      <c r="P882" s="200" t="s">
        <v>2499</v>
      </c>
      <c r="Q882" s="42"/>
      <c r="R882" s="71"/>
    </row>
    <row r="883" spans="1:18" s="55" customFormat="1" ht="25.5" x14ac:dyDescent="0.25">
      <c r="A883" s="135"/>
      <c r="B883" s="110" t="s">
        <v>403</v>
      </c>
      <c r="C883" s="112" t="s">
        <v>404</v>
      </c>
      <c r="D883" s="112" t="s">
        <v>26</v>
      </c>
      <c r="E883" s="173"/>
      <c r="F883" s="293"/>
      <c r="G883" s="293"/>
      <c r="H883" s="112"/>
      <c r="I883" s="112"/>
      <c r="J883" s="113">
        <v>0</v>
      </c>
      <c r="K883" s="113">
        <v>0</v>
      </c>
      <c r="L883" s="113">
        <v>0</v>
      </c>
      <c r="M883" s="113">
        <v>0</v>
      </c>
      <c r="N883" s="117"/>
      <c r="O883" s="115" t="s">
        <v>318</v>
      </c>
      <c r="P883" s="115"/>
      <c r="Q883" s="115"/>
      <c r="R883" s="71"/>
    </row>
    <row r="884" spans="1:18" s="55" customFormat="1" ht="24.75" customHeight="1" x14ac:dyDescent="0.25">
      <c r="A884" s="54"/>
      <c r="B884" s="62" t="s">
        <v>2833</v>
      </c>
      <c r="C884" s="200" t="s">
        <v>2839</v>
      </c>
      <c r="D884" s="39" t="s">
        <v>517</v>
      </c>
      <c r="E884" s="185">
        <v>100</v>
      </c>
      <c r="F884" s="295">
        <v>44013</v>
      </c>
      <c r="G884" s="295">
        <v>44071</v>
      </c>
      <c r="H884" s="45" t="s">
        <v>2855</v>
      </c>
      <c r="I884" s="45" t="s">
        <v>2855</v>
      </c>
      <c r="J884" s="53"/>
      <c r="K884" s="56"/>
      <c r="L884" s="56"/>
      <c r="M884" s="56"/>
      <c r="N884" s="41"/>
      <c r="O884" s="42" t="s">
        <v>318</v>
      </c>
      <c r="P884" s="200" t="s">
        <v>2499</v>
      </c>
      <c r="Q884" s="42"/>
      <c r="R884" s="71"/>
    </row>
    <row r="885" spans="1:18" s="55" customFormat="1" ht="25.5" x14ac:dyDescent="0.25">
      <c r="A885" s="135"/>
      <c r="B885" s="110" t="s">
        <v>405</v>
      </c>
      <c r="C885" s="112" t="s">
        <v>406</v>
      </c>
      <c r="D885" s="112" t="s">
        <v>26</v>
      </c>
      <c r="E885" s="173"/>
      <c r="F885" s="293"/>
      <c r="G885" s="293"/>
      <c r="H885" s="112"/>
      <c r="I885" s="112"/>
      <c r="J885" s="113">
        <v>0</v>
      </c>
      <c r="K885" s="113">
        <v>0</v>
      </c>
      <c r="L885" s="113">
        <v>0</v>
      </c>
      <c r="M885" s="113">
        <v>0</v>
      </c>
      <c r="N885" s="117"/>
      <c r="O885" s="115" t="s">
        <v>318</v>
      </c>
      <c r="P885" s="115"/>
      <c r="Q885" s="115"/>
      <c r="R885" s="71"/>
    </row>
    <row r="886" spans="1:18" s="55" customFormat="1" ht="24.75" customHeight="1" x14ac:dyDescent="0.25">
      <c r="A886" s="54"/>
      <c r="B886" s="62" t="s">
        <v>2817</v>
      </c>
      <c r="C886" s="200" t="s">
        <v>2840</v>
      </c>
      <c r="D886" s="39" t="s">
        <v>517</v>
      </c>
      <c r="E886" s="264">
        <v>10</v>
      </c>
      <c r="F886" s="295">
        <v>43832</v>
      </c>
      <c r="G886" s="295">
        <v>44196</v>
      </c>
      <c r="H886" s="45" t="s">
        <v>2810</v>
      </c>
      <c r="I886" s="45" t="s">
        <v>2810</v>
      </c>
      <c r="J886" s="56"/>
      <c r="K886" s="56"/>
      <c r="L886" s="56"/>
      <c r="M886" s="56"/>
      <c r="N886" s="41"/>
      <c r="O886" s="42" t="s">
        <v>318</v>
      </c>
      <c r="P886" s="200" t="s">
        <v>2860</v>
      </c>
      <c r="Q886" s="42"/>
      <c r="R886" s="71"/>
    </row>
    <row r="887" spans="1:18" s="55" customFormat="1" ht="24.75" customHeight="1" x14ac:dyDescent="0.25">
      <c r="A887" s="54"/>
      <c r="B887" s="62" t="s">
        <v>2818</v>
      </c>
      <c r="C887" s="200" t="s">
        <v>2841</v>
      </c>
      <c r="D887" s="39" t="s">
        <v>517</v>
      </c>
      <c r="E887" s="264">
        <v>15</v>
      </c>
      <c r="F887" s="295">
        <v>43832</v>
      </c>
      <c r="G887" s="295">
        <v>43981</v>
      </c>
      <c r="H887" s="45" t="s">
        <v>2810</v>
      </c>
      <c r="I887" s="45" t="s">
        <v>2810</v>
      </c>
      <c r="J887" s="56"/>
      <c r="K887" s="56"/>
      <c r="L887" s="56"/>
      <c r="M887" s="56"/>
      <c r="N887" s="41"/>
      <c r="O887" s="42" t="s">
        <v>318</v>
      </c>
      <c r="P887" s="200" t="s">
        <v>2861</v>
      </c>
      <c r="Q887" s="42"/>
      <c r="R887" s="71"/>
    </row>
    <row r="888" spans="1:18" s="55" customFormat="1" ht="24.75" customHeight="1" x14ac:dyDescent="0.25">
      <c r="A888" s="54"/>
      <c r="B888" s="62" t="s">
        <v>2819</v>
      </c>
      <c r="C888" s="200" t="s">
        <v>2842</v>
      </c>
      <c r="D888" s="39" t="s">
        <v>517</v>
      </c>
      <c r="E888" s="264">
        <v>5</v>
      </c>
      <c r="F888" s="295">
        <v>43832</v>
      </c>
      <c r="G888" s="295">
        <v>43981</v>
      </c>
      <c r="H888" s="45" t="s">
        <v>2856</v>
      </c>
      <c r="I888" s="45" t="s">
        <v>2856</v>
      </c>
      <c r="J888" s="56"/>
      <c r="K888" s="56"/>
      <c r="L888" s="56"/>
      <c r="M888" s="56"/>
      <c r="N888" s="41"/>
      <c r="O888" s="42" t="s">
        <v>318</v>
      </c>
      <c r="P888" s="200" t="s">
        <v>2861</v>
      </c>
      <c r="Q888" s="42"/>
      <c r="R888" s="71"/>
    </row>
    <row r="889" spans="1:18" s="55" customFormat="1" ht="24.75" customHeight="1" x14ac:dyDescent="0.25">
      <c r="A889" s="54"/>
      <c r="B889" s="62" t="s">
        <v>2820</v>
      </c>
      <c r="C889" s="200" t="s">
        <v>2843</v>
      </c>
      <c r="D889" s="39" t="s">
        <v>517</v>
      </c>
      <c r="E889" s="264">
        <v>5</v>
      </c>
      <c r="F889" s="295">
        <v>43922</v>
      </c>
      <c r="G889" s="295">
        <v>44042</v>
      </c>
      <c r="H889" s="45" t="s">
        <v>2768</v>
      </c>
      <c r="I889" s="45" t="s">
        <v>2768</v>
      </c>
      <c r="J889" s="56"/>
      <c r="K889" s="56"/>
      <c r="L889" s="56"/>
      <c r="M889" s="56"/>
      <c r="N889" s="41"/>
      <c r="O889" s="42" t="s">
        <v>318</v>
      </c>
      <c r="P889" s="200" t="s">
        <v>2861</v>
      </c>
      <c r="Q889" s="42"/>
      <c r="R889" s="71"/>
    </row>
    <row r="890" spans="1:18" s="55" customFormat="1" ht="24.75" customHeight="1" x14ac:dyDescent="0.25">
      <c r="A890" s="54"/>
      <c r="B890" s="62" t="s">
        <v>2821</v>
      </c>
      <c r="C890" s="200" t="s">
        <v>2844</v>
      </c>
      <c r="D890" s="39" t="s">
        <v>517</v>
      </c>
      <c r="E890" s="264">
        <v>10</v>
      </c>
      <c r="F890" s="295">
        <v>43832</v>
      </c>
      <c r="G890" s="295">
        <v>44196</v>
      </c>
      <c r="H890" s="45" t="s">
        <v>2810</v>
      </c>
      <c r="I890" s="45" t="s">
        <v>2810</v>
      </c>
      <c r="J890" s="56"/>
      <c r="K890" s="56"/>
      <c r="L890" s="56"/>
      <c r="M890" s="56"/>
      <c r="N890" s="41"/>
      <c r="O890" s="42" t="s">
        <v>318</v>
      </c>
      <c r="P890" s="200" t="s">
        <v>2861</v>
      </c>
      <c r="Q890" s="42"/>
      <c r="R890" s="71"/>
    </row>
    <row r="891" spans="1:18" s="55" customFormat="1" ht="24.75" customHeight="1" x14ac:dyDescent="0.25">
      <c r="A891" s="54"/>
      <c r="B891" s="62" t="s">
        <v>2822</v>
      </c>
      <c r="C891" s="200" t="s">
        <v>2845</v>
      </c>
      <c r="D891" s="39" t="s">
        <v>517</v>
      </c>
      <c r="E891" s="264">
        <v>15</v>
      </c>
      <c r="F891" s="295">
        <v>43832</v>
      </c>
      <c r="G891" s="295">
        <v>44042</v>
      </c>
      <c r="H891" s="45" t="s">
        <v>2810</v>
      </c>
      <c r="I891" s="45" t="s">
        <v>2810</v>
      </c>
      <c r="J891" s="56"/>
      <c r="K891" s="56"/>
      <c r="L891" s="56"/>
      <c r="M891" s="56"/>
      <c r="N891" s="41"/>
      <c r="O891" s="42" t="s">
        <v>318</v>
      </c>
      <c r="P891" s="200" t="s">
        <v>2862</v>
      </c>
      <c r="Q891" s="42"/>
      <c r="R891" s="71"/>
    </row>
    <row r="892" spans="1:18" s="55" customFormat="1" ht="24.75" customHeight="1" x14ac:dyDescent="0.25">
      <c r="A892" s="54"/>
      <c r="B892" s="62" t="s">
        <v>2823</v>
      </c>
      <c r="C892" s="200" t="s">
        <v>2846</v>
      </c>
      <c r="D892" s="39" t="s">
        <v>517</v>
      </c>
      <c r="E892" s="264">
        <v>5</v>
      </c>
      <c r="F892" s="295">
        <v>43832</v>
      </c>
      <c r="G892" s="295">
        <v>43981</v>
      </c>
      <c r="H892" s="45" t="s">
        <v>2857</v>
      </c>
      <c r="I892" s="45" t="s">
        <v>2857</v>
      </c>
      <c r="J892" s="56"/>
      <c r="K892" s="56"/>
      <c r="L892" s="56"/>
      <c r="M892" s="56"/>
      <c r="N892" s="41"/>
      <c r="O892" s="42" t="s">
        <v>318</v>
      </c>
      <c r="P892" s="200" t="s">
        <v>2861</v>
      </c>
      <c r="Q892" s="42"/>
      <c r="R892" s="71"/>
    </row>
    <row r="893" spans="1:18" s="55" customFormat="1" ht="24.75" customHeight="1" x14ac:dyDescent="0.25">
      <c r="A893" s="54"/>
      <c r="B893" s="62" t="s">
        <v>2824</v>
      </c>
      <c r="C893" s="200" t="s">
        <v>2847</v>
      </c>
      <c r="D893" s="39" t="s">
        <v>517</v>
      </c>
      <c r="E893" s="264">
        <v>5</v>
      </c>
      <c r="F893" s="295">
        <v>43981</v>
      </c>
      <c r="G893" s="295">
        <v>44042</v>
      </c>
      <c r="H893" s="45" t="s">
        <v>2768</v>
      </c>
      <c r="I893" s="45" t="s">
        <v>2768</v>
      </c>
      <c r="J893" s="56"/>
      <c r="K893" s="56"/>
      <c r="L893" s="56"/>
      <c r="M893" s="56"/>
      <c r="N893" s="41"/>
      <c r="O893" s="42" t="s">
        <v>318</v>
      </c>
      <c r="P893" s="200" t="s">
        <v>2861</v>
      </c>
      <c r="Q893" s="42"/>
      <c r="R893" s="71"/>
    </row>
    <row r="894" spans="1:18" s="55" customFormat="1" ht="24.75" customHeight="1" x14ac:dyDescent="0.25">
      <c r="A894" s="54"/>
      <c r="B894" s="62" t="s">
        <v>2825</v>
      </c>
      <c r="C894" s="200" t="s">
        <v>2848</v>
      </c>
      <c r="D894" s="39" t="s">
        <v>517</v>
      </c>
      <c r="E894" s="264">
        <v>10</v>
      </c>
      <c r="F894" s="295">
        <v>43891</v>
      </c>
      <c r="G894" s="295">
        <v>44073</v>
      </c>
      <c r="H894" s="45" t="s">
        <v>2858</v>
      </c>
      <c r="I894" s="45" t="s">
        <v>2858</v>
      </c>
      <c r="J894" s="56"/>
      <c r="K894" s="56"/>
      <c r="L894" s="56"/>
      <c r="M894" s="56"/>
      <c r="N894" s="41"/>
      <c r="O894" s="42" t="s">
        <v>318</v>
      </c>
      <c r="P894" s="200" t="s">
        <v>2763</v>
      </c>
      <c r="Q894" s="42"/>
      <c r="R894" s="71"/>
    </row>
    <row r="895" spans="1:18" s="55" customFormat="1" ht="24.75" customHeight="1" x14ac:dyDescent="0.25">
      <c r="A895" s="54"/>
      <c r="B895" s="62" t="s">
        <v>2826</v>
      </c>
      <c r="C895" s="200" t="s">
        <v>2849</v>
      </c>
      <c r="D895" s="39" t="s">
        <v>517</v>
      </c>
      <c r="E895" s="264">
        <v>5</v>
      </c>
      <c r="F895" s="295">
        <v>43891</v>
      </c>
      <c r="G895" s="295">
        <v>44073</v>
      </c>
      <c r="H895" s="45" t="s">
        <v>2857</v>
      </c>
      <c r="I895" s="45" t="s">
        <v>2857</v>
      </c>
      <c r="J895" s="56"/>
      <c r="K895" s="56"/>
      <c r="L895" s="56"/>
      <c r="M895" s="56"/>
      <c r="N895" s="41"/>
      <c r="O895" s="42" t="s">
        <v>318</v>
      </c>
      <c r="P895" s="200" t="s">
        <v>2763</v>
      </c>
      <c r="Q895" s="42"/>
      <c r="R895" s="71"/>
    </row>
    <row r="896" spans="1:18" s="55" customFormat="1" ht="24.75" customHeight="1" x14ac:dyDescent="0.25">
      <c r="A896" s="54"/>
      <c r="B896" s="62" t="s">
        <v>2827</v>
      </c>
      <c r="C896" s="200" t="s">
        <v>2850</v>
      </c>
      <c r="D896" s="39" t="s">
        <v>517</v>
      </c>
      <c r="E896" s="264">
        <v>5</v>
      </c>
      <c r="F896" s="295">
        <v>43922</v>
      </c>
      <c r="G896" s="295">
        <v>44073</v>
      </c>
      <c r="H896" s="45" t="s">
        <v>2768</v>
      </c>
      <c r="I896" s="45" t="s">
        <v>2768</v>
      </c>
      <c r="J896" s="56"/>
      <c r="K896" s="56"/>
      <c r="L896" s="56"/>
      <c r="M896" s="56"/>
      <c r="N896" s="41"/>
      <c r="O896" s="42" t="s">
        <v>318</v>
      </c>
      <c r="P896" s="200" t="s">
        <v>2763</v>
      </c>
      <c r="Q896" s="42"/>
      <c r="R896" s="71"/>
    </row>
    <row r="897" spans="1:18" s="55" customFormat="1" ht="24.75" customHeight="1" x14ac:dyDescent="0.25">
      <c r="A897" s="54"/>
      <c r="B897" s="62" t="s">
        <v>2828</v>
      </c>
      <c r="C897" s="200" t="s">
        <v>2851</v>
      </c>
      <c r="D897" s="39" t="s">
        <v>517</v>
      </c>
      <c r="E897" s="264">
        <v>10</v>
      </c>
      <c r="F897" s="295">
        <v>43981</v>
      </c>
      <c r="G897" s="295">
        <v>44073</v>
      </c>
      <c r="H897" s="45" t="s">
        <v>2859</v>
      </c>
      <c r="I897" s="45" t="s">
        <v>2859</v>
      </c>
      <c r="J897" s="56"/>
      <c r="K897" s="56"/>
      <c r="L897" s="56"/>
      <c r="M897" s="56"/>
      <c r="N897" s="41"/>
      <c r="O897" s="42" t="s">
        <v>318</v>
      </c>
      <c r="P897" s="200" t="s">
        <v>2763</v>
      </c>
      <c r="Q897" s="42"/>
      <c r="R897" s="71"/>
    </row>
    <row r="898" spans="1:18" s="55" customFormat="1" ht="25.5" x14ac:dyDescent="0.25">
      <c r="A898" s="140" t="s">
        <v>19</v>
      </c>
      <c r="B898" s="228" t="s">
        <v>407</v>
      </c>
      <c r="C898" s="150" t="s">
        <v>408</v>
      </c>
      <c r="D898" s="150" t="s">
        <v>22</v>
      </c>
      <c r="E898" s="172"/>
      <c r="F898" s="292"/>
      <c r="G898" s="292"/>
      <c r="H898" s="142"/>
      <c r="I898" s="142"/>
      <c r="J898" s="146">
        <f>+J899</f>
        <v>0</v>
      </c>
      <c r="K898" s="146">
        <f t="shared" ref="K898:M898" si="63">+K899</f>
        <v>0</v>
      </c>
      <c r="L898" s="146">
        <f t="shared" si="63"/>
        <v>0</v>
      </c>
      <c r="M898" s="146">
        <f t="shared" si="63"/>
        <v>0</v>
      </c>
      <c r="N898" s="144"/>
      <c r="O898" s="145" t="s">
        <v>318</v>
      </c>
      <c r="P898" s="145"/>
      <c r="Q898" s="145"/>
      <c r="R898" s="71"/>
    </row>
    <row r="899" spans="1:18" s="55" customFormat="1" ht="25.5" x14ac:dyDescent="0.25">
      <c r="A899" s="136"/>
      <c r="B899" s="110" t="s">
        <v>409</v>
      </c>
      <c r="C899" s="112" t="s">
        <v>410</v>
      </c>
      <c r="D899" s="112" t="s">
        <v>26</v>
      </c>
      <c r="E899" s="173"/>
      <c r="F899" s="293"/>
      <c r="G899" s="293"/>
      <c r="H899" s="112"/>
      <c r="I899" s="112"/>
      <c r="J899" s="116">
        <v>0</v>
      </c>
      <c r="K899" s="116">
        <v>0</v>
      </c>
      <c r="L899" s="116">
        <v>0</v>
      </c>
      <c r="M899" s="116">
        <v>0</v>
      </c>
      <c r="N899" s="117"/>
      <c r="O899" s="115" t="s">
        <v>318</v>
      </c>
      <c r="P899" s="115"/>
      <c r="Q899" s="115"/>
      <c r="R899" s="71"/>
    </row>
    <row r="900" spans="1:18" s="55" customFormat="1" ht="24.75" customHeight="1" x14ac:dyDescent="0.25">
      <c r="A900" s="54"/>
      <c r="B900" s="62" t="s">
        <v>2863</v>
      </c>
      <c r="C900" s="200" t="s">
        <v>2879</v>
      </c>
      <c r="D900" s="39" t="s">
        <v>517</v>
      </c>
      <c r="E900" s="264">
        <v>60</v>
      </c>
      <c r="F900" s="295">
        <v>43983</v>
      </c>
      <c r="G900" s="295">
        <v>44027</v>
      </c>
      <c r="H900" s="45" t="s">
        <v>2881</v>
      </c>
      <c r="I900" s="45" t="s">
        <v>2881</v>
      </c>
      <c r="J900" s="56"/>
      <c r="K900" s="56"/>
      <c r="L900" s="56"/>
      <c r="M900" s="56"/>
      <c r="N900" s="41"/>
      <c r="O900" s="42" t="s">
        <v>318</v>
      </c>
      <c r="P900" s="200" t="s">
        <v>2499</v>
      </c>
      <c r="Q900" s="42"/>
      <c r="R900" s="71"/>
    </row>
    <row r="901" spans="1:18" s="55" customFormat="1" ht="24.75" customHeight="1" x14ac:dyDescent="0.25">
      <c r="A901" s="54"/>
      <c r="B901" s="62" t="s">
        <v>2864</v>
      </c>
      <c r="C901" s="200" t="s">
        <v>2880</v>
      </c>
      <c r="D901" s="39" t="s">
        <v>517</v>
      </c>
      <c r="E901" s="264">
        <v>20</v>
      </c>
      <c r="F901" s="295">
        <v>44027</v>
      </c>
      <c r="G901" s="295">
        <v>44043</v>
      </c>
      <c r="H901" s="45" t="s">
        <v>2882</v>
      </c>
      <c r="I901" s="45" t="s">
        <v>2882</v>
      </c>
      <c r="J901" s="56"/>
      <c r="K901" s="56"/>
      <c r="L901" s="56"/>
      <c r="M901" s="56"/>
      <c r="N901" s="41"/>
      <c r="O901" s="42" t="s">
        <v>318</v>
      </c>
      <c r="P901" s="200" t="s">
        <v>2499</v>
      </c>
      <c r="Q901" s="42"/>
      <c r="R901" s="71"/>
    </row>
    <row r="902" spans="1:18" s="55" customFormat="1" ht="60" customHeight="1" x14ac:dyDescent="0.25">
      <c r="A902" s="54"/>
      <c r="B902" s="62" t="s">
        <v>2865</v>
      </c>
      <c r="C902" s="200" t="s">
        <v>2866</v>
      </c>
      <c r="D902" s="39" t="s">
        <v>517</v>
      </c>
      <c r="E902" s="264">
        <v>20</v>
      </c>
      <c r="F902" s="295">
        <v>44027</v>
      </c>
      <c r="G902" s="295">
        <v>44074</v>
      </c>
      <c r="H902" s="45" t="s">
        <v>2855</v>
      </c>
      <c r="I902" s="45" t="s">
        <v>2855</v>
      </c>
      <c r="J902" s="56"/>
      <c r="K902" s="56"/>
      <c r="L902" s="56"/>
      <c r="M902" s="56"/>
      <c r="N902" s="41"/>
      <c r="O902" s="42" t="s">
        <v>318</v>
      </c>
      <c r="P902" s="200" t="s">
        <v>2499</v>
      </c>
      <c r="Q902" s="42"/>
      <c r="R902" s="71"/>
    </row>
    <row r="903" spans="1:18" s="55" customFormat="1" ht="25.5" x14ac:dyDescent="0.25">
      <c r="A903" s="140" t="s">
        <v>44</v>
      </c>
      <c r="B903" s="228" t="s">
        <v>3335</v>
      </c>
      <c r="C903" s="150" t="s">
        <v>3336</v>
      </c>
      <c r="D903" s="150" t="s">
        <v>22</v>
      </c>
      <c r="E903" s="172"/>
      <c r="F903" s="292"/>
      <c r="G903" s="292"/>
      <c r="H903" s="142"/>
      <c r="I903" s="142"/>
      <c r="J903" s="146">
        <f>+J917</f>
        <v>0</v>
      </c>
      <c r="K903" s="146">
        <f t="shared" ref="K903:M903" si="64">+K917</f>
        <v>0</v>
      </c>
      <c r="L903" s="146">
        <f t="shared" si="64"/>
        <v>0</v>
      </c>
      <c r="M903" s="146">
        <f t="shared" si="64"/>
        <v>0</v>
      </c>
      <c r="N903" s="144"/>
      <c r="O903" s="145" t="s">
        <v>318</v>
      </c>
      <c r="P903" s="145"/>
      <c r="Q903" s="145"/>
      <c r="R903" s="71"/>
    </row>
    <row r="904" spans="1:18" s="55" customFormat="1" ht="25.5" x14ac:dyDescent="0.25">
      <c r="A904" s="136"/>
      <c r="B904" s="110" t="s">
        <v>3334</v>
      </c>
      <c r="C904" s="112" t="s">
        <v>3337</v>
      </c>
      <c r="D904" s="112" t="s">
        <v>26</v>
      </c>
      <c r="E904" s="173"/>
      <c r="F904" s="293"/>
      <c r="G904" s="293"/>
      <c r="H904" s="112"/>
      <c r="I904" s="112"/>
      <c r="J904" s="116">
        <v>0</v>
      </c>
      <c r="K904" s="116">
        <v>0</v>
      </c>
      <c r="L904" s="116">
        <v>0</v>
      </c>
      <c r="M904" s="116">
        <v>0</v>
      </c>
      <c r="N904" s="117"/>
      <c r="O904" s="115" t="s">
        <v>318</v>
      </c>
      <c r="P904" s="115"/>
      <c r="Q904" s="115"/>
      <c r="R904" s="71"/>
    </row>
    <row r="905" spans="1:18" s="55" customFormat="1" ht="24.75" customHeight="1" x14ac:dyDescent="0.25">
      <c r="A905" s="54"/>
      <c r="B905" s="62" t="s">
        <v>3338</v>
      </c>
      <c r="C905" s="200" t="s">
        <v>2867</v>
      </c>
      <c r="D905" s="39" t="s">
        <v>517</v>
      </c>
      <c r="E905" s="264">
        <v>10</v>
      </c>
      <c r="F905" s="295">
        <v>44075</v>
      </c>
      <c r="G905" s="295">
        <v>44104</v>
      </c>
      <c r="H905" s="45" t="s">
        <v>2883</v>
      </c>
      <c r="I905" s="45" t="s">
        <v>1149</v>
      </c>
      <c r="J905" s="56"/>
      <c r="K905" s="56"/>
      <c r="L905" s="56"/>
      <c r="M905" s="56"/>
      <c r="N905" s="41"/>
      <c r="O905" s="42" t="s">
        <v>318</v>
      </c>
      <c r="P905" s="200" t="s">
        <v>1409</v>
      </c>
      <c r="Q905" s="42"/>
      <c r="R905" s="71"/>
    </row>
    <row r="906" spans="1:18" s="55" customFormat="1" ht="24.75" customHeight="1" x14ac:dyDescent="0.25">
      <c r="A906" s="54"/>
      <c r="B906" s="62" t="s">
        <v>3339</v>
      </c>
      <c r="C906" s="200" t="s">
        <v>2868</v>
      </c>
      <c r="D906" s="39" t="s">
        <v>517</v>
      </c>
      <c r="E906" s="264">
        <v>5</v>
      </c>
      <c r="F906" s="295">
        <v>44105</v>
      </c>
      <c r="G906" s="295">
        <v>44134</v>
      </c>
      <c r="H906" s="45" t="s">
        <v>2883</v>
      </c>
      <c r="I906" s="45" t="s">
        <v>1149</v>
      </c>
      <c r="J906" s="56"/>
      <c r="K906" s="56"/>
      <c r="L906" s="56"/>
      <c r="M906" s="56"/>
      <c r="N906" s="41"/>
      <c r="O906" s="42" t="s">
        <v>318</v>
      </c>
      <c r="P906" s="200" t="s">
        <v>1409</v>
      </c>
      <c r="Q906" s="42"/>
      <c r="R906" s="71"/>
    </row>
    <row r="907" spans="1:18" s="55" customFormat="1" ht="31.5" customHeight="1" x14ac:dyDescent="0.25">
      <c r="A907" s="54"/>
      <c r="B907" s="62" t="s">
        <v>3340</v>
      </c>
      <c r="C907" s="200" t="s">
        <v>2869</v>
      </c>
      <c r="D907" s="39" t="s">
        <v>517</v>
      </c>
      <c r="E907" s="264">
        <v>10</v>
      </c>
      <c r="F907" s="295">
        <v>44046</v>
      </c>
      <c r="G907" s="295">
        <v>44104</v>
      </c>
      <c r="H907" s="45" t="s">
        <v>2883</v>
      </c>
      <c r="I907" s="45" t="s">
        <v>1149</v>
      </c>
      <c r="J907" s="56"/>
      <c r="K907" s="56"/>
      <c r="L907" s="56"/>
      <c r="M907" s="56"/>
      <c r="N907" s="41"/>
      <c r="O907" s="42" t="s">
        <v>318</v>
      </c>
      <c r="P907" s="200" t="s">
        <v>2499</v>
      </c>
      <c r="Q907" s="42"/>
      <c r="R907" s="71"/>
    </row>
    <row r="908" spans="1:18" s="55" customFormat="1" ht="24.75" customHeight="1" x14ac:dyDescent="0.25">
      <c r="A908" s="54"/>
      <c r="B908" s="62" t="s">
        <v>3341</v>
      </c>
      <c r="C908" s="200" t="s">
        <v>2870</v>
      </c>
      <c r="D908" s="39" t="s">
        <v>517</v>
      </c>
      <c r="E908" s="264">
        <v>5</v>
      </c>
      <c r="F908" s="295">
        <v>43983</v>
      </c>
      <c r="G908" s="295">
        <v>44043</v>
      </c>
      <c r="H908" s="45" t="s">
        <v>2883</v>
      </c>
      <c r="I908" s="45" t="s">
        <v>1149</v>
      </c>
      <c r="J908" s="56"/>
      <c r="K908" s="56"/>
      <c r="L908" s="56"/>
      <c r="M908" s="56"/>
      <c r="N908" s="41"/>
      <c r="O908" s="42" t="s">
        <v>318</v>
      </c>
      <c r="P908" s="200" t="s">
        <v>2499</v>
      </c>
      <c r="Q908" s="42"/>
      <c r="R908" s="71"/>
    </row>
    <row r="909" spans="1:18" s="55" customFormat="1" ht="28.5" customHeight="1" x14ac:dyDescent="0.25">
      <c r="A909" s="54"/>
      <c r="B909" s="62" t="s">
        <v>3342</v>
      </c>
      <c r="C909" s="200" t="s">
        <v>2871</v>
      </c>
      <c r="D909" s="39" t="s">
        <v>517</v>
      </c>
      <c r="E909" s="264">
        <v>10</v>
      </c>
      <c r="F909" s="295">
        <v>44044</v>
      </c>
      <c r="G909" s="295">
        <v>44134</v>
      </c>
      <c r="H909" s="45" t="s">
        <v>2883</v>
      </c>
      <c r="I909" s="45" t="s">
        <v>1149</v>
      </c>
      <c r="J909" s="56"/>
      <c r="K909" s="56"/>
      <c r="L909" s="56"/>
      <c r="M909" s="56"/>
      <c r="N909" s="41"/>
      <c r="O909" s="42" t="s">
        <v>318</v>
      </c>
      <c r="P909" s="200" t="s">
        <v>2499</v>
      </c>
      <c r="Q909" s="42"/>
      <c r="R909" s="71"/>
    </row>
    <row r="910" spans="1:18" s="55" customFormat="1" ht="24.75" customHeight="1" x14ac:dyDescent="0.25">
      <c r="A910" s="54"/>
      <c r="B910" s="62" t="s">
        <v>3343</v>
      </c>
      <c r="C910" s="200" t="s">
        <v>2872</v>
      </c>
      <c r="D910" s="39" t="s">
        <v>517</v>
      </c>
      <c r="E910" s="264">
        <v>3</v>
      </c>
      <c r="F910" s="295">
        <v>44060</v>
      </c>
      <c r="G910" s="295">
        <v>44104</v>
      </c>
      <c r="H910" s="45" t="s">
        <v>2883</v>
      </c>
      <c r="I910" s="45" t="s">
        <v>1149</v>
      </c>
      <c r="J910" s="56"/>
      <c r="K910" s="56"/>
      <c r="L910" s="56"/>
      <c r="M910" s="56"/>
      <c r="N910" s="41"/>
      <c r="O910" s="42" t="s">
        <v>318</v>
      </c>
      <c r="P910" s="200" t="s">
        <v>2499</v>
      </c>
      <c r="Q910" s="42"/>
      <c r="R910" s="71"/>
    </row>
    <row r="911" spans="1:18" s="55" customFormat="1" ht="24.75" customHeight="1" x14ac:dyDescent="0.25">
      <c r="A911" s="54"/>
      <c r="B911" s="62" t="s">
        <v>3344</v>
      </c>
      <c r="C911" s="200" t="s">
        <v>2873</v>
      </c>
      <c r="D911" s="39" t="s">
        <v>517</v>
      </c>
      <c r="E911" s="264">
        <v>10</v>
      </c>
      <c r="F911" s="295">
        <v>44105</v>
      </c>
      <c r="G911" s="295">
        <v>44148</v>
      </c>
      <c r="H911" s="45" t="s">
        <v>2883</v>
      </c>
      <c r="I911" s="45" t="s">
        <v>1149</v>
      </c>
      <c r="J911" s="56"/>
      <c r="K911" s="56"/>
      <c r="L911" s="56"/>
      <c r="M911" s="56"/>
      <c r="N911" s="41"/>
      <c r="O911" s="42" t="s">
        <v>318</v>
      </c>
      <c r="P911" s="200" t="s">
        <v>2499</v>
      </c>
      <c r="Q911" s="42"/>
      <c r="R911" s="71"/>
    </row>
    <row r="912" spans="1:18" s="55" customFormat="1" ht="24.75" customHeight="1" x14ac:dyDescent="0.25">
      <c r="A912" s="54"/>
      <c r="B912" s="62" t="s">
        <v>3345</v>
      </c>
      <c r="C912" s="200" t="s">
        <v>2874</v>
      </c>
      <c r="D912" s="39" t="s">
        <v>517</v>
      </c>
      <c r="E912" s="264">
        <v>5</v>
      </c>
      <c r="F912" s="295">
        <v>44044</v>
      </c>
      <c r="G912" s="295">
        <v>44196</v>
      </c>
      <c r="H912" s="45" t="s">
        <v>2884</v>
      </c>
      <c r="I912" s="45" t="s">
        <v>1149</v>
      </c>
      <c r="J912" s="56"/>
      <c r="K912" s="56"/>
      <c r="L912" s="56"/>
      <c r="M912" s="56"/>
      <c r="N912" s="41"/>
      <c r="O912" s="42" t="s">
        <v>318</v>
      </c>
      <c r="P912" s="200" t="s">
        <v>2815</v>
      </c>
      <c r="Q912" s="42"/>
      <c r="R912" s="71"/>
    </row>
    <row r="913" spans="1:18" s="55" customFormat="1" ht="27" customHeight="1" x14ac:dyDescent="0.25">
      <c r="A913" s="54"/>
      <c r="B913" s="62" t="s">
        <v>3346</v>
      </c>
      <c r="C913" s="200" t="s">
        <v>2875</v>
      </c>
      <c r="D913" s="39" t="s">
        <v>517</v>
      </c>
      <c r="E913" s="264">
        <v>5</v>
      </c>
      <c r="F913" s="295">
        <v>44032</v>
      </c>
      <c r="G913" s="295">
        <v>44196</v>
      </c>
      <c r="H913" s="45" t="s">
        <v>2884</v>
      </c>
      <c r="I913" s="45" t="s">
        <v>1149</v>
      </c>
      <c r="J913" s="56"/>
      <c r="K913" s="56"/>
      <c r="L913" s="56"/>
      <c r="M913" s="56"/>
      <c r="N913" s="41"/>
      <c r="O913" s="42" t="s">
        <v>318</v>
      </c>
      <c r="P913" s="200" t="s">
        <v>2763</v>
      </c>
      <c r="Q913" s="42"/>
      <c r="R913" s="71"/>
    </row>
    <row r="914" spans="1:18" s="55" customFormat="1" ht="31.5" customHeight="1" x14ac:dyDescent="0.25">
      <c r="A914" s="54"/>
      <c r="B914" s="62" t="s">
        <v>3347</v>
      </c>
      <c r="C914" s="200" t="s">
        <v>2876</v>
      </c>
      <c r="D914" s="39" t="s">
        <v>517</v>
      </c>
      <c r="E914" s="264">
        <v>5</v>
      </c>
      <c r="F914" s="295">
        <v>44075</v>
      </c>
      <c r="G914" s="295">
        <v>44196</v>
      </c>
      <c r="H914" s="45" t="s">
        <v>2885</v>
      </c>
      <c r="I914" s="45" t="s">
        <v>2885</v>
      </c>
      <c r="J914" s="56"/>
      <c r="K914" s="56"/>
      <c r="L914" s="56"/>
      <c r="M914" s="56"/>
      <c r="N914" s="41"/>
      <c r="O914" s="42" t="s">
        <v>318</v>
      </c>
      <c r="P914" s="200" t="s">
        <v>2545</v>
      </c>
      <c r="Q914" s="42"/>
      <c r="R914" s="71"/>
    </row>
    <row r="915" spans="1:18" s="55" customFormat="1" ht="30.75" customHeight="1" x14ac:dyDescent="0.25">
      <c r="A915" s="54"/>
      <c r="B915" s="62" t="s">
        <v>3348</v>
      </c>
      <c r="C915" s="200" t="s">
        <v>2877</v>
      </c>
      <c r="D915" s="39" t="s">
        <v>517</v>
      </c>
      <c r="E915" s="264">
        <v>10</v>
      </c>
      <c r="F915" s="295">
        <v>44058</v>
      </c>
      <c r="G915" s="295">
        <v>44196</v>
      </c>
      <c r="H915" s="45" t="s">
        <v>2886</v>
      </c>
      <c r="I915" s="45" t="s">
        <v>1149</v>
      </c>
      <c r="J915" s="56"/>
      <c r="K915" s="56"/>
      <c r="L915" s="56"/>
      <c r="M915" s="56"/>
      <c r="N915" s="41"/>
      <c r="O915" s="42" t="s">
        <v>318</v>
      </c>
      <c r="P915" s="200" t="s">
        <v>2763</v>
      </c>
      <c r="Q915" s="42"/>
      <c r="R915" s="71"/>
    </row>
    <row r="916" spans="1:18" s="55" customFormat="1" ht="24.75" customHeight="1" x14ac:dyDescent="0.25">
      <c r="A916" s="54"/>
      <c r="B916" s="62" t="s">
        <v>3349</v>
      </c>
      <c r="C916" s="200" t="s">
        <v>2878</v>
      </c>
      <c r="D916" s="39" t="s">
        <v>517</v>
      </c>
      <c r="E916" s="264">
        <v>22</v>
      </c>
      <c r="F916" s="295">
        <v>43832</v>
      </c>
      <c r="G916" s="295">
        <v>44195</v>
      </c>
      <c r="H916" s="45" t="s">
        <v>2887</v>
      </c>
      <c r="I916" s="45" t="s">
        <v>1149</v>
      </c>
      <c r="J916" s="56"/>
      <c r="K916" s="56"/>
      <c r="L916" s="56"/>
      <c r="M916" s="56"/>
      <c r="N916" s="41"/>
      <c r="O916" s="42" t="s">
        <v>318</v>
      </c>
      <c r="P916" s="200" t="s">
        <v>2499</v>
      </c>
      <c r="Q916" s="42"/>
      <c r="R916" s="71"/>
    </row>
    <row r="917" spans="1:18" ht="25.5" x14ac:dyDescent="0.25">
      <c r="A917" s="61"/>
      <c r="B917" s="268" t="s">
        <v>411</v>
      </c>
      <c r="C917" s="78" t="s">
        <v>3377</v>
      </c>
      <c r="D917" s="33" t="s">
        <v>18</v>
      </c>
      <c r="E917" s="171"/>
      <c r="F917" s="288"/>
      <c r="G917" s="288"/>
      <c r="H917" s="155"/>
      <c r="I917" s="155"/>
      <c r="J917" s="79">
        <f>+J918</f>
        <v>0</v>
      </c>
      <c r="K917" s="79">
        <f t="shared" ref="K917:M917" si="65">+K918</f>
        <v>0</v>
      </c>
      <c r="L917" s="79">
        <f t="shared" si="65"/>
        <v>0</v>
      </c>
      <c r="M917" s="79">
        <f t="shared" si="65"/>
        <v>0</v>
      </c>
      <c r="N917" s="80"/>
      <c r="O917" s="80"/>
      <c r="P917" s="80"/>
      <c r="Q917" s="80"/>
      <c r="R917" s="81"/>
    </row>
    <row r="918" spans="1:18" s="55" customFormat="1" x14ac:dyDescent="0.25">
      <c r="A918" s="151" t="s">
        <v>19</v>
      </c>
      <c r="B918" s="228" t="s">
        <v>412</v>
      </c>
      <c r="C918" s="147" t="s">
        <v>413</v>
      </c>
      <c r="D918" s="150" t="s">
        <v>22</v>
      </c>
      <c r="E918" s="172"/>
      <c r="F918" s="292"/>
      <c r="G918" s="292"/>
      <c r="H918" s="142"/>
      <c r="I918" s="142"/>
      <c r="J918" s="143">
        <f>+J919</f>
        <v>0</v>
      </c>
      <c r="K918" s="143">
        <f t="shared" ref="K918:M918" si="66">+K919</f>
        <v>0</v>
      </c>
      <c r="L918" s="143">
        <f t="shared" si="66"/>
        <v>0</v>
      </c>
      <c r="M918" s="143">
        <f t="shared" si="66"/>
        <v>0</v>
      </c>
      <c r="N918" s="144"/>
      <c r="O918" s="145" t="s">
        <v>207</v>
      </c>
      <c r="P918" s="145"/>
      <c r="Q918" s="145"/>
      <c r="R918" s="71"/>
    </row>
    <row r="919" spans="1:18" s="55" customFormat="1" x14ac:dyDescent="0.25">
      <c r="A919" s="137"/>
      <c r="B919" s="110" t="s">
        <v>414</v>
      </c>
      <c r="C919" s="112" t="s">
        <v>415</v>
      </c>
      <c r="D919" s="112" t="s">
        <v>26</v>
      </c>
      <c r="E919" s="173"/>
      <c r="F919" s="293"/>
      <c r="G919" s="293"/>
      <c r="H919" s="112"/>
      <c r="I919" s="112"/>
      <c r="J919" s="113">
        <v>0</v>
      </c>
      <c r="K919" s="113">
        <v>0</v>
      </c>
      <c r="L919" s="113">
        <v>0</v>
      </c>
      <c r="M919" s="113">
        <v>0</v>
      </c>
      <c r="N919" s="117"/>
      <c r="O919" s="115" t="s">
        <v>207</v>
      </c>
      <c r="P919" s="115"/>
      <c r="Q919" s="115"/>
      <c r="R919" s="71"/>
    </row>
    <row r="920" spans="1:18" s="55" customFormat="1" ht="20.25" customHeight="1" x14ac:dyDescent="0.25">
      <c r="A920" s="201"/>
      <c r="B920" s="62" t="s">
        <v>1042</v>
      </c>
      <c r="C920" s="55" t="s">
        <v>1051</v>
      </c>
      <c r="D920" s="39" t="s">
        <v>517</v>
      </c>
      <c r="E920" s="185">
        <v>20</v>
      </c>
      <c r="F920" s="291">
        <v>43832</v>
      </c>
      <c r="G920" s="295">
        <v>44067</v>
      </c>
      <c r="H920" s="45" t="s">
        <v>1058</v>
      </c>
      <c r="I920" s="45" t="s">
        <v>1058</v>
      </c>
      <c r="J920" s="46"/>
      <c r="K920" s="46"/>
      <c r="L920" s="46"/>
      <c r="M920" s="46"/>
      <c r="N920" s="41"/>
      <c r="O920" s="42" t="s">
        <v>207</v>
      </c>
      <c r="P920" s="198" t="s">
        <v>3235</v>
      </c>
      <c r="Q920" s="42"/>
      <c r="R920" s="71"/>
    </row>
    <row r="921" spans="1:18" s="55" customFormat="1" ht="20.25" customHeight="1" x14ac:dyDescent="0.25">
      <c r="A921" s="201"/>
      <c r="B921" s="62" t="s">
        <v>1043</v>
      </c>
      <c r="C921" s="45" t="s">
        <v>1052</v>
      </c>
      <c r="D921" s="39" t="s">
        <v>517</v>
      </c>
      <c r="E921" s="185">
        <v>20</v>
      </c>
      <c r="F921" s="291">
        <v>43852</v>
      </c>
      <c r="G921" s="295">
        <v>44087</v>
      </c>
      <c r="H921" s="45" t="s">
        <v>1059</v>
      </c>
      <c r="I921" s="45" t="s">
        <v>1059</v>
      </c>
      <c r="J921" s="46"/>
      <c r="K921" s="46"/>
      <c r="L921" s="46"/>
      <c r="M921" s="46"/>
      <c r="N921" s="41"/>
      <c r="O921" s="42" t="s">
        <v>207</v>
      </c>
      <c r="P921" s="198" t="s">
        <v>3235</v>
      </c>
      <c r="Q921" s="42"/>
      <c r="R921" s="71"/>
    </row>
    <row r="922" spans="1:18" s="55" customFormat="1" ht="20.25" customHeight="1" x14ac:dyDescent="0.25">
      <c r="A922" s="201"/>
      <c r="B922" s="62" t="s">
        <v>1044</v>
      </c>
      <c r="C922" s="45" t="s">
        <v>1053</v>
      </c>
      <c r="D922" s="39" t="s">
        <v>517</v>
      </c>
      <c r="E922" s="185">
        <v>20</v>
      </c>
      <c r="F922" s="291">
        <v>43879</v>
      </c>
      <c r="G922" s="295">
        <v>44118</v>
      </c>
      <c r="H922" s="45" t="s">
        <v>1060</v>
      </c>
      <c r="I922" s="45" t="s">
        <v>1060</v>
      </c>
      <c r="J922" s="46"/>
      <c r="K922" s="46"/>
      <c r="L922" s="46"/>
      <c r="M922" s="46"/>
      <c r="N922" s="41"/>
      <c r="O922" s="42" t="s">
        <v>207</v>
      </c>
      <c r="P922" s="198" t="s">
        <v>3235</v>
      </c>
      <c r="Q922" s="42"/>
      <c r="R922" s="71"/>
    </row>
    <row r="923" spans="1:18" s="55" customFormat="1" ht="20.25" customHeight="1" x14ac:dyDescent="0.25">
      <c r="A923" s="201"/>
      <c r="B923" s="62" t="s">
        <v>1045</v>
      </c>
      <c r="C923" s="45" t="s">
        <v>1054</v>
      </c>
      <c r="D923" s="39" t="s">
        <v>517</v>
      </c>
      <c r="E923" s="185">
        <v>10</v>
      </c>
      <c r="F923" s="291">
        <v>43832</v>
      </c>
      <c r="G923" s="295">
        <v>44136</v>
      </c>
      <c r="H923" s="45" t="s">
        <v>1061</v>
      </c>
      <c r="I923" s="45" t="s">
        <v>1061</v>
      </c>
      <c r="J923" s="46"/>
      <c r="K923" s="46"/>
      <c r="L923" s="46"/>
      <c r="M923" s="46"/>
      <c r="N923" s="41"/>
      <c r="O923" s="42" t="s">
        <v>207</v>
      </c>
      <c r="P923" s="198" t="s">
        <v>3235</v>
      </c>
      <c r="Q923" s="42"/>
      <c r="R923" s="71"/>
    </row>
    <row r="924" spans="1:18" s="55" customFormat="1" ht="53.25" customHeight="1" x14ac:dyDescent="0.25">
      <c r="A924" s="201"/>
      <c r="B924" s="62" t="s">
        <v>1046</v>
      </c>
      <c r="C924" s="45" t="s">
        <v>1055</v>
      </c>
      <c r="D924" s="39" t="s">
        <v>517</v>
      </c>
      <c r="E924" s="185">
        <v>5</v>
      </c>
      <c r="F924" s="291">
        <v>43881</v>
      </c>
      <c r="G924" s="295">
        <v>44142</v>
      </c>
      <c r="H924" s="45" t="s">
        <v>3440</v>
      </c>
      <c r="I924" s="45" t="s">
        <v>1062</v>
      </c>
      <c r="J924" s="46"/>
      <c r="K924" s="46"/>
      <c r="L924" s="46"/>
      <c r="M924" s="46"/>
      <c r="N924" s="41"/>
      <c r="O924" s="42" t="s">
        <v>416</v>
      </c>
      <c r="P924" s="42" t="s">
        <v>1488</v>
      </c>
      <c r="Q924" s="42"/>
      <c r="R924" s="71"/>
    </row>
    <row r="925" spans="1:18" s="55" customFormat="1" ht="36" customHeight="1" x14ac:dyDescent="0.25">
      <c r="A925" s="201"/>
      <c r="B925" s="62" t="s">
        <v>1047</v>
      </c>
      <c r="C925" s="45" t="s">
        <v>1056</v>
      </c>
      <c r="D925" s="39" t="s">
        <v>517</v>
      </c>
      <c r="E925" s="185">
        <v>5</v>
      </c>
      <c r="F925" s="291">
        <v>43891</v>
      </c>
      <c r="G925" s="295">
        <v>44162</v>
      </c>
      <c r="H925" s="45" t="s">
        <v>3441</v>
      </c>
      <c r="I925" s="45" t="s">
        <v>1037</v>
      </c>
      <c r="J925" s="46"/>
      <c r="K925" s="46"/>
      <c r="L925" s="46"/>
      <c r="M925" s="46"/>
      <c r="N925" s="41"/>
      <c r="O925" s="42" t="s">
        <v>207</v>
      </c>
      <c r="P925" s="198" t="s">
        <v>3235</v>
      </c>
      <c r="Q925" s="42"/>
      <c r="R925" s="71"/>
    </row>
    <row r="926" spans="1:18" s="55" customFormat="1" ht="20.25" customHeight="1" x14ac:dyDescent="0.25">
      <c r="A926" s="201"/>
      <c r="B926" s="62" t="s">
        <v>1048</v>
      </c>
      <c r="C926" s="45" t="s">
        <v>1029</v>
      </c>
      <c r="D926" s="39" t="s">
        <v>517</v>
      </c>
      <c r="E926" s="185">
        <v>10</v>
      </c>
      <c r="F926" s="291">
        <v>43900</v>
      </c>
      <c r="G926" s="295">
        <v>44177</v>
      </c>
      <c r="H926" s="45" t="s">
        <v>3442</v>
      </c>
      <c r="I926" s="45" t="s">
        <v>1036</v>
      </c>
      <c r="J926" s="46"/>
      <c r="K926" s="46"/>
      <c r="L926" s="46"/>
      <c r="M926" s="46"/>
      <c r="N926" s="41"/>
      <c r="O926" s="42" t="s">
        <v>96</v>
      </c>
      <c r="P926" s="234" t="s">
        <v>1154</v>
      </c>
      <c r="Q926" s="42"/>
      <c r="R926" s="71"/>
    </row>
    <row r="927" spans="1:18" s="55" customFormat="1" ht="65.25" customHeight="1" x14ac:dyDescent="0.25">
      <c r="A927" s="201"/>
      <c r="B927" s="62" t="s">
        <v>1049</v>
      </c>
      <c r="C927" s="45" t="s">
        <v>1057</v>
      </c>
      <c r="D927" s="39" t="s">
        <v>517</v>
      </c>
      <c r="E927" s="185">
        <v>5</v>
      </c>
      <c r="F927" s="291">
        <v>43905</v>
      </c>
      <c r="G927" s="295">
        <v>44184</v>
      </c>
      <c r="H927" s="45" t="s">
        <v>3443</v>
      </c>
      <c r="I927" s="45" t="s">
        <v>1063</v>
      </c>
      <c r="J927" s="46"/>
      <c r="K927" s="46"/>
      <c r="L927" s="46"/>
      <c r="M927" s="46"/>
      <c r="N927" s="41"/>
      <c r="O927" s="42" t="s">
        <v>207</v>
      </c>
      <c r="P927" s="198" t="s">
        <v>3235</v>
      </c>
      <c r="Q927" s="42"/>
      <c r="R927" s="71"/>
    </row>
    <row r="928" spans="1:18" s="55" customFormat="1" ht="43.5" customHeight="1" x14ac:dyDescent="0.25">
      <c r="A928" s="201"/>
      <c r="B928" s="62" t="s">
        <v>1050</v>
      </c>
      <c r="C928" s="45" t="s">
        <v>2896</v>
      </c>
      <c r="D928" s="39" t="s">
        <v>517</v>
      </c>
      <c r="E928" s="185">
        <v>5</v>
      </c>
      <c r="F928" s="291">
        <v>43920</v>
      </c>
      <c r="G928" s="295">
        <v>44195</v>
      </c>
      <c r="H928" s="45" t="s">
        <v>3444</v>
      </c>
      <c r="I928" s="45" t="s">
        <v>816</v>
      </c>
      <c r="J928" s="46"/>
      <c r="K928" s="46"/>
      <c r="L928" s="46"/>
      <c r="M928" s="46"/>
      <c r="N928" s="41"/>
      <c r="O928" s="42" t="s">
        <v>96</v>
      </c>
      <c r="P928" s="234" t="s">
        <v>1154</v>
      </c>
      <c r="Q928" s="42"/>
      <c r="R928" s="71"/>
    </row>
    <row r="929" spans="1:18" ht="25.5" x14ac:dyDescent="0.25">
      <c r="A929" s="61"/>
      <c r="B929" s="268" t="s">
        <v>2889</v>
      </c>
      <c r="C929" s="78" t="s">
        <v>2890</v>
      </c>
      <c r="D929" s="33" t="s">
        <v>18</v>
      </c>
      <c r="E929" s="171"/>
      <c r="F929" s="288"/>
      <c r="G929" s="288"/>
      <c r="H929" s="155"/>
      <c r="I929" s="155"/>
      <c r="J929" s="79">
        <f>+J930+J944+J953+J964+J969</f>
        <v>240000</v>
      </c>
      <c r="K929" s="79"/>
      <c r="L929" s="79"/>
      <c r="M929" s="79"/>
      <c r="N929" s="80"/>
      <c r="O929" s="80"/>
      <c r="P929" s="80"/>
      <c r="Q929" s="80"/>
      <c r="R929" s="81"/>
    </row>
    <row r="930" spans="1:18" s="55" customFormat="1" ht="25.5" x14ac:dyDescent="0.25">
      <c r="A930" s="140" t="s">
        <v>19</v>
      </c>
      <c r="B930" s="228" t="s">
        <v>2888</v>
      </c>
      <c r="C930" s="147" t="s">
        <v>2891</v>
      </c>
      <c r="D930" s="150" t="s">
        <v>22</v>
      </c>
      <c r="E930" s="172"/>
      <c r="F930" s="292"/>
      <c r="G930" s="292"/>
      <c r="H930" s="142"/>
      <c r="I930" s="142"/>
      <c r="J930" s="146">
        <f>+J931+J939</f>
        <v>80000</v>
      </c>
      <c r="K930" s="146"/>
      <c r="L930" s="146"/>
      <c r="M930" s="146"/>
      <c r="N930" s="144" t="s">
        <v>23</v>
      </c>
      <c r="O930" s="145" t="s">
        <v>96</v>
      </c>
      <c r="P930" s="145"/>
      <c r="Q930" s="145"/>
      <c r="R930" s="71"/>
    </row>
    <row r="931" spans="1:18" s="55" customFormat="1" ht="32.25" customHeight="1" x14ac:dyDescent="0.25">
      <c r="A931" s="135"/>
      <c r="B931" s="110" t="s">
        <v>2892</v>
      </c>
      <c r="C931" s="119" t="s">
        <v>2894</v>
      </c>
      <c r="D931" s="112" t="s">
        <v>226</v>
      </c>
      <c r="E931" s="173"/>
      <c r="F931" s="293"/>
      <c r="G931" s="293"/>
      <c r="H931" s="112"/>
      <c r="I931" s="112"/>
      <c r="J931" s="116">
        <v>80000</v>
      </c>
      <c r="K931" s="116">
        <v>0</v>
      </c>
      <c r="L931" s="116">
        <v>0</v>
      </c>
      <c r="M931" s="116">
        <v>0</v>
      </c>
      <c r="N931" s="117" t="s">
        <v>23</v>
      </c>
      <c r="O931" s="115" t="s">
        <v>416</v>
      </c>
      <c r="P931" s="115"/>
      <c r="Q931" s="115"/>
      <c r="R931" s="71"/>
    </row>
    <row r="932" spans="1:18" s="55" customFormat="1" ht="24.75" customHeight="1" x14ac:dyDescent="0.25">
      <c r="A932" s="201"/>
      <c r="B932" s="62" t="s">
        <v>2897</v>
      </c>
      <c r="C932" s="45" t="s">
        <v>2904</v>
      </c>
      <c r="D932" s="39" t="s">
        <v>517</v>
      </c>
      <c r="E932" s="264">
        <v>15</v>
      </c>
      <c r="F932" s="291">
        <v>43862</v>
      </c>
      <c r="G932" s="295">
        <v>44166</v>
      </c>
      <c r="H932" s="45" t="s">
        <v>2911</v>
      </c>
      <c r="I932" s="45" t="s">
        <v>2912</v>
      </c>
      <c r="J932" s="46"/>
      <c r="K932" s="46"/>
      <c r="L932" s="46"/>
      <c r="M932" s="46"/>
      <c r="N932" s="41"/>
      <c r="O932" s="42" t="s">
        <v>96</v>
      </c>
      <c r="P932" s="234" t="s">
        <v>2925</v>
      </c>
      <c r="Q932" s="42"/>
      <c r="R932" s="71"/>
    </row>
    <row r="933" spans="1:18" s="55" customFormat="1" ht="20.25" customHeight="1" x14ac:dyDescent="0.25">
      <c r="A933" s="201"/>
      <c r="B933" s="62" t="s">
        <v>2898</v>
      </c>
      <c r="C933" s="45" t="s">
        <v>2905</v>
      </c>
      <c r="D933" s="39" t="s">
        <v>517</v>
      </c>
      <c r="E933" s="264">
        <v>15</v>
      </c>
      <c r="F933" s="291">
        <v>43838</v>
      </c>
      <c r="G933" s="295">
        <v>44166</v>
      </c>
      <c r="H933" s="45" t="s">
        <v>2913</v>
      </c>
      <c r="I933" s="45" t="s">
        <v>2914</v>
      </c>
      <c r="J933" s="46"/>
      <c r="K933" s="46"/>
      <c r="L933" s="46"/>
      <c r="M933" s="46"/>
      <c r="N933" s="41"/>
      <c r="O933" s="42" t="s">
        <v>96</v>
      </c>
      <c r="P933" s="234" t="s">
        <v>2925</v>
      </c>
      <c r="Q933" s="42"/>
      <c r="R933" s="71"/>
    </row>
    <row r="934" spans="1:18" s="55" customFormat="1" ht="26.25" customHeight="1" x14ac:dyDescent="0.25">
      <c r="A934" s="201"/>
      <c r="B934" s="62" t="s">
        <v>2899</v>
      </c>
      <c r="C934" s="45" t="s">
        <v>2906</v>
      </c>
      <c r="D934" s="39" t="s">
        <v>517</v>
      </c>
      <c r="E934" s="264">
        <v>40</v>
      </c>
      <c r="F934" s="291">
        <v>43922</v>
      </c>
      <c r="G934" s="295">
        <v>44032</v>
      </c>
      <c r="H934" s="45" t="s">
        <v>2915</v>
      </c>
      <c r="I934" s="45" t="s">
        <v>2916</v>
      </c>
      <c r="J934" s="46"/>
      <c r="K934" s="46"/>
      <c r="L934" s="46"/>
      <c r="M934" s="46"/>
      <c r="N934" s="41"/>
      <c r="O934" s="42" t="s">
        <v>96</v>
      </c>
      <c r="P934" s="234" t="s">
        <v>3236</v>
      </c>
      <c r="Q934" s="42"/>
      <c r="R934" s="71"/>
    </row>
    <row r="935" spans="1:18" s="55" customFormat="1" ht="20.25" customHeight="1" x14ac:dyDescent="0.25">
      <c r="A935" s="201"/>
      <c r="B935" s="62" t="s">
        <v>2900</v>
      </c>
      <c r="C935" s="45" t="s">
        <v>2907</v>
      </c>
      <c r="D935" s="39" t="s">
        <v>517</v>
      </c>
      <c r="E935" s="264">
        <v>15</v>
      </c>
      <c r="F935" s="291">
        <v>43862</v>
      </c>
      <c r="G935" s="295">
        <v>44134</v>
      </c>
      <c r="H935" s="45" t="s">
        <v>2917</v>
      </c>
      <c r="I935" s="45" t="s">
        <v>2918</v>
      </c>
      <c r="J935" s="46"/>
      <c r="K935" s="46"/>
      <c r="L935" s="46"/>
      <c r="M935" s="46"/>
      <c r="N935" s="41"/>
      <c r="O935" s="42" t="s">
        <v>139</v>
      </c>
      <c r="P935" s="234" t="s">
        <v>1339</v>
      </c>
      <c r="Q935" s="42"/>
      <c r="R935" s="71"/>
    </row>
    <row r="936" spans="1:18" s="55" customFormat="1" ht="25.5" x14ac:dyDescent="0.25">
      <c r="A936" s="201"/>
      <c r="B936" s="62" t="s">
        <v>2901</v>
      </c>
      <c r="C936" s="45" t="s">
        <v>2908</v>
      </c>
      <c r="D936" s="39" t="s">
        <v>517</v>
      </c>
      <c r="E936" s="264">
        <v>5</v>
      </c>
      <c r="F936" s="291">
        <v>43905</v>
      </c>
      <c r="G936" s="295">
        <v>43983</v>
      </c>
      <c r="H936" s="45" t="s">
        <v>2919</v>
      </c>
      <c r="I936" s="45" t="s">
        <v>2920</v>
      </c>
      <c r="J936" s="46"/>
      <c r="K936" s="46"/>
      <c r="L936" s="46"/>
      <c r="M936" s="46"/>
      <c r="N936" s="41"/>
      <c r="O936" s="42" t="s">
        <v>139</v>
      </c>
      <c r="P936" s="234" t="s">
        <v>1339</v>
      </c>
      <c r="Q936" s="42"/>
      <c r="R936" s="71"/>
    </row>
    <row r="937" spans="1:18" s="55" customFormat="1" ht="38.25" x14ac:dyDescent="0.25">
      <c r="A937" s="201"/>
      <c r="B937" s="62" t="s">
        <v>2902</v>
      </c>
      <c r="C937" s="45" t="s">
        <v>2909</v>
      </c>
      <c r="D937" s="39" t="s">
        <v>517</v>
      </c>
      <c r="E937" s="264">
        <v>5</v>
      </c>
      <c r="F937" s="291">
        <v>43863</v>
      </c>
      <c r="G937" s="295">
        <v>43984</v>
      </c>
      <c r="H937" s="45" t="s">
        <v>2921</v>
      </c>
      <c r="I937" s="45" t="s">
        <v>2922</v>
      </c>
      <c r="J937" s="46"/>
      <c r="K937" s="46"/>
      <c r="L937" s="46"/>
      <c r="M937" s="46"/>
      <c r="N937" s="41"/>
      <c r="O937" s="42" t="s">
        <v>96</v>
      </c>
      <c r="P937" s="234" t="s">
        <v>2926</v>
      </c>
      <c r="Q937" s="42"/>
      <c r="R937" s="71"/>
    </row>
    <row r="938" spans="1:18" s="55" customFormat="1" ht="38.25" x14ac:dyDescent="0.25">
      <c r="A938" s="201"/>
      <c r="B938" s="62" t="s">
        <v>2903</v>
      </c>
      <c r="C938" s="45" t="s">
        <v>2910</v>
      </c>
      <c r="D938" s="39" t="s">
        <v>517</v>
      </c>
      <c r="E938" s="264">
        <v>5</v>
      </c>
      <c r="F938" s="291">
        <v>43863</v>
      </c>
      <c r="G938" s="295">
        <v>43984</v>
      </c>
      <c r="H938" s="45" t="s">
        <v>2923</v>
      </c>
      <c r="I938" s="45" t="s">
        <v>2924</v>
      </c>
      <c r="J938" s="46"/>
      <c r="K938" s="46"/>
      <c r="L938" s="46"/>
      <c r="M938" s="46"/>
      <c r="N938" s="41"/>
      <c r="O938" s="42" t="s">
        <v>96</v>
      </c>
      <c r="P938" s="234" t="s">
        <v>2926</v>
      </c>
      <c r="Q938" s="42"/>
      <c r="R938" s="71"/>
    </row>
    <row r="939" spans="1:18" s="55" customFormat="1" ht="25.5" x14ac:dyDescent="0.25">
      <c r="A939" s="135"/>
      <c r="B939" s="110" t="s">
        <v>2893</v>
      </c>
      <c r="C939" s="119" t="s">
        <v>2895</v>
      </c>
      <c r="D939" s="112" t="s">
        <v>226</v>
      </c>
      <c r="E939" s="173"/>
      <c r="F939" s="293"/>
      <c r="G939" s="293"/>
      <c r="H939" s="112"/>
      <c r="I939" s="112"/>
      <c r="J939" s="116">
        <v>0</v>
      </c>
      <c r="K939" s="116">
        <v>0</v>
      </c>
      <c r="L939" s="116">
        <v>0</v>
      </c>
      <c r="M939" s="116">
        <v>0</v>
      </c>
      <c r="N939" s="117"/>
      <c r="O939" s="115" t="s">
        <v>416</v>
      </c>
      <c r="P939" s="115"/>
      <c r="Q939" s="115"/>
      <c r="R939" s="71"/>
    </row>
    <row r="940" spans="1:18" s="55" customFormat="1" ht="24.75" customHeight="1" x14ac:dyDescent="0.25">
      <c r="A940" s="201"/>
      <c r="B940" s="62" t="s">
        <v>2927</v>
      </c>
      <c r="C940" s="45" t="s">
        <v>2931</v>
      </c>
      <c r="D940" s="39" t="s">
        <v>517</v>
      </c>
      <c r="E940" s="264">
        <v>30</v>
      </c>
      <c r="F940" s="291">
        <v>43831</v>
      </c>
      <c r="G940" s="295">
        <v>44180</v>
      </c>
      <c r="H940" s="45" t="s">
        <v>2935</v>
      </c>
      <c r="I940" s="45" t="s">
        <v>2936</v>
      </c>
      <c r="J940" s="46"/>
      <c r="K940" s="46"/>
      <c r="L940" s="46"/>
      <c r="M940" s="46"/>
      <c r="N940" s="41"/>
      <c r="O940" s="42" t="s">
        <v>96</v>
      </c>
      <c r="P940" s="234" t="s">
        <v>2943</v>
      </c>
      <c r="Q940" s="42"/>
      <c r="R940" s="71"/>
    </row>
    <row r="941" spans="1:18" s="55" customFormat="1" ht="25.5" x14ac:dyDescent="0.25">
      <c r="A941" s="201"/>
      <c r="B941" s="62" t="s">
        <v>2928</v>
      </c>
      <c r="C941" s="45" t="s">
        <v>2932</v>
      </c>
      <c r="D941" s="39" t="s">
        <v>517</v>
      </c>
      <c r="E941" s="264">
        <v>20</v>
      </c>
      <c r="F941" s="291">
        <v>43863</v>
      </c>
      <c r="G941" s="295">
        <v>43951</v>
      </c>
      <c r="H941" s="45" t="s">
        <v>2937</v>
      </c>
      <c r="I941" s="45" t="s">
        <v>2938</v>
      </c>
      <c r="J941" s="46"/>
      <c r="K941" s="46"/>
      <c r="L941" s="46"/>
      <c r="M941" s="46"/>
      <c r="N941" s="41"/>
      <c r="O941" s="42" t="s">
        <v>96</v>
      </c>
      <c r="P941" s="234" t="s">
        <v>2943</v>
      </c>
      <c r="Q941" s="42" t="s">
        <v>139</v>
      </c>
      <c r="R941" s="71"/>
    </row>
    <row r="942" spans="1:18" s="55" customFormat="1" ht="26.25" customHeight="1" x14ac:dyDescent="0.25">
      <c r="A942" s="201"/>
      <c r="B942" s="62" t="s">
        <v>2929</v>
      </c>
      <c r="C942" s="45" t="s">
        <v>2933</v>
      </c>
      <c r="D942" s="39" t="s">
        <v>517</v>
      </c>
      <c r="E942" s="264">
        <v>20</v>
      </c>
      <c r="F942" s="291">
        <v>43838</v>
      </c>
      <c r="G942" s="295">
        <v>43920</v>
      </c>
      <c r="H942" s="45" t="s">
        <v>2939</v>
      </c>
      <c r="I942" s="45" t="s">
        <v>2940</v>
      </c>
      <c r="J942" s="46"/>
      <c r="K942" s="46"/>
      <c r="L942" s="46"/>
      <c r="M942" s="46"/>
      <c r="N942" s="41"/>
      <c r="O942" s="42" t="s">
        <v>96</v>
      </c>
      <c r="P942" s="234" t="s">
        <v>2943</v>
      </c>
      <c r="Q942" s="42"/>
      <c r="R942" s="71"/>
    </row>
    <row r="943" spans="1:18" s="55" customFormat="1" ht="20.25" customHeight="1" x14ac:dyDescent="0.25">
      <c r="A943" s="201"/>
      <c r="B943" s="62" t="s">
        <v>2930</v>
      </c>
      <c r="C943" s="45" t="s">
        <v>2934</v>
      </c>
      <c r="D943" s="39" t="s">
        <v>517</v>
      </c>
      <c r="E943" s="264">
        <v>30</v>
      </c>
      <c r="F943" s="291">
        <v>43837</v>
      </c>
      <c r="G943" s="295">
        <v>44185</v>
      </c>
      <c r="H943" s="45" t="s">
        <v>2941</v>
      </c>
      <c r="I943" s="45" t="s">
        <v>2942</v>
      </c>
      <c r="J943" s="46"/>
      <c r="K943" s="46"/>
      <c r="L943" s="46"/>
      <c r="M943" s="46"/>
      <c r="N943" s="41"/>
      <c r="O943" s="42" t="s">
        <v>96</v>
      </c>
      <c r="P943" s="234" t="s">
        <v>2943</v>
      </c>
      <c r="Q943" s="42"/>
      <c r="R943" s="71"/>
    </row>
    <row r="944" spans="1:18" s="55" customFormat="1" ht="26.25" customHeight="1" x14ac:dyDescent="0.25">
      <c r="A944" s="140" t="s">
        <v>19</v>
      </c>
      <c r="B944" s="228" t="s">
        <v>2944</v>
      </c>
      <c r="C944" s="147" t="s">
        <v>2945</v>
      </c>
      <c r="D944" s="150" t="s">
        <v>22</v>
      </c>
      <c r="E944" s="172"/>
      <c r="F944" s="292"/>
      <c r="G944" s="292"/>
      <c r="H944" s="142"/>
      <c r="I944" s="142"/>
      <c r="J944" s="146">
        <f>+J945</f>
        <v>110000</v>
      </c>
      <c r="K944" s="146">
        <f t="shared" ref="K944:M944" si="67">+K945</f>
        <v>0</v>
      </c>
      <c r="L944" s="146">
        <f t="shared" si="67"/>
        <v>0</v>
      </c>
      <c r="M944" s="146">
        <f t="shared" si="67"/>
        <v>0</v>
      </c>
      <c r="N944" s="162" t="s">
        <v>23</v>
      </c>
      <c r="O944" s="145" t="s">
        <v>96</v>
      </c>
      <c r="P944" s="145"/>
      <c r="Q944" s="145"/>
      <c r="R944" s="71"/>
    </row>
    <row r="945" spans="1:18" s="55" customFormat="1" x14ac:dyDescent="0.25">
      <c r="A945" s="135"/>
      <c r="B945" s="110" t="s">
        <v>2946</v>
      </c>
      <c r="C945" s="119" t="s">
        <v>2947</v>
      </c>
      <c r="D945" s="112" t="s">
        <v>226</v>
      </c>
      <c r="E945" s="173"/>
      <c r="F945" s="293"/>
      <c r="G945" s="293"/>
      <c r="H945" s="112"/>
      <c r="I945" s="112"/>
      <c r="J945" s="116">
        <v>110000</v>
      </c>
      <c r="K945" s="116">
        <v>0</v>
      </c>
      <c r="L945" s="116">
        <v>0</v>
      </c>
      <c r="M945" s="116">
        <v>0</v>
      </c>
      <c r="N945" s="117" t="s">
        <v>23</v>
      </c>
      <c r="O945" s="115" t="s">
        <v>416</v>
      </c>
      <c r="P945" s="115"/>
      <c r="Q945" s="115"/>
      <c r="R945" s="71"/>
    </row>
    <row r="946" spans="1:18" s="55" customFormat="1" ht="24.75" customHeight="1" x14ac:dyDescent="0.25">
      <c r="A946" s="201"/>
      <c r="B946" s="62" t="s">
        <v>2954</v>
      </c>
      <c r="C946" s="45" t="s">
        <v>2948</v>
      </c>
      <c r="D946" s="39" t="s">
        <v>517</v>
      </c>
      <c r="E946" s="264">
        <v>20</v>
      </c>
      <c r="F946" s="291">
        <v>43832</v>
      </c>
      <c r="G946" s="295">
        <v>44196</v>
      </c>
      <c r="H946" s="45" t="s">
        <v>2961</v>
      </c>
      <c r="I946" s="45" t="s">
        <v>2962</v>
      </c>
      <c r="J946" s="46"/>
      <c r="K946" s="46"/>
      <c r="L946" s="46"/>
      <c r="M946" s="46"/>
      <c r="N946" s="41"/>
      <c r="O946" s="42" t="s">
        <v>96</v>
      </c>
      <c r="P946" s="234" t="s">
        <v>2974</v>
      </c>
      <c r="Q946" s="42"/>
      <c r="R946" s="71"/>
    </row>
    <row r="947" spans="1:18" s="55" customFormat="1" ht="38.25" x14ac:dyDescent="0.25">
      <c r="A947" s="201"/>
      <c r="B947" s="62" t="s">
        <v>2955</v>
      </c>
      <c r="C947" s="45" t="s">
        <v>2949</v>
      </c>
      <c r="D947" s="39" t="s">
        <v>517</v>
      </c>
      <c r="E947" s="264">
        <v>15</v>
      </c>
      <c r="F947" s="291">
        <v>43876</v>
      </c>
      <c r="G947" s="295">
        <v>44180</v>
      </c>
      <c r="H947" s="45" t="s">
        <v>3238</v>
      </c>
      <c r="I947" s="45" t="s">
        <v>2972</v>
      </c>
      <c r="J947" s="46"/>
      <c r="K947" s="46"/>
      <c r="L947" s="46"/>
      <c r="M947" s="46"/>
      <c r="N947" s="41"/>
      <c r="O947" s="42" t="s">
        <v>96</v>
      </c>
      <c r="P947" s="234" t="s">
        <v>2974</v>
      </c>
      <c r="Q947" s="42"/>
      <c r="R947" s="71"/>
    </row>
    <row r="948" spans="1:18" s="55" customFormat="1" ht="26.25" customHeight="1" x14ac:dyDescent="0.25">
      <c r="A948" s="201"/>
      <c r="B948" s="62" t="s">
        <v>2956</v>
      </c>
      <c r="C948" s="45" t="s">
        <v>2950</v>
      </c>
      <c r="D948" s="39" t="s">
        <v>517</v>
      </c>
      <c r="E948" s="264">
        <v>10</v>
      </c>
      <c r="F948" s="291">
        <v>43936</v>
      </c>
      <c r="G948" s="295">
        <v>44034</v>
      </c>
      <c r="H948" s="45" t="s">
        <v>2963</v>
      </c>
      <c r="I948" s="45" t="s">
        <v>2964</v>
      </c>
      <c r="J948" s="46"/>
      <c r="K948" s="46"/>
      <c r="L948" s="46"/>
      <c r="M948" s="46"/>
      <c r="N948" s="41"/>
      <c r="O948" s="42" t="s">
        <v>96</v>
      </c>
      <c r="P948" s="234" t="s">
        <v>2974</v>
      </c>
      <c r="Q948" s="42"/>
      <c r="R948" s="71"/>
    </row>
    <row r="949" spans="1:18" s="55" customFormat="1" ht="27.75" customHeight="1" x14ac:dyDescent="0.25">
      <c r="A949" s="201"/>
      <c r="B949" s="62" t="s">
        <v>2957</v>
      </c>
      <c r="C949" s="45" t="s">
        <v>2951</v>
      </c>
      <c r="D949" s="39" t="s">
        <v>517</v>
      </c>
      <c r="E949" s="264">
        <v>15</v>
      </c>
      <c r="F949" s="291">
        <v>43834</v>
      </c>
      <c r="G949" s="295">
        <v>44175</v>
      </c>
      <c r="H949" s="45" t="s">
        <v>2965</v>
      </c>
      <c r="I949" s="45" t="s">
        <v>2966</v>
      </c>
      <c r="J949" s="46"/>
      <c r="K949" s="46"/>
      <c r="L949" s="46"/>
      <c r="M949" s="46"/>
      <c r="N949" s="41"/>
      <c r="O949" s="42" t="s">
        <v>96</v>
      </c>
      <c r="P949" s="234" t="s">
        <v>2975</v>
      </c>
      <c r="Q949" s="42"/>
      <c r="R949" s="71"/>
    </row>
    <row r="950" spans="1:18" s="55" customFormat="1" ht="25.5" x14ac:dyDescent="0.25">
      <c r="A950" s="201"/>
      <c r="B950" s="62" t="s">
        <v>2958</v>
      </c>
      <c r="C950" s="45" t="s">
        <v>2952</v>
      </c>
      <c r="D950" s="39" t="s">
        <v>517</v>
      </c>
      <c r="E950" s="264">
        <v>10</v>
      </c>
      <c r="F950" s="291">
        <v>43908</v>
      </c>
      <c r="G950" s="295">
        <v>44042</v>
      </c>
      <c r="H950" s="45" t="s">
        <v>2967</v>
      </c>
      <c r="I950" s="45" t="s">
        <v>2968</v>
      </c>
      <c r="J950" s="46"/>
      <c r="K950" s="46"/>
      <c r="L950" s="46"/>
      <c r="M950" s="46"/>
      <c r="N950" s="41"/>
      <c r="O950" s="42" t="s">
        <v>96</v>
      </c>
      <c r="P950" s="234" t="s">
        <v>2974</v>
      </c>
      <c r="Q950" s="42"/>
      <c r="R950" s="71"/>
    </row>
    <row r="951" spans="1:18" s="55" customFormat="1" ht="25.5" x14ac:dyDescent="0.25">
      <c r="A951" s="201"/>
      <c r="B951" s="62" t="s">
        <v>2959</v>
      </c>
      <c r="C951" s="45" t="s">
        <v>2953</v>
      </c>
      <c r="D951" s="39" t="s">
        <v>517</v>
      </c>
      <c r="E951" s="264">
        <v>15</v>
      </c>
      <c r="F951" s="291">
        <v>44107</v>
      </c>
      <c r="G951" s="295">
        <v>44094</v>
      </c>
      <c r="H951" s="45" t="s">
        <v>2969</v>
      </c>
      <c r="I951" s="45" t="s">
        <v>2970</v>
      </c>
      <c r="J951" s="46"/>
      <c r="K951" s="46"/>
      <c r="L951" s="46"/>
      <c r="M951" s="46"/>
      <c r="N951" s="41"/>
      <c r="O951" s="42" t="s">
        <v>96</v>
      </c>
      <c r="P951" s="234" t="s">
        <v>2974</v>
      </c>
      <c r="Q951" s="42"/>
      <c r="R951" s="71"/>
    </row>
    <row r="952" spans="1:18" s="55" customFormat="1" ht="25.5" x14ac:dyDescent="0.25">
      <c r="A952" s="201"/>
      <c r="B952" s="62" t="s">
        <v>2960</v>
      </c>
      <c r="C952" s="45" t="s">
        <v>3239</v>
      </c>
      <c r="D952" s="39" t="s">
        <v>517</v>
      </c>
      <c r="E952" s="264">
        <v>15</v>
      </c>
      <c r="F952" s="291">
        <v>44107</v>
      </c>
      <c r="G952" s="295">
        <v>44094</v>
      </c>
      <c r="H952" s="45" t="s">
        <v>2973</v>
      </c>
      <c r="I952" s="45" t="s">
        <v>2971</v>
      </c>
      <c r="J952" s="46"/>
      <c r="K952" s="46"/>
      <c r="L952" s="46"/>
      <c r="M952" s="46"/>
      <c r="N952" s="41"/>
      <c r="O952" s="42" t="s">
        <v>96</v>
      </c>
      <c r="P952" s="234" t="s">
        <v>2926</v>
      </c>
      <c r="Q952" s="42"/>
      <c r="R952" s="71"/>
    </row>
    <row r="953" spans="1:18" s="55" customFormat="1" ht="17.25" customHeight="1" x14ac:dyDescent="0.25">
      <c r="A953" s="140" t="s">
        <v>19</v>
      </c>
      <c r="B953" s="228" t="s">
        <v>417</v>
      </c>
      <c r="C953" s="147" t="s">
        <v>418</v>
      </c>
      <c r="D953" s="150" t="s">
        <v>22</v>
      </c>
      <c r="E953" s="172"/>
      <c r="F953" s="292"/>
      <c r="G953" s="292"/>
      <c r="H953" s="142"/>
      <c r="I953" s="142"/>
      <c r="J953" s="146">
        <f>+J954</f>
        <v>0</v>
      </c>
      <c r="K953" s="146">
        <f t="shared" ref="K953:M953" si="68">+K954</f>
        <v>0</v>
      </c>
      <c r="L953" s="146">
        <f t="shared" si="68"/>
        <v>0</v>
      </c>
      <c r="M953" s="146">
        <f t="shared" si="68"/>
        <v>0</v>
      </c>
      <c r="N953" s="144"/>
      <c r="O953" s="145" t="s">
        <v>96</v>
      </c>
      <c r="P953" s="145"/>
      <c r="Q953" s="145"/>
      <c r="R953" s="71"/>
    </row>
    <row r="954" spans="1:18" s="55" customFormat="1" ht="32.25" customHeight="1" x14ac:dyDescent="0.25">
      <c r="A954" s="135"/>
      <c r="B954" s="110" t="s">
        <v>419</v>
      </c>
      <c r="C954" s="119" t="s">
        <v>420</v>
      </c>
      <c r="D954" s="112" t="s">
        <v>226</v>
      </c>
      <c r="E954" s="173"/>
      <c r="F954" s="293"/>
      <c r="G954" s="293"/>
      <c r="H954" s="112"/>
      <c r="I954" s="112"/>
      <c r="J954" s="116">
        <v>0</v>
      </c>
      <c r="K954" s="116">
        <v>0</v>
      </c>
      <c r="L954" s="116">
        <v>0</v>
      </c>
      <c r="M954" s="116">
        <v>0</v>
      </c>
      <c r="N954" s="117"/>
      <c r="O954" s="115" t="s">
        <v>416</v>
      </c>
      <c r="P954" s="115"/>
      <c r="Q954" s="115"/>
      <c r="R954" s="71"/>
    </row>
    <row r="955" spans="1:18" s="55" customFormat="1" ht="24.75" customHeight="1" x14ac:dyDescent="0.25">
      <c r="A955" s="201"/>
      <c r="B955" s="62" t="s">
        <v>2976</v>
      </c>
      <c r="C955" s="45" t="s">
        <v>2985</v>
      </c>
      <c r="D955" s="39" t="s">
        <v>517</v>
      </c>
      <c r="E955" s="264">
        <v>10</v>
      </c>
      <c r="F955" s="291">
        <v>43845</v>
      </c>
      <c r="G955" s="295">
        <v>44193</v>
      </c>
      <c r="H955" s="45" t="s">
        <v>2993</v>
      </c>
      <c r="I955" s="45" t="s">
        <v>2994</v>
      </c>
      <c r="J955" s="46"/>
      <c r="K955" s="46"/>
      <c r="L955" s="46"/>
      <c r="M955" s="46"/>
      <c r="N955" s="41"/>
      <c r="O955" s="42" t="s">
        <v>96</v>
      </c>
      <c r="P955" s="234" t="s">
        <v>3008</v>
      </c>
      <c r="Q955" s="42"/>
      <c r="R955" s="71"/>
    </row>
    <row r="956" spans="1:18" s="55" customFormat="1" ht="25.5" x14ac:dyDescent="0.25">
      <c r="A956" s="201"/>
      <c r="B956" s="62" t="s">
        <v>2977</v>
      </c>
      <c r="C956" s="45" t="s">
        <v>2986</v>
      </c>
      <c r="D956" s="39" t="s">
        <v>517</v>
      </c>
      <c r="E956" s="264">
        <v>20</v>
      </c>
      <c r="F956" s="291">
        <v>43832</v>
      </c>
      <c r="G956" s="295">
        <v>44134</v>
      </c>
      <c r="H956" s="45" t="s">
        <v>2995</v>
      </c>
      <c r="I956" s="45" t="s">
        <v>2996</v>
      </c>
      <c r="J956" s="46"/>
      <c r="K956" s="46"/>
      <c r="L956" s="46"/>
      <c r="M956" s="46"/>
      <c r="N956" s="41"/>
      <c r="O956" s="42" t="s">
        <v>96</v>
      </c>
      <c r="P956" s="234" t="s">
        <v>3008</v>
      </c>
      <c r="Q956" s="42"/>
      <c r="R956" s="71"/>
    </row>
    <row r="957" spans="1:18" s="55" customFormat="1" ht="26.25" customHeight="1" x14ac:dyDescent="0.25">
      <c r="A957" s="201"/>
      <c r="B957" s="62" t="s">
        <v>2978</v>
      </c>
      <c r="C957" s="45" t="s">
        <v>2987</v>
      </c>
      <c r="D957" s="39" t="s">
        <v>517</v>
      </c>
      <c r="E957" s="264">
        <v>15</v>
      </c>
      <c r="F957" s="291">
        <v>43863</v>
      </c>
      <c r="G957" s="295">
        <v>44170</v>
      </c>
      <c r="H957" s="45" t="s">
        <v>2997</v>
      </c>
      <c r="I957" s="45" t="s">
        <v>2998</v>
      </c>
      <c r="J957" s="46"/>
      <c r="K957" s="46"/>
      <c r="L957" s="46"/>
      <c r="M957" s="46"/>
      <c r="N957" s="41"/>
      <c r="O957" s="42" t="s">
        <v>96</v>
      </c>
      <c r="P957" s="234" t="s">
        <v>3009</v>
      </c>
      <c r="Q957" s="42"/>
      <c r="R957" s="71"/>
    </row>
    <row r="958" spans="1:18" s="55" customFormat="1" ht="27.75" customHeight="1" x14ac:dyDescent="0.25">
      <c r="A958" s="201"/>
      <c r="B958" s="62" t="s">
        <v>2979</v>
      </c>
      <c r="C958" s="45" t="s">
        <v>2988</v>
      </c>
      <c r="D958" s="39" t="s">
        <v>517</v>
      </c>
      <c r="E958" s="264">
        <v>10</v>
      </c>
      <c r="F958" s="291">
        <v>43877</v>
      </c>
      <c r="G958" s="295">
        <v>44185</v>
      </c>
      <c r="H958" s="45" t="s">
        <v>2999</v>
      </c>
      <c r="I958" s="45" t="s">
        <v>3000</v>
      </c>
      <c r="J958" s="46"/>
      <c r="K958" s="46"/>
      <c r="L958" s="46"/>
      <c r="M958" s="46"/>
      <c r="N958" s="41"/>
      <c r="O958" s="42" t="s">
        <v>96</v>
      </c>
      <c r="P958" s="234" t="s">
        <v>2925</v>
      </c>
      <c r="Q958" s="42"/>
      <c r="R958" s="71"/>
    </row>
    <row r="959" spans="1:18" s="55" customFormat="1" x14ac:dyDescent="0.25">
      <c r="A959" s="201"/>
      <c r="B959" s="62" t="s">
        <v>2980</v>
      </c>
      <c r="C959" s="45" t="s">
        <v>2989</v>
      </c>
      <c r="D959" s="39" t="s">
        <v>517</v>
      </c>
      <c r="E959" s="264">
        <v>10</v>
      </c>
      <c r="F959" s="291">
        <v>43832</v>
      </c>
      <c r="G959" s="295">
        <v>43862</v>
      </c>
      <c r="H959" s="45" t="s">
        <v>3001</v>
      </c>
      <c r="I959" s="45" t="s">
        <v>3001</v>
      </c>
      <c r="J959" s="46"/>
      <c r="K959" s="46"/>
      <c r="L959" s="46"/>
      <c r="M959" s="46"/>
      <c r="N959" s="41"/>
      <c r="O959" s="42" t="s">
        <v>96</v>
      </c>
      <c r="P959" s="234" t="s">
        <v>2925</v>
      </c>
      <c r="Q959" s="42"/>
      <c r="R959" s="71"/>
    </row>
    <row r="960" spans="1:18" s="55" customFormat="1" ht="25.5" x14ac:dyDescent="0.25">
      <c r="A960" s="201"/>
      <c r="B960" s="62" t="s">
        <v>2981</v>
      </c>
      <c r="C960" s="45" t="s">
        <v>2990</v>
      </c>
      <c r="D960" s="39" t="s">
        <v>517</v>
      </c>
      <c r="E960" s="264">
        <v>10</v>
      </c>
      <c r="F960" s="291">
        <v>43832</v>
      </c>
      <c r="G960" s="295">
        <v>43845</v>
      </c>
      <c r="H960" s="45" t="s">
        <v>3002</v>
      </c>
      <c r="I960" s="45" t="s">
        <v>3002</v>
      </c>
      <c r="J960" s="46"/>
      <c r="K960" s="46"/>
      <c r="L960" s="46"/>
      <c r="M960" s="46"/>
      <c r="N960" s="41"/>
      <c r="O960" s="42" t="s">
        <v>96</v>
      </c>
      <c r="P960" s="234" t="s">
        <v>2925</v>
      </c>
      <c r="Q960" s="42"/>
      <c r="R960" s="71"/>
    </row>
    <row r="961" spans="1:18" s="55" customFormat="1" ht="38.25" x14ac:dyDescent="0.25">
      <c r="A961" s="201"/>
      <c r="B961" s="62" t="s">
        <v>2982</v>
      </c>
      <c r="C961" s="45" t="s">
        <v>2991</v>
      </c>
      <c r="D961" s="39" t="s">
        <v>517</v>
      </c>
      <c r="E961" s="264">
        <v>5</v>
      </c>
      <c r="F961" s="291">
        <v>43832</v>
      </c>
      <c r="G961" s="295">
        <v>44195</v>
      </c>
      <c r="H961" s="45" t="s">
        <v>3003</v>
      </c>
      <c r="I961" s="45" t="s">
        <v>3004</v>
      </c>
      <c r="J961" s="46"/>
      <c r="K961" s="46"/>
      <c r="L961" s="46"/>
      <c r="M961" s="46"/>
      <c r="N961" s="41"/>
      <c r="O961" s="42" t="s">
        <v>96</v>
      </c>
      <c r="P961" s="234" t="s">
        <v>3010</v>
      </c>
      <c r="Q961" s="42"/>
      <c r="R961" s="71"/>
    </row>
    <row r="962" spans="1:18" s="55" customFormat="1" ht="25.5" x14ac:dyDescent="0.25">
      <c r="A962" s="201"/>
      <c r="B962" s="62" t="s">
        <v>2983</v>
      </c>
      <c r="C962" s="45" t="s">
        <v>3240</v>
      </c>
      <c r="D962" s="39" t="s">
        <v>517</v>
      </c>
      <c r="E962" s="264">
        <v>10</v>
      </c>
      <c r="F962" s="291">
        <v>43832</v>
      </c>
      <c r="G962" s="295">
        <v>44195</v>
      </c>
      <c r="H962" s="45" t="s">
        <v>3241</v>
      </c>
      <c r="I962" s="45" t="s">
        <v>3005</v>
      </c>
      <c r="J962" s="46"/>
      <c r="K962" s="46"/>
      <c r="L962" s="46"/>
      <c r="M962" s="46"/>
      <c r="N962" s="41"/>
      <c r="O962" s="42" t="s">
        <v>96</v>
      </c>
      <c r="P962" s="234" t="s">
        <v>3242</v>
      </c>
      <c r="Q962" s="42"/>
      <c r="R962" s="71"/>
    </row>
    <row r="963" spans="1:18" s="55" customFormat="1" x14ac:dyDescent="0.25">
      <c r="A963" s="201"/>
      <c r="B963" s="62" t="s">
        <v>2984</v>
      </c>
      <c r="C963" s="45" t="s">
        <v>2992</v>
      </c>
      <c r="D963" s="39" t="s">
        <v>517</v>
      </c>
      <c r="E963" s="264">
        <v>10</v>
      </c>
      <c r="F963" s="291">
        <v>43832</v>
      </c>
      <c r="G963" s="295">
        <v>44195</v>
      </c>
      <c r="H963" s="45" t="s">
        <v>3006</v>
      </c>
      <c r="I963" s="45" t="s">
        <v>3007</v>
      </c>
      <c r="J963" s="46"/>
      <c r="K963" s="46"/>
      <c r="L963" s="46"/>
      <c r="M963" s="46"/>
      <c r="N963" s="41"/>
      <c r="O963" s="42" t="s">
        <v>96</v>
      </c>
      <c r="P963" s="234" t="s">
        <v>3008</v>
      </c>
      <c r="Q963" s="42"/>
      <c r="R963" s="71"/>
    </row>
    <row r="964" spans="1:18" s="55" customFormat="1" ht="27" customHeight="1" x14ac:dyDescent="0.25">
      <c r="A964" s="140" t="s">
        <v>19</v>
      </c>
      <c r="B964" s="228" t="s">
        <v>421</v>
      </c>
      <c r="C964" s="147" t="s">
        <v>422</v>
      </c>
      <c r="D964" s="150" t="s">
        <v>22</v>
      </c>
      <c r="E964" s="172"/>
      <c r="F964" s="289">
        <v>43846</v>
      </c>
      <c r="G964" s="289">
        <v>43981</v>
      </c>
      <c r="H964" s="142"/>
      <c r="I964" s="142"/>
      <c r="J964" s="146">
        <f>+J965</f>
        <v>0</v>
      </c>
      <c r="K964" s="146">
        <f t="shared" ref="K964:M964" si="69">+K965</f>
        <v>0</v>
      </c>
      <c r="L964" s="146">
        <f t="shared" si="69"/>
        <v>0</v>
      </c>
      <c r="M964" s="146">
        <f t="shared" si="69"/>
        <v>0</v>
      </c>
      <c r="N964" s="144"/>
      <c r="O964" s="145" t="s">
        <v>416</v>
      </c>
      <c r="P964" s="145"/>
      <c r="Q964" s="145"/>
      <c r="R964" s="71"/>
    </row>
    <row r="965" spans="1:18" s="55" customFormat="1" ht="25.5" x14ac:dyDescent="0.25">
      <c r="A965" s="135"/>
      <c r="B965" s="110" t="s">
        <v>423</v>
      </c>
      <c r="C965" s="119" t="s">
        <v>3017</v>
      </c>
      <c r="D965" s="112" t="s">
        <v>226</v>
      </c>
      <c r="E965" s="173"/>
      <c r="F965" s="290">
        <v>43846</v>
      </c>
      <c r="G965" s="290">
        <v>43981</v>
      </c>
      <c r="H965" s="112"/>
      <c r="I965" s="112"/>
      <c r="J965" s="116">
        <v>0</v>
      </c>
      <c r="K965" s="116">
        <v>0</v>
      </c>
      <c r="L965" s="116">
        <v>0</v>
      </c>
      <c r="M965" s="116">
        <v>0</v>
      </c>
      <c r="N965" s="117"/>
      <c r="O965" s="115" t="s">
        <v>416</v>
      </c>
      <c r="P965" s="115"/>
      <c r="Q965" s="115"/>
      <c r="R965" s="71"/>
    </row>
    <row r="966" spans="1:18" s="55" customFormat="1" ht="38.25" x14ac:dyDescent="0.25">
      <c r="A966" s="201"/>
      <c r="B966" s="62" t="s">
        <v>3011</v>
      </c>
      <c r="C966" s="45" t="s">
        <v>3454</v>
      </c>
      <c r="D966" s="39" t="s">
        <v>517</v>
      </c>
      <c r="E966" s="264">
        <v>25</v>
      </c>
      <c r="F966" s="291">
        <v>43846</v>
      </c>
      <c r="G966" s="295">
        <v>43877</v>
      </c>
      <c r="H966" s="45" t="s">
        <v>3243</v>
      </c>
      <c r="I966" s="45" t="s">
        <v>3013</v>
      </c>
      <c r="J966" s="46"/>
      <c r="K966" s="46"/>
      <c r="L966" s="46"/>
      <c r="M966" s="46"/>
      <c r="N966" s="41"/>
      <c r="O966" s="42" t="s">
        <v>96</v>
      </c>
      <c r="P966" s="234" t="s">
        <v>1488</v>
      </c>
      <c r="Q966" s="42" t="s">
        <v>185</v>
      </c>
      <c r="R966" s="71"/>
    </row>
    <row r="967" spans="1:18" s="55" customFormat="1" ht="25.5" x14ac:dyDescent="0.25">
      <c r="A967" s="201"/>
      <c r="B967" s="62" t="s">
        <v>3012</v>
      </c>
      <c r="C967" s="45" t="s">
        <v>3132</v>
      </c>
      <c r="D967" s="39" t="s">
        <v>517</v>
      </c>
      <c r="E967" s="264">
        <v>50</v>
      </c>
      <c r="F967" s="291">
        <v>43937</v>
      </c>
      <c r="G967" s="295">
        <v>43981</v>
      </c>
      <c r="H967" s="45" t="s">
        <v>3014</v>
      </c>
      <c r="I967" s="45" t="s">
        <v>3015</v>
      </c>
      <c r="J967" s="46"/>
      <c r="K967" s="46"/>
      <c r="L967" s="46"/>
      <c r="M967" s="46"/>
      <c r="N967" s="41"/>
      <c r="O967" s="42" t="s">
        <v>96</v>
      </c>
      <c r="P967" s="234" t="s">
        <v>3016</v>
      </c>
      <c r="Q967" s="42"/>
      <c r="R967" s="71"/>
    </row>
    <row r="968" spans="1:18" s="55" customFormat="1" ht="39.75" customHeight="1" x14ac:dyDescent="0.25">
      <c r="A968" s="83"/>
      <c r="B968" s="62" t="s">
        <v>3453</v>
      </c>
      <c r="C968" s="45" t="s">
        <v>3455</v>
      </c>
      <c r="D968" s="39" t="s">
        <v>517</v>
      </c>
      <c r="E968" s="264">
        <v>25</v>
      </c>
      <c r="F968" s="291">
        <v>44166</v>
      </c>
      <c r="G968" s="295">
        <v>44195</v>
      </c>
      <c r="H968" s="45" t="s">
        <v>3456</v>
      </c>
      <c r="I968" s="45" t="s">
        <v>3013</v>
      </c>
      <c r="J968" s="46"/>
      <c r="K968" s="46"/>
      <c r="L968" s="46"/>
      <c r="M968" s="46"/>
      <c r="N968" s="41"/>
      <c r="O968" s="42" t="s">
        <v>96</v>
      </c>
      <c r="P968" s="234" t="s">
        <v>1488</v>
      </c>
      <c r="Q968" s="42" t="s">
        <v>185</v>
      </c>
      <c r="R968" s="71"/>
    </row>
    <row r="969" spans="1:18" s="55" customFormat="1" x14ac:dyDescent="0.25">
      <c r="A969" s="140" t="s">
        <v>19</v>
      </c>
      <c r="B969" s="228" t="s">
        <v>424</v>
      </c>
      <c r="C969" s="147" t="s">
        <v>425</v>
      </c>
      <c r="D969" s="150" t="s">
        <v>22</v>
      </c>
      <c r="E969" s="172"/>
      <c r="F969" s="289">
        <v>43833</v>
      </c>
      <c r="G969" s="289">
        <v>44185</v>
      </c>
      <c r="H969" s="142"/>
      <c r="I969" s="142"/>
      <c r="J969" s="143">
        <f>+J970</f>
        <v>50000</v>
      </c>
      <c r="K969" s="143">
        <f t="shared" ref="K969:M969" si="70">+K970</f>
        <v>0</v>
      </c>
      <c r="L969" s="143">
        <f t="shared" si="70"/>
        <v>0</v>
      </c>
      <c r="M969" s="143">
        <f t="shared" si="70"/>
        <v>0</v>
      </c>
      <c r="N969" s="162" t="s">
        <v>23</v>
      </c>
      <c r="O969" s="145" t="s">
        <v>416</v>
      </c>
      <c r="P969" s="145"/>
      <c r="Q969" s="145"/>
      <c r="R969" s="71"/>
    </row>
    <row r="970" spans="1:18" s="55" customFormat="1" ht="18" customHeight="1" x14ac:dyDescent="0.25">
      <c r="A970" s="136"/>
      <c r="B970" s="110" t="s">
        <v>426</v>
      </c>
      <c r="C970" s="119" t="s">
        <v>427</v>
      </c>
      <c r="D970" s="112" t="s">
        <v>226</v>
      </c>
      <c r="E970" s="173"/>
      <c r="F970" s="290">
        <v>43833</v>
      </c>
      <c r="G970" s="290">
        <v>44185</v>
      </c>
      <c r="H970" s="112"/>
      <c r="I970" s="112"/>
      <c r="J970" s="113">
        <v>50000</v>
      </c>
      <c r="K970" s="113">
        <v>0</v>
      </c>
      <c r="L970" s="113">
        <v>0</v>
      </c>
      <c r="M970" s="113">
        <v>0</v>
      </c>
      <c r="N970" s="117" t="s">
        <v>23</v>
      </c>
      <c r="O970" s="115" t="s">
        <v>416</v>
      </c>
      <c r="P970" s="115"/>
      <c r="Q970" s="115"/>
      <c r="R970" s="71"/>
    </row>
    <row r="971" spans="1:18" s="55" customFormat="1" ht="24.75" customHeight="1" x14ac:dyDescent="0.25">
      <c r="A971" s="201"/>
      <c r="B971" s="62" t="s">
        <v>3018</v>
      </c>
      <c r="C971" s="45" t="s">
        <v>3035</v>
      </c>
      <c r="D971" s="39" t="s">
        <v>517</v>
      </c>
      <c r="E971" s="264">
        <v>5</v>
      </c>
      <c r="F971" s="291">
        <v>43860</v>
      </c>
      <c r="G971" s="295">
        <v>43889</v>
      </c>
      <c r="H971" s="45" t="s">
        <v>3051</v>
      </c>
      <c r="I971" s="45" t="s">
        <v>3052</v>
      </c>
      <c r="J971" s="46"/>
      <c r="K971" s="46"/>
      <c r="L971" s="46"/>
      <c r="M971" s="46"/>
      <c r="N971" s="41"/>
      <c r="O971" s="42" t="s">
        <v>96</v>
      </c>
      <c r="P971" s="234" t="s">
        <v>1488</v>
      </c>
      <c r="Q971" s="42"/>
      <c r="R971" s="71"/>
    </row>
    <row r="972" spans="1:18" s="55" customFormat="1" ht="25.5" x14ac:dyDescent="0.25">
      <c r="A972" s="201"/>
      <c r="B972" s="62" t="s">
        <v>3019</v>
      </c>
      <c r="C972" s="45" t="s">
        <v>3036</v>
      </c>
      <c r="D972" s="39" t="s">
        <v>517</v>
      </c>
      <c r="E972" s="264">
        <v>10</v>
      </c>
      <c r="F972" s="291">
        <v>43893</v>
      </c>
      <c r="G972" s="295">
        <v>44105</v>
      </c>
      <c r="H972" s="45" t="s">
        <v>3053</v>
      </c>
      <c r="I972" s="45" t="s">
        <v>3054</v>
      </c>
      <c r="J972" s="46"/>
      <c r="K972" s="46"/>
      <c r="L972" s="46"/>
      <c r="M972" s="46"/>
      <c r="N972" s="41"/>
      <c r="O972" s="42" t="s">
        <v>96</v>
      </c>
      <c r="P972" s="234" t="s">
        <v>3077</v>
      </c>
      <c r="Q972" s="42"/>
      <c r="R972" s="71"/>
    </row>
    <row r="973" spans="1:18" s="55" customFormat="1" ht="26.25" customHeight="1" x14ac:dyDescent="0.25">
      <c r="A973" s="201"/>
      <c r="B973" s="62" t="s">
        <v>3020</v>
      </c>
      <c r="C973" s="45" t="s">
        <v>3037</v>
      </c>
      <c r="D973" s="39" t="s">
        <v>517</v>
      </c>
      <c r="E973" s="264">
        <v>10</v>
      </c>
      <c r="F973" s="291">
        <v>43894</v>
      </c>
      <c r="G973" s="295">
        <v>43983</v>
      </c>
      <c r="H973" s="45" t="s">
        <v>3055</v>
      </c>
      <c r="I973" s="45" t="s">
        <v>3056</v>
      </c>
      <c r="J973" s="46"/>
      <c r="K973" s="46"/>
      <c r="L973" s="46"/>
      <c r="M973" s="46"/>
      <c r="N973" s="41"/>
      <c r="O973" s="42" t="s">
        <v>96</v>
      </c>
      <c r="P973" s="234" t="s">
        <v>1488</v>
      </c>
      <c r="Q973" s="42"/>
      <c r="R973" s="71"/>
    </row>
    <row r="974" spans="1:18" s="55" customFormat="1" ht="27.75" customHeight="1" x14ac:dyDescent="0.25">
      <c r="A974" s="201"/>
      <c r="B974" s="62" t="s">
        <v>3021</v>
      </c>
      <c r="C974" s="45" t="s">
        <v>3038</v>
      </c>
      <c r="D974" s="39" t="s">
        <v>517</v>
      </c>
      <c r="E974" s="264">
        <v>5</v>
      </c>
      <c r="F974" s="291">
        <v>43956</v>
      </c>
      <c r="G974" s="295">
        <v>44114</v>
      </c>
      <c r="H974" s="45" t="s">
        <v>3057</v>
      </c>
      <c r="I974" s="45" t="s">
        <v>3058</v>
      </c>
      <c r="J974" s="46"/>
      <c r="K974" s="46"/>
      <c r="L974" s="46"/>
      <c r="M974" s="46"/>
      <c r="N974" s="41"/>
      <c r="O974" s="42" t="s">
        <v>96</v>
      </c>
      <c r="P974" s="234" t="s">
        <v>2926</v>
      </c>
      <c r="Q974" s="42"/>
      <c r="R974" s="71"/>
    </row>
    <row r="975" spans="1:18" s="55" customFormat="1" x14ac:dyDescent="0.25">
      <c r="A975" s="201"/>
      <c r="B975" s="62" t="s">
        <v>3022</v>
      </c>
      <c r="C975" s="45" t="s">
        <v>3039</v>
      </c>
      <c r="D975" s="39" t="s">
        <v>517</v>
      </c>
      <c r="E975" s="264">
        <v>10</v>
      </c>
      <c r="F975" s="291">
        <v>43833</v>
      </c>
      <c r="G975" s="295">
        <v>43941</v>
      </c>
      <c r="H975" s="45" t="s">
        <v>3059</v>
      </c>
      <c r="I975" s="45" t="s">
        <v>3059</v>
      </c>
      <c r="J975" s="46"/>
      <c r="K975" s="46"/>
      <c r="L975" s="46"/>
      <c r="M975" s="46"/>
      <c r="N975" s="41"/>
      <c r="O975" s="42" t="s">
        <v>96</v>
      </c>
      <c r="P975" s="234" t="s">
        <v>3078</v>
      </c>
      <c r="Q975" s="42"/>
      <c r="R975" s="71"/>
    </row>
    <row r="976" spans="1:18" s="55" customFormat="1" ht="25.5" x14ac:dyDescent="0.25">
      <c r="A976" s="201"/>
      <c r="B976" s="62" t="s">
        <v>3023</v>
      </c>
      <c r="C976" s="45" t="s">
        <v>3244</v>
      </c>
      <c r="D976" s="39" t="s">
        <v>517</v>
      </c>
      <c r="E976" s="264">
        <v>5</v>
      </c>
      <c r="F976" s="291">
        <v>43833</v>
      </c>
      <c r="G976" s="295">
        <v>44042</v>
      </c>
      <c r="H976" s="45" t="s">
        <v>3457</v>
      </c>
      <c r="I976" s="45" t="s">
        <v>3311</v>
      </c>
      <c r="J976" s="46"/>
      <c r="K976" s="46"/>
      <c r="L976" s="46"/>
      <c r="M976" s="46"/>
      <c r="N976" s="41"/>
      <c r="O976" s="42" t="s">
        <v>96</v>
      </c>
      <c r="P976" s="234" t="s">
        <v>1488</v>
      </c>
      <c r="Q976" s="42"/>
      <c r="R976" s="71"/>
    </row>
    <row r="977" spans="1:18" s="55" customFormat="1" ht="25.5" x14ac:dyDescent="0.25">
      <c r="A977" s="201"/>
      <c r="B977" s="62" t="s">
        <v>3024</v>
      </c>
      <c r="C977" s="45" t="s">
        <v>3040</v>
      </c>
      <c r="D977" s="39" t="s">
        <v>517</v>
      </c>
      <c r="E977" s="264">
        <v>5</v>
      </c>
      <c r="F977" s="291">
        <v>43845</v>
      </c>
      <c r="G977" s="295">
        <v>44002</v>
      </c>
      <c r="H977" s="45" t="s">
        <v>3060</v>
      </c>
      <c r="I977" s="45" t="s">
        <v>3061</v>
      </c>
      <c r="J977" s="46"/>
      <c r="K977" s="46"/>
      <c r="L977" s="46"/>
      <c r="M977" s="46"/>
      <c r="N977" s="41"/>
      <c r="O977" s="42" t="s">
        <v>96</v>
      </c>
      <c r="P977" s="234" t="s">
        <v>3079</v>
      </c>
      <c r="Q977" s="42"/>
      <c r="R977" s="71"/>
    </row>
    <row r="978" spans="1:18" s="55" customFormat="1" ht="25.5" x14ac:dyDescent="0.25">
      <c r="A978" s="201"/>
      <c r="B978" s="62" t="s">
        <v>3025</v>
      </c>
      <c r="C978" s="45" t="s">
        <v>3041</v>
      </c>
      <c r="D978" s="39" t="s">
        <v>517</v>
      </c>
      <c r="E978" s="264">
        <v>5</v>
      </c>
      <c r="F978" s="291">
        <v>43845</v>
      </c>
      <c r="G978" s="295">
        <v>44002</v>
      </c>
      <c r="H978" s="45" t="s">
        <v>3062</v>
      </c>
      <c r="I978" s="45" t="s">
        <v>3061</v>
      </c>
      <c r="J978" s="46"/>
      <c r="K978" s="46"/>
      <c r="L978" s="46"/>
      <c r="M978" s="46"/>
      <c r="N978" s="41"/>
      <c r="O978" s="42" t="s">
        <v>96</v>
      </c>
      <c r="P978" s="234" t="s">
        <v>3079</v>
      </c>
      <c r="Q978" s="42"/>
      <c r="R978" s="71"/>
    </row>
    <row r="979" spans="1:18" s="55" customFormat="1" ht="25.5" x14ac:dyDescent="0.25">
      <c r="A979" s="201"/>
      <c r="B979" s="62" t="s">
        <v>3026</v>
      </c>
      <c r="C979" s="42" t="s">
        <v>3042</v>
      </c>
      <c r="D979" s="39" t="s">
        <v>517</v>
      </c>
      <c r="E979" s="264">
        <v>5</v>
      </c>
      <c r="F979" s="291">
        <v>43845</v>
      </c>
      <c r="G979" s="295">
        <v>44002</v>
      </c>
      <c r="H979" s="45" t="s">
        <v>3063</v>
      </c>
      <c r="I979" s="45" t="s">
        <v>3061</v>
      </c>
      <c r="J979" s="46"/>
      <c r="K979" s="46"/>
      <c r="L979" s="46"/>
      <c r="M979" s="46"/>
      <c r="N979" s="41"/>
      <c r="O979" s="42" t="s">
        <v>96</v>
      </c>
      <c r="P979" s="234" t="s">
        <v>3079</v>
      </c>
      <c r="Q979" s="42"/>
      <c r="R979" s="71"/>
    </row>
    <row r="980" spans="1:18" s="55" customFormat="1" ht="24.75" customHeight="1" x14ac:dyDescent="0.25">
      <c r="A980" s="201"/>
      <c r="B980" s="62" t="s">
        <v>3027</v>
      </c>
      <c r="C980" s="42" t="s">
        <v>3043</v>
      </c>
      <c r="D980" s="39" t="s">
        <v>517</v>
      </c>
      <c r="E980" s="264">
        <v>5</v>
      </c>
      <c r="F980" s="291">
        <v>43845</v>
      </c>
      <c r="G980" s="295">
        <v>44002</v>
      </c>
      <c r="H980" s="45" t="s">
        <v>3064</v>
      </c>
      <c r="I980" s="45" t="s">
        <v>3065</v>
      </c>
      <c r="J980" s="46"/>
      <c r="K980" s="46"/>
      <c r="L980" s="46"/>
      <c r="M980" s="46"/>
      <c r="N980" s="41"/>
      <c r="O980" s="42" t="s">
        <v>96</v>
      </c>
      <c r="P980" s="234" t="s">
        <v>3079</v>
      </c>
      <c r="Q980" s="42"/>
      <c r="R980" s="71"/>
    </row>
    <row r="981" spans="1:18" s="55" customFormat="1" x14ac:dyDescent="0.25">
      <c r="A981" s="201"/>
      <c r="B981" s="62" t="s">
        <v>3028</v>
      </c>
      <c r="C981" s="42" t="s">
        <v>3044</v>
      </c>
      <c r="D981" s="39" t="s">
        <v>517</v>
      </c>
      <c r="E981" s="264">
        <v>5</v>
      </c>
      <c r="F981" s="291">
        <v>43845</v>
      </c>
      <c r="G981" s="295">
        <v>44012</v>
      </c>
      <c r="H981" s="45" t="s">
        <v>3066</v>
      </c>
      <c r="I981" s="45" t="s">
        <v>3067</v>
      </c>
      <c r="J981" s="46"/>
      <c r="K981" s="46"/>
      <c r="L981" s="46"/>
      <c r="M981" s="46"/>
      <c r="N981" s="41"/>
      <c r="O981" s="42" t="s">
        <v>96</v>
      </c>
      <c r="P981" s="234" t="s">
        <v>3079</v>
      </c>
      <c r="Q981" s="42"/>
      <c r="R981" s="71"/>
    </row>
    <row r="982" spans="1:18" s="55" customFormat="1" ht="26.25" customHeight="1" x14ac:dyDescent="0.25">
      <c r="A982" s="201"/>
      <c r="B982" s="62" t="s">
        <v>3029</v>
      </c>
      <c r="C982" s="42" t="s">
        <v>3045</v>
      </c>
      <c r="D982" s="39" t="s">
        <v>517</v>
      </c>
      <c r="E982" s="264">
        <v>5</v>
      </c>
      <c r="F982" s="291">
        <v>43845</v>
      </c>
      <c r="G982" s="295">
        <v>44002</v>
      </c>
      <c r="H982" s="45" t="s">
        <v>3068</v>
      </c>
      <c r="I982" s="45" t="s">
        <v>3067</v>
      </c>
      <c r="J982" s="46"/>
      <c r="K982" s="46"/>
      <c r="L982" s="46"/>
      <c r="M982" s="46"/>
      <c r="N982" s="41"/>
      <c r="O982" s="42" t="s">
        <v>96</v>
      </c>
      <c r="P982" s="234" t="s">
        <v>3079</v>
      </c>
      <c r="Q982" s="42"/>
      <c r="R982" s="71"/>
    </row>
    <row r="983" spans="1:18" s="55" customFormat="1" ht="27.75" customHeight="1" x14ac:dyDescent="0.25">
      <c r="A983" s="201"/>
      <c r="B983" s="62" t="s">
        <v>3030</v>
      </c>
      <c r="C983" s="42" t="s">
        <v>3046</v>
      </c>
      <c r="D983" s="39" t="s">
        <v>517</v>
      </c>
      <c r="E983" s="264">
        <v>5</v>
      </c>
      <c r="F983" s="291">
        <v>43848</v>
      </c>
      <c r="G983" s="295">
        <v>44185</v>
      </c>
      <c r="H983" s="45" t="s">
        <v>3069</v>
      </c>
      <c r="I983" s="45" t="s">
        <v>3070</v>
      </c>
      <c r="J983" s="46"/>
      <c r="K983" s="46"/>
      <c r="L983" s="46"/>
      <c r="M983" s="46"/>
      <c r="N983" s="41"/>
      <c r="O983" s="42" t="s">
        <v>96</v>
      </c>
      <c r="P983" s="234" t="s">
        <v>3077</v>
      </c>
      <c r="Q983" s="42"/>
      <c r="R983" s="71"/>
    </row>
    <row r="984" spans="1:18" s="55" customFormat="1" ht="25.5" x14ac:dyDescent="0.25">
      <c r="A984" s="201"/>
      <c r="B984" s="62" t="s">
        <v>3031</v>
      </c>
      <c r="C984" s="42" t="s">
        <v>3047</v>
      </c>
      <c r="D984" s="39" t="s">
        <v>517</v>
      </c>
      <c r="E984" s="264">
        <v>5</v>
      </c>
      <c r="F984" s="291">
        <v>43848</v>
      </c>
      <c r="G984" s="295">
        <v>44185</v>
      </c>
      <c r="H984" s="45" t="s">
        <v>3071</v>
      </c>
      <c r="I984" s="45" t="s">
        <v>3071</v>
      </c>
      <c r="J984" s="46"/>
      <c r="K984" s="46"/>
      <c r="L984" s="46"/>
      <c r="M984" s="46"/>
      <c r="N984" s="41"/>
      <c r="O984" s="42" t="s">
        <v>96</v>
      </c>
      <c r="P984" s="234" t="s">
        <v>3077</v>
      </c>
      <c r="Q984" s="42"/>
      <c r="R984" s="71"/>
    </row>
    <row r="985" spans="1:18" s="55" customFormat="1" x14ac:dyDescent="0.25">
      <c r="A985" s="201"/>
      <c r="B985" s="62" t="s">
        <v>3032</v>
      </c>
      <c r="C985" s="42" t="s">
        <v>3048</v>
      </c>
      <c r="D985" s="39" t="s">
        <v>517</v>
      </c>
      <c r="E985" s="264">
        <v>5</v>
      </c>
      <c r="F985" s="291">
        <v>43848</v>
      </c>
      <c r="G985" s="295">
        <v>44185</v>
      </c>
      <c r="H985" s="45" t="s">
        <v>3072</v>
      </c>
      <c r="I985" s="45" t="s">
        <v>3073</v>
      </c>
      <c r="J985" s="46"/>
      <c r="K985" s="46"/>
      <c r="L985" s="46"/>
      <c r="M985" s="46"/>
      <c r="N985" s="41"/>
      <c r="O985" s="42" t="s">
        <v>96</v>
      </c>
      <c r="P985" s="234" t="s">
        <v>3077</v>
      </c>
      <c r="Q985" s="42"/>
      <c r="R985" s="71"/>
    </row>
    <row r="986" spans="1:18" s="55" customFormat="1" ht="25.5" x14ac:dyDescent="0.25">
      <c r="A986" s="201"/>
      <c r="B986" s="62" t="s">
        <v>3033</v>
      </c>
      <c r="C986" s="42" t="s">
        <v>3049</v>
      </c>
      <c r="D986" s="39" t="s">
        <v>517</v>
      </c>
      <c r="E986" s="264">
        <v>5</v>
      </c>
      <c r="F986" s="291">
        <v>43848</v>
      </c>
      <c r="G986" s="295">
        <v>44185</v>
      </c>
      <c r="H986" s="45" t="s">
        <v>3074</v>
      </c>
      <c r="I986" s="45" t="s">
        <v>3075</v>
      </c>
      <c r="J986" s="46"/>
      <c r="K986" s="46"/>
      <c r="L986" s="46"/>
      <c r="M986" s="46"/>
      <c r="N986" s="41"/>
      <c r="O986" s="42" t="s">
        <v>96</v>
      </c>
      <c r="P986" s="234" t="s">
        <v>2926</v>
      </c>
      <c r="Q986" s="42"/>
      <c r="R986" s="71"/>
    </row>
    <row r="987" spans="1:18" s="55" customFormat="1" ht="25.5" x14ac:dyDescent="0.25">
      <c r="A987" s="201"/>
      <c r="B987" s="62" t="s">
        <v>3034</v>
      </c>
      <c r="C987" s="42" t="s">
        <v>3050</v>
      </c>
      <c r="D987" s="39" t="s">
        <v>517</v>
      </c>
      <c r="E987" s="264">
        <v>5</v>
      </c>
      <c r="F987" s="291">
        <v>43848</v>
      </c>
      <c r="G987" s="295">
        <v>44185</v>
      </c>
      <c r="H987" s="45" t="s">
        <v>3076</v>
      </c>
      <c r="I987" s="45" t="s">
        <v>3245</v>
      </c>
      <c r="J987" s="46"/>
      <c r="K987" s="46"/>
      <c r="L987" s="46"/>
      <c r="M987" s="46"/>
      <c r="N987" s="41"/>
      <c r="O987" s="42" t="s">
        <v>96</v>
      </c>
      <c r="P987" s="234" t="s">
        <v>1488</v>
      </c>
      <c r="Q987" s="42"/>
      <c r="R987" s="71"/>
    </row>
    <row r="988" spans="1:18" ht="25.5" x14ac:dyDescent="0.25">
      <c r="A988" s="61"/>
      <c r="B988" s="268" t="s">
        <v>428</v>
      </c>
      <c r="C988" s="78" t="s">
        <v>429</v>
      </c>
      <c r="D988" s="33" t="s">
        <v>18</v>
      </c>
      <c r="E988" s="178"/>
      <c r="F988" s="306"/>
      <c r="G988" s="288"/>
      <c r="H988" s="33"/>
      <c r="I988" s="33"/>
      <c r="J988" s="84">
        <f>+J989+J998</f>
        <v>175000</v>
      </c>
      <c r="K988" s="84">
        <f t="shared" ref="K988:M988" si="71">+K989+K998</f>
        <v>0</v>
      </c>
      <c r="L988" s="84">
        <f t="shared" si="71"/>
        <v>0</v>
      </c>
      <c r="M988" s="84">
        <f t="shared" si="71"/>
        <v>0</v>
      </c>
      <c r="N988" s="327"/>
      <c r="O988" s="327"/>
      <c r="P988" s="158"/>
      <c r="Q988" s="158"/>
      <c r="R988" s="81"/>
    </row>
    <row r="989" spans="1:18" s="55" customFormat="1" ht="25.5" x14ac:dyDescent="0.25">
      <c r="A989" s="140" t="s">
        <v>19</v>
      </c>
      <c r="B989" s="228" t="s">
        <v>430</v>
      </c>
      <c r="C989" s="147" t="s">
        <v>433</v>
      </c>
      <c r="D989" s="150" t="s">
        <v>22</v>
      </c>
      <c r="E989" s="172"/>
      <c r="F989" s="292"/>
      <c r="G989" s="292"/>
      <c r="H989" s="142"/>
      <c r="I989" s="142"/>
      <c r="J989" s="146">
        <f>+J990</f>
        <v>0</v>
      </c>
      <c r="K989" s="146">
        <f t="shared" ref="K989:M989" si="72">+K990</f>
        <v>0</v>
      </c>
      <c r="L989" s="146">
        <f t="shared" si="72"/>
        <v>0</v>
      </c>
      <c r="M989" s="146">
        <f t="shared" si="72"/>
        <v>0</v>
      </c>
      <c r="N989" s="144"/>
      <c r="O989" s="145" t="s">
        <v>515</v>
      </c>
      <c r="P989" s="145"/>
      <c r="Q989" s="145"/>
      <c r="R989" s="71"/>
    </row>
    <row r="990" spans="1:18" s="85" customFormat="1" ht="32.25" customHeight="1" x14ac:dyDescent="0.25">
      <c r="A990" s="138"/>
      <c r="B990" s="115" t="s">
        <v>431</v>
      </c>
      <c r="C990" s="112" t="s">
        <v>3080</v>
      </c>
      <c r="D990" s="112" t="s">
        <v>26</v>
      </c>
      <c r="E990" s="173"/>
      <c r="F990" s="293"/>
      <c r="G990" s="293"/>
      <c r="H990" s="112"/>
      <c r="I990" s="112"/>
      <c r="J990" s="121">
        <v>0</v>
      </c>
      <c r="K990" s="121">
        <v>0</v>
      </c>
      <c r="L990" s="121">
        <v>0</v>
      </c>
      <c r="M990" s="121">
        <v>0</v>
      </c>
      <c r="N990" s="117"/>
      <c r="O990" s="115" t="s">
        <v>515</v>
      </c>
      <c r="P990" s="115"/>
      <c r="Q990" s="115"/>
      <c r="R990" s="69"/>
    </row>
    <row r="991" spans="1:18" s="85" customFormat="1" ht="32.25" customHeight="1" x14ac:dyDescent="0.25">
      <c r="A991" s="138"/>
      <c r="B991" s="115" t="s">
        <v>3458</v>
      </c>
      <c r="C991" s="112" t="s">
        <v>3462</v>
      </c>
      <c r="D991" s="112" t="s">
        <v>26</v>
      </c>
      <c r="E991" s="173"/>
      <c r="F991" s="293"/>
      <c r="G991" s="293"/>
      <c r="H991" s="112"/>
      <c r="I991" s="112"/>
      <c r="J991" s="121">
        <v>0</v>
      </c>
      <c r="K991" s="121">
        <v>0</v>
      </c>
      <c r="L991" s="121">
        <v>0</v>
      </c>
      <c r="M991" s="121">
        <v>0</v>
      </c>
      <c r="N991" s="117"/>
      <c r="O991" s="115" t="s">
        <v>234</v>
      </c>
      <c r="P991" s="115"/>
      <c r="Q991" s="115"/>
      <c r="R991" s="69"/>
    </row>
    <row r="992" spans="1:18" s="282" customFormat="1" x14ac:dyDescent="0.25">
      <c r="A992" s="275"/>
      <c r="B992" s="276" t="s">
        <v>3463</v>
      </c>
      <c r="C992" s="276" t="s">
        <v>3122</v>
      </c>
      <c r="D992" s="163" t="s">
        <v>517</v>
      </c>
      <c r="E992" s="277">
        <v>5</v>
      </c>
      <c r="F992" s="307">
        <v>43922</v>
      </c>
      <c r="G992" s="308">
        <v>43938</v>
      </c>
      <c r="H992" s="278" t="s">
        <v>3131</v>
      </c>
      <c r="I992" s="278" t="s">
        <v>3131</v>
      </c>
      <c r="J992" s="192"/>
      <c r="K992" s="192"/>
      <c r="L992" s="192"/>
      <c r="M992" s="192"/>
      <c r="N992" s="279"/>
      <c r="O992" s="276" t="s">
        <v>515</v>
      </c>
      <c r="P992" s="280" t="s">
        <v>3095</v>
      </c>
      <c r="Q992" s="276"/>
      <c r="R992" s="281"/>
    </row>
    <row r="993" spans="1:18" s="282" customFormat="1" x14ac:dyDescent="0.25">
      <c r="A993" s="275"/>
      <c r="B993" s="276" t="s">
        <v>3464</v>
      </c>
      <c r="C993" s="276" t="s">
        <v>3123</v>
      </c>
      <c r="D993" s="163" t="s">
        <v>517</v>
      </c>
      <c r="E993" s="277">
        <v>25</v>
      </c>
      <c r="F993" s="307">
        <v>43941</v>
      </c>
      <c r="G993" s="308">
        <v>44001</v>
      </c>
      <c r="H993" s="278" t="s">
        <v>3128</v>
      </c>
      <c r="I993" s="278" t="s">
        <v>3128</v>
      </c>
      <c r="J993" s="192"/>
      <c r="K993" s="192"/>
      <c r="L993" s="192"/>
      <c r="M993" s="192"/>
      <c r="N993" s="279"/>
      <c r="O993" s="276" t="s">
        <v>515</v>
      </c>
      <c r="P993" s="280" t="s">
        <v>3095</v>
      </c>
      <c r="Q993" s="276"/>
      <c r="R993" s="281"/>
    </row>
    <row r="994" spans="1:18" s="282" customFormat="1" ht="30" customHeight="1" x14ac:dyDescent="0.25">
      <c r="A994" s="275"/>
      <c r="B994" s="276" t="s">
        <v>3465</v>
      </c>
      <c r="C994" s="276" t="s">
        <v>3124</v>
      </c>
      <c r="D994" s="163" t="s">
        <v>517</v>
      </c>
      <c r="E994" s="277">
        <v>40</v>
      </c>
      <c r="F994" s="307">
        <v>44004</v>
      </c>
      <c r="G994" s="308">
        <v>44050</v>
      </c>
      <c r="H994" s="278" t="s">
        <v>3129</v>
      </c>
      <c r="I994" s="278" t="s">
        <v>3129</v>
      </c>
      <c r="J994" s="192"/>
      <c r="K994" s="192"/>
      <c r="L994" s="192"/>
      <c r="M994" s="192"/>
      <c r="N994" s="279"/>
      <c r="O994" s="276" t="s">
        <v>515</v>
      </c>
      <c r="P994" s="280" t="s">
        <v>3095</v>
      </c>
      <c r="Q994" s="276"/>
      <c r="R994" s="281"/>
    </row>
    <row r="995" spans="1:18" s="282" customFormat="1" x14ac:dyDescent="0.25">
      <c r="A995" s="275"/>
      <c r="B995" s="276" t="s">
        <v>3466</v>
      </c>
      <c r="C995" s="276" t="s">
        <v>3125</v>
      </c>
      <c r="D995" s="163" t="s">
        <v>517</v>
      </c>
      <c r="E995" s="277">
        <v>5</v>
      </c>
      <c r="F995" s="307">
        <v>44053</v>
      </c>
      <c r="G995" s="308">
        <v>44064</v>
      </c>
      <c r="H995" s="278" t="s">
        <v>1037</v>
      </c>
      <c r="I995" s="278" t="s">
        <v>1037</v>
      </c>
      <c r="J995" s="192"/>
      <c r="K995" s="192"/>
      <c r="L995" s="192"/>
      <c r="M995" s="192"/>
      <c r="N995" s="279"/>
      <c r="O995" s="276" t="s">
        <v>96</v>
      </c>
      <c r="P995" s="280" t="s">
        <v>1827</v>
      </c>
      <c r="Q995" s="276"/>
      <c r="R995" s="281"/>
    </row>
    <row r="996" spans="1:18" s="282" customFormat="1" x14ac:dyDescent="0.25">
      <c r="A996" s="275"/>
      <c r="B996" s="276" t="s">
        <v>3467</v>
      </c>
      <c r="C996" s="276" t="s">
        <v>3126</v>
      </c>
      <c r="D996" s="163" t="s">
        <v>517</v>
      </c>
      <c r="E996" s="277">
        <v>20</v>
      </c>
      <c r="F996" s="307">
        <v>44067</v>
      </c>
      <c r="G996" s="308">
        <v>44092</v>
      </c>
      <c r="H996" s="278" t="s">
        <v>1036</v>
      </c>
      <c r="I996" s="278" t="s">
        <v>1036</v>
      </c>
      <c r="J996" s="192"/>
      <c r="K996" s="192"/>
      <c r="L996" s="192"/>
      <c r="M996" s="192"/>
      <c r="N996" s="279"/>
      <c r="O996" s="276" t="s">
        <v>96</v>
      </c>
      <c r="P996" s="280" t="s">
        <v>1154</v>
      </c>
      <c r="Q996" s="276"/>
      <c r="R996" s="281"/>
    </row>
    <row r="997" spans="1:18" s="282" customFormat="1" x14ac:dyDescent="0.25">
      <c r="A997" s="275"/>
      <c r="B997" s="276" t="s">
        <v>3468</v>
      </c>
      <c r="C997" s="276" t="s">
        <v>3127</v>
      </c>
      <c r="D997" s="163" t="s">
        <v>517</v>
      </c>
      <c r="E997" s="277">
        <v>5</v>
      </c>
      <c r="F997" s="307">
        <v>44095</v>
      </c>
      <c r="G997" s="308">
        <v>44104</v>
      </c>
      <c r="H997" s="278" t="s">
        <v>3130</v>
      </c>
      <c r="I997" s="278" t="s">
        <v>1149</v>
      </c>
      <c r="J997" s="192"/>
      <c r="K997" s="192"/>
      <c r="L997" s="192"/>
      <c r="M997" s="192"/>
      <c r="N997" s="279"/>
      <c r="O997" s="276" t="s">
        <v>96</v>
      </c>
      <c r="P997" s="280" t="s">
        <v>1154</v>
      </c>
      <c r="Q997" s="276"/>
      <c r="R997" s="281"/>
    </row>
    <row r="998" spans="1:18" s="55" customFormat="1" ht="25.5" x14ac:dyDescent="0.25">
      <c r="A998" s="140" t="s">
        <v>19</v>
      </c>
      <c r="B998" s="228" t="s">
        <v>432</v>
      </c>
      <c r="C998" s="147" t="s">
        <v>435</v>
      </c>
      <c r="D998" s="150" t="s">
        <v>22</v>
      </c>
      <c r="E998" s="172"/>
      <c r="F998" s="289">
        <v>43832</v>
      </c>
      <c r="G998" s="289">
        <v>44192</v>
      </c>
      <c r="H998" s="142"/>
      <c r="I998" s="142"/>
      <c r="J998" s="143">
        <f>+J999</f>
        <v>175000</v>
      </c>
      <c r="K998" s="143">
        <f t="shared" ref="K998:M998" si="73">+K999</f>
        <v>0</v>
      </c>
      <c r="L998" s="143">
        <f t="shared" si="73"/>
        <v>0</v>
      </c>
      <c r="M998" s="143">
        <f t="shared" si="73"/>
        <v>0</v>
      </c>
      <c r="N998" s="144" t="s">
        <v>68</v>
      </c>
      <c r="O998" s="145" t="s">
        <v>234</v>
      </c>
      <c r="P998" s="145"/>
      <c r="Q998" s="145"/>
      <c r="R998" s="71"/>
    </row>
    <row r="999" spans="1:18" s="85" customFormat="1" ht="30" customHeight="1" x14ac:dyDescent="0.25">
      <c r="A999" s="138"/>
      <c r="B999" s="115" t="s">
        <v>434</v>
      </c>
      <c r="C999" s="112" t="s">
        <v>436</v>
      </c>
      <c r="D999" s="112" t="s">
        <v>26</v>
      </c>
      <c r="E999" s="173"/>
      <c r="F999" s="290">
        <v>43832</v>
      </c>
      <c r="G999" s="290">
        <v>44192</v>
      </c>
      <c r="H999" s="112"/>
      <c r="I999" s="112"/>
      <c r="J999" s="121">
        <v>175000</v>
      </c>
      <c r="K999" s="121">
        <v>0</v>
      </c>
      <c r="L999" s="121">
        <v>0</v>
      </c>
      <c r="M999" s="121">
        <v>0</v>
      </c>
      <c r="N999" s="117" t="s">
        <v>68</v>
      </c>
      <c r="O999" s="115" t="s">
        <v>234</v>
      </c>
      <c r="P999" s="115"/>
      <c r="Q999" s="115"/>
      <c r="R999" s="69"/>
    </row>
    <row r="1000" spans="1:18" s="55" customFormat="1" ht="59.25" customHeight="1" x14ac:dyDescent="0.25">
      <c r="A1000" s="201"/>
      <c r="B1000" s="62" t="s">
        <v>3081</v>
      </c>
      <c r="C1000" s="62" t="s">
        <v>3085</v>
      </c>
      <c r="D1000" s="39" t="s">
        <v>517</v>
      </c>
      <c r="E1000" s="264">
        <v>70</v>
      </c>
      <c r="F1000" s="291">
        <v>43832</v>
      </c>
      <c r="G1000" s="295">
        <v>44178</v>
      </c>
      <c r="H1000" s="45" t="s">
        <v>3089</v>
      </c>
      <c r="I1000" s="45" t="s">
        <v>3090</v>
      </c>
      <c r="J1000" s="46"/>
      <c r="K1000" s="46"/>
      <c r="L1000" s="46"/>
      <c r="M1000" s="46"/>
      <c r="N1000" s="41"/>
      <c r="O1000" s="276" t="s">
        <v>515</v>
      </c>
      <c r="P1000" s="269" t="s">
        <v>3095</v>
      </c>
      <c r="Q1000" s="42"/>
      <c r="R1000" s="71"/>
    </row>
    <row r="1001" spans="1:18" s="55" customFormat="1" ht="61.5" customHeight="1" x14ac:dyDescent="0.25">
      <c r="A1001" s="201"/>
      <c r="B1001" s="62" t="s">
        <v>3082</v>
      </c>
      <c r="C1001" s="62" t="s">
        <v>3086</v>
      </c>
      <c r="D1001" s="39" t="s">
        <v>517</v>
      </c>
      <c r="E1001" s="264">
        <v>5</v>
      </c>
      <c r="F1001" s="291">
        <v>43894</v>
      </c>
      <c r="G1001" s="295">
        <v>44185</v>
      </c>
      <c r="H1001" s="45" t="s">
        <v>3459</v>
      </c>
      <c r="I1001" s="45" t="s">
        <v>3091</v>
      </c>
      <c r="J1001" s="46"/>
      <c r="K1001" s="46"/>
      <c r="L1001" s="46"/>
      <c r="M1001" s="46"/>
      <c r="N1001" s="41"/>
      <c r="O1001" s="42" t="s">
        <v>96</v>
      </c>
      <c r="P1001" s="269" t="s">
        <v>1827</v>
      </c>
      <c r="Q1001" s="42"/>
      <c r="R1001" s="71"/>
    </row>
    <row r="1002" spans="1:18" s="55" customFormat="1" ht="59.25" customHeight="1" x14ac:dyDescent="0.25">
      <c r="A1002" s="201"/>
      <c r="B1002" s="62" t="s">
        <v>3083</v>
      </c>
      <c r="C1002" s="62" t="s">
        <v>3087</v>
      </c>
      <c r="D1002" s="39" t="s">
        <v>517</v>
      </c>
      <c r="E1002" s="264">
        <v>20</v>
      </c>
      <c r="F1002" s="291">
        <v>43901</v>
      </c>
      <c r="G1002" s="295">
        <v>44192</v>
      </c>
      <c r="H1002" s="45" t="s">
        <v>3092</v>
      </c>
      <c r="I1002" s="45" t="s">
        <v>3093</v>
      </c>
      <c r="J1002" s="46"/>
      <c r="K1002" s="46"/>
      <c r="L1002" s="46"/>
      <c r="M1002" s="46"/>
      <c r="N1002" s="41"/>
      <c r="O1002" s="42" t="s">
        <v>96</v>
      </c>
      <c r="P1002" s="269" t="s">
        <v>1154</v>
      </c>
      <c r="Q1002" s="42"/>
      <c r="R1002" s="71"/>
    </row>
    <row r="1003" spans="1:18" s="55" customFormat="1" ht="59.25" customHeight="1" x14ac:dyDescent="0.25">
      <c r="A1003" s="201"/>
      <c r="B1003" s="62" t="s">
        <v>3084</v>
      </c>
      <c r="C1003" s="62" t="s">
        <v>3088</v>
      </c>
      <c r="D1003" s="39" t="s">
        <v>517</v>
      </c>
      <c r="E1003" s="264">
        <v>5</v>
      </c>
      <c r="F1003" s="291">
        <v>43905</v>
      </c>
      <c r="G1003" s="295">
        <v>44178</v>
      </c>
      <c r="H1003" s="45" t="s">
        <v>3246</v>
      </c>
      <c r="I1003" s="45" t="s">
        <v>3094</v>
      </c>
      <c r="J1003" s="46"/>
      <c r="K1003" s="46"/>
      <c r="L1003" s="46"/>
      <c r="M1003" s="46"/>
      <c r="N1003" s="41"/>
      <c r="O1003" s="42" t="s">
        <v>96</v>
      </c>
      <c r="P1003" s="269" t="s">
        <v>1154</v>
      </c>
      <c r="Q1003" s="42"/>
      <c r="R1003" s="71"/>
    </row>
    <row r="1004" spans="1:18" ht="25.5" x14ac:dyDescent="0.25">
      <c r="A1004" s="86"/>
      <c r="B1004" s="268" t="s">
        <v>437</v>
      </c>
      <c r="C1004" s="78" t="s">
        <v>438</v>
      </c>
      <c r="D1004" s="33" t="s">
        <v>18</v>
      </c>
      <c r="E1004" s="178"/>
      <c r="F1004" s="306"/>
      <c r="G1004" s="288"/>
      <c r="H1004" s="33"/>
      <c r="I1004" s="33"/>
      <c r="J1004" s="87">
        <f>+J1005+J1013+J1026+J1041</f>
        <v>1298555.2</v>
      </c>
      <c r="K1004" s="87"/>
      <c r="L1004" s="87"/>
      <c r="M1004" s="87"/>
      <c r="N1004" s="328"/>
      <c r="O1004" s="328"/>
      <c r="P1004" s="159"/>
      <c r="Q1004" s="159"/>
      <c r="R1004" s="81"/>
    </row>
    <row r="1005" spans="1:18" s="55" customFormat="1" ht="39.75" customHeight="1" x14ac:dyDescent="0.25">
      <c r="A1005" s="140" t="s">
        <v>19</v>
      </c>
      <c r="B1005" s="228" t="s">
        <v>439</v>
      </c>
      <c r="C1005" s="147" t="s">
        <v>440</v>
      </c>
      <c r="D1005" s="150" t="s">
        <v>22</v>
      </c>
      <c r="E1005" s="172"/>
      <c r="F1005" s="289">
        <v>43924</v>
      </c>
      <c r="G1005" s="289">
        <v>44193</v>
      </c>
      <c r="H1005" s="142"/>
      <c r="I1005" s="142"/>
      <c r="J1005" s="146">
        <f>+J1006+J1008</f>
        <v>100000</v>
      </c>
      <c r="K1005" s="146">
        <f t="shared" ref="K1005:M1005" si="74">+K1006+K1008</f>
        <v>0</v>
      </c>
      <c r="L1005" s="146">
        <f t="shared" si="74"/>
        <v>0</v>
      </c>
      <c r="M1005" s="146">
        <f t="shared" si="74"/>
        <v>0</v>
      </c>
      <c r="N1005" s="144" t="s">
        <v>71</v>
      </c>
      <c r="O1005" s="145" t="s">
        <v>234</v>
      </c>
      <c r="P1005" s="145"/>
      <c r="Q1005" s="145"/>
      <c r="R1005" s="71"/>
    </row>
    <row r="1006" spans="1:18" s="55" customFormat="1" ht="35.25" customHeight="1" x14ac:dyDescent="0.25">
      <c r="A1006" s="135"/>
      <c r="B1006" s="110" t="s">
        <v>441</v>
      </c>
      <c r="C1006" s="131" t="s">
        <v>3096</v>
      </c>
      <c r="D1006" s="112" t="s">
        <v>26</v>
      </c>
      <c r="E1006" s="173"/>
      <c r="F1006" s="290">
        <v>44014</v>
      </c>
      <c r="G1006" s="290">
        <v>44193</v>
      </c>
      <c r="H1006" s="112"/>
      <c r="I1006" s="112"/>
      <c r="J1006" s="132">
        <v>100000</v>
      </c>
      <c r="K1006" s="132">
        <v>0</v>
      </c>
      <c r="L1006" s="132">
        <v>0</v>
      </c>
      <c r="M1006" s="132">
        <v>0</v>
      </c>
      <c r="N1006" s="117" t="s">
        <v>71</v>
      </c>
      <c r="O1006" s="115" t="s">
        <v>234</v>
      </c>
      <c r="P1006" s="115"/>
      <c r="Q1006" s="115"/>
      <c r="R1006" s="71"/>
    </row>
    <row r="1007" spans="1:18" s="55" customFormat="1" ht="25.5" x14ac:dyDescent="0.25">
      <c r="A1007" s="201"/>
      <c r="B1007" s="62" t="s">
        <v>3098</v>
      </c>
      <c r="C1007" s="42" t="s">
        <v>3103</v>
      </c>
      <c r="D1007" s="39" t="s">
        <v>517</v>
      </c>
      <c r="E1007" s="185">
        <v>100</v>
      </c>
      <c r="F1007" s="291">
        <v>44014</v>
      </c>
      <c r="G1007" s="295">
        <v>44193</v>
      </c>
      <c r="H1007" s="45" t="s">
        <v>3104</v>
      </c>
      <c r="I1007" s="45" t="s">
        <v>3105</v>
      </c>
      <c r="J1007" s="46"/>
      <c r="K1007" s="46"/>
      <c r="L1007" s="46"/>
      <c r="M1007" s="46"/>
      <c r="N1007" s="41"/>
      <c r="O1007" s="276" t="s">
        <v>515</v>
      </c>
      <c r="P1007" s="269"/>
      <c r="Q1007" s="42"/>
      <c r="R1007" s="71"/>
    </row>
    <row r="1008" spans="1:18" s="55" customFormat="1" ht="47.25" customHeight="1" x14ac:dyDescent="0.25">
      <c r="A1008" s="135"/>
      <c r="B1008" s="110" t="s">
        <v>442</v>
      </c>
      <c r="C1008" s="131" t="s">
        <v>3097</v>
      </c>
      <c r="D1008" s="112" t="s">
        <v>26</v>
      </c>
      <c r="E1008" s="173"/>
      <c r="F1008" s="290">
        <v>43924</v>
      </c>
      <c r="G1008" s="290">
        <v>44150</v>
      </c>
      <c r="H1008" s="112"/>
      <c r="I1008" s="112"/>
      <c r="J1008" s="132">
        <v>0</v>
      </c>
      <c r="K1008" s="132">
        <v>0</v>
      </c>
      <c r="L1008" s="132">
        <v>0</v>
      </c>
      <c r="M1008" s="132">
        <v>0</v>
      </c>
      <c r="N1008" s="117"/>
      <c r="O1008" s="115" t="s">
        <v>223</v>
      </c>
      <c r="P1008" s="115"/>
      <c r="Q1008" s="115"/>
      <c r="R1008" s="71"/>
    </row>
    <row r="1009" spans="1:18" s="55" customFormat="1" ht="25.5" x14ac:dyDescent="0.25">
      <c r="A1009" s="201"/>
      <c r="B1009" s="62" t="s">
        <v>3099</v>
      </c>
      <c r="C1009" s="42" t="s">
        <v>3109</v>
      </c>
      <c r="D1009" s="39" t="s">
        <v>517</v>
      </c>
      <c r="E1009" s="264">
        <v>30</v>
      </c>
      <c r="F1009" s="291">
        <v>44002</v>
      </c>
      <c r="G1009" s="295">
        <v>44146</v>
      </c>
      <c r="H1009" s="45" t="s">
        <v>3113</v>
      </c>
      <c r="I1009" s="45" t="s">
        <v>3106</v>
      </c>
      <c r="J1009" s="46"/>
      <c r="K1009" s="46"/>
      <c r="L1009" s="46"/>
      <c r="M1009" s="46"/>
      <c r="N1009" s="41"/>
      <c r="O1009" s="42" t="s">
        <v>223</v>
      </c>
      <c r="P1009" s="270" t="s">
        <v>1569</v>
      </c>
      <c r="Q1009" s="42" t="s">
        <v>234</v>
      </c>
      <c r="R1009" s="71"/>
    </row>
    <row r="1010" spans="1:18" s="55" customFormat="1" ht="39.75" customHeight="1" x14ac:dyDescent="0.25">
      <c r="A1010" s="201"/>
      <c r="B1010" s="62" t="s">
        <v>3100</v>
      </c>
      <c r="C1010" s="42" t="s">
        <v>3247</v>
      </c>
      <c r="D1010" s="39" t="s">
        <v>517</v>
      </c>
      <c r="E1010" s="264">
        <v>20</v>
      </c>
      <c r="F1010" s="291">
        <v>43924</v>
      </c>
      <c r="G1010" s="295">
        <v>44150</v>
      </c>
      <c r="H1010" s="45" t="s">
        <v>3110</v>
      </c>
      <c r="I1010" s="45" t="s">
        <v>3107</v>
      </c>
      <c r="J1010" s="46"/>
      <c r="K1010" s="46"/>
      <c r="L1010" s="46"/>
      <c r="M1010" s="46"/>
      <c r="N1010" s="41"/>
      <c r="O1010" s="42" t="s">
        <v>223</v>
      </c>
      <c r="P1010" s="270" t="s">
        <v>3114</v>
      </c>
      <c r="Q1010" s="42" t="s">
        <v>234</v>
      </c>
      <c r="R1010" s="71"/>
    </row>
    <row r="1011" spans="1:18" s="55" customFormat="1" ht="30" customHeight="1" x14ac:dyDescent="0.25">
      <c r="A1011" s="201"/>
      <c r="B1011" s="62" t="s">
        <v>3101</v>
      </c>
      <c r="C1011" s="42" t="s">
        <v>3248</v>
      </c>
      <c r="D1011" s="39" t="s">
        <v>517</v>
      </c>
      <c r="E1011" s="264">
        <v>25</v>
      </c>
      <c r="F1011" s="291">
        <v>43949</v>
      </c>
      <c r="G1011" s="295">
        <v>44145</v>
      </c>
      <c r="H1011" s="45" t="s">
        <v>3112</v>
      </c>
      <c r="I1011" s="45" t="s">
        <v>1587</v>
      </c>
      <c r="J1011" s="46"/>
      <c r="K1011" s="46"/>
      <c r="L1011" s="46"/>
      <c r="M1011" s="46"/>
      <c r="N1011" s="41"/>
      <c r="O1011" s="42" t="s">
        <v>223</v>
      </c>
      <c r="P1011" s="270" t="s">
        <v>1589</v>
      </c>
      <c r="Q1011" s="42" t="s">
        <v>234</v>
      </c>
      <c r="R1011" s="71"/>
    </row>
    <row r="1012" spans="1:18" s="55" customFormat="1" ht="38.25" x14ac:dyDescent="0.25">
      <c r="A1012" s="201"/>
      <c r="B1012" s="62" t="s">
        <v>3102</v>
      </c>
      <c r="C1012" s="42" t="s">
        <v>3249</v>
      </c>
      <c r="D1012" s="39" t="s">
        <v>517</v>
      </c>
      <c r="E1012" s="264">
        <v>25</v>
      </c>
      <c r="F1012" s="291">
        <v>43950</v>
      </c>
      <c r="G1012" s="295">
        <v>44146</v>
      </c>
      <c r="H1012" s="45" t="s">
        <v>3111</v>
      </c>
      <c r="I1012" s="45" t="s">
        <v>3108</v>
      </c>
      <c r="J1012" s="46"/>
      <c r="K1012" s="46"/>
      <c r="L1012" s="46"/>
      <c r="M1012" s="46"/>
      <c r="N1012" s="41"/>
      <c r="O1012" s="42" t="s">
        <v>223</v>
      </c>
      <c r="P1012" s="270" t="s">
        <v>1569</v>
      </c>
      <c r="Q1012" s="42" t="s">
        <v>234</v>
      </c>
      <c r="R1012" s="71"/>
    </row>
    <row r="1013" spans="1:18" s="55" customFormat="1" ht="33" customHeight="1" x14ac:dyDescent="0.25">
      <c r="A1013" s="140" t="s">
        <v>19</v>
      </c>
      <c r="B1013" s="228" t="s">
        <v>443</v>
      </c>
      <c r="C1013" s="147" t="s">
        <v>3395</v>
      </c>
      <c r="D1013" s="150" t="s">
        <v>22</v>
      </c>
      <c r="E1013" s="172"/>
      <c r="F1013" s="289">
        <v>43845</v>
      </c>
      <c r="G1013" s="289">
        <v>44073</v>
      </c>
      <c r="H1013" s="142"/>
      <c r="I1013" s="142"/>
      <c r="J1013" s="143">
        <f>+J1014</f>
        <v>448555.2</v>
      </c>
      <c r="K1013" s="143">
        <f t="shared" ref="K1013:M1013" si="75">+K1014</f>
        <v>0</v>
      </c>
      <c r="L1013" s="143">
        <f t="shared" si="75"/>
        <v>0</v>
      </c>
      <c r="M1013" s="143">
        <f t="shared" si="75"/>
        <v>0</v>
      </c>
      <c r="N1013" s="144" t="s">
        <v>71</v>
      </c>
      <c r="O1013" s="145" t="s">
        <v>3472</v>
      </c>
      <c r="P1013" s="145"/>
      <c r="Q1013" s="145"/>
      <c r="R1013" s="71"/>
    </row>
    <row r="1014" spans="1:18" s="55" customFormat="1" ht="35.25" customHeight="1" x14ac:dyDescent="0.25">
      <c r="A1014" s="135"/>
      <c r="B1014" s="110" t="s">
        <v>3115</v>
      </c>
      <c r="C1014" s="131" t="s">
        <v>3461</v>
      </c>
      <c r="D1014" s="112" t="s">
        <v>26</v>
      </c>
      <c r="E1014" s="173"/>
      <c r="F1014" s="290">
        <v>43845</v>
      </c>
      <c r="G1014" s="290">
        <v>44073</v>
      </c>
      <c r="H1014" s="112"/>
      <c r="I1014" s="112"/>
      <c r="J1014" s="132">
        <v>448555.2</v>
      </c>
      <c r="K1014" s="132">
        <v>0</v>
      </c>
      <c r="L1014" s="132">
        <v>0</v>
      </c>
      <c r="M1014" s="132">
        <v>0</v>
      </c>
      <c r="N1014" s="117" t="s">
        <v>71</v>
      </c>
      <c r="O1014" s="115" t="s">
        <v>515</v>
      </c>
      <c r="P1014" s="115"/>
      <c r="Q1014" s="115"/>
      <c r="R1014" s="71"/>
    </row>
    <row r="1015" spans="1:18" s="55" customFormat="1" x14ac:dyDescent="0.25">
      <c r="A1015" s="201"/>
      <c r="B1015" s="62" t="s">
        <v>3116</v>
      </c>
      <c r="C1015" s="42" t="s">
        <v>3122</v>
      </c>
      <c r="D1015" s="39" t="s">
        <v>517</v>
      </c>
      <c r="E1015" s="264">
        <v>5</v>
      </c>
      <c r="F1015" s="291">
        <v>43845</v>
      </c>
      <c r="G1015" s="295">
        <v>43878</v>
      </c>
      <c r="H1015" s="45" t="s">
        <v>3131</v>
      </c>
      <c r="I1015" s="45" t="s">
        <v>3131</v>
      </c>
      <c r="J1015" s="46"/>
      <c r="K1015" s="46"/>
      <c r="L1015" s="46"/>
      <c r="M1015" s="46"/>
      <c r="N1015" s="41"/>
      <c r="O1015" s="276" t="s">
        <v>515</v>
      </c>
      <c r="P1015" s="59" t="s">
        <v>3095</v>
      </c>
      <c r="Q1015" s="42"/>
      <c r="R1015" s="71"/>
    </row>
    <row r="1016" spans="1:18" s="55" customFormat="1" x14ac:dyDescent="0.25">
      <c r="A1016" s="201"/>
      <c r="B1016" s="62" t="s">
        <v>3117</v>
      </c>
      <c r="C1016" s="42" t="s">
        <v>3123</v>
      </c>
      <c r="D1016" s="39" t="s">
        <v>517</v>
      </c>
      <c r="E1016" s="264">
        <v>40</v>
      </c>
      <c r="F1016" s="291">
        <v>43845</v>
      </c>
      <c r="G1016" s="295">
        <v>43945</v>
      </c>
      <c r="H1016" s="45" t="s">
        <v>3128</v>
      </c>
      <c r="I1016" s="45" t="s">
        <v>3128</v>
      </c>
      <c r="J1016" s="46"/>
      <c r="K1016" s="46"/>
      <c r="L1016" s="46"/>
      <c r="M1016" s="46"/>
      <c r="N1016" s="41"/>
      <c r="O1016" s="42" t="s">
        <v>515</v>
      </c>
      <c r="P1016" s="59" t="s">
        <v>3095</v>
      </c>
      <c r="Q1016" s="42"/>
      <c r="R1016" s="71"/>
    </row>
    <row r="1017" spans="1:18" s="55" customFormat="1" ht="30" customHeight="1" x14ac:dyDescent="0.25">
      <c r="A1017" s="201"/>
      <c r="B1017" s="62" t="s">
        <v>3118</v>
      </c>
      <c r="C1017" s="42" t="s">
        <v>3124</v>
      </c>
      <c r="D1017" s="39" t="s">
        <v>517</v>
      </c>
      <c r="E1017" s="264">
        <v>25</v>
      </c>
      <c r="F1017" s="291">
        <v>43906</v>
      </c>
      <c r="G1017" s="295">
        <v>43981</v>
      </c>
      <c r="H1017" s="45" t="s">
        <v>3129</v>
      </c>
      <c r="I1017" s="45" t="s">
        <v>3129</v>
      </c>
      <c r="J1017" s="46"/>
      <c r="K1017" s="46"/>
      <c r="L1017" s="46"/>
      <c r="M1017" s="46"/>
      <c r="N1017" s="41"/>
      <c r="O1017" s="42" t="s">
        <v>515</v>
      </c>
      <c r="P1017" s="59" t="s">
        <v>3095</v>
      </c>
      <c r="Q1017" s="42"/>
      <c r="R1017" s="71"/>
    </row>
    <row r="1018" spans="1:18" s="55" customFormat="1" x14ac:dyDescent="0.25">
      <c r="A1018" s="201"/>
      <c r="B1018" s="62" t="s">
        <v>3119</v>
      </c>
      <c r="C1018" s="42" t="s">
        <v>3125</v>
      </c>
      <c r="D1018" s="39" t="s">
        <v>517</v>
      </c>
      <c r="E1018" s="264">
        <v>5</v>
      </c>
      <c r="F1018" s="291">
        <v>43983</v>
      </c>
      <c r="G1018" s="295">
        <v>43994</v>
      </c>
      <c r="H1018" s="45" t="s">
        <v>1037</v>
      </c>
      <c r="I1018" s="45" t="s">
        <v>1037</v>
      </c>
      <c r="J1018" s="46"/>
      <c r="K1018" s="46"/>
      <c r="L1018" s="46"/>
      <c r="M1018" s="46"/>
      <c r="N1018" s="41"/>
      <c r="O1018" s="42" t="s">
        <v>96</v>
      </c>
      <c r="P1018" s="59" t="s">
        <v>1827</v>
      </c>
      <c r="Q1018" s="42"/>
      <c r="R1018" s="71"/>
    </row>
    <row r="1019" spans="1:18" s="55" customFormat="1" x14ac:dyDescent="0.25">
      <c r="A1019" s="201"/>
      <c r="B1019" s="62" t="s">
        <v>3120</v>
      </c>
      <c r="C1019" s="42" t="s">
        <v>3126</v>
      </c>
      <c r="D1019" s="39" t="s">
        <v>517</v>
      </c>
      <c r="E1019" s="264">
        <v>20</v>
      </c>
      <c r="F1019" s="291">
        <v>43997</v>
      </c>
      <c r="G1019" s="295">
        <v>44027</v>
      </c>
      <c r="H1019" s="45" t="s">
        <v>1036</v>
      </c>
      <c r="I1019" s="45" t="s">
        <v>1036</v>
      </c>
      <c r="J1019" s="46"/>
      <c r="K1019" s="46"/>
      <c r="L1019" s="46"/>
      <c r="M1019" s="46"/>
      <c r="N1019" s="41"/>
      <c r="O1019" s="42" t="s">
        <v>96</v>
      </c>
      <c r="P1019" s="59" t="s">
        <v>1154</v>
      </c>
      <c r="Q1019" s="42"/>
      <c r="R1019" s="71"/>
    </row>
    <row r="1020" spans="1:18" s="55" customFormat="1" x14ac:dyDescent="0.25">
      <c r="A1020" s="201"/>
      <c r="B1020" s="62" t="s">
        <v>3121</v>
      </c>
      <c r="C1020" s="42" t="s">
        <v>3127</v>
      </c>
      <c r="D1020" s="39" t="s">
        <v>517</v>
      </c>
      <c r="E1020" s="264">
        <v>5</v>
      </c>
      <c r="F1020" s="291">
        <v>44028</v>
      </c>
      <c r="G1020" s="295">
        <v>44073</v>
      </c>
      <c r="H1020" s="45" t="s">
        <v>3130</v>
      </c>
      <c r="I1020" s="45" t="s">
        <v>1149</v>
      </c>
      <c r="J1020" s="46"/>
      <c r="K1020" s="46"/>
      <c r="L1020" s="46"/>
      <c r="M1020" s="46"/>
      <c r="N1020" s="41"/>
      <c r="O1020" s="42" t="s">
        <v>96</v>
      </c>
      <c r="P1020" s="59" t="s">
        <v>1154</v>
      </c>
      <c r="Q1020" s="42"/>
      <c r="R1020" s="71"/>
    </row>
    <row r="1021" spans="1:18" s="55" customFormat="1" ht="35.25" customHeight="1" x14ac:dyDescent="0.25">
      <c r="A1021" s="135"/>
      <c r="B1021" s="110" t="s">
        <v>3134</v>
      </c>
      <c r="C1021" s="131" t="s">
        <v>3460</v>
      </c>
      <c r="D1021" s="112" t="s">
        <v>26</v>
      </c>
      <c r="E1021" s="173"/>
      <c r="F1021" s="290">
        <v>44120</v>
      </c>
      <c r="G1021" s="290">
        <v>44193</v>
      </c>
      <c r="H1021" s="112"/>
      <c r="I1021" s="112"/>
      <c r="J1021" s="132">
        <v>0</v>
      </c>
      <c r="K1021" s="132">
        <v>0</v>
      </c>
      <c r="L1021" s="132">
        <v>0</v>
      </c>
      <c r="M1021" s="132">
        <v>0</v>
      </c>
      <c r="N1021" s="117"/>
      <c r="O1021" s="115" t="s">
        <v>515</v>
      </c>
      <c r="P1021" s="115"/>
      <c r="Q1021" s="115"/>
      <c r="R1021" s="71"/>
    </row>
    <row r="1022" spans="1:18" s="55" customFormat="1" x14ac:dyDescent="0.25">
      <c r="A1022" s="201"/>
      <c r="B1022" s="62" t="s">
        <v>3135</v>
      </c>
      <c r="C1022" s="42" t="s">
        <v>3139</v>
      </c>
      <c r="D1022" s="39" t="s">
        <v>517</v>
      </c>
      <c r="E1022" s="264">
        <v>60</v>
      </c>
      <c r="F1022" s="291">
        <v>44120</v>
      </c>
      <c r="G1022" s="291">
        <v>44134</v>
      </c>
      <c r="H1022" s="45" t="s">
        <v>3146</v>
      </c>
      <c r="I1022" s="45" t="s">
        <v>3143</v>
      </c>
      <c r="J1022" s="46"/>
      <c r="K1022" s="46"/>
      <c r="L1022" s="46"/>
      <c r="M1022" s="46"/>
      <c r="N1022" s="41"/>
      <c r="O1022" s="42" t="s">
        <v>515</v>
      </c>
      <c r="P1022" s="59" t="s">
        <v>3095</v>
      </c>
      <c r="Q1022" s="42"/>
      <c r="R1022" s="71"/>
    </row>
    <row r="1023" spans="1:18" s="55" customFormat="1" ht="39.75" customHeight="1" x14ac:dyDescent="0.25">
      <c r="A1023" s="201"/>
      <c r="B1023" s="62" t="s">
        <v>3136</v>
      </c>
      <c r="C1023" s="42" t="s">
        <v>3140</v>
      </c>
      <c r="D1023" s="39" t="s">
        <v>517</v>
      </c>
      <c r="E1023" s="264">
        <v>30</v>
      </c>
      <c r="F1023" s="291">
        <v>44136</v>
      </c>
      <c r="G1023" s="291">
        <v>44150</v>
      </c>
      <c r="H1023" s="45" t="s">
        <v>3250</v>
      </c>
      <c r="I1023" s="45" t="s">
        <v>3147</v>
      </c>
      <c r="J1023" s="46"/>
      <c r="K1023" s="46"/>
      <c r="L1023" s="46"/>
      <c r="M1023" s="46"/>
      <c r="N1023" s="41"/>
      <c r="O1023" s="42" t="s">
        <v>515</v>
      </c>
      <c r="P1023" s="59" t="s">
        <v>3095</v>
      </c>
      <c r="Q1023" s="42"/>
      <c r="R1023" s="71"/>
    </row>
    <row r="1024" spans="1:18" s="55" customFormat="1" ht="34.5" customHeight="1" x14ac:dyDescent="0.25">
      <c r="A1024" s="201"/>
      <c r="B1024" s="62" t="s">
        <v>3137</v>
      </c>
      <c r="C1024" s="42" t="s">
        <v>3141</v>
      </c>
      <c r="D1024" s="39" t="s">
        <v>517</v>
      </c>
      <c r="E1024" s="264">
        <v>5</v>
      </c>
      <c r="F1024" s="291">
        <v>44151</v>
      </c>
      <c r="G1024" s="291">
        <v>44165</v>
      </c>
      <c r="H1024" s="45" t="s">
        <v>3144</v>
      </c>
      <c r="I1024" s="45" t="s">
        <v>3144</v>
      </c>
      <c r="J1024" s="46"/>
      <c r="K1024" s="46"/>
      <c r="L1024" s="46"/>
      <c r="M1024" s="46"/>
      <c r="N1024" s="41"/>
      <c r="O1024" s="42" t="s">
        <v>515</v>
      </c>
      <c r="P1024" s="59" t="s">
        <v>3095</v>
      </c>
      <c r="Q1024" s="42"/>
      <c r="R1024" s="71"/>
    </row>
    <row r="1025" spans="1:18" s="55" customFormat="1" ht="25.5" x14ac:dyDescent="0.25">
      <c r="A1025" s="201"/>
      <c r="B1025" s="62" t="s">
        <v>3138</v>
      </c>
      <c r="C1025" s="42" t="s">
        <v>3142</v>
      </c>
      <c r="D1025" s="39" t="s">
        <v>517</v>
      </c>
      <c r="E1025" s="264">
        <v>5</v>
      </c>
      <c r="F1025" s="291">
        <v>44166</v>
      </c>
      <c r="G1025" s="291">
        <v>44193</v>
      </c>
      <c r="H1025" s="45" t="s">
        <v>3145</v>
      </c>
      <c r="I1025" s="45" t="s">
        <v>3145</v>
      </c>
      <c r="J1025" s="46"/>
      <c r="K1025" s="46"/>
      <c r="L1025" s="46"/>
      <c r="M1025" s="46"/>
      <c r="N1025" s="41"/>
      <c r="O1025" s="42" t="s">
        <v>515</v>
      </c>
      <c r="P1025" s="59" t="s">
        <v>3095</v>
      </c>
      <c r="Q1025" s="42"/>
      <c r="R1025" s="71"/>
    </row>
    <row r="1026" spans="1:18" s="55" customFormat="1" ht="33" customHeight="1" x14ac:dyDescent="0.25">
      <c r="A1026" s="140" t="s">
        <v>19</v>
      </c>
      <c r="B1026" s="228" t="s">
        <v>448</v>
      </c>
      <c r="C1026" s="147" t="s">
        <v>444</v>
      </c>
      <c r="D1026" s="150" t="s">
        <v>22</v>
      </c>
      <c r="E1026" s="172"/>
      <c r="F1026" s="289">
        <v>43832</v>
      </c>
      <c r="G1026" s="289">
        <v>44196</v>
      </c>
      <c r="H1026" s="142"/>
      <c r="I1026" s="142"/>
      <c r="J1026" s="143">
        <f>+J1027+J1032+J1037+J1039</f>
        <v>300000</v>
      </c>
      <c r="K1026" s="143">
        <f t="shared" ref="K1026:M1026" si="76">+K1027+K1032+K1037+K1039</f>
        <v>0</v>
      </c>
      <c r="L1026" s="143">
        <f t="shared" si="76"/>
        <v>0</v>
      </c>
      <c r="M1026" s="143">
        <f t="shared" si="76"/>
        <v>0</v>
      </c>
      <c r="N1026" s="144"/>
      <c r="O1026" s="145" t="s">
        <v>3472</v>
      </c>
      <c r="P1026" s="145"/>
      <c r="Q1026" s="145"/>
      <c r="R1026" s="71"/>
    </row>
    <row r="1027" spans="1:18" s="55" customFormat="1" x14ac:dyDescent="0.25">
      <c r="A1027" s="135"/>
      <c r="B1027" s="110" t="s">
        <v>450</v>
      </c>
      <c r="C1027" s="112" t="s">
        <v>445</v>
      </c>
      <c r="D1027" s="112" t="s">
        <v>26</v>
      </c>
      <c r="E1027" s="173"/>
      <c r="F1027" s="290">
        <v>43832</v>
      </c>
      <c r="G1027" s="290">
        <v>44196</v>
      </c>
      <c r="H1027" s="112"/>
      <c r="I1027" s="112"/>
      <c r="J1027" s="132">
        <v>0</v>
      </c>
      <c r="K1027" s="132">
        <v>0</v>
      </c>
      <c r="L1027" s="132">
        <v>0</v>
      </c>
      <c r="M1027" s="132">
        <v>0</v>
      </c>
      <c r="N1027" s="117"/>
      <c r="O1027" s="115" t="s">
        <v>515</v>
      </c>
      <c r="P1027" s="115"/>
      <c r="Q1027" s="115"/>
      <c r="R1027" s="71"/>
    </row>
    <row r="1028" spans="1:18" s="55" customFormat="1" ht="25.5" x14ac:dyDescent="0.25">
      <c r="A1028" s="201"/>
      <c r="B1028" s="62" t="s">
        <v>3167</v>
      </c>
      <c r="C1028" s="42" t="s">
        <v>3150</v>
      </c>
      <c r="D1028" s="39" t="s">
        <v>517</v>
      </c>
      <c r="E1028" s="264">
        <v>60</v>
      </c>
      <c r="F1028" s="291">
        <v>43832</v>
      </c>
      <c r="G1028" s="291">
        <v>43947</v>
      </c>
      <c r="H1028" s="45" t="s">
        <v>3154</v>
      </c>
      <c r="I1028" s="45" t="s">
        <v>3155</v>
      </c>
      <c r="J1028" s="46"/>
      <c r="K1028" s="46"/>
      <c r="L1028" s="46"/>
      <c r="M1028" s="46"/>
      <c r="N1028" s="41"/>
      <c r="O1028" s="42" t="s">
        <v>515</v>
      </c>
      <c r="P1028" s="59" t="s">
        <v>3095</v>
      </c>
      <c r="Q1028" s="42"/>
      <c r="R1028" s="71"/>
    </row>
    <row r="1029" spans="1:18" s="55" customFormat="1" ht="42.75" customHeight="1" x14ac:dyDescent="0.25">
      <c r="A1029" s="201"/>
      <c r="B1029" s="62" t="s">
        <v>3382</v>
      </c>
      <c r="C1029" s="42" t="s">
        <v>3140</v>
      </c>
      <c r="D1029" s="39" t="s">
        <v>517</v>
      </c>
      <c r="E1029" s="264">
        <v>30</v>
      </c>
      <c r="F1029" s="291">
        <v>43950</v>
      </c>
      <c r="G1029" s="291">
        <v>43982</v>
      </c>
      <c r="H1029" s="45" t="s">
        <v>3156</v>
      </c>
      <c r="I1029" s="45" t="s">
        <v>3157</v>
      </c>
      <c r="J1029" s="46"/>
      <c r="K1029" s="46"/>
      <c r="L1029" s="46"/>
      <c r="M1029" s="46"/>
      <c r="N1029" s="41"/>
      <c r="O1029" s="42" t="s">
        <v>515</v>
      </c>
      <c r="P1029" s="59" t="s">
        <v>3095</v>
      </c>
      <c r="Q1029" s="42"/>
      <c r="R1029" s="71"/>
    </row>
    <row r="1030" spans="1:18" s="55" customFormat="1" ht="44.25" customHeight="1" x14ac:dyDescent="0.25">
      <c r="A1030" s="201"/>
      <c r="B1030" s="62" t="s">
        <v>3383</v>
      </c>
      <c r="C1030" s="42" t="s">
        <v>3141</v>
      </c>
      <c r="D1030" s="39" t="s">
        <v>517</v>
      </c>
      <c r="E1030" s="264">
        <v>5</v>
      </c>
      <c r="F1030" s="291">
        <v>43985</v>
      </c>
      <c r="G1030" s="291">
        <v>44191</v>
      </c>
      <c r="H1030" s="45" t="s">
        <v>3158</v>
      </c>
      <c r="I1030" s="45" t="s">
        <v>3159</v>
      </c>
      <c r="J1030" s="46"/>
      <c r="K1030" s="46"/>
      <c r="L1030" s="46"/>
      <c r="M1030" s="46"/>
      <c r="N1030" s="41"/>
      <c r="O1030" s="42" t="s">
        <v>515</v>
      </c>
      <c r="P1030" s="59" t="s">
        <v>3095</v>
      </c>
      <c r="Q1030" s="42"/>
      <c r="R1030" s="71"/>
    </row>
    <row r="1031" spans="1:18" s="55" customFormat="1" x14ac:dyDescent="0.25">
      <c r="A1031" s="201"/>
      <c r="B1031" s="62" t="s">
        <v>3384</v>
      </c>
      <c r="C1031" s="42" t="s">
        <v>3142</v>
      </c>
      <c r="D1031" s="39" t="s">
        <v>517</v>
      </c>
      <c r="E1031" s="264">
        <v>5</v>
      </c>
      <c r="F1031" s="291">
        <v>44192</v>
      </c>
      <c r="G1031" s="291">
        <v>44196</v>
      </c>
      <c r="H1031" s="45" t="s">
        <v>3160</v>
      </c>
      <c r="I1031" s="45" t="s">
        <v>3161</v>
      </c>
      <c r="J1031" s="46"/>
      <c r="K1031" s="46"/>
      <c r="L1031" s="46"/>
      <c r="M1031" s="46"/>
      <c r="N1031" s="41"/>
      <c r="O1031" s="42" t="s">
        <v>515</v>
      </c>
      <c r="P1031" s="59" t="s">
        <v>3095</v>
      </c>
      <c r="Q1031" s="42"/>
      <c r="R1031" s="71"/>
    </row>
    <row r="1032" spans="1:18" s="55" customFormat="1" x14ac:dyDescent="0.25">
      <c r="A1032" s="135"/>
      <c r="B1032" s="110" t="s">
        <v>3385</v>
      </c>
      <c r="C1032" s="112" t="s">
        <v>447</v>
      </c>
      <c r="D1032" s="112" t="s">
        <v>26</v>
      </c>
      <c r="E1032" s="173"/>
      <c r="F1032" s="290">
        <v>43832</v>
      </c>
      <c r="G1032" s="290">
        <v>44196</v>
      </c>
      <c r="H1032" s="112"/>
      <c r="I1032" s="112"/>
      <c r="J1032" s="132">
        <v>0</v>
      </c>
      <c r="K1032" s="132">
        <v>0</v>
      </c>
      <c r="L1032" s="132">
        <v>0</v>
      </c>
      <c r="M1032" s="132">
        <v>0</v>
      </c>
      <c r="N1032" s="117"/>
      <c r="O1032" s="115" t="s">
        <v>515</v>
      </c>
      <c r="P1032" s="115"/>
      <c r="Q1032" s="115"/>
      <c r="R1032" s="71"/>
    </row>
    <row r="1033" spans="1:18" s="55" customFormat="1" ht="25.5" x14ac:dyDescent="0.25">
      <c r="A1033" s="201"/>
      <c r="B1033" s="62" t="s">
        <v>3388</v>
      </c>
      <c r="C1033" s="42" t="s">
        <v>3151</v>
      </c>
      <c r="D1033" s="39" t="s">
        <v>517</v>
      </c>
      <c r="E1033" s="264">
        <v>60</v>
      </c>
      <c r="F1033" s="291">
        <v>43832</v>
      </c>
      <c r="G1033" s="291">
        <v>43947</v>
      </c>
      <c r="H1033" s="45" t="s">
        <v>3162</v>
      </c>
      <c r="I1033" s="45" t="s">
        <v>3155</v>
      </c>
      <c r="J1033" s="46"/>
      <c r="K1033" s="46"/>
      <c r="L1033" s="46"/>
      <c r="M1033" s="46"/>
      <c r="N1033" s="41"/>
      <c r="O1033" s="42" t="s">
        <v>515</v>
      </c>
      <c r="P1033" s="59" t="s">
        <v>3095</v>
      </c>
      <c r="Q1033" s="42"/>
      <c r="R1033" s="71"/>
    </row>
    <row r="1034" spans="1:18" s="55" customFormat="1" ht="39.75" customHeight="1" x14ac:dyDescent="0.25">
      <c r="A1034" s="201"/>
      <c r="B1034" s="62" t="s">
        <v>3389</v>
      </c>
      <c r="C1034" s="42" t="s">
        <v>3152</v>
      </c>
      <c r="D1034" s="39" t="s">
        <v>517</v>
      </c>
      <c r="E1034" s="264">
        <v>30</v>
      </c>
      <c r="F1034" s="291">
        <v>43950</v>
      </c>
      <c r="G1034" s="291">
        <v>43982</v>
      </c>
      <c r="H1034" s="45" t="s">
        <v>3156</v>
      </c>
      <c r="I1034" s="45" t="s">
        <v>3157</v>
      </c>
      <c r="J1034" s="46"/>
      <c r="K1034" s="46"/>
      <c r="L1034" s="46"/>
      <c r="M1034" s="46"/>
      <c r="N1034" s="41"/>
      <c r="O1034" s="42" t="s">
        <v>515</v>
      </c>
      <c r="P1034" s="59" t="s">
        <v>3095</v>
      </c>
      <c r="Q1034" s="42"/>
      <c r="R1034" s="71"/>
    </row>
    <row r="1035" spans="1:18" s="55" customFormat="1" ht="42.75" customHeight="1" x14ac:dyDescent="0.25">
      <c r="A1035" s="201"/>
      <c r="B1035" s="62" t="s">
        <v>3390</v>
      </c>
      <c r="C1035" s="42" t="s">
        <v>3141</v>
      </c>
      <c r="D1035" s="39" t="s">
        <v>517</v>
      </c>
      <c r="E1035" s="264">
        <v>5</v>
      </c>
      <c r="F1035" s="291">
        <v>43985</v>
      </c>
      <c r="G1035" s="291">
        <v>44191</v>
      </c>
      <c r="H1035" s="45" t="s">
        <v>3158</v>
      </c>
      <c r="I1035" s="45" t="s">
        <v>3159</v>
      </c>
      <c r="J1035" s="46"/>
      <c r="K1035" s="46"/>
      <c r="L1035" s="46"/>
      <c r="M1035" s="46"/>
      <c r="N1035" s="41"/>
      <c r="O1035" s="42" t="s">
        <v>515</v>
      </c>
      <c r="P1035" s="59" t="s">
        <v>3095</v>
      </c>
      <c r="Q1035" s="42"/>
      <c r="R1035" s="71"/>
    </row>
    <row r="1036" spans="1:18" s="55" customFormat="1" x14ac:dyDescent="0.25">
      <c r="A1036" s="201"/>
      <c r="B1036" s="62" t="s">
        <v>3391</v>
      </c>
      <c r="C1036" s="42" t="s">
        <v>3142</v>
      </c>
      <c r="D1036" s="39" t="s">
        <v>517</v>
      </c>
      <c r="E1036" s="264">
        <v>5</v>
      </c>
      <c r="F1036" s="291">
        <v>44192</v>
      </c>
      <c r="G1036" s="291">
        <v>44196</v>
      </c>
      <c r="H1036" s="45" t="s">
        <v>3160</v>
      </c>
      <c r="I1036" s="45" t="s">
        <v>3163</v>
      </c>
      <c r="J1036" s="46"/>
      <c r="K1036" s="46"/>
      <c r="L1036" s="46"/>
      <c r="M1036" s="46"/>
      <c r="N1036" s="41"/>
      <c r="O1036" s="42" t="s">
        <v>515</v>
      </c>
      <c r="P1036" s="59" t="s">
        <v>3095</v>
      </c>
      <c r="Q1036" s="42"/>
      <c r="R1036" s="71"/>
    </row>
    <row r="1037" spans="1:18" s="55" customFormat="1" x14ac:dyDescent="0.25">
      <c r="A1037" s="135"/>
      <c r="B1037" s="110" t="s">
        <v>3386</v>
      </c>
      <c r="C1037" s="112" t="s">
        <v>3148</v>
      </c>
      <c r="D1037" s="112" t="s">
        <v>26</v>
      </c>
      <c r="E1037" s="173"/>
      <c r="F1037" s="290">
        <v>43984</v>
      </c>
      <c r="G1037" s="290">
        <v>44193</v>
      </c>
      <c r="H1037" s="112"/>
      <c r="I1037" s="112"/>
      <c r="J1037" s="132">
        <v>200000</v>
      </c>
      <c r="K1037" s="132"/>
      <c r="L1037" s="132"/>
      <c r="M1037" s="132"/>
      <c r="N1037" s="117" t="s">
        <v>71</v>
      </c>
      <c r="O1037" s="115" t="s">
        <v>515</v>
      </c>
      <c r="P1037" s="115"/>
      <c r="Q1037" s="115"/>
      <c r="R1037" s="71"/>
    </row>
    <row r="1038" spans="1:18" s="55" customFormat="1" ht="25.5" x14ac:dyDescent="0.25">
      <c r="A1038" s="201"/>
      <c r="B1038" s="62" t="s">
        <v>3387</v>
      </c>
      <c r="C1038" s="42" t="s">
        <v>3153</v>
      </c>
      <c r="D1038" s="39" t="s">
        <v>517</v>
      </c>
      <c r="E1038" s="185">
        <v>100</v>
      </c>
      <c r="F1038" s="291">
        <v>43984</v>
      </c>
      <c r="G1038" s="291">
        <v>44193</v>
      </c>
      <c r="H1038" s="45" t="s">
        <v>3396</v>
      </c>
      <c r="I1038" s="45" t="s">
        <v>3164</v>
      </c>
      <c r="J1038" s="46"/>
      <c r="K1038" s="46"/>
      <c r="L1038" s="46"/>
      <c r="M1038" s="46"/>
      <c r="N1038" s="41"/>
      <c r="O1038" s="42" t="s">
        <v>515</v>
      </c>
      <c r="P1038" s="59" t="s">
        <v>3095</v>
      </c>
      <c r="Q1038" s="42"/>
      <c r="R1038" s="71"/>
    </row>
    <row r="1039" spans="1:18" s="55" customFormat="1" ht="25.5" x14ac:dyDescent="0.25">
      <c r="A1039" s="135"/>
      <c r="B1039" s="110" t="s">
        <v>446</v>
      </c>
      <c r="C1039" s="112" t="s">
        <v>3149</v>
      </c>
      <c r="D1039" s="112" t="s">
        <v>26</v>
      </c>
      <c r="E1039" s="173"/>
      <c r="F1039" s="290">
        <v>43984</v>
      </c>
      <c r="G1039" s="290">
        <v>44193</v>
      </c>
      <c r="H1039" s="112"/>
      <c r="I1039" s="112"/>
      <c r="J1039" s="132">
        <v>100000</v>
      </c>
      <c r="K1039" s="132"/>
      <c r="L1039" s="132"/>
      <c r="M1039" s="132"/>
      <c r="N1039" s="117" t="s">
        <v>71</v>
      </c>
      <c r="O1039" s="115" t="s">
        <v>515</v>
      </c>
      <c r="P1039" s="115"/>
      <c r="Q1039" s="115"/>
      <c r="R1039" s="71"/>
    </row>
    <row r="1040" spans="1:18" s="55" customFormat="1" ht="60.75" customHeight="1" x14ac:dyDescent="0.25">
      <c r="A1040" s="201"/>
      <c r="B1040" s="62" t="s">
        <v>3165</v>
      </c>
      <c r="C1040" s="42" t="s">
        <v>3251</v>
      </c>
      <c r="D1040" s="39" t="s">
        <v>517</v>
      </c>
      <c r="E1040" s="185">
        <v>100</v>
      </c>
      <c r="F1040" s="291">
        <v>43984</v>
      </c>
      <c r="G1040" s="291">
        <v>44193</v>
      </c>
      <c r="H1040" s="45" t="s">
        <v>3397</v>
      </c>
      <c r="I1040" s="45" t="s">
        <v>3164</v>
      </c>
      <c r="J1040" s="46"/>
      <c r="K1040" s="46"/>
      <c r="L1040" s="46"/>
      <c r="M1040" s="46"/>
      <c r="N1040" s="41"/>
      <c r="O1040" s="42" t="s">
        <v>515</v>
      </c>
      <c r="P1040" s="59" t="s">
        <v>3095</v>
      </c>
      <c r="Q1040" s="42"/>
      <c r="R1040" s="71"/>
    </row>
    <row r="1041" spans="1:18" s="55" customFormat="1" ht="27" customHeight="1" x14ac:dyDescent="0.25">
      <c r="A1041" s="140" t="s">
        <v>19</v>
      </c>
      <c r="B1041" s="147" t="s">
        <v>3392</v>
      </c>
      <c r="C1041" s="147" t="s">
        <v>449</v>
      </c>
      <c r="D1041" s="150" t="s">
        <v>22</v>
      </c>
      <c r="E1041" s="172"/>
      <c r="F1041" s="289">
        <v>43892</v>
      </c>
      <c r="G1041" s="289">
        <v>44193</v>
      </c>
      <c r="H1041" s="142"/>
      <c r="I1041" s="142"/>
      <c r="J1041" s="146">
        <f>+J1042</f>
        <v>450000</v>
      </c>
      <c r="K1041" s="146">
        <f t="shared" ref="K1041:M1041" si="77">+K1042</f>
        <v>0</v>
      </c>
      <c r="L1041" s="146">
        <f t="shared" si="77"/>
        <v>0</v>
      </c>
      <c r="M1041" s="146">
        <f t="shared" si="77"/>
        <v>0</v>
      </c>
      <c r="N1041" s="144"/>
      <c r="O1041" s="145" t="s">
        <v>3472</v>
      </c>
      <c r="P1041" s="145"/>
      <c r="Q1041" s="145"/>
      <c r="R1041" s="71"/>
    </row>
    <row r="1042" spans="1:18" s="55" customFormat="1" ht="30.75" customHeight="1" x14ac:dyDescent="0.25">
      <c r="A1042" s="135"/>
      <c r="B1042" s="115" t="s">
        <v>3393</v>
      </c>
      <c r="C1042" s="112" t="s">
        <v>3166</v>
      </c>
      <c r="D1042" s="112" t="s">
        <v>26</v>
      </c>
      <c r="E1042" s="173"/>
      <c r="F1042" s="290">
        <v>43892</v>
      </c>
      <c r="G1042" s="290">
        <v>44193</v>
      </c>
      <c r="H1042" s="112"/>
      <c r="I1042" s="112"/>
      <c r="J1042" s="132">
        <v>450000</v>
      </c>
      <c r="K1042" s="132">
        <v>0</v>
      </c>
      <c r="L1042" s="132">
        <v>0</v>
      </c>
      <c r="M1042" s="132">
        <v>0</v>
      </c>
      <c r="N1042" s="117" t="s">
        <v>71</v>
      </c>
      <c r="O1042" s="115" t="s">
        <v>515</v>
      </c>
      <c r="P1042" s="115"/>
      <c r="Q1042" s="115"/>
      <c r="R1042" s="71"/>
    </row>
    <row r="1043" spans="1:18" s="55" customFormat="1" ht="29.25" customHeight="1" x14ac:dyDescent="0.25">
      <c r="A1043" s="201"/>
      <c r="B1043" s="62" t="s">
        <v>3394</v>
      </c>
      <c r="C1043" s="42" t="s">
        <v>3398</v>
      </c>
      <c r="D1043" s="39" t="s">
        <v>517</v>
      </c>
      <c r="E1043" s="185">
        <v>100</v>
      </c>
      <c r="F1043" s="291">
        <v>43892</v>
      </c>
      <c r="G1043" s="291">
        <v>44193</v>
      </c>
      <c r="H1043" s="45" t="s">
        <v>3399</v>
      </c>
      <c r="I1043" s="45" t="s">
        <v>835</v>
      </c>
      <c r="J1043" s="46"/>
      <c r="K1043" s="46"/>
      <c r="L1043" s="46"/>
      <c r="M1043" s="46"/>
      <c r="N1043" s="41"/>
      <c r="O1043" s="42" t="s">
        <v>515</v>
      </c>
      <c r="P1043" s="59" t="s">
        <v>3095</v>
      </c>
      <c r="Q1043" s="42"/>
      <c r="R1043" s="71"/>
    </row>
    <row r="1044" spans="1:18" x14ac:dyDescent="0.25">
      <c r="A1044" s="61"/>
      <c r="B1044" s="268" t="s">
        <v>451</v>
      </c>
      <c r="C1044" s="78" t="s">
        <v>452</v>
      </c>
      <c r="D1044" s="33" t="s">
        <v>18</v>
      </c>
      <c r="E1044" s="171"/>
      <c r="F1044" s="288"/>
      <c r="G1044" s="288"/>
      <c r="H1044" s="155"/>
      <c r="I1044" s="155"/>
      <c r="J1044" s="79">
        <f>+J1045+J1047+J1049+J1051</f>
        <v>0</v>
      </c>
      <c r="K1044" s="79">
        <f t="shared" ref="K1044:M1044" si="78">+K1045+K1047+K1049+K1051</f>
        <v>0</v>
      </c>
      <c r="L1044" s="79">
        <f t="shared" si="78"/>
        <v>0</v>
      </c>
      <c r="M1044" s="79">
        <f t="shared" si="78"/>
        <v>0</v>
      </c>
      <c r="N1044" s="319"/>
      <c r="O1044" s="319"/>
      <c r="P1044" s="159"/>
      <c r="Q1044" s="159"/>
      <c r="R1044" s="81"/>
    </row>
    <row r="1045" spans="1:18" s="55" customFormat="1" ht="27.75" customHeight="1" x14ac:dyDescent="0.25">
      <c r="A1045" s="151" t="s">
        <v>44</v>
      </c>
      <c r="B1045" s="228" t="s">
        <v>453</v>
      </c>
      <c r="C1045" s="147" t="s">
        <v>456</v>
      </c>
      <c r="D1045" s="150" t="s">
        <v>22</v>
      </c>
      <c r="E1045" s="172"/>
      <c r="F1045" s="292"/>
      <c r="G1045" s="292"/>
      <c r="H1045" s="142"/>
      <c r="I1045" s="142"/>
      <c r="J1045" s="152">
        <f>+J1046</f>
        <v>0</v>
      </c>
      <c r="K1045" s="152">
        <f t="shared" ref="K1045:M1045" si="79">+K1046</f>
        <v>0</v>
      </c>
      <c r="L1045" s="152">
        <f t="shared" si="79"/>
        <v>0</v>
      </c>
      <c r="M1045" s="152">
        <f t="shared" si="79"/>
        <v>0</v>
      </c>
      <c r="N1045" s="144"/>
      <c r="O1045" s="145" t="s">
        <v>287</v>
      </c>
      <c r="P1045" s="145"/>
      <c r="Q1045" s="145"/>
      <c r="R1045" s="71"/>
    </row>
    <row r="1046" spans="1:18" s="55" customFormat="1" ht="30" customHeight="1" x14ac:dyDescent="0.25">
      <c r="A1046" s="137"/>
      <c r="B1046" s="110" t="s">
        <v>454</v>
      </c>
      <c r="C1046" s="119" t="s">
        <v>458</v>
      </c>
      <c r="D1046" s="112" t="s">
        <v>26</v>
      </c>
      <c r="E1046" s="173"/>
      <c r="F1046" s="293"/>
      <c r="G1046" s="293"/>
      <c r="H1046" s="112"/>
      <c r="I1046" s="112"/>
      <c r="J1046" s="121">
        <v>0</v>
      </c>
      <c r="K1046" s="121">
        <v>0</v>
      </c>
      <c r="L1046" s="121">
        <v>0</v>
      </c>
      <c r="M1046" s="121">
        <v>0</v>
      </c>
      <c r="N1046" s="117"/>
      <c r="O1046" s="115" t="s">
        <v>287</v>
      </c>
      <c r="P1046" s="115"/>
      <c r="Q1046" s="115"/>
      <c r="R1046" s="71"/>
    </row>
    <row r="1047" spans="1:18" s="55" customFormat="1" ht="30" customHeight="1" x14ac:dyDescent="0.25">
      <c r="A1047" s="151" t="s">
        <v>44</v>
      </c>
      <c r="B1047" s="228" t="s">
        <v>455</v>
      </c>
      <c r="C1047" s="147" t="s">
        <v>460</v>
      </c>
      <c r="D1047" s="150" t="s">
        <v>22</v>
      </c>
      <c r="E1047" s="172"/>
      <c r="F1047" s="292"/>
      <c r="G1047" s="292"/>
      <c r="H1047" s="142"/>
      <c r="I1047" s="142"/>
      <c r="J1047" s="152">
        <f>+J1048</f>
        <v>0</v>
      </c>
      <c r="K1047" s="152">
        <f t="shared" ref="K1047:M1047" si="80">+K1048</f>
        <v>0</v>
      </c>
      <c r="L1047" s="152">
        <f t="shared" si="80"/>
        <v>0</v>
      </c>
      <c r="M1047" s="152">
        <f t="shared" si="80"/>
        <v>0</v>
      </c>
      <c r="N1047" s="144"/>
      <c r="O1047" s="145" t="s">
        <v>287</v>
      </c>
      <c r="P1047" s="145"/>
      <c r="Q1047" s="145"/>
      <c r="R1047" s="71"/>
    </row>
    <row r="1048" spans="1:18" s="55" customFormat="1" x14ac:dyDescent="0.25">
      <c r="A1048" s="137"/>
      <c r="B1048" s="110" t="s">
        <v>457</v>
      </c>
      <c r="C1048" s="119" t="s">
        <v>462</v>
      </c>
      <c r="D1048" s="112" t="s">
        <v>26</v>
      </c>
      <c r="E1048" s="173"/>
      <c r="F1048" s="293"/>
      <c r="G1048" s="293"/>
      <c r="H1048" s="112"/>
      <c r="I1048" s="112"/>
      <c r="J1048" s="121">
        <v>0</v>
      </c>
      <c r="K1048" s="121">
        <v>0</v>
      </c>
      <c r="L1048" s="121">
        <v>0</v>
      </c>
      <c r="M1048" s="121">
        <v>0</v>
      </c>
      <c r="N1048" s="117"/>
      <c r="O1048" s="115" t="s">
        <v>287</v>
      </c>
      <c r="P1048" s="115"/>
      <c r="Q1048" s="115"/>
      <c r="R1048" s="71"/>
    </row>
    <row r="1049" spans="1:18" s="55" customFormat="1" ht="25.5" x14ac:dyDescent="0.25">
      <c r="A1049" s="151" t="s">
        <v>44</v>
      </c>
      <c r="B1049" s="228" t="s">
        <v>459</v>
      </c>
      <c r="C1049" s="147" t="s">
        <v>464</v>
      </c>
      <c r="D1049" s="150" t="s">
        <v>22</v>
      </c>
      <c r="E1049" s="172"/>
      <c r="F1049" s="292"/>
      <c r="G1049" s="292"/>
      <c r="H1049" s="142"/>
      <c r="I1049" s="142"/>
      <c r="J1049" s="152">
        <f>+J1050</f>
        <v>0</v>
      </c>
      <c r="K1049" s="152">
        <f t="shared" ref="K1049:M1049" si="81">+K1050</f>
        <v>0</v>
      </c>
      <c r="L1049" s="152">
        <f t="shared" si="81"/>
        <v>0</v>
      </c>
      <c r="M1049" s="152">
        <f t="shared" si="81"/>
        <v>0</v>
      </c>
      <c r="N1049" s="144"/>
      <c r="O1049" s="145" t="s">
        <v>318</v>
      </c>
      <c r="P1049" s="145"/>
      <c r="Q1049" s="145"/>
      <c r="R1049" s="71"/>
    </row>
    <row r="1050" spans="1:18" s="55" customFormat="1" ht="25.5" x14ac:dyDescent="0.25">
      <c r="A1050" s="137"/>
      <c r="B1050" s="110" t="s">
        <v>461</v>
      </c>
      <c r="C1050" s="119" t="s">
        <v>466</v>
      </c>
      <c r="D1050" s="112" t="s">
        <v>26</v>
      </c>
      <c r="E1050" s="173"/>
      <c r="F1050" s="293"/>
      <c r="G1050" s="293"/>
      <c r="H1050" s="112"/>
      <c r="I1050" s="112"/>
      <c r="J1050" s="121">
        <v>0</v>
      </c>
      <c r="K1050" s="121">
        <v>0</v>
      </c>
      <c r="L1050" s="121">
        <v>0</v>
      </c>
      <c r="M1050" s="121">
        <v>0</v>
      </c>
      <c r="N1050" s="117"/>
      <c r="O1050" s="115" t="s">
        <v>318</v>
      </c>
      <c r="P1050" s="115"/>
      <c r="Q1050" s="115"/>
      <c r="R1050" s="71"/>
    </row>
    <row r="1051" spans="1:18" s="55" customFormat="1" ht="30.75" customHeight="1" x14ac:dyDescent="0.25">
      <c r="A1051" s="151" t="s">
        <v>44</v>
      </c>
      <c r="B1051" s="228" t="s">
        <v>463</v>
      </c>
      <c r="C1051" s="147" t="s">
        <v>467</v>
      </c>
      <c r="D1051" s="150" t="s">
        <v>22</v>
      </c>
      <c r="E1051" s="172"/>
      <c r="F1051" s="292"/>
      <c r="G1051" s="292"/>
      <c r="H1051" s="142"/>
      <c r="I1051" s="142"/>
      <c r="J1051" s="152">
        <f>+J1052</f>
        <v>0</v>
      </c>
      <c r="K1051" s="152">
        <f t="shared" ref="K1051:M1051" si="82">+K1052</f>
        <v>0</v>
      </c>
      <c r="L1051" s="152">
        <f t="shared" si="82"/>
        <v>0</v>
      </c>
      <c r="M1051" s="152">
        <f t="shared" si="82"/>
        <v>0</v>
      </c>
      <c r="N1051" s="144"/>
      <c r="O1051" s="145" t="s">
        <v>318</v>
      </c>
      <c r="P1051" s="145"/>
      <c r="Q1051" s="145"/>
      <c r="R1051" s="71"/>
    </row>
    <row r="1052" spans="1:18" s="55" customFormat="1" ht="30" customHeight="1" x14ac:dyDescent="0.25">
      <c r="A1052" s="137"/>
      <c r="B1052" s="110" t="s">
        <v>465</v>
      </c>
      <c r="C1052" s="119" t="s">
        <v>3418</v>
      </c>
      <c r="D1052" s="112" t="s">
        <v>226</v>
      </c>
      <c r="E1052" s="173"/>
      <c r="F1052" s="293"/>
      <c r="G1052" s="293"/>
      <c r="H1052" s="112"/>
      <c r="I1052" s="112"/>
      <c r="J1052" s="121">
        <v>0</v>
      </c>
      <c r="K1052" s="121">
        <v>0</v>
      </c>
      <c r="L1052" s="121">
        <v>0</v>
      </c>
      <c r="M1052" s="121">
        <v>0</v>
      </c>
      <c r="N1052" s="117"/>
      <c r="O1052" s="115" t="s">
        <v>318</v>
      </c>
      <c r="P1052" s="115"/>
      <c r="Q1052" s="115"/>
      <c r="R1052" s="71"/>
    </row>
    <row r="1053" spans="1:18" s="55" customFormat="1" ht="25.5" x14ac:dyDescent="0.25">
      <c r="A1053" s="201"/>
      <c r="B1053" s="62" t="s">
        <v>3419</v>
      </c>
      <c r="C1053" s="42" t="s">
        <v>3420</v>
      </c>
      <c r="D1053" s="39" t="s">
        <v>517</v>
      </c>
      <c r="E1053" s="185">
        <v>100</v>
      </c>
      <c r="F1053" s="291">
        <v>43892</v>
      </c>
      <c r="G1053" s="291">
        <v>43921</v>
      </c>
      <c r="H1053" s="45" t="s">
        <v>3450</v>
      </c>
      <c r="I1053" s="45" t="s">
        <v>816</v>
      </c>
      <c r="J1053" s="46"/>
      <c r="K1053" s="46"/>
      <c r="L1053" s="46"/>
      <c r="M1053" s="46"/>
      <c r="N1053" s="41"/>
      <c r="O1053" s="42" t="s">
        <v>318</v>
      </c>
      <c r="P1053" s="59" t="s">
        <v>2457</v>
      </c>
      <c r="Q1053" s="42"/>
      <c r="R1053" s="71"/>
    </row>
    <row r="1054" spans="1:18" ht="73.5" customHeight="1" x14ac:dyDescent="0.25">
      <c r="A1054" s="74"/>
      <c r="B1054" s="26" t="s">
        <v>468</v>
      </c>
      <c r="C1054" s="75" t="s">
        <v>469</v>
      </c>
      <c r="D1054" s="27" t="s">
        <v>15</v>
      </c>
      <c r="E1054" s="170"/>
      <c r="F1054" s="287"/>
      <c r="G1054" s="309"/>
      <c r="H1054" s="154"/>
      <c r="I1054" s="154"/>
      <c r="J1054" s="76">
        <f>+J1055+J1085+J1099+J1112</f>
        <v>4000000</v>
      </c>
      <c r="K1054" s="76">
        <f>+K1055+K1085+K1099+K1112</f>
        <v>0</v>
      </c>
      <c r="L1054" s="76">
        <f>+L1055+L1085+L1099+L1112</f>
        <v>0</v>
      </c>
      <c r="M1054" s="76">
        <f>+M1055+M1085+M1099+M1112</f>
        <v>0</v>
      </c>
      <c r="N1054" s="318"/>
      <c r="O1054" s="318"/>
      <c r="P1054" s="160"/>
      <c r="Q1054" s="160"/>
      <c r="R1054" s="81"/>
    </row>
    <row r="1055" spans="1:18" x14ac:dyDescent="0.25">
      <c r="A1055" s="61"/>
      <c r="B1055" s="268" t="s">
        <v>470</v>
      </c>
      <c r="C1055" s="78" t="s">
        <v>471</v>
      </c>
      <c r="D1055" s="33" t="s">
        <v>18</v>
      </c>
      <c r="E1055" s="171"/>
      <c r="F1055" s="288"/>
      <c r="G1055" s="288"/>
      <c r="H1055" s="155"/>
      <c r="I1055" s="155"/>
      <c r="J1055" s="79">
        <f>+J1056+J1065+J1069+J1074+J1081</f>
        <v>1064874.51</v>
      </c>
      <c r="K1055" s="79">
        <f t="shared" ref="K1055:M1055" si="83">+K1056+K1065+K1069+K1074+K1081</f>
        <v>0</v>
      </c>
      <c r="L1055" s="79">
        <f t="shared" si="83"/>
        <v>0</v>
      </c>
      <c r="M1055" s="79">
        <f t="shared" si="83"/>
        <v>0</v>
      </c>
      <c r="N1055" s="319"/>
      <c r="O1055" s="319"/>
      <c r="P1055" s="266"/>
      <c r="Q1055" s="266"/>
      <c r="R1055" s="81"/>
    </row>
    <row r="1056" spans="1:18" s="55" customFormat="1" ht="25.5" x14ac:dyDescent="0.25">
      <c r="A1056" s="140" t="s">
        <v>19</v>
      </c>
      <c r="B1056" s="228" t="s">
        <v>472</v>
      </c>
      <c r="C1056" s="147" t="s">
        <v>473</v>
      </c>
      <c r="D1056" s="150" t="s">
        <v>22</v>
      </c>
      <c r="E1056" s="172"/>
      <c r="F1056" s="289">
        <v>43832</v>
      </c>
      <c r="G1056" s="289">
        <v>44195</v>
      </c>
      <c r="H1056" s="142"/>
      <c r="I1056" s="142"/>
      <c r="J1056" s="143">
        <f>+J1057</f>
        <v>719266.67</v>
      </c>
      <c r="K1056" s="143">
        <f>+K1057</f>
        <v>0</v>
      </c>
      <c r="L1056" s="143">
        <f>+L1057</f>
        <v>0</v>
      </c>
      <c r="M1056" s="143">
        <f>+M1057</f>
        <v>0</v>
      </c>
      <c r="N1056" s="144" t="s">
        <v>23</v>
      </c>
      <c r="O1056" s="145" t="s">
        <v>474</v>
      </c>
      <c r="P1056" s="145"/>
      <c r="Q1056" s="145"/>
      <c r="R1056" s="71"/>
    </row>
    <row r="1057" spans="1:18" s="85" customFormat="1" ht="25.5" x14ac:dyDescent="0.25">
      <c r="A1057" s="138"/>
      <c r="B1057" s="115" t="s">
        <v>475</v>
      </c>
      <c r="C1057" s="112" t="s">
        <v>476</v>
      </c>
      <c r="D1057" s="112" t="s">
        <v>26</v>
      </c>
      <c r="E1057" s="173"/>
      <c r="F1057" s="290">
        <v>43832</v>
      </c>
      <c r="G1057" s="290">
        <v>44195</v>
      </c>
      <c r="H1057" s="112"/>
      <c r="I1057" s="112"/>
      <c r="J1057" s="133">
        <v>719266.67</v>
      </c>
      <c r="K1057" s="133">
        <v>0</v>
      </c>
      <c r="L1057" s="133">
        <v>0</v>
      </c>
      <c r="M1057" s="133">
        <v>0</v>
      </c>
      <c r="N1057" s="117" t="s">
        <v>23</v>
      </c>
      <c r="O1057" s="115" t="s">
        <v>474</v>
      </c>
      <c r="P1057" s="115"/>
      <c r="Q1057" s="115"/>
      <c r="R1057" s="69"/>
    </row>
    <row r="1058" spans="1:18" s="85" customFormat="1" ht="25.5" x14ac:dyDescent="0.25">
      <c r="A1058" s="202"/>
      <c r="B1058" s="42" t="s">
        <v>1065</v>
      </c>
      <c r="C1058" s="39" t="s">
        <v>1072</v>
      </c>
      <c r="D1058" s="39" t="s">
        <v>517</v>
      </c>
      <c r="E1058" s="214">
        <v>5</v>
      </c>
      <c r="F1058" s="291">
        <v>43832</v>
      </c>
      <c r="G1058" s="295">
        <v>43860</v>
      </c>
      <c r="H1058" s="63" t="s">
        <v>783</v>
      </c>
      <c r="I1058" s="63" t="s">
        <v>783</v>
      </c>
      <c r="J1058" s="203"/>
      <c r="K1058" s="203"/>
      <c r="L1058" s="203"/>
      <c r="M1058" s="203"/>
      <c r="N1058" s="41"/>
      <c r="O1058" s="42" t="s">
        <v>474</v>
      </c>
      <c r="P1058" s="271" t="s">
        <v>1084</v>
      </c>
      <c r="Q1058" s="42"/>
      <c r="R1058" s="69"/>
    </row>
    <row r="1059" spans="1:18" s="85" customFormat="1" ht="25.5" x14ac:dyDescent="0.25">
      <c r="A1059" s="202"/>
      <c r="B1059" s="42" t="s">
        <v>1066</v>
      </c>
      <c r="C1059" s="199" t="s">
        <v>871</v>
      </c>
      <c r="D1059" s="39" t="s">
        <v>517</v>
      </c>
      <c r="E1059" s="214">
        <v>5</v>
      </c>
      <c r="F1059" s="295">
        <v>43891</v>
      </c>
      <c r="G1059" s="295">
        <v>44012</v>
      </c>
      <c r="H1059" s="63" t="s">
        <v>1078</v>
      </c>
      <c r="I1059" s="63" t="s">
        <v>830</v>
      </c>
      <c r="J1059" s="203"/>
      <c r="K1059" s="203"/>
      <c r="L1059" s="203"/>
      <c r="M1059" s="203"/>
      <c r="N1059" s="41"/>
      <c r="O1059" s="42" t="s">
        <v>474</v>
      </c>
      <c r="P1059" s="271" t="s">
        <v>1084</v>
      </c>
      <c r="Q1059" s="42"/>
      <c r="R1059" s="69"/>
    </row>
    <row r="1060" spans="1:18" s="85" customFormat="1" ht="25.5" x14ac:dyDescent="0.25">
      <c r="A1060" s="202"/>
      <c r="B1060" s="42" t="s">
        <v>1067</v>
      </c>
      <c r="C1060" s="199" t="s">
        <v>1073</v>
      </c>
      <c r="D1060" s="39" t="s">
        <v>517</v>
      </c>
      <c r="E1060" s="245">
        <v>10</v>
      </c>
      <c r="F1060" s="291">
        <v>43832</v>
      </c>
      <c r="G1060" s="295">
        <v>43920</v>
      </c>
      <c r="H1060" s="42" t="s">
        <v>1079</v>
      </c>
      <c r="I1060" s="42" t="s">
        <v>1080</v>
      </c>
      <c r="J1060" s="203"/>
      <c r="K1060" s="203"/>
      <c r="L1060" s="203"/>
      <c r="M1060" s="203"/>
      <c r="N1060" s="41"/>
      <c r="O1060" s="42" t="s">
        <v>474</v>
      </c>
      <c r="P1060" s="271" t="s">
        <v>1085</v>
      </c>
      <c r="Q1060" s="62" t="s">
        <v>185</v>
      </c>
      <c r="R1060" s="69"/>
    </row>
    <row r="1061" spans="1:18" s="85" customFormat="1" ht="25.5" x14ac:dyDescent="0.25">
      <c r="A1061" s="202"/>
      <c r="B1061" s="42" t="s">
        <v>1068</v>
      </c>
      <c r="C1061" s="199" t="s">
        <v>1074</v>
      </c>
      <c r="D1061" s="39" t="s">
        <v>517</v>
      </c>
      <c r="E1061" s="245">
        <v>20</v>
      </c>
      <c r="F1061" s="295">
        <v>43832</v>
      </c>
      <c r="G1061" s="295">
        <v>44012</v>
      </c>
      <c r="H1061" s="42" t="s">
        <v>3252</v>
      </c>
      <c r="I1061" s="42" t="s">
        <v>3253</v>
      </c>
      <c r="J1061" s="203"/>
      <c r="K1061" s="203"/>
      <c r="L1061" s="203"/>
      <c r="M1061" s="203"/>
      <c r="N1061" s="41"/>
      <c r="O1061" s="42" t="s">
        <v>474</v>
      </c>
      <c r="P1061" s="271" t="s">
        <v>1084</v>
      </c>
      <c r="Q1061" s="42"/>
      <c r="R1061" s="69"/>
    </row>
    <row r="1062" spans="1:18" s="85" customFormat="1" ht="25.5" x14ac:dyDescent="0.25">
      <c r="A1062" s="202"/>
      <c r="B1062" s="42" t="s">
        <v>1069</v>
      </c>
      <c r="C1062" s="199" t="s">
        <v>1075</v>
      </c>
      <c r="D1062" s="39" t="s">
        <v>517</v>
      </c>
      <c r="E1062" s="245">
        <v>10</v>
      </c>
      <c r="F1062" s="294">
        <v>43876</v>
      </c>
      <c r="G1062" s="295">
        <v>43920</v>
      </c>
      <c r="H1062" s="42" t="s">
        <v>1472</v>
      </c>
      <c r="I1062" s="42" t="s">
        <v>1081</v>
      </c>
      <c r="J1062" s="203"/>
      <c r="K1062" s="203"/>
      <c r="L1062" s="203"/>
      <c r="M1062" s="203"/>
      <c r="N1062" s="41"/>
      <c r="O1062" s="42" t="s">
        <v>474</v>
      </c>
      <c r="P1062" s="271" t="s">
        <v>1085</v>
      </c>
      <c r="Q1062" s="42"/>
      <c r="R1062" s="69"/>
    </row>
    <row r="1063" spans="1:18" s="85" customFormat="1" ht="25.5" x14ac:dyDescent="0.25">
      <c r="A1063" s="202"/>
      <c r="B1063" s="42" t="s">
        <v>1070</v>
      </c>
      <c r="C1063" s="199" t="s">
        <v>1076</v>
      </c>
      <c r="D1063" s="39" t="s">
        <v>517</v>
      </c>
      <c r="E1063" s="245">
        <v>10</v>
      </c>
      <c r="F1063" s="294">
        <v>43833</v>
      </c>
      <c r="G1063" s="295">
        <v>43920</v>
      </c>
      <c r="H1063" s="42" t="s">
        <v>1082</v>
      </c>
      <c r="I1063" s="42" t="s">
        <v>3254</v>
      </c>
      <c r="J1063" s="203"/>
      <c r="K1063" s="203"/>
      <c r="L1063" s="203"/>
      <c r="M1063" s="203"/>
      <c r="N1063" s="41"/>
      <c r="O1063" s="42" t="s">
        <v>474</v>
      </c>
      <c r="P1063" s="62" t="s">
        <v>1085</v>
      </c>
      <c r="Q1063" s="42"/>
      <c r="R1063" s="69"/>
    </row>
    <row r="1064" spans="1:18" s="85" customFormat="1" ht="25.5" x14ac:dyDescent="0.25">
      <c r="A1064" s="202"/>
      <c r="B1064" s="42" t="s">
        <v>1071</v>
      </c>
      <c r="C1064" s="199" t="s">
        <v>1077</v>
      </c>
      <c r="D1064" s="39" t="s">
        <v>517</v>
      </c>
      <c r="E1064" s="245">
        <v>40</v>
      </c>
      <c r="F1064" s="291">
        <v>44013</v>
      </c>
      <c r="G1064" s="295">
        <v>44195</v>
      </c>
      <c r="H1064" s="204" t="s">
        <v>3255</v>
      </c>
      <c r="I1064" s="42" t="s">
        <v>1083</v>
      </c>
      <c r="J1064" s="203"/>
      <c r="K1064" s="203"/>
      <c r="L1064" s="203"/>
      <c r="M1064" s="203"/>
      <c r="N1064" s="41"/>
      <c r="O1064" s="42" t="s">
        <v>474</v>
      </c>
      <c r="P1064" s="271" t="s">
        <v>1084</v>
      </c>
      <c r="Q1064" s="42"/>
      <c r="R1064" s="69"/>
    </row>
    <row r="1065" spans="1:18" s="55" customFormat="1" ht="25.5" x14ac:dyDescent="0.25">
      <c r="A1065" s="140" t="s">
        <v>19</v>
      </c>
      <c r="B1065" s="228" t="s">
        <v>477</v>
      </c>
      <c r="C1065" s="147" t="s">
        <v>3256</v>
      </c>
      <c r="D1065" s="150" t="s">
        <v>22</v>
      </c>
      <c r="E1065" s="172"/>
      <c r="F1065" s="289">
        <v>43862</v>
      </c>
      <c r="G1065" s="289">
        <v>44185</v>
      </c>
      <c r="H1065" s="142"/>
      <c r="I1065" s="142"/>
      <c r="J1065" s="146">
        <v>0</v>
      </c>
      <c r="K1065" s="146">
        <v>0</v>
      </c>
      <c r="L1065" s="146">
        <v>0</v>
      </c>
      <c r="M1065" s="146">
        <v>0</v>
      </c>
      <c r="N1065" s="144"/>
      <c r="O1065" s="145" t="s">
        <v>474</v>
      </c>
      <c r="P1065" s="145"/>
      <c r="Q1065" s="145"/>
      <c r="R1065" s="71"/>
    </row>
    <row r="1066" spans="1:18" s="55" customFormat="1" ht="31.5" customHeight="1" x14ac:dyDescent="0.25">
      <c r="A1066" s="139"/>
      <c r="B1066" s="110" t="s">
        <v>478</v>
      </c>
      <c r="C1066" s="112" t="s">
        <v>3257</v>
      </c>
      <c r="D1066" s="110" t="s">
        <v>26</v>
      </c>
      <c r="E1066" s="179"/>
      <c r="F1066" s="310">
        <v>43862</v>
      </c>
      <c r="G1066" s="290">
        <v>44185</v>
      </c>
      <c r="H1066" s="110"/>
      <c r="I1066" s="110"/>
      <c r="J1066" s="133">
        <v>0</v>
      </c>
      <c r="K1066" s="133">
        <v>0</v>
      </c>
      <c r="L1066" s="133">
        <v>0</v>
      </c>
      <c r="M1066" s="133">
        <v>0</v>
      </c>
      <c r="N1066" s="117"/>
      <c r="O1066" s="115" t="s">
        <v>474</v>
      </c>
      <c r="P1066" s="115"/>
      <c r="Q1066" s="115"/>
      <c r="R1066" s="71"/>
    </row>
    <row r="1067" spans="1:18" s="55" customFormat="1" ht="31.5" customHeight="1" x14ac:dyDescent="0.25">
      <c r="A1067" s="205"/>
      <c r="B1067" s="62" t="s">
        <v>1086</v>
      </c>
      <c r="C1067" s="207" t="s">
        <v>1088</v>
      </c>
      <c r="D1067" s="62" t="s">
        <v>517</v>
      </c>
      <c r="E1067" s="214">
        <v>50</v>
      </c>
      <c r="F1067" s="291">
        <v>43862</v>
      </c>
      <c r="G1067" s="295">
        <v>44012</v>
      </c>
      <c r="H1067" s="204" t="s">
        <v>1089</v>
      </c>
      <c r="I1067" s="208" t="s">
        <v>1090</v>
      </c>
      <c r="J1067" s="206"/>
      <c r="K1067" s="56"/>
      <c r="L1067" s="56"/>
      <c r="M1067" s="56"/>
      <c r="N1067" s="41"/>
      <c r="O1067" s="42" t="s">
        <v>474</v>
      </c>
      <c r="P1067" s="42" t="s">
        <v>1084</v>
      </c>
      <c r="Q1067" s="42"/>
      <c r="R1067" s="71"/>
    </row>
    <row r="1068" spans="1:18" s="55" customFormat="1" ht="31.5" customHeight="1" x14ac:dyDescent="0.25">
      <c r="A1068" s="205"/>
      <c r="B1068" s="62" t="s">
        <v>1087</v>
      </c>
      <c r="C1068" s="207" t="s">
        <v>3258</v>
      </c>
      <c r="D1068" s="62" t="s">
        <v>517</v>
      </c>
      <c r="E1068" s="214">
        <v>50</v>
      </c>
      <c r="F1068" s="311">
        <v>44012</v>
      </c>
      <c r="G1068" s="295">
        <v>44185</v>
      </c>
      <c r="H1068" s="208" t="s">
        <v>1091</v>
      </c>
      <c r="I1068" s="208" t="s">
        <v>1092</v>
      </c>
      <c r="J1068" s="206"/>
      <c r="K1068" s="56"/>
      <c r="L1068" s="56"/>
      <c r="M1068" s="56"/>
      <c r="N1068" s="41"/>
      <c r="O1068" s="42" t="s">
        <v>474</v>
      </c>
      <c r="P1068" s="42" t="s">
        <v>1084</v>
      </c>
      <c r="Q1068" s="42"/>
      <c r="R1068" s="71"/>
    </row>
    <row r="1069" spans="1:18" s="55" customFormat="1" ht="25.5" x14ac:dyDescent="0.25">
      <c r="A1069" s="140" t="s">
        <v>19</v>
      </c>
      <c r="B1069" s="228" t="s">
        <v>479</v>
      </c>
      <c r="C1069" s="147" t="s">
        <v>482</v>
      </c>
      <c r="D1069" s="150" t="s">
        <v>22</v>
      </c>
      <c r="E1069" s="172"/>
      <c r="F1069" s="289">
        <v>43862</v>
      </c>
      <c r="G1069" s="289">
        <v>43922</v>
      </c>
      <c r="H1069" s="142"/>
      <c r="I1069" s="142"/>
      <c r="J1069" s="146">
        <f>+J1070</f>
        <v>0</v>
      </c>
      <c r="K1069" s="146">
        <f t="shared" ref="K1069:M1069" si="84">+K1070</f>
        <v>0</v>
      </c>
      <c r="L1069" s="146">
        <f t="shared" si="84"/>
        <v>0</v>
      </c>
      <c r="M1069" s="146">
        <f t="shared" si="84"/>
        <v>0</v>
      </c>
      <c r="N1069" s="144"/>
      <c r="O1069" s="145" t="s">
        <v>474</v>
      </c>
      <c r="P1069" s="145"/>
      <c r="Q1069" s="145"/>
      <c r="R1069" s="71"/>
    </row>
    <row r="1070" spans="1:18" s="55" customFormat="1" ht="29.25" customHeight="1" x14ac:dyDescent="0.25">
      <c r="A1070" s="135"/>
      <c r="B1070" s="115" t="s">
        <v>480</v>
      </c>
      <c r="C1070" s="112" t="s">
        <v>484</v>
      </c>
      <c r="D1070" s="112" t="s">
        <v>26</v>
      </c>
      <c r="E1070" s="173"/>
      <c r="F1070" s="290">
        <v>43862</v>
      </c>
      <c r="G1070" s="290">
        <v>43922</v>
      </c>
      <c r="H1070" s="112"/>
      <c r="I1070" s="112"/>
      <c r="J1070" s="134">
        <v>0</v>
      </c>
      <c r="K1070" s="134">
        <v>0</v>
      </c>
      <c r="L1070" s="134">
        <v>0</v>
      </c>
      <c r="M1070" s="134">
        <v>0</v>
      </c>
      <c r="N1070" s="117"/>
      <c r="O1070" s="115" t="s">
        <v>474</v>
      </c>
      <c r="P1070" s="115"/>
      <c r="Q1070" s="115"/>
      <c r="R1070" s="71"/>
    </row>
    <row r="1071" spans="1:18" s="55" customFormat="1" ht="25.5" x14ac:dyDescent="0.25">
      <c r="A1071" s="54"/>
      <c r="B1071" s="42" t="s">
        <v>1093</v>
      </c>
      <c r="C1071" s="65" t="s">
        <v>3259</v>
      </c>
      <c r="D1071" s="210" t="s">
        <v>517</v>
      </c>
      <c r="E1071" s="214">
        <v>35</v>
      </c>
      <c r="F1071" s="291">
        <v>43862</v>
      </c>
      <c r="G1071" s="295">
        <v>43920</v>
      </c>
      <c r="H1071" s="42" t="s">
        <v>3260</v>
      </c>
      <c r="I1071" s="42" t="s">
        <v>1098</v>
      </c>
      <c r="J1071" s="209"/>
      <c r="K1071" s="56"/>
      <c r="L1071" s="56"/>
      <c r="M1071" s="56"/>
      <c r="N1071" s="41"/>
      <c r="O1071" s="42" t="s">
        <v>474</v>
      </c>
      <c r="P1071" s="212" t="s">
        <v>1113</v>
      </c>
      <c r="Q1071" s="42"/>
      <c r="R1071" s="71"/>
    </row>
    <row r="1072" spans="1:18" s="55" customFormat="1" ht="30.75" customHeight="1" x14ac:dyDescent="0.25">
      <c r="A1072" s="54"/>
      <c r="B1072" s="42" t="s">
        <v>1094</v>
      </c>
      <c r="C1072" s="65" t="s">
        <v>1096</v>
      </c>
      <c r="D1072" s="210" t="s">
        <v>517</v>
      </c>
      <c r="E1072" s="214">
        <v>35</v>
      </c>
      <c r="F1072" s="291">
        <v>43862</v>
      </c>
      <c r="G1072" s="295">
        <v>43920</v>
      </c>
      <c r="H1072" s="42" t="s">
        <v>1099</v>
      </c>
      <c r="I1072" s="42" t="s">
        <v>1098</v>
      </c>
      <c r="J1072" s="209"/>
      <c r="K1072" s="56"/>
      <c r="L1072" s="56"/>
      <c r="M1072" s="56"/>
      <c r="N1072" s="41"/>
      <c r="O1072" s="42" t="s">
        <v>474</v>
      </c>
      <c r="P1072" s="212" t="s">
        <v>1085</v>
      </c>
      <c r="Q1072" s="42"/>
      <c r="R1072" s="71"/>
    </row>
    <row r="1073" spans="1:18" s="55" customFormat="1" ht="29.25" customHeight="1" x14ac:dyDescent="0.25">
      <c r="A1073" s="54"/>
      <c r="B1073" s="42" t="s">
        <v>1095</v>
      </c>
      <c r="C1073" s="65" t="s">
        <v>1097</v>
      </c>
      <c r="D1073" s="210" t="s">
        <v>517</v>
      </c>
      <c r="E1073" s="214">
        <v>30</v>
      </c>
      <c r="F1073" s="295">
        <v>43891</v>
      </c>
      <c r="G1073" s="295">
        <v>43922</v>
      </c>
      <c r="H1073" s="42" t="s">
        <v>1100</v>
      </c>
      <c r="I1073" s="42" t="s">
        <v>1098</v>
      </c>
      <c r="J1073" s="209"/>
      <c r="K1073" s="56"/>
      <c r="L1073" s="56"/>
      <c r="M1073" s="56"/>
      <c r="N1073" s="41"/>
      <c r="O1073" s="42" t="s">
        <v>474</v>
      </c>
      <c r="P1073" s="212" t="s">
        <v>1113</v>
      </c>
      <c r="Q1073" s="42"/>
      <c r="R1073" s="71"/>
    </row>
    <row r="1074" spans="1:18" s="55" customFormat="1" ht="27.75" customHeight="1" x14ac:dyDescent="0.25">
      <c r="A1074" s="140" t="s">
        <v>19</v>
      </c>
      <c r="B1074" s="228" t="s">
        <v>481</v>
      </c>
      <c r="C1074" s="147" t="s">
        <v>486</v>
      </c>
      <c r="D1074" s="150" t="s">
        <v>22</v>
      </c>
      <c r="E1074" s="172"/>
      <c r="F1074" s="289">
        <v>43832</v>
      </c>
      <c r="G1074" s="289">
        <v>44012</v>
      </c>
      <c r="H1074" s="142"/>
      <c r="I1074" s="142"/>
      <c r="J1074" s="146">
        <f>+J1075+J1079</f>
        <v>345607.83999999997</v>
      </c>
      <c r="K1074" s="146">
        <f t="shared" ref="K1074:M1074" si="85">+K1075+K1079</f>
        <v>0</v>
      </c>
      <c r="L1074" s="146">
        <f t="shared" si="85"/>
        <v>0</v>
      </c>
      <c r="M1074" s="146">
        <f t="shared" si="85"/>
        <v>0</v>
      </c>
      <c r="N1074" s="144" t="s">
        <v>23</v>
      </c>
      <c r="O1074" s="145" t="s">
        <v>474</v>
      </c>
      <c r="P1074" s="145"/>
      <c r="Q1074" s="145"/>
      <c r="R1074" s="71"/>
    </row>
    <row r="1075" spans="1:18" s="55" customFormat="1" ht="33" customHeight="1" x14ac:dyDescent="0.25">
      <c r="A1075" s="135"/>
      <c r="B1075" s="115" t="s">
        <v>483</v>
      </c>
      <c r="C1075" s="112" t="s">
        <v>1101</v>
      </c>
      <c r="D1075" s="112" t="s">
        <v>26</v>
      </c>
      <c r="E1075" s="173"/>
      <c r="F1075" s="290">
        <v>43832</v>
      </c>
      <c r="G1075" s="290">
        <v>44012</v>
      </c>
      <c r="H1075" s="112"/>
      <c r="I1075" s="112"/>
      <c r="J1075" s="134">
        <v>144000</v>
      </c>
      <c r="K1075" s="134">
        <v>0</v>
      </c>
      <c r="L1075" s="134">
        <v>0</v>
      </c>
      <c r="M1075" s="134">
        <v>0</v>
      </c>
      <c r="N1075" s="117" t="s">
        <v>23</v>
      </c>
      <c r="O1075" s="115" t="s">
        <v>474</v>
      </c>
      <c r="P1075" s="115"/>
      <c r="Q1075" s="115"/>
      <c r="R1075" s="71"/>
    </row>
    <row r="1076" spans="1:18" s="55" customFormat="1" ht="32.25" customHeight="1" x14ac:dyDescent="0.25">
      <c r="A1076" s="54"/>
      <c r="B1076" s="42" t="s">
        <v>1102</v>
      </c>
      <c r="C1076" s="211" t="s">
        <v>1105</v>
      </c>
      <c r="D1076" s="39" t="s">
        <v>517</v>
      </c>
      <c r="E1076" s="214">
        <v>50</v>
      </c>
      <c r="F1076" s="291">
        <v>43832</v>
      </c>
      <c r="G1076" s="295">
        <v>43862</v>
      </c>
      <c r="H1076" s="59" t="s">
        <v>1108</v>
      </c>
      <c r="I1076" s="62" t="s">
        <v>1109</v>
      </c>
      <c r="J1076" s="209"/>
      <c r="K1076" s="209"/>
      <c r="L1076" s="209"/>
      <c r="M1076" s="209"/>
      <c r="N1076" s="41"/>
      <c r="O1076" s="42" t="s">
        <v>474</v>
      </c>
      <c r="P1076" s="212" t="s">
        <v>1113</v>
      </c>
      <c r="Q1076" s="42"/>
      <c r="R1076" s="71"/>
    </row>
    <row r="1077" spans="1:18" s="55" customFormat="1" ht="30" customHeight="1" x14ac:dyDescent="0.25">
      <c r="A1077" s="54"/>
      <c r="B1077" s="42" t="s">
        <v>1103</v>
      </c>
      <c r="C1077" s="211" t="s">
        <v>1106</v>
      </c>
      <c r="D1077" s="39" t="s">
        <v>517</v>
      </c>
      <c r="E1077" s="214">
        <v>20</v>
      </c>
      <c r="F1077" s="291">
        <v>43862</v>
      </c>
      <c r="G1077" s="295">
        <v>43890</v>
      </c>
      <c r="H1077" s="59" t="s">
        <v>1110</v>
      </c>
      <c r="I1077" s="62" t="s">
        <v>1111</v>
      </c>
      <c r="J1077" s="209"/>
      <c r="K1077" s="209"/>
      <c r="L1077" s="209"/>
      <c r="M1077" s="209"/>
      <c r="N1077" s="41"/>
      <c r="O1077" s="42" t="s">
        <v>474</v>
      </c>
      <c r="P1077" s="212" t="s">
        <v>1113</v>
      </c>
      <c r="Q1077" s="42"/>
      <c r="R1077" s="71"/>
    </row>
    <row r="1078" spans="1:18" s="55" customFormat="1" ht="25.5" x14ac:dyDescent="0.25">
      <c r="A1078" s="54"/>
      <c r="B1078" s="42" t="s">
        <v>1104</v>
      </c>
      <c r="C1078" s="65" t="s">
        <v>1107</v>
      </c>
      <c r="D1078" s="39" t="s">
        <v>517</v>
      </c>
      <c r="E1078" s="214">
        <v>30</v>
      </c>
      <c r="F1078" s="295">
        <v>43891</v>
      </c>
      <c r="G1078" s="295">
        <v>44012</v>
      </c>
      <c r="H1078" s="59" t="s">
        <v>1112</v>
      </c>
      <c r="I1078" s="62" t="s">
        <v>835</v>
      </c>
      <c r="J1078" s="209"/>
      <c r="K1078" s="209"/>
      <c r="L1078" s="209"/>
      <c r="M1078" s="209"/>
      <c r="N1078" s="41"/>
      <c r="O1078" s="42" t="s">
        <v>474</v>
      </c>
      <c r="P1078" s="213" t="s">
        <v>1113</v>
      </c>
      <c r="Q1078" s="42"/>
      <c r="R1078" s="71"/>
    </row>
    <row r="1079" spans="1:18" s="85" customFormat="1" ht="33.75" customHeight="1" x14ac:dyDescent="0.25">
      <c r="A1079" s="138"/>
      <c r="B1079" s="115" t="s">
        <v>1115</v>
      </c>
      <c r="C1079" s="112" t="s">
        <v>1114</v>
      </c>
      <c r="D1079" s="112" t="s">
        <v>26</v>
      </c>
      <c r="E1079" s="173"/>
      <c r="F1079" s="290">
        <v>43922</v>
      </c>
      <c r="G1079" s="290">
        <v>44195</v>
      </c>
      <c r="H1079" s="112"/>
      <c r="I1079" s="112"/>
      <c r="J1079" s="134">
        <v>201607.84</v>
      </c>
      <c r="K1079" s="134">
        <v>0</v>
      </c>
      <c r="L1079" s="134">
        <v>0</v>
      </c>
      <c r="M1079" s="134">
        <v>0</v>
      </c>
      <c r="N1079" s="117" t="s">
        <v>23</v>
      </c>
      <c r="O1079" s="115" t="s">
        <v>474</v>
      </c>
      <c r="P1079" s="115"/>
      <c r="Q1079" s="115"/>
      <c r="R1079" s="69"/>
    </row>
    <row r="1080" spans="1:18" s="85" customFormat="1" ht="51.75" customHeight="1" x14ac:dyDescent="0.25">
      <c r="A1080" s="202"/>
      <c r="B1080" s="42" t="s">
        <v>1116</v>
      </c>
      <c r="C1080" s="39" t="s">
        <v>3261</v>
      </c>
      <c r="D1080" s="39" t="s">
        <v>517</v>
      </c>
      <c r="E1080" s="185">
        <v>100</v>
      </c>
      <c r="F1080" s="291">
        <v>43922</v>
      </c>
      <c r="G1080" s="295">
        <v>44195</v>
      </c>
      <c r="H1080" s="59" t="s">
        <v>1117</v>
      </c>
      <c r="I1080" s="59" t="s">
        <v>1118</v>
      </c>
      <c r="J1080" s="209"/>
      <c r="K1080" s="209"/>
      <c r="L1080" s="209"/>
      <c r="M1080" s="209"/>
      <c r="N1080" s="41"/>
      <c r="O1080" s="42" t="s">
        <v>474</v>
      </c>
      <c r="P1080" s="212" t="s">
        <v>1113</v>
      </c>
      <c r="Q1080" s="42"/>
      <c r="R1080" s="69"/>
    </row>
    <row r="1081" spans="1:18" s="55" customFormat="1" ht="33.75" customHeight="1" x14ac:dyDescent="0.25">
      <c r="A1081" s="140" t="s">
        <v>19</v>
      </c>
      <c r="B1081" s="228" t="s">
        <v>485</v>
      </c>
      <c r="C1081" s="147" t="s">
        <v>1119</v>
      </c>
      <c r="D1081" s="150" t="s">
        <v>22</v>
      </c>
      <c r="E1081" s="172"/>
      <c r="F1081" s="289">
        <v>43981</v>
      </c>
      <c r="G1081" s="289">
        <v>44042</v>
      </c>
      <c r="H1081" s="142"/>
      <c r="I1081" s="142"/>
      <c r="J1081" s="146">
        <f>+J1082</f>
        <v>0</v>
      </c>
      <c r="K1081" s="146">
        <f t="shared" ref="K1081:M1081" si="86">+K1082</f>
        <v>0</v>
      </c>
      <c r="L1081" s="146">
        <f t="shared" si="86"/>
        <v>0</v>
      </c>
      <c r="M1081" s="146">
        <f t="shared" si="86"/>
        <v>0</v>
      </c>
      <c r="N1081" s="144"/>
      <c r="O1081" s="145" t="s">
        <v>474</v>
      </c>
      <c r="P1081" s="145"/>
      <c r="Q1081" s="145"/>
      <c r="R1081" s="71"/>
    </row>
    <row r="1082" spans="1:18" s="55" customFormat="1" ht="33.75" customHeight="1" x14ac:dyDescent="0.25">
      <c r="A1082" s="139"/>
      <c r="B1082" s="110" t="s">
        <v>487</v>
      </c>
      <c r="C1082" s="112" t="s">
        <v>1120</v>
      </c>
      <c r="D1082" s="110" t="s">
        <v>26</v>
      </c>
      <c r="E1082" s="179"/>
      <c r="F1082" s="310">
        <v>43981</v>
      </c>
      <c r="G1082" s="290">
        <v>44042</v>
      </c>
      <c r="H1082" s="110"/>
      <c r="I1082" s="110"/>
      <c r="J1082" s="134">
        <v>0</v>
      </c>
      <c r="K1082" s="134">
        <v>0</v>
      </c>
      <c r="L1082" s="134">
        <v>0</v>
      </c>
      <c r="M1082" s="134">
        <v>0</v>
      </c>
      <c r="N1082" s="117"/>
      <c r="O1082" s="115" t="s">
        <v>474</v>
      </c>
      <c r="P1082" s="115"/>
      <c r="Q1082" s="115"/>
      <c r="R1082" s="71"/>
    </row>
    <row r="1083" spans="1:18" s="55" customFormat="1" ht="33.75" customHeight="1" x14ac:dyDescent="0.25">
      <c r="A1083" s="216"/>
      <c r="B1083" s="62" t="s">
        <v>1121</v>
      </c>
      <c r="C1083" s="211" t="s">
        <v>1124</v>
      </c>
      <c r="D1083" s="62" t="s">
        <v>517</v>
      </c>
      <c r="E1083" s="214">
        <v>50</v>
      </c>
      <c r="F1083" s="294">
        <v>43981</v>
      </c>
      <c r="G1083" s="295">
        <v>44012</v>
      </c>
      <c r="H1083" s="59" t="s">
        <v>3262</v>
      </c>
      <c r="I1083" s="62" t="s">
        <v>1098</v>
      </c>
      <c r="J1083" s="220"/>
      <c r="K1083" s="56"/>
      <c r="L1083" s="56"/>
      <c r="M1083" s="56"/>
      <c r="N1083" s="41"/>
      <c r="O1083" s="42" t="s">
        <v>474</v>
      </c>
      <c r="P1083" s="212" t="s">
        <v>1085</v>
      </c>
      <c r="Q1083" s="42"/>
      <c r="R1083" s="71"/>
    </row>
    <row r="1084" spans="1:18" s="55" customFormat="1" ht="33.75" customHeight="1" x14ac:dyDescent="0.25">
      <c r="A1084" s="216"/>
      <c r="B1084" s="62" t="s">
        <v>1122</v>
      </c>
      <c r="C1084" s="211" t="s">
        <v>1125</v>
      </c>
      <c r="D1084" s="62" t="s">
        <v>517</v>
      </c>
      <c r="E1084" s="214">
        <v>50</v>
      </c>
      <c r="F1084" s="294">
        <v>44012</v>
      </c>
      <c r="G1084" s="295">
        <v>44042</v>
      </c>
      <c r="H1084" s="59" t="s">
        <v>3262</v>
      </c>
      <c r="I1084" s="62" t="s">
        <v>1098</v>
      </c>
      <c r="J1084" s="220"/>
      <c r="K1084" s="56"/>
      <c r="L1084" s="56"/>
      <c r="M1084" s="56"/>
      <c r="N1084" s="41"/>
      <c r="O1084" s="42" t="s">
        <v>474</v>
      </c>
      <c r="P1084" s="212" t="s">
        <v>1085</v>
      </c>
      <c r="Q1084" s="42"/>
      <c r="R1084" s="71"/>
    </row>
    <row r="1085" spans="1:18" ht="25.5" x14ac:dyDescent="0.25">
      <c r="A1085" s="61"/>
      <c r="B1085" s="268" t="s">
        <v>488</v>
      </c>
      <c r="C1085" s="78" t="s">
        <v>489</v>
      </c>
      <c r="D1085" s="33" t="s">
        <v>18</v>
      </c>
      <c r="E1085" s="217"/>
      <c r="F1085" s="312"/>
      <c r="G1085" s="288"/>
      <c r="H1085" s="218"/>
      <c r="I1085" s="218"/>
      <c r="J1085" s="219">
        <f>+J1086+J1090</f>
        <v>2810125.49</v>
      </c>
      <c r="K1085" s="219">
        <f t="shared" ref="K1085:M1085" si="87">+K1086+K1090</f>
        <v>0</v>
      </c>
      <c r="L1085" s="219">
        <f t="shared" si="87"/>
        <v>0</v>
      </c>
      <c r="M1085" s="219">
        <f t="shared" si="87"/>
        <v>0</v>
      </c>
      <c r="N1085" s="320"/>
      <c r="O1085" s="320"/>
      <c r="P1085" s="159"/>
      <c r="Q1085" s="159"/>
      <c r="R1085" s="81"/>
    </row>
    <row r="1086" spans="1:18" s="55" customFormat="1" ht="30" customHeight="1" x14ac:dyDescent="0.25">
      <c r="A1086" s="140" t="s">
        <v>19</v>
      </c>
      <c r="B1086" s="228" t="s">
        <v>490</v>
      </c>
      <c r="C1086" s="147" t="s">
        <v>491</v>
      </c>
      <c r="D1086" s="150" t="s">
        <v>22</v>
      </c>
      <c r="E1086" s="172"/>
      <c r="F1086" s="289">
        <v>44075</v>
      </c>
      <c r="G1086" s="289">
        <v>44195</v>
      </c>
      <c r="H1086" s="142"/>
      <c r="I1086" s="142"/>
      <c r="J1086" s="143">
        <f>+J1087</f>
        <v>0</v>
      </c>
      <c r="K1086" s="143">
        <f t="shared" ref="K1086:M1086" si="88">+K1087</f>
        <v>0</v>
      </c>
      <c r="L1086" s="143">
        <f t="shared" si="88"/>
        <v>0</v>
      </c>
      <c r="M1086" s="143">
        <f t="shared" si="88"/>
        <v>0</v>
      </c>
      <c r="N1086" s="144"/>
      <c r="O1086" s="145" t="s">
        <v>474</v>
      </c>
      <c r="P1086" s="145"/>
      <c r="Q1086" s="145"/>
      <c r="R1086" s="71"/>
    </row>
    <row r="1087" spans="1:18" s="55" customFormat="1" ht="30" customHeight="1" x14ac:dyDescent="0.25">
      <c r="A1087" s="139"/>
      <c r="B1087" s="110" t="s">
        <v>492</v>
      </c>
      <c r="C1087" s="112" t="s">
        <v>493</v>
      </c>
      <c r="D1087" s="110" t="s">
        <v>26</v>
      </c>
      <c r="E1087" s="179"/>
      <c r="F1087" s="310">
        <v>44075</v>
      </c>
      <c r="G1087" s="290">
        <v>44195</v>
      </c>
      <c r="H1087" s="110"/>
      <c r="I1087" s="110"/>
      <c r="J1087" s="134">
        <v>0</v>
      </c>
      <c r="K1087" s="134">
        <v>0</v>
      </c>
      <c r="L1087" s="134">
        <v>0</v>
      </c>
      <c r="M1087" s="134">
        <v>0</v>
      </c>
      <c r="N1087" s="117"/>
      <c r="O1087" s="115" t="s">
        <v>474</v>
      </c>
      <c r="P1087" s="115"/>
      <c r="Q1087" s="115"/>
      <c r="R1087" s="71"/>
    </row>
    <row r="1088" spans="1:18" s="55" customFormat="1" ht="30" customHeight="1" x14ac:dyDescent="0.25">
      <c r="A1088" s="205"/>
      <c r="B1088" s="62" t="s">
        <v>1126</v>
      </c>
      <c r="C1088" s="39" t="s">
        <v>3263</v>
      </c>
      <c r="D1088" s="62" t="s">
        <v>517</v>
      </c>
      <c r="E1088" s="214">
        <v>50</v>
      </c>
      <c r="F1088" s="298">
        <v>44075</v>
      </c>
      <c r="G1088" s="295">
        <v>44195</v>
      </c>
      <c r="H1088" s="59" t="s">
        <v>3264</v>
      </c>
      <c r="I1088" s="221" t="s">
        <v>1123</v>
      </c>
      <c r="J1088" s="220"/>
      <c r="K1088" s="40"/>
      <c r="L1088" s="40"/>
      <c r="M1088" s="40"/>
      <c r="N1088" s="41"/>
      <c r="O1088" s="42" t="s">
        <v>474</v>
      </c>
      <c r="P1088" s="42" t="s">
        <v>1085</v>
      </c>
      <c r="Q1088" s="42"/>
      <c r="R1088" s="71"/>
    </row>
    <row r="1089" spans="1:18" s="55" customFormat="1" ht="30" customHeight="1" x14ac:dyDescent="0.25">
      <c r="A1089" s="205"/>
      <c r="B1089" s="62" t="s">
        <v>1127</v>
      </c>
      <c r="C1089" s="39" t="s">
        <v>3452</v>
      </c>
      <c r="D1089" s="62" t="s">
        <v>517</v>
      </c>
      <c r="E1089" s="214">
        <v>50</v>
      </c>
      <c r="F1089" s="298">
        <v>44075</v>
      </c>
      <c r="G1089" s="295">
        <v>44195</v>
      </c>
      <c r="H1089" s="59" t="s">
        <v>3265</v>
      </c>
      <c r="I1089" s="221" t="s">
        <v>1123</v>
      </c>
      <c r="J1089" s="220"/>
      <c r="K1089" s="40"/>
      <c r="L1089" s="40"/>
      <c r="M1089" s="40"/>
      <c r="N1089" s="41"/>
      <c r="O1089" s="42" t="s">
        <v>474</v>
      </c>
      <c r="P1089" s="42" t="s">
        <v>1085</v>
      </c>
      <c r="Q1089" s="42"/>
      <c r="R1089" s="71"/>
    </row>
    <row r="1090" spans="1:18" s="55" customFormat="1" ht="28.5" customHeight="1" x14ac:dyDescent="0.25">
      <c r="A1090" s="140" t="s">
        <v>19</v>
      </c>
      <c r="B1090" s="228" t="s">
        <v>494</v>
      </c>
      <c r="C1090" s="147" t="s">
        <v>495</v>
      </c>
      <c r="D1090" s="150" t="s">
        <v>22</v>
      </c>
      <c r="E1090" s="172"/>
      <c r="F1090" s="289">
        <v>43832</v>
      </c>
      <c r="G1090" s="289">
        <v>44185</v>
      </c>
      <c r="H1090" s="142"/>
      <c r="I1090" s="142"/>
      <c r="J1090" s="143">
        <f>+J1091+J1094+J1096</f>
        <v>2810125.49</v>
      </c>
      <c r="K1090" s="143">
        <f t="shared" ref="K1090:M1090" si="89">+K1091+K1094+K1096</f>
        <v>0</v>
      </c>
      <c r="L1090" s="143">
        <f t="shared" si="89"/>
        <v>0</v>
      </c>
      <c r="M1090" s="143">
        <f t="shared" si="89"/>
        <v>0</v>
      </c>
      <c r="N1090" s="144" t="s">
        <v>23</v>
      </c>
      <c r="O1090" s="145" t="s">
        <v>474</v>
      </c>
      <c r="P1090" s="145"/>
      <c r="Q1090" s="145"/>
      <c r="R1090" s="71"/>
    </row>
    <row r="1091" spans="1:18" s="55" customFormat="1" ht="25.5" x14ac:dyDescent="0.25">
      <c r="A1091" s="135"/>
      <c r="B1091" s="115" t="s">
        <v>496</v>
      </c>
      <c r="C1091" s="112" t="s">
        <v>497</v>
      </c>
      <c r="D1091" s="112" t="s">
        <v>26</v>
      </c>
      <c r="E1091" s="173"/>
      <c r="F1091" s="290">
        <v>44105</v>
      </c>
      <c r="G1091" s="290">
        <v>44185</v>
      </c>
      <c r="H1091" s="112"/>
      <c r="I1091" s="112"/>
      <c r="J1091" s="134">
        <v>338125.49</v>
      </c>
      <c r="K1091" s="134">
        <v>0</v>
      </c>
      <c r="L1091" s="134">
        <v>0</v>
      </c>
      <c r="M1091" s="134">
        <v>0</v>
      </c>
      <c r="N1091" s="117" t="s">
        <v>23</v>
      </c>
      <c r="O1091" s="115" t="s">
        <v>474</v>
      </c>
      <c r="P1091" s="115"/>
      <c r="Q1091" s="115"/>
      <c r="R1091" s="71"/>
    </row>
    <row r="1092" spans="1:18" s="55" customFormat="1" ht="25.5" x14ac:dyDescent="0.25">
      <c r="A1092" s="54"/>
      <c r="B1092" s="42" t="s">
        <v>1128</v>
      </c>
      <c r="C1092" s="199" t="s">
        <v>3266</v>
      </c>
      <c r="D1092" s="191" t="s">
        <v>517</v>
      </c>
      <c r="E1092" s="214">
        <v>50</v>
      </c>
      <c r="F1092" s="298">
        <v>44105</v>
      </c>
      <c r="G1092" s="295">
        <v>44145</v>
      </c>
      <c r="H1092" s="59" t="s">
        <v>3267</v>
      </c>
      <c r="I1092" s="221" t="s">
        <v>1130</v>
      </c>
      <c r="J1092" s="209"/>
      <c r="K1092" s="209"/>
      <c r="L1092" s="209"/>
      <c r="M1092" s="209"/>
      <c r="N1092" s="41"/>
      <c r="O1092" s="42" t="s">
        <v>474</v>
      </c>
      <c r="P1092" s="199" t="s">
        <v>1085</v>
      </c>
      <c r="Q1092" s="42"/>
      <c r="R1092" s="71"/>
    </row>
    <row r="1093" spans="1:18" s="55" customFormat="1" ht="25.5" x14ac:dyDescent="0.25">
      <c r="A1093" s="54"/>
      <c r="B1093" s="42" t="s">
        <v>1129</v>
      </c>
      <c r="C1093" s="199" t="s">
        <v>3268</v>
      </c>
      <c r="D1093" s="191" t="s">
        <v>517</v>
      </c>
      <c r="E1093" s="214">
        <v>50</v>
      </c>
      <c r="F1093" s="298">
        <v>44150</v>
      </c>
      <c r="G1093" s="295">
        <v>44185</v>
      </c>
      <c r="H1093" s="59" t="s">
        <v>3269</v>
      </c>
      <c r="I1093" s="221" t="s">
        <v>1111</v>
      </c>
      <c r="J1093" s="209"/>
      <c r="K1093" s="209"/>
      <c r="L1093" s="209"/>
      <c r="M1093" s="209"/>
      <c r="N1093" s="41"/>
      <c r="O1093" s="42" t="s">
        <v>474</v>
      </c>
      <c r="P1093" s="199" t="s">
        <v>1113</v>
      </c>
      <c r="Q1093" s="42"/>
      <c r="R1093" s="71"/>
    </row>
    <row r="1094" spans="1:18" s="85" customFormat="1" ht="26.25" customHeight="1" x14ac:dyDescent="0.25">
      <c r="A1094" s="138"/>
      <c r="B1094" s="115" t="s">
        <v>498</v>
      </c>
      <c r="C1094" s="112" t="s">
        <v>1131</v>
      </c>
      <c r="D1094" s="112" t="s">
        <v>26</v>
      </c>
      <c r="E1094" s="173"/>
      <c r="F1094" s="290">
        <v>43832</v>
      </c>
      <c r="G1094" s="290">
        <v>43862</v>
      </c>
      <c r="H1094" s="112"/>
      <c r="I1094" s="112"/>
      <c r="J1094" s="134">
        <v>2372000</v>
      </c>
      <c r="K1094" s="134">
        <v>0</v>
      </c>
      <c r="L1094" s="134">
        <v>0</v>
      </c>
      <c r="M1094" s="134">
        <v>0</v>
      </c>
      <c r="N1094" s="117" t="s">
        <v>23</v>
      </c>
      <c r="O1094" s="115" t="s">
        <v>474</v>
      </c>
      <c r="P1094" s="115"/>
      <c r="Q1094" s="115"/>
      <c r="R1094" s="69"/>
    </row>
    <row r="1095" spans="1:18" s="85" customFormat="1" ht="38.25" x14ac:dyDescent="0.25">
      <c r="A1095" s="205"/>
      <c r="B1095" s="42" t="s">
        <v>1132</v>
      </c>
      <c r="C1095" s="199" t="s">
        <v>3270</v>
      </c>
      <c r="D1095" s="39" t="s">
        <v>517</v>
      </c>
      <c r="E1095" s="185">
        <v>100</v>
      </c>
      <c r="F1095" s="298">
        <v>43832</v>
      </c>
      <c r="G1095" s="295">
        <v>43862</v>
      </c>
      <c r="H1095" s="59" t="s">
        <v>1137</v>
      </c>
      <c r="I1095" s="221" t="s">
        <v>3271</v>
      </c>
      <c r="J1095" s="209"/>
      <c r="K1095" s="209"/>
      <c r="L1095" s="209"/>
      <c r="M1095" s="209"/>
      <c r="N1095" s="41"/>
      <c r="O1095" s="42" t="s">
        <v>474</v>
      </c>
      <c r="P1095" s="42" t="s">
        <v>1085</v>
      </c>
      <c r="Q1095" s="42"/>
      <c r="R1095" s="69"/>
    </row>
    <row r="1096" spans="1:18" s="85" customFormat="1" ht="22.5" customHeight="1" x14ac:dyDescent="0.25">
      <c r="A1096" s="139"/>
      <c r="B1096" s="110" t="s">
        <v>499</v>
      </c>
      <c r="C1096" s="112" t="s">
        <v>500</v>
      </c>
      <c r="D1096" s="110" t="s">
        <v>26</v>
      </c>
      <c r="E1096" s="179"/>
      <c r="F1096" s="310">
        <v>43832</v>
      </c>
      <c r="G1096" s="290">
        <v>43981</v>
      </c>
      <c r="H1096" s="110"/>
      <c r="I1096" s="110"/>
      <c r="J1096" s="134">
        <v>100000</v>
      </c>
      <c r="K1096" s="134">
        <v>0</v>
      </c>
      <c r="L1096" s="134">
        <v>0</v>
      </c>
      <c r="M1096" s="134">
        <v>0</v>
      </c>
      <c r="N1096" s="117" t="s">
        <v>23</v>
      </c>
      <c r="O1096" s="115" t="s">
        <v>474</v>
      </c>
      <c r="P1096" s="115"/>
      <c r="Q1096" s="115"/>
      <c r="R1096" s="69"/>
    </row>
    <row r="1097" spans="1:18" s="85" customFormat="1" ht="25.5" x14ac:dyDescent="0.25">
      <c r="A1097" s="216"/>
      <c r="B1097" s="62" t="s">
        <v>1133</v>
      </c>
      <c r="C1097" s="39" t="s">
        <v>3272</v>
      </c>
      <c r="D1097" s="62" t="s">
        <v>517</v>
      </c>
      <c r="E1097" s="244">
        <v>40</v>
      </c>
      <c r="F1097" s="294">
        <v>43832</v>
      </c>
      <c r="G1097" s="295">
        <v>43890</v>
      </c>
      <c r="H1097" s="42" t="s">
        <v>3273</v>
      </c>
      <c r="I1097" s="62" t="s">
        <v>1136</v>
      </c>
      <c r="J1097" s="206"/>
      <c r="K1097" s="209"/>
      <c r="L1097" s="209"/>
      <c r="M1097" s="209"/>
      <c r="N1097" s="41"/>
      <c r="O1097" s="42" t="s">
        <v>474</v>
      </c>
      <c r="P1097" s="42" t="s">
        <v>1113</v>
      </c>
      <c r="Q1097" s="42"/>
      <c r="R1097" s="69"/>
    </row>
    <row r="1098" spans="1:18" s="85" customFormat="1" ht="38.25" x14ac:dyDescent="0.25">
      <c r="A1098" s="216"/>
      <c r="B1098" s="62" t="s">
        <v>1134</v>
      </c>
      <c r="C1098" s="39" t="s">
        <v>3133</v>
      </c>
      <c r="D1098" s="62" t="s">
        <v>517</v>
      </c>
      <c r="E1098" s="244">
        <v>60</v>
      </c>
      <c r="F1098" s="295">
        <v>43891</v>
      </c>
      <c r="G1098" s="295">
        <v>43981</v>
      </c>
      <c r="H1098" s="42" t="s">
        <v>3274</v>
      </c>
      <c r="I1098" s="62" t="s">
        <v>1135</v>
      </c>
      <c r="J1098" s="206"/>
      <c r="K1098" s="209"/>
      <c r="L1098" s="209"/>
      <c r="M1098" s="209"/>
      <c r="N1098" s="41"/>
      <c r="O1098" s="42" t="s">
        <v>474</v>
      </c>
      <c r="P1098" s="42" t="s">
        <v>1113</v>
      </c>
      <c r="Q1098" s="42"/>
      <c r="R1098" s="69"/>
    </row>
    <row r="1099" spans="1:18" ht="20.25" customHeight="1" x14ac:dyDescent="0.25">
      <c r="A1099" s="61"/>
      <c r="B1099" s="268" t="s">
        <v>501</v>
      </c>
      <c r="C1099" s="78" t="s">
        <v>502</v>
      </c>
      <c r="D1099" s="33" t="s">
        <v>18</v>
      </c>
      <c r="E1099" s="217"/>
      <c r="F1099" s="312"/>
      <c r="G1099" s="288"/>
      <c r="H1099" s="218"/>
      <c r="I1099" s="218"/>
      <c r="J1099" s="219">
        <f>+J1100+J1105</f>
        <v>100000</v>
      </c>
      <c r="K1099" s="219">
        <f>+K1100+K1105+K1109</f>
        <v>0</v>
      </c>
      <c r="L1099" s="219">
        <f>+L1100+L1105+L1109</f>
        <v>0</v>
      </c>
      <c r="M1099" s="219">
        <f>+M1100+M1105+M1109</f>
        <v>0</v>
      </c>
      <c r="N1099" s="320"/>
      <c r="O1099" s="320"/>
      <c r="P1099" s="159"/>
      <c r="Q1099" s="159"/>
      <c r="R1099" s="81"/>
    </row>
    <row r="1100" spans="1:18" s="55" customFormat="1" ht="30.75" customHeight="1" x14ac:dyDescent="0.25">
      <c r="A1100" s="140" t="s">
        <v>19</v>
      </c>
      <c r="B1100" s="228" t="s">
        <v>503</v>
      </c>
      <c r="C1100" s="147" t="s">
        <v>504</v>
      </c>
      <c r="D1100" s="150" t="s">
        <v>22</v>
      </c>
      <c r="E1100" s="172"/>
      <c r="F1100" s="289">
        <v>43860</v>
      </c>
      <c r="G1100" s="289">
        <v>44012</v>
      </c>
      <c r="H1100" s="142"/>
      <c r="I1100" s="142"/>
      <c r="J1100" s="143">
        <f>+J1101</f>
        <v>0</v>
      </c>
      <c r="K1100" s="143">
        <f t="shared" ref="K1100:M1100" si="90">+K1101</f>
        <v>0</v>
      </c>
      <c r="L1100" s="143">
        <f t="shared" si="90"/>
        <v>0</v>
      </c>
      <c r="M1100" s="143">
        <f t="shared" si="90"/>
        <v>0</v>
      </c>
      <c r="N1100" s="144"/>
      <c r="O1100" s="145" t="s">
        <v>474</v>
      </c>
      <c r="P1100" s="145"/>
      <c r="Q1100" s="145"/>
      <c r="R1100" s="71"/>
    </row>
    <row r="1101" spans="1:18" s="55" customFormat="1" ht="30.75" customHeight="1" x14ac:dyDescent="0.25">
      <c r="A1101" s="135"/>
      <c r="B1101" s="110" t="s">
        <v>505</v>
      </c>
      <c r="C1101" s="112" t="s">
        <v>3449</v>
      </c>
      <c r="D1101" s="110" t="s">
        <v>26</v>
      </c>
      <c r="E1101" s="179"/>
      <c r="F1101" s="310">
        <v>43860</v>
      </c>
      <c r="G1101" s="290">
        <v>44012</v>
      </c>
      <c r="H1101" s="110"/>
      <c r="I1101" s="110"/>
      <c r="J1101" s="113">
        <v>0</v>
      </c>
      <c r="K1101" s="113">
        <v>0</v>
      </c>
      <c r="L1101" s="113">
        <v>0</v>
      </c>
      <c r="M1101" s="113">
        <v>0</v>
      </c>
      <c r="N1101" s="117"/>
      <c r="O1101" s="115" t="s">
        <v>474</v>
      </c>
      <c r="P1101" s="115"/>
      <c r="Q1101" s="115"/>
      <c r="R1101" s="71"/>
    </row>
    <row r="1102" spans="1:18" s="55" customFormat="1" ht="30.75" customHeight="1" x14ac:dyDescent="0.25">
      <c r="A1102" s="54"/>
      <c r="B1102" s="62" t="s">
        <v>1138</v>
      </c>
      <c r="C1102" s="211" t="s">
        <v>3275</v>
      </c>
      <c r="D1102" s="62" t="s">
        <v>517</v>
      </c>
      <c r="E1102" s="185">
        <v>35</v>
      </c>
      <c r="F1102" s="294">
        <v>43860</v>
      </c>
      <c r="G1102" s="295">
        <v>43890</v>
      </c>
      <c r="H1102" s="42" t="s">
        <v>3276</v>
      </c>
      <c r="I1102" s="62" t="s">
        <v>1141</v>
      </c>
      <c r="J1102" s="40"/>
      <c r="K1102" s="40"/>
      <c r="L1102" s="40"/>
      <c r="M1102" s="40"/>
      <c r="N1102" s="41"/>
      <c r="O1102" s="42" t="s">
        <v>474</v>
      </c>
      <c r="P1102" s="42" t="s">
        <v>1113</v>
      </c>
      <c r="Q1102" s="42"/>
      <c r="R1102" s="71"/>
    </row>
    <row r="1103" spans="1:18" s="55" customFormat="1" ht="30.75" customHeight="1" x14ac:dyDescent="0.25">
      <c r="A1103" s="54"/>
      <c r="B1103" s="62" t="s">
        <v>1139</v>
      </c>
      <c r="C1103" s="211" t="s">
        <v>3277</v>
      </c>
      <c r="D1103" s="62" t="s">
        <v>517</v>
      </c>
      <c r="E1103" s="185">
        <v>35</v>
      </c>
      <c r="F1103" s="294">
        <v>43881</v>
      </c>
      <c r="G1103" s="295">
        <v>43920</v>
      </c>
      <c r="H1103" s="42" t="s">
        <v>3278</v>
      </c>
      <c r="I1103" s="62" t="s">
        <v>1141</v>
      </c>
      <c r="J1103" s="40"/>
      <c r="K1103" s="40"/>
      <c r="L1103" s="40"/>
      <c r="M1103" s="40"/>
      <c r="N1103" s="41"/>
      <c r="O1103" s="42" t="s">
        <v>474</v>
      </c>
      <c r="P1103" s="42" t="s">
        <v>1113</v>
      </c>
      <c r="Q1103" s="42"/>
      <c r="R1103" s="71"/>
    </row>
    <row r="1104" spans="1:18" s="55" customFormat="1" ht="30.75" customHeight="1" x14ac:dyDescent="0.25">
      <c r="A1104" s="54"/>
      <c r="B1104" s="62" t="s">
        <v>1140</v>
      </c>
      <c r="C1104" s="211" t="s">
        <v>3279</v>
      </c>
      <c r="D1104" s="62" t="s">
        <v>517</v>
      </c>
      <c r="E1104" s="185">
        <v>30</v>
      </c>
      <c r="F1104" s="294">
        <v>43920</v>
      </c>
      <c r="G1104" s="295">
        <v>44012</v>
      </c>
      <c r="H1104" s="42" t="s">
        <v>3280</v>
      </c>
      <c r="I1104" s="62" t="s">
        <v>1141</v>
      </c>
      <c r="J1104" s="40"/>
      <c r="K1104" s="40"/>
      <c r="L1104" s="40"/>
      <c r="M1104" s="40"/>
      <c r="N1104" s="41"/>
      <c r="O1104" s="42" t="s">
        <v>474</v>
      </c>
      <c r="P1104" s="42" t="s">
        <v>1113</v>
      </c>
      <c r="Q1104" s="42"/>
      <c r="R1104" s="71"/>
    </row>
    <row r="1105" spans="1:18" s="55" customFormat="1" ht="31.5" customHeight="1" x14ac:dyDescent="0.25">
      <c r="A1105" s="140" t="s">
        <v>19</v>
      </c>
      <c r="B1105" s="228" t="s">
        <v>506</v>
      </c>
      <c r="C1105" s="147" t="s">
        <v>507</v>
      </c>
      <c r="D1105" s="150" t="s">
        <v>22</v>
      </c>
      <c r="E1105" s="172"/>
      <c r="F1105" s="289">
        <v>43920</v>
      </c>
      <c r="G1105" s="289">
        <v>44012</v>
      </c>
      <c r="H1105" s="142"/>
      <c r="I1105" s="142"/>
      <c r="J1105" s="146">
        <f>+J1106+J1109</f>
        <v>100000</v>
      </c>
      <c r="K1105" s="146">
        <f>+K1106+K1109</f>
        <v>0</v>
      </c>
      <c r="L1105" s="146">
        <f>+L1106+L1109</f>
        <v>0</v>
      </c>
      <c r="M1105" s="146">
        <f>+M1106+M1109</f>
        <v>0</v>
      </c>
      <c r="N1105" s="144" t="s">
        <v>23</v>
      </c>
      <c r="O1105" s="145" t="s">
        <v>474</v>
      </c>
      <c r="P1105" s="145"/>
      <c r="Q1105" s="145"/>
      <c r="R1105" s="71"/>
    </row>
    <row r="1106" spans="1:18" s="55" customFormat="1" ht="31.5" customHeight="1" x14ac:dyDescent="0.25">
      <c r="A1106" s="136"/>
      <c r="B1106" s="110" t="s">
        <v>508</v>
      </c>
      <c r="C1106" s="112" t="s">
        <v>1142</v>
      </c>
      <c r="D1106" s="110" t="s">
        <v>26</v>
      </c>
      <c r="E1106" s="179"/>
      <c r="F1106" s="310">
        <v>43920</v>
      </c>
      <c r="G1106" s="290">
        <v>44012</v>
      </c>
      <c r="H1106" s="110"/>
      <c r="I1106" s="110"/>
      <c r="J1106" s="116">
        <v>100000</v>
      </c>
      <c r="K1106" s="116">
        <v>0</v>
      </c>
      <c r="L1106" s="116">
        <v>0</v>
      </c>
      <c r="M1106" s="116">
        <v>0</v>
      </c>
      <c r="N1106" s="117" t="s">
        <v>23</v>
      </c>
      <c r="O1106" s="115" t="s">
        <v>474</v>
      </c>
      <c r="P1106" s="115"/>
      <c r="Q1106" s="115"/>
      <c r="R1106" s="71"/>
    </row>
    <row r="1107" spans="1:18" s="55" customFormat="1" ht="31.5" customHeight="1" x14ac:dyDescent="0.25">
      <c r="A1107" s="83"/>
      <c r="B1107" s="62" t="s">
        <v>1143</v>
      </c>
      <c r="C1107" s="211" t="s">
        <v>1145</v>
      </c>
      <c r="D1107" s="62" t="s">
        <v>517</v>
      </c>
      <c r="E1107" s="185">
        <v>60</v>
      </c>
      <c r="F1107" s="294">
        <v>43920</v>
      </c>
      <c r="G1107" s="295">
        <v>44012</v>
      </c>
      <c r="H1107" s="42" t="s">
        <v>1146</v>
      </c>
      <c r="I1107" s="62" t="s">
        <v>1147</v>
      </c>
      <c r="J1107" s="56"/>
      <c r="K1107" s="56"/>
      <c r="L1107" s="56"/>
      <c r="M1107" s="56"/>
      <c r="N1107" s="41"/>
      <c r="O1107" s="42" t="s">
        <v>474</v>
      </c>
      <c r="P1107" s="42" t="s">
        <v>1113</v>
      </c>
      <c r="Q1107" s="42"/>
      <c r="R1107" s="71"/>
    </row>
    <row r="1108" spans="1:18" s="55" customFormat="1" ht="31.5" customHeight="1" x14ac:dyDescent="0.25">
      <c r="A1108" s="83"/>
      <c r="B1108" s="62" t="s">
        <v>1144</v>
      </c>
      <c r="C1108" s="211" t="s">
        <v>3281</v>
      </c>
      <c r="D1108" s="62" t="s">
        <v>517</v>
      </c>
      <c r="E1108" s="185">
        <v>40</v>
      </c>
      <c r="F1108" s="294">
        <v>43951</v>
      </c>
      <c r="G1108" s="295">
        <v>43981</v>
      </c>
      <c r="H1108" s="42" t="s">
        <v>1148</v>
      </c>
      <c r="I1108" s="42" t="s">
        <v>1149</v>
      </c>
      <c r="J1108" s="56"/>
      <c r="K1108" s="56"/>
      <c r="L1108" s="56"/>
      <c r="M1108" s="56"/>
      <c r="N1108" s="41"/>
      <c r="O1108" s="42" t="s">
        <v>474</v>
      </c>
      <c r="P1108" s="42" t="s">
        <v>1113</v>
      </c>
      <c r="Q1108" s="42"/>
      <c r="R1108" s="71"/>
    </row>
    <row r="1109" spans="1:18" s="55" customFormat="1" ht="31.5" customHeight="1" x14ac:dyDescent="0.25">
      <c r="A1109" s="136"/>
      <c r="B1109" s="110" t="s">
        <v>509</v>
      </c>
      <c r="C1109" s="112" t="s">
        <v>3282</v>
      </c>
      <c r="D1109" s="110" t="s">
        <v>26</v>
      </c>
      <c r="E1109" s="179"/>
      <c r="F1109" s="310">
        <v>43846</v>
      </c>
      <c r="G1109" s="310">
        <v>44195</v>
      </c>
      <c r="H1109" s="110"/>
      <c r="I1109" s="110"/>
      <c r="J1109" s="116">
        <v>0</v>
      </c>
      <c r="K1109" s="116">
        <v>0</v>
      </c>
      <c r="L1109" s="116">
        <v>0</v>
      </c>
      <c r="M1109" s="116">
        <v>0</v>
      </c>
      <c r="N1109" s="117"/>
      <c r="O1109" s="115" t="s">
        <v>474</v>
      </c>
      <c r="P1109" s="115"/>
      <c r="Q1109" s="115"/>
      <c r="R1109" s="71"/>
    </row>
    <row r="1110" spans="1:18" s="55" customFormat="1" ht="42" customHeight="1" x14ac:dyDescent="0.25">
      <c r="A1110" s="83"/>
      <c r="B1110" s="62" t="s">
        <v>1150</v>
      </c>
      <c r="C1110" s="211" t="s">
        <v>1152</v>
      </c>
      <c r="D1110" s="62" t="s">
        <v>517</v>
      </c>
      <c r="E1110" s="185">
        <v>70</v>
      </c>
      <c r="F1110" s="294">
        <v>43846</v>
      </c>
      <c r="G1110" s="291">
        <v>44165</v>
      </c>
      <c r="H1110" s="42" t="s">
        <v>3447</v>
      </c>
      <c r="I1110" s="62" t="s">
        <v>3283</v>
      </c>
      <c r="J1110" s="56"/>
      <c r="K1110" s="56"/>
      <c r="L1110" s="56"/>
      <c r="M1110" s="56"/>
      <c r="N1110" s="41"/>
      <c r="O1110" s="42" t="s">
        <v>474</v>
      </c>
      <c r="P1110" s="212" t="s">
        <v>1085</v>
      </c>
      <c r="Q1110" s="42"/>
      <c r="R1110" s="71"/>
    </row>
    <row r="1111" spans="1:18" s="55" customFormat="1" ht="31.5" customHeight="1" x14ac:dyDescent="0.25">
      <c r="A1111" s="83"/>
      <c r="B1111" s="62" t="s">
        <v>1151</v>
      </c>
      <c r="C1111" s="211" t="s">
        <v>1153</v>
      </c>
      <c r="D1111" s="62" t="s">
        <v>517</v>
      </c>
      <c r="E1111" s="185">
        <v>30</v>
      </c>
      <c r="F1111" s="291">
        <v>43922</v>
      </c>
      <c r="G1111" s="291">
        <v>44195</v>
      </c>
      <c r="H1111" s="42" t="s">
        <v>3448</v>
      </c>
      <c r="I1111" s="62" t="s">
        <v>3284</v>
      </c>
      <c r="J1111" s="56"/>
      <c r="K1111" s="56"/>
      <c r="L1111" s="56"/>
      <c r="M1111" s="56"/>
      <c r="N1111" s="41"/>
      <c r="O1111" s="42" t="s">
        <v>96</v>
      </c>
      <c r="P1111" s="212" t="s">
        <v>1154</v>
      </c>
      <c r="Q1111" s="42"/>
      <c r="R1111" s="71"/>
    </row>
    <row r="1112" spans="1:18" ht="38.25" x14ac:dyDescent="0.25">
      <c r="A1112" s="61"/>
      <c r="B1112" s="268" t="s">
        <v>510</v>
      </c>
      <c r="C1112" s="78" t="s">
        <v>511</v>
      </c>
      <c r="D1112" s="33" t="s">
        <v>18</v>
      </c>
      <c r="E1112" s="171"/>
      <c r="F1112" s="288"/>
      <c r="G1112" s="288"/>
      <c r="H1112" s="155"/>
      <c r="I1112" s="155"/>
      <c r="J1112" s="79">
        <f>+J1113</f>
        <v>25000</v>
      </c>
      <c r="K1112" s="79">
        <f t="shared" ref="K1112:M1113" si="91">+K1113</f>
        <v>0</v>
      </c>
      <c r="L1112" s="79">
        <f t="shared" si="91"/>
        <v>0</v>
      </c>
      <c r="M1112" s="79">
        <f t="shared" si="91"/>
        <v>0</v>
      </c>
      <c r="N1112" s="80"/>
      <c r="O1112" s="80"/>
      <c r="P1112" s="80"/>
      <c r="Q1112" s="80"/>
      <c r="R1112" s="81"/>
    </row>
    <row r="1113" spans="1:18" s="55" customFormat="1" ht="35.25" customHeight="1" x14ac:dyDescent="0.25">
      <c r="A1113" s="140" t="s">
        <v>19</v>
      </c>
      <c r="B1113" s="228" t="s">
        <v>512</v>
      </c>
      <c r="C1113" s="147" t="s">
        <v>513</v>
      </c>
      <c r="D1113" s="150" t="s">
        <v>22</v>
      </c>
      <c r="E1113" s="172"/>
      <c r="F1113" s="289">
        <v>43846</v>
      </c>
      <c r="G1113" s="289">
        <v>43951</v>
      </c>
      <c r="H1113" s="142"/>
      <c r="I1113" s="142"/>
      <c r="J1113" s="143">
        <f>+J1114</f>
        <v>25000</v>
      </c>
      <c r="K1113" s="143">
        <f t="shared" si="91"/>
        <v>0</v>
      </c>
      <c r="L1113" s="143">
        <f t="shared" si="91"/>
        <v>0</v>
      </c>
      <c r="M1113" s="143">
        <f t="shared" si="91"/>
        <v>0</v>
      </c>
      <c r="N1113" s="144" t="s">
        <v>23</v>
      </c>
      <c r="O1113" s="145" t="s">
        <v>474</v>
      </c>
      <c r="P1113" s="145"/>
      <c r="Q1113" s="145"/>
      <c r="R1113" s="71"/>
    </row>
    <row r="1114" spans="1:18" s="55" customFormat="1" ht="35.25" customHeight="1" x14ac:dyDescent="0.25">
      <c r="A1114" s="135"/>
      <c r="B1114" s="110" t="s">
        <v>514</v>
      </c>
      <c r="C1114" s="112" t="s">
        <v>3285</v>
      </c>
      <c r="D1114" s="110" t="s">
        <v>26</v>
      </c>
      <c r="E1114" s="179"/>
      <c r="F1114" s="310">
        <v>43846</v>
      </c>
      <c r="G1114" s="310">
        <v>43951</v>
      </c>
      <c r="H1114" s="110"/>
      <c r="I1114" s="110"/>
      <c r="J1114" s="113">
        <v>25000</v>
      </c>
      <c r="K1114" s="113">
        <v>0</v>
      </c>
      <c r="L1114" s="113">
        <v>0</v>
      </c>
      <c r="M1114" s="113">
        <v>0</v>
      </c>
      <c r="N1114" s="117" t="s">
        <v>23</v>
      </c>
      <c r="O1114" s="115" t="s">
        <v>474</v>
      </c>
      <c r="P1114" s="115"/>
      <c r="Q1114" s="115"/>
      <c r="R1114" s="38"/>
    </row>
    <row r="1115" spans="1:18" ht="25.5" x14ac:dyDescent="0.25">
      <c r="A1115" s="222"/>
      <c r="B1115" s="215" t="s">
        <v>1155</v>
      </c>
      <c r="C1115" s="211" t="s">
        <v>3286</v>
      </c>
      <c r="D1115" s="39" t="s">
        <v>517</v>
      </c>
      <c r="E1115" s="185">
        <v>40</v>
      </c>
      <c r="F1115" s="294">
        <v>43846</v>
      </c>
      <c r="G1115" s="291">
        <v>43920</v>
      </c>
      <c r="H1115" s="42" t="s">
        <v>3445</v>
      </c>
      <c r="I1115" s="62" t="s">
        <v>1157</v>
      </c>
      <c r="J1115" s="223"/>
      <c r="K1115" s="223"/>
      <c r="L1115" s="224"/>
      <c r="M1115" s="224"/>
      <c r="N1115" s="225"/>
      <c r="O1115" s="227" t="s">
        <v>474</v>
      </c>
      <c r="P1115" s="226" t="s">
        <v>1085</v>
      </c>
      <c r="Q1115" s="226"/>
    </row>
    <row r="1116" spans="1:18" ht="25.5" x14ac:dyDescent="0.25">
      <c r="A1116" s="222"/>
      <c r="B1116" s="215" t="s">
        <v>1156</v>
      </c>
      <c r="C1116" s="65" t="s">
        <v>3287</v>
      </c>
      <c r="D1116" s="65" t="s">
        <v>517</v>
      </c>
      <c r="E1116" s="185">
        <v>60</v>
      </c>
      <c r="F1116" s="294">
        <v>43920</v>
      </c>
      <c r="G1116" s="303">
        <v>43951</v>
      </c>
      <c r="H1116" s="62" t="s">
        <v>1158</v>
      </c>
      <c r="I1116" s="42" t="s">
        <v>1159</v>
      </c>
      <c r="J1116" s="224"/>
      <c r="K1116" s="224"/>
      <c r="L1116" s="224"/>
      <c r="M1116" s="224"/>
      <c r="N1116" s="225"/>
      <c r="O1116" s="227" t="s">
        <v>474</v>
      </c>
      <c r="P1116" s="226" t="s">
        <v>1085</v>
      </c>
      <c r="Q1116" s="226"/>
    </row>
    <row r="1117" spans="1:18" x14ac:dyDescent="0.25">
      <c r="B1117" s="93"/>
      <c r="C1117" s="94"/>
      <c r="D1117" s="51"/>
      <c r="E1117" s="181"/>
      <c r="F1117" s="313"/>
      <c r="G1117" s="313"/>
      <c r="H1117" s="51"/>
      <c r="I1117" s="51"/>
    </row>
    <row r="1118" spans="1:18" ht="15" x14ac:dyDescent="0.25">
      <c r="C1118" s="94"/>
      <c r="D1118" s="91"/>
      <c r="E1118" s="180"/>
      <c r="F1118" s="314"/>
      <c r="G1118" s="314"/>
      <c r="H1118" s="91"/>
      <c r="I1118" s="91"/>
      <c r="K1118" s="95"/>
      <c r="L1118" s="96"/>
      <c r="M1118" s="96"/>
      <c r="N1118" s="97"/>
      <c r="O1118" s="98"/>
      <c r="P1118" s="98"/>
      <c r="Q1118" s="98"/>
    </row>
    <row r="1119" spans="1:18" ht="15" x14ac:dyDescent="0.25">
      <c r="C1119" s="94"/>
      <c r="D1119" s="52"/>
      <c r="E1119" s="182"/>
      <c r="F1119" s="315"/>
      <c r="G1119" s="315"/>
      <c r="H1119" s="52"/>
      <c r="I1119" s="52"/>
      <c r="K1119" s="96"/>
      <c r="L1119" s="96"/>
      <c r="M1119" s="96"/>
      <c r="N1119" s="99"/>
    </row>
    <row r="1120" spans="1:18" x14ac:dyDescent="0.25">
      <c r="A1120" s="30"/>
      <c r="C1120" s="94"/>
      <c r="D1120" s="51"/>
      <c r="E1120" s="181"/>
      <c r="F1120" s="313"/>
      <c r="G1120" s="313"/>
      <c r="H1120" s="51"/>
      <c r="I1120" s="51"/>
      <c r="J1120" s="100"/>
      <c r="K1120" s="101"/>
      <c r="L1120" s="101"/>
      <c r="M1120" s="88"/>
      <c r="N1120" s="102"/>
    </row>
    <row r="1121" spans="2:18" ht="15" x14ac:dyDescent="0.25">
      <c r="B1121" s="30"/>
      <c r="D1121" s="104"/>
      <c r="E1121" s="183"/>
      <c r="F1121" s="316"/>
      <c r="G1121" s="316"/>
      <c r="H1121" s="104"/>
      <c r="I1121" s="104"/>
      <c r="J1121" s="105"/>
      <c r="K1121" s="106"/>
      <c r="L1121" s="106"/>
      <c r="M1121" s="106"/>
      <c r="N1121" s="236"/>
      <c r="O1121" s="38"/>
      <c r="P1121" s="38"/>
      <c r="Q1121" s="38"/>
      <c r="R1121" s="38"/>
    </row>
    <row r="1122" spans="2:18" ht="15" x14ac:dyDescent="0.25">
      <c r="D1122" s="104"/>
      <c r="E1122" s="183"/>
      <c r="F1122" s="316"/>
      <c r="G1122" s="316"/>
      <c r="H1122" s="104"/>
      <c r="I1122" s="104"/>
      <c r="J1122" s="107"/>
      <c r="K1122" s="108"/>
      <c r="L1122" s="51"/>
      <c r="M1122" s="106"/>
      <c r="N1122" s="237"/>
      <c r="O1122" s="100"/>
      <c r="P1122" s="100"/>
      <c r="Q1122" s="238"/>
      <c r="R1122" s="38"/>
    </row>
    <row r="1123" spans="2:18" x14ac:dyDescent="0.25">
      <c r="D1123" s="104"/>
      <c r="E1123" s="183"/>
      <c r="F1123" s="316"/>
      <c r="G1123" s="316"/>
      <c r="H1123" s="104"/>
      <c r="I1123" s="104"/>
      <c r="J1123" s="106"/>
      <c r="K1123" s="106"/>
      <c r="L1123" s="106"/>
      <c r="M1123" s="100"/>
      <c r="N1123" s="239"/>
      <c r="O1123" s="38"/>
      <c r="P1123" s="38"/>
      <c r="Q1123" s="48"/>
      <c r="R1123" s="38"/>
    </row>
    <row r="1124" spans="2:18" ht="15" x14ac:dyDescent="0.25">
      <c r="D1124" s="104"/>
      <c r="E1124" s="183"/>
      <c r="F1124" s="316"/>
      <c r="G1124" s="316"/>
      <c r="H1124" s="104"/>
      <c r="I1124" s="104"/>
      <c r="J1124" s="106"/>
      <c r="K1124" s="106"/>
      <c r="L1124" s="106"/>
      <c r="M1124" s="105"/>
      <c r="N1124" s="239"/>
      <c r="O1124" s="38"/>
      <c r="P1124" s="38"/>
      <c r="Q1124" s="48"/>
      <c r="R1124" s="38"/>
    </row>
    <row r="1125" spans="2:18" ht="15" x14ac:dyDescent="0.25">
      <c r="D1125" s="104"/>
      <c r="E1125" s="183"/>
      <c r="F1125" s="316"/>
      <c r="G1125" s="316"/>
      <c r="H1125" s="104"/>
      <c r="I1125" s="104"/>
      <c r="J1125" s="106"/>
      <c r="K1125" s="106"/>
      <c r="L1125" s="106"/>
      <c r="M1125" s="240"/>
      <c r="N1125" s="239"/>
      <c r="O1125" s="38"/>
      <c r="P1125" s="38"/>
      <c r="Q1125" s="48"/>
      <c r="R1125" s="38"/>
    </row>
    <row r="1126" spans="2:18" x14ac:dyDescent="0.25">
      <c r="D1126" s="104"/>
      <c r="E1126" s="183"/>
      <c r="F1126" s="316"/>
      <c r="G1126" s="316"/>
      <c r="H1126" s="104"/>
      <c r="I1126" s="104"/>
      <c r="J1126" s="106"/>
      <c r="K1126" s="106"/>
      <c r="L1126" s="106"/>
      <c r="M1126" s="106"/>
      <c r="N1126" s="239"/>
      <c r="O1126" s="38"/>
      <c r="P1126" s="38"/>
      <c r="Q1126" s="48"/>
      <c r="R1126" s="38"/>
    </row>
    <row r="1127" spans="2:18" x14ac:dyDescent="0.25">
      <c r="D1127" s="104"/>
      <c r="E1127" s="183"/>
      <c r="F1127" s="316"/>
      <c r="G1127" s="316"/>
      <c r="H1127" s="104"/>
      <c r="I1127" s="104"/>
      <c r="J1127" s="106"/>
      <c r="K1127" s="106"/>
      <c r="L1127" s="106"/>
      <c r="M1127" s="106"/>
      <c r="N1127" s="239"/>
      <c r="O1127" s="38"/>
      <c r="P1127" s="38"/>
      <c r="Q1127" s="48"/>
      <c r="R1127" s="38"/>
    </row>
    <row r="1128" spans="2:18" x14ac:dyDescent="0.25">
      <c r="D1128" s="104"/>
      <c r="E1128" s="183"/>
      <c r="F1128" s="316"/>
      <c r="G1128" s="316"/>
      <c r="H1128" s="104"/>
      <c r="I1128" s="104"/>
      <c r="J1128" s="96"/>
      <c r="K1128" s="106"/>
      <c r="L1128" s="106"/>
      <c r="M1128" s="106"/>
      <c r="N1128" s="239"/>
      <c r="O1128" s="38"/>
      <c r="P1128" s="38"/>
      <c r="Q1128" s="48"/>
      <c r="R1128" s="38"/>
    </row>
    <row r="1129" spans="2:18" x14ac:dyDescent="0.25">
      <c r="D1129" s="104"/>
      <c r="E1129" s="183"/>
      <c r="F1129" s="316"/>
      <c r="G1129" s="316"/>
      <c r="H1129" s="104"/>
      <c r="I1129" s="104"/>
      <c r="J1129" s="96"/>
      <c r="K1129" s="106"/>
      <c r="L1129" s="106"/>
      <c r="M1129" s="106"/>
      <c r="N1129" s="239"/>
      <c r="O1129" s="38"/>
      <c r="P1129" s="38"/>
      <c r="Q1129" s="48"/>
      <c r="R1129" s="38"/>
    </row>
    <row r="1130" spans="2:18" x14ac:dyDescent="0.25">
      <c r="D1130" s="104"/>
      <c r="E1130" s="183"/>
      <c r="F1130" s="316"/>
      <c r="G1130" s="316"/>
      <c r="H1130" s="104"/>
      <c r="I1130" s="104"/>
      <c r="J1130" s="96"/>
      <c r="K1130" s="106"/>
      <c r="L1130" s="106"/>
      <c r="M1130" s="106"/>
      <c r="N1130" s="239"/>
      <c r="O1130" s="38"/>
      <c r="P1130" s="38"/>
      <c r="Q1130" s="48"/>
      <c r="R1130" s="38"/>
    </row>
    <row r="1131" spans="2:18" x14ac:dyDescent="0.25">
      <c r="K1131" s="106"/>
      <c r="L1131" s="106"/>
      <c r="M1131" s="106"/>
      <c r="N1131" s="239"/>
      <c r="O1131" s="38"/>
      <c r="P1131" s="38"/>
      <c r="Q1131" s="48"/>
      <c r="R1131" s="38"/>
    </row>
    <row r="1132" spans="2:18" x14ac:dyDescent="0.25">
      <c r="K1132" s="106"/>
      <c r="L1132" s="106"/>
      <c r="M1132" s="106"/>
      <c r="N1132" s="239"/>
      <c r="O1132" s="38"/>
      <c r="P1132" s="38"/>
      <c r="Q1132" s="48"/>
      <c r="R1132" s="38"/>
    </row>
    <row r="1133" spans="2:18" x14ac:dyDescent="0.25">
      <c r="K1133" s="106"/>
      <c r="L1133" s="106"/>
      <c r="M1133" s="106"/>
      <c r="N1133" s="239"/>
      <c r="O1133" s="38"/>
      <c r="P1133" s="38"/>
      <c r="Q1133" s="241"/>
      <c r="R1133" s="38"/>
    </row>
  </sheetData>
  <autoFilter ref="A6:Q1119" xr:uid="{00000000-0009-0000-0000-000000000000}"/>
  <mergeCells count="10">
    <mergeCell ref="N1054:O1054"/>
    <mergeCell ref="N1055:O1055"/>
    <mergeCell ref="N1085:O1085"/>
    <mergeCell ref="N1099:O1099"/>
    <mergeCell ref="A1:O1"/>
    <mergeCell ref="A2:O2"/>
    <mergeCell ref="A4:O4"/>
    <mergeCell ref="N988:O988"/>
    <mergeCell ref="N1004:O1004"/>
    <mergeCell ref="N1044:O1044"/>
  </mergeCells>
  <conditionalFormatting sqref="F13:G13 F76:G76 F13:F16 G75 F81:G81 F86:G86 F246:G246 F250:G250 F269:G269 F344:G345 F90:G92 F103:G103 F107:G109 G112:G113 F118:G118 G154 F176:G176 G209 G247:G249 G251:G253 G267:G268 F273:G273 F297:G299 F302:G304 F311:G311 G325 F366:G372 F921:F922 F924:F926 F101:G101 G284:G286 G227:G228 F212:G212 F219:G219 F229:G230 F232:G232 F254:G258 F355:G355 F1078 F1098 G77 F94:G99 G93 G110 G126:G127 G130:G132 F139:G143 F152:G153 F216:G217 F275:G276 F928 F145:G147 G144 F214:G214 F225:G226 F349:G349 F376:G376 G365 F180:G181 F196:G199 F265:G266 G52:G54 G79:G80 G115:G117 G148:G151 G169:G175 G215 F224 F272 G270:G272 F287:G287 G305:G306 G308 G310:G313 G315 F316:G324 F348 F346 G346:G348 G350:G352 G102 G104:G106 F234:G241 G300:G302 G1115 G83:G89 G119:G123 F155:G168 G177:G179 G182:G195 G200:G206 G211:G213 G218:G224 G231:G233 G242:G245 F278:G279 F326:G339 G354:G356 F260:G260 F259 F280 G340:G343 G261:G264 G274:G278 F281:G283 F412:G413 F424:G425 F434:G434 F441:G442 F445:G445 F466:G467 F472:G473 F479:G481 F488:G490 F494:G496 F515:G516 F505:G506 F500:G500 F503:G503 F511:G512 F519:G524 F528:G529 F532:G533 F563:G563 F579:G580 F583:G583 F588:G588 F599:G599 F610:G610 F623:G623 F616:G616 F629:G629 F666:G667 F688:G689 F694:G694 F705:G706 F725:G725 F734:G735 F742:G742 F746:G746 F756:G756 F758:G758 F768:G770 F641:G641 F652:G653 F773:G773 F776:G776 F778:G778 F780:G780 F782:G782 F785:G785 F787:G787 F789:G789 F791:G791 F793:G793 F795:G795 F797:G797 F799:G799 F801:G801 F803:G803 F805:G805 F807:G807 F809:G809 F811:G811 F815:G815 F817:G817 F819:G819 F824:G824 F829:G829 F834:G834 F836:G837 F842:G843 F851:G851 F872:G873 F875:G875 F877:G877 F879:G879 F881:G881 F883:G883 F885:G885 F898:F899 F917:F919 F953:F954 F964:F965 F969:F970 G137:G138 F988:F991 F1004:F1006 F1008 F1059 F1062:F1063 F1065:F1066 F1068:F1070 F1073:F1075 F1026:F1027 F1032 F1039 F1041:F1042 F450:G452 F536:G542 F1044:F1052 F1054:F1057 F357:G362 F111:G111 F114:G114 F124:G125 F128:G129 F133:G136 F207:G208 F210:G210 F307:G307 F309:G309 F313:G314 F353:G353 F998:F999">
    <cfRule type="timePeriod" dxfId="159" priority="232" timePeriod="lastMonth">
      <formula>AND(MONTH(F13)=MONTH(EDATE(TODAY(),0-1)),YEAR(F13)=YEAR(EDATE(TODAY(),0-1)))</formula>
    </cfRule>
  </conditionalFormatting>
  <conditionalFormatting sqref="G14:G16">
    <cfRule type="timePeriod" dxfId="158" priority="231" timePeriod="lastMonth">
      <formula>AND(MONTH(G14)=MONTH(EDATE(TODAY(),0-1)),YEAR(G14)=YEAR(EDATE(TODAY(),0-1)))</formula>
    </cfRule>
  </conditionalFormatting>
  <conditionalFormatting sqref="G57:G59">
    <cfRule type="timePeriod" dxfId="157" priority="226" timePeriod="lastMonth">
      <formula>AND(MONTH(G57)=MONTH(EDATE(TODAY(),0-1)),YEAR(G57)=YEAR(EDATE(TODAY(),0-1)))</formula>
    </cfRule>
  </conditionalFormatting>
  <conditionalFormatting sqref="G62:G63">
    <cfRule type="timePeriod" dxfId="156" priority="225" timePeriod="lastMonth">
      <formula>AND(MONTH(G62)=MONTH(EDATE(TODAY(),0-1)),YEAR(G62)=YEAR(EDATE(TODAY(),0-1)))</formula>
    </cfRule>
  </conditionalFormatting>
  <conditionalFormatting sqref="G72:G73">
    <cfRule type="timePeriod" dxfId="155" priority="223" timePeriod="lastMonth">
      <formula>AND(MONTH(G72)=MONTH(EDATE(TODAY(),0-1)),YEAR(G72)=YEAR(EDATE(TODAY(),0-1)))</formula>
    </cfRule>
  </conditionalFormatting>
  <conditionalFormatting sqref="G102 G104:G106 G137 G301 G1115 G10:G89 G119:G120 G155 G177:G178 G182:G191 G200:G202 G212 G219 G232 G241:G242 G259 G280 G363:G364 G373:G375">
    <cfRule type="timePeriod" dxfId="154" priority="222" timePeriod="lastMonth">
      <formula>AND(MONTH(G10)=MONTH(EDATE(TODAY(),0-1)),YEAR(G10)=YEAR(EDATE(TODAY(),0-1)))</formula>
    </cfRule>
  </conditionalFormatting>
  <conditionalFormatting sqref="F386:G386">
    <cfRule type="timePeriod" dxfId="153" priority="221" timePeriod="lastMonth">
      <formula>AND(MONTH(F386)=MONTH(EDATE(TODAY(),0-1)),YEAR(F386)=YEAR(EDATE(TODAY(),0-1)))</formula>
    </cfRule>
  </conditionalFormatting>
  <conditionalFormatting sqref="F387:G387">
    <cfRule type="timePeriod" dxfId="152" priority="220" timePeriod="lastMonth">
      <formula>AND(MONTH(F387)=MONTH(EDATE(TODAY(),0-1)),YEAR(F387)=YEAR(EDATE(TODAY(),0-1)))</formula>
    </cfRule>
  </conditionalFormatting>
  <conditionalFormatting sqref="F388:G388 G389">
    <cfRule type="timePeriod" dxfId="151" priority="219" timePeriod="lastMonth">
      <formula>AND(MONTH(F388)=MONTH(EDATE(TODAY(),0-1)),YEAR(F388)=YEAR(EDATE(TODAY(),0-1)))</formula>
    </cfRule>
  </conditionalFormatting>
  <conditionalFormatting sqref="F389">
    <cfRule type="timePeriod" dxfId="150" priority="218" timePeriod="lastMonth">
      <formula>AND(MONTH(F389)=MONTH(EDATE(TODAY(),0-1)),YEAR(F389)=YEAR(EDATE(TODAY(),0-1)))</formula>
    </cfRule>
  </conditionalFormatting>
  <conditionalFormatting sqref="F385:G385">
    <cfRule type="timePeriod" dxfId="149" priority="217" timePeriod="lastMonth">
      <formula>AND(MONTH(F385)=MONTH(EDATE(TODAY(),0-1)),YEAR(F385)=YEAR(EDATE(TODAY(),0-1)))</formula>
    </cfRule>
  </conditionalFormatting>
  <conditionalFormatting sqref="F392:G392">
    <cfRule type="timePeriod" dxfId="148" priority="214" timePeriod="lastMonth">
      <formula>AND(MONTH(F392)=MONTH(EDATE(TODAY(),0-1)),YEAR(F392)=YEAR(EDATE(TODAY(),0-1)))</formula>
    </cfRule>
  </conditionalFormatting>
  <conditionalFormatting sqref="F384:G384">
    <cfRule type="timePeriod" dxfId="147" priority="205" timePeriod="lastMonth">
      <formula>AND(MONTH(F384)=MONTH(EDATE(TODAY(),0-1)),YEAR(F384)=YEAR(EDATE(TODAY(),0-1)))</formula>
    </cfRule>
  </conditionalFormatting>
  <conditionalFormatting sqref="F392">
    <cfRule type="timePeriod" dxfId="146" priority="203" timePeriod="lastMonth">
      <formula>AND(MONTH(F392)=MONTH(EDATE(TODAY(),0-1)),YEAR(F392)=YEAR(EDATE(TODAY(),0-1)))</formula>
    </cfRule>
  </conditionalFormatting>
  <conditionalFormatting sqref="F390:G390">
    <cfRule type="timePeriod" dxfId="145" priority="216" timePeriod="lastMonth">
      <formula>AND(MONTH(F390)=MONTH(EDATE(TODAY(),0-1)),YEAR(F390)=YEAR(EDATE(TODAY(),0-1)))</formula>
    </cfRule>
  </conditionalFormatting>
  <conditionalFormatting sqref="F391:G391">
    <cfRule type="timePeriod" dxfId="144" priority="215" timePeriod="lastMonth">
      <formula>AND(MONTH(F391)=MONTH(EDATE(TODAY(),0-1)),YEAR(F391)=YEAR(EDATE(TODAY(),0-1)))</formula>
    </cfRule>
  </conditionalFormatting>
  <conditionalFormatting sqref="F400">
    <cfRule type="timePeriod" dxfId="143" priority="193" timePeriod="lastMonth">
      <formula>AND(MONTH(F400)=MONTH(EDATE(TODAY(),0-1)),YEAR(F400)=YEAR(EDATE(TODAY(),0-1)))</formula>
    </cfRule>
  </conditionalFormatting>
  <conditionalFormatting sqref="F379:G379">
    <cfRule type="timePeriod" dxfId="142" priority="211" timePeriod="lastMonth">
      <formula>AND(MONTH(F379)=MONTH(EDATE(TODAY(),0-1)),YEAR(F379)=YEAR(EDATE(TODAY(),0-1)))</formula>
    </cfRule>
  </conditionalFormatting>
  <conditionalFormatting sqref="F378:G378">
    <cfRule type="timePeriod" dxfId="141" priority="212" timePeriod="lastMonth">
      <formula>AND(MONTH(F378)=MONTH(EDATE(TODAY(),0-1)),YEAR(F378)=YEAR(EDATE(TODAY(),0-1)))</formula>
    </cfRule>
  </conditionalFormatting>
  <conditionalFormatting sqref="F395:G395">
    <cfRule type="timePeriod" dxfId="140" priority="201" timePeriod="lastMonth">
      <formula>AND(MONTH(F395)=MONTH(EDATE(TODAY(),0-1)),YEAR(F395)=YEAR(EDATE(TODAY(),0-1)))</formula>
    </cfRule>
  </conditionalFormatting>
  <conditionalFormatting sqref="F380:G380">
    <cfRule type="timePeriod" dxfId="139" priority="210" timePeriod="lastMonth">
      <formula>AND(MONTH(F380)=MONTH(EDATE(TODAY(),0-1)),YEAR(F380)=YEAR(EDATE(TODAY(),0-1)))</formula>
    </cfRule>
  </conditionalFormatting>
  <conditionalFormatting sqref="F381:G381">
    <cfRule type="timePeriod" dxfId="138" priority="209" timePeriod="lastMonth">
      <formula>AND(MONTH(F381)=MONTH(EDATE(TODAY(),0-1)),YEAR(F381)=YEAR(EDATE(TODAY(),0-1)))</formula>
    </cfRule>
  </conditionalFormatting>
  <conditionalFormatting sqref="F377:G377">
    <cfRule type="timePeriod" dxfId="137" priority="208" timePeriod="lastMonth">
      <formula>AND(MONTH(F377)=MONTH(EDATE(TODAY(),0-1)),YEAR(F377)=YEAR(EDATE(TODAY(),0-1)))</formula>
    </cfRule>
  </conditionalFormatting>
  <conditionalFormatting sqref="F401:G401">
    <cfRule type="timePeriod" dxfId="136" priority="189" timePeriod="lastMonth">
      <formula>AND(MONTH(F401)=MONTH(EDATE(TODAY(),0-1)),YEAR(F401)=YEAR(EDATE(TODAY(),0-1)))</formula>
    </cfRule>
  </conditionalFormatting>
  <conditionalFormatting sqref="F382:G382">
    <cfRule type="timePeriod" dxfId="135" priority="207" timePeriod="lastMonth">
      <formula>AND(MONTH(F382)=MONTH(EDATE(TODAY(),0-1)),YEAR(F382)=YEAR(EDATE(TODAY(),0-1)))</formula>
    </cfRule>
  </conditionalFormatting>
  <conditionalFormatting sqref="F383:G383">
    <cfRule type="timePeriod" dxfId="134" priority="206" timePeriod="lastMonth">
      <formula>AND(MONTH(F383)=MONTH(EDATE(TODAY(),0-1)),YEAR(F383)=YEAR(EDATE(TODAY(),0-1)))</formula>
    </cfRule>
  </conditionalFormatting>
  <conditionalFormatting sqref="F391">
    <cfRule type="timePeriod" dxfId="133" priority="204" timePeriod="lastMonth">
      <formula>AND(MONTH(F391)=MONTH(EDATE(TODAY(),0-1)),YEAR(F391)=YEAR(EDATE(TODAY(),0-1)))</formula>
    </cfRule>
  </conditionalFormatting>
  <conditionalFormatting sqref="F405:G406">
    <cfRule type="timePeriod" dxfId="132" priority="188" timePeriod="lastMonth">
      <formula>AND(MONTH(F405)=MONTH(EDATE(TODAY(),0-1)),YEAR(F405)=YEAR(EDATE(TODAY(),0-1)))</formula>
    </cfRule>
  </conditionalFormatting>
  <conditionalFormatting sqref="F394:G394">
    <cfRule type="timePeriod" dxfId="131" priority="202" timePeriod="lastMonth">
      <formula>AND(MONTH(F394)=MONTH(EDATE(TODAY(),0-1)),YEAR(F394)=YEAR(EDATE(TODAY(),0-1)))</formula>
    </cfRule>
  </conditionalFormatting>
  <conditionalFormatting sqref="F398:G398">
    <cfRule type="timePeriod" dxfId="130" priority="197" timePeriod="lastMonth">
      <formula>AND(MONTH(F398)=MONTH(EDATE(TODAY(),0-1)),YEAR(F398)=YEAR(EDATE(TODAY(),0-1)))</formula>
    </cfRule>
  </conditionalFormatting>
  <conditionalFormatting sqref="F396:G396 G397">
    <cfRule type="timePeriod" dxfId="129" priority="200" timePeriod="lastMonth">
      <formula>AND(MONTH(F396)=MONTH(EDATE(TODAY(),0-1)),YEAR(F396)=YEAR(EDATE(TODAY(),0-1)))</formula>
    </cfRule>
  </conditionalFormatting>
  <conditionalFormatting sqref="F397">
    <cfRule type="timePeriod" dxfId="128" priority="199" timePeriod="lastMonth">
      <formula>AND(MONTH(F397)=MONTH(EDATE(TODAY(),0-1)),YEAR(F397)=YEAR(EDATE(TODAY(),0-1)))</formula>
    </cfRule>
  </conditionalFormatting>
  <conditionalFormatting sqref="F393:G393">
    <cfRule type="timePeriod" dxfId="127" priority="198" timePeriod="lastMonth">
      <formula>AND(MONTH(F393)=MONTH(EDATE(TODAY(),0-1)),YEAR(F393)=YEAR(EDATE(TODAY(),0-1)))</formula>
    </cfRule>
  </conditionalFormatting>
  <conditionalFormatting sqref="F400:G400">
    <cfRule type="timePeriod" dxfId="126" priority="195" timePeriod="lastMonth">
      <formula>AND(MONTH(F400)=MONTH(EDATE(TODAY(),0-1)),YEAR(F400)=YEAR(EDATE(TODAY(),0-1)))</formula>
    </cfRule>
  </conditionalFormatting>
  <conditionalFormatting sqref="F411:G411">
    <cfRule type="timePeriod" dxfId="125" priority="183" timePeriod="lastMonth">
      <formula>AND(MONTH(F411)=MONTH(EDATE(TODAY(),0-1)),YEAR(F411)=YEAR(EDATE(TODAY(),0-1)))</formula>
    </cfRule>
  </conditionalFormatting>
  <conditionalFormatting sqref="F399:G399">
    <cfRule type="timePeriod" dxfId="124" priority="196" timePeriod="lastMonth">
      <formula>AND(MONTH(F399)=MONTH(EDATE(TODAY(),0-1)),YEAR(F399)=YEAR(EDATE(TODAY(),0-1)))</formula>
    </cfRule>
  </conditionalFormatting>
  <conditionalFormatting sqref="F403:G403">
    <cfRule type="timePeriod" dxfId="123" priority="191" timePeriod="lastMonth">
      <formula>AND(MONTH(F403)=MONTH(EDATE(TODAY(),0-1)),YEAR(F403)=YEAR(EDATE(TODAY(),0-1)))</formula>
    </cfRule>
  </conditionalFormatting>
  <conditionalFormatting sqref="F399">
    <cfRule type="timePeriod" dxfId="122" priority="194" timePeriod="lastMonth">
      <formula>AND(MONTH(F399)=MONTH(EDATE(TODAY(),0-1)),YEAR(F399)=YEAR(EDATE(TODAY(),0-1)))</formula>
    </cfRule>
  </conditionalFormatting>
  <conditionalFormatting sqref="F408:G408">
    <cfRule type="timePeriod" dxfId="121" priority="186" timePeriod="lastMonth">
      <formula>AND(MONTH(F408)=MONTH(EDATE(TODAY(),0-1)),YEAR(F408)=YEAR(EDATE(TODAY(),0-1)))</formula>
    </cfRule>
  </conditionalFormatting>
  <conditionalFormatting sqref="F402:G402">
    <cfRule type="timePeriod" dxfId="120" priority="192" timePeriod="lastMonth">
      <formula>AND(MONTH(F402)=MONTH(EDATE(TODAY(),0-1)),YEAR(F402)=YEAR(EDATE(TODAY(),0-1)))</formula>
    </cfRule>
  </conditionalFormatting>
  <conditionalFormatting sqref="F404:G404">
    <cfRule type="timePeriod" dxfId="119" priority="190" timePeriod="lastMonth">
      <formula>AND(MONTH(F404)=MONTH(EDATE(TODAY(),0-1)),YEAR(F404)=YEAR(EDATE(TODAY(),0-1)))</formula>
    </cfRule>
  </conditionalFormatting>
  <conditionalFormatting sqref="F414:G423">
    <cfRule type="timePeriod" dxfId="118" priority="172" timePeriod="lastMonth">
      <formula>AND(MONTH(F414)=MONTH(EDATE(TODAY(),0-1)),YEAR(F414)=YEAR(EDATE(TODAY(),0-1)))</formula>
    </cfRule>
  </conditionalFormatting>
  <conditionalFormatting sqref="F407:G407">
    <cfRule type="timePeriod" dxfId="117" priority="187" timePeriod="lastMonth">
      <formula>AND(MONTH(F407)=MONTH(EDATE(TODAY(),0-1)),YEAR(F407)=YEAR(EDATE(TODAY(),0-1)))</formula>
    </cfRule>
  </conditionalFormatting>
  <conditionalFormatting sqref="F409:G409 G410">
    <cfRule type="timePeriod" dxfId="116" priority="185" timePeriod="lastMonth">
      <formula>AND(MONTH(F409)=MONTH(EDATE(TODAY(),0-1)),YEAR(F409)=YEAR(EDATE(TODAY(),0-1)))</formula>
    </cfRule>
  </conditionalFormatting>
  <conditionalFormatting sqref="F410">
    <cfRule type="timePeriod" dxfId="115" priority="184" timePeriod="lastMonth">
      <formula>AND(MONTH(F410)=MONTH(EDATE(TODAY(),0-1)),YEAR(F410)=YEAR(EDATE(TODAY(),0-1)))</formula>
    </cfRule>
  </conditionalFormatting>
  <conditionalFormatting sqref="F426:G433">
    <cfRule type="timePeriod" dxfId="114" priority="170" timePeriod="lastMonth">
      <formula>AND(MONTH(F426)=MONTH(EDATE(TODAY(),0-1)),YEAR(F426)=YEAR(EDATE(TODAY(),0-1)))</formula>
    </cfRule>
  </conditionalFormatting>
  <conditionalFormatting sqref="F435:G440">
    <cfRule type="timePeriod" dxfId="113" priority="168" timePeriod="lastMonth">
      <formula>AND(MONTH(F435)=MONTH(EDATE(TODAY(),0-1)),YEAR(F435)=YEAR(EDATE(TODAY(),0-1)))</formula>
    </cfRule>
  </conditionalFormatting>
  <conditionalFormatting sqref="F443:G444">
    <cfRule type="timePeriod" dxfId="112" priority="166" timePeriod="lastMonth">
      <formula>AND(MONTH(F443)=MONTH(EDATE(TODAY(),0-1)),YEAR(F443)=YEAR(EDATE(TODAY(),0-1)))</formula>
    </cfRule>
  </conditionalFormatting>
  <conditionalFormatting sqref="F457:G457">
    <cfRule type="timePeriod" dxfId="111" priority="165" timePeriod="lastMonth">
      <formula>AND(MONTH(F457)=MONTH(EDATE(TODAY(),0-1)),YEAR(F457)=YEAR(EDATE(TODAY(),0-1)))</formula>
    </cfRule>
  </conditionalFormatting>
  <conditionalFormatting sqref="F453:G456">
    <cfRule type="timePeriod" dxfId="110" priority="164" timePeriod="lastMonth">
      <formula>AND(MONTH(F453)=MONTH(EDATE(TODAY(),0-1)),YEAR(F453)=YEAR(EDATE(TODAY(),0-1)))</formula>
    </cfRule>
  </conditionalFormatting>
  <conditionalFormatting sqref="F458:G465">
    <cfRule type="timePeriod" dxfId="109" priority="162" timePeriod="lastMonth">
      <formula>AND(MONTH(F458)=MONTH(EDATE(TODAY(),0-1)),YEAR(F458)=YEAR(EDATE(TODAY(),0-1)))</formula>
    </cfRule>
  </conditionalFormatting>
  <conditionalFormatting sqref="F468:G471">
    <cfRule type="timePeriod" dxfId="108" priority="160" timePeriod="lastMonth">
      <formula>AND(MONTH(F468)=MONTH(EDATE(TODAY(),0-1)),YEAR(F468)=YEAR(EDATE(TODAY(),0-1)))</formula>
    </cfRule>
  </conditionalFormatting>
  <conditionalFormatting sqref="F474:G478">
    <cfRule type="timePeriod" dxfId="107" priority="157" timePeriod="lastMonth">
      <formula>AND(MONTH(F474)=MONTH(EDATE(TODAY(),0-1)),YEAR(F474)=YEAR(EDATE(TODAY(),0-1)))</formula>
    </cfRule>
  </conditionalFormatting>
  <conditionalFormatting sqref="F482:G487">
    <cfRule type="timePeriod" dxfId="106" priority="153" timePeriod="lastMonth">
      <formula>AND(MONTH(F482)=MONTH(EDATE(TODAY(),0-1)),YEAR(F482)=YEAR(EDATE(TODAY(),0-1)))</formula>
    </cfRule>
  </conditionalFormatting>
  <conditionalFormatting sqref="F491:G493">
    <cfRule type="timePeriod" dxfId="105" priority="151" timePeriod="lastMonth">
      <formula>AND(MONTH(F491)=MONTH(EDATE(TODAY(),0-1)),YEAR(F491)=YEAR(EDATE(TODAY(),0-1)))</formula>
    </cfRule>
  </conditionalFormatting>
  <conditionalFormatting sqref="F518:G518">
    <cfRule type="timePeriod" dxfId="104" priority="148" timePeriod="lastMonth">
      <formula>AND(MONTH(F518)=MONTH(EDATE(TODAY(),0-1)),YEAR(F518)=YEAR(EDATE(TODAY(),0-1)))</formula>
    </cfRule>
  </conditionalFormatting>
  <conditionalFormatting sqref="F504:G504">
    <cfRule type="timePeriod" dxfId="103" priority="144" timePeriod="lastMonth">
      <formula>AND(MONTH(F504)=MONTH(EDATE(TODAY(),0-1)),YEAR(F504)=YEAR(EDATE(TODAY(),0-1)))</formula>
    </cfRule>
  </conditionalFormatting>
  <conditionalFormatting sqref="F497:G499">
    <cfRule type="timePeriod" dxfId="102" priority="143" timePeriod="lastMonth">
      <formula>AND(MONTH(F497)=MONTH(EDATE(TODAY(),0-1)),YEAR(F497)=YEAR(EDATE(TODAY(),0-1)))</formula>
    </cfRule>
  </conditionalFormatting>
  <conditionalFormatting sqref="F501:G502">
    <cfRule type="timePeriod" dxfId="101" priority="142" timePeriod="lastMonth">
      <formula>AND(MONTH(F501)=MONTH(EDATE(TODAY(),0-1)),YEAR(F501)=YEAR(EDATE(TODAY(),0-1)))</formula>
    </cfRule>
  </conditionalFormatting>
  <conditionalFormatting sqref="F507:G510">
    <cfRule type="timePeriod" dxfId="100" priority="141" timePeriod="lastMonth">
      <formula>AND(MONTH(F507)=MONTH(EDATE(TODAY(),0-1)),YEAR(F507)=YEAR(EDATE(TODAY(),0-1)))</formula>
    </cfRule>
  </conditionalFormatting>
  <conditionalFormatting sqref="F513:G514">
    <cfRule type="timePeriod" dxfId="99" priority="140" timePeriod="lastMonth">
      <formula>AND(MONTH(F513)=MONTH(EDATE(TODAY(),0-1)),YEAR(F513)=YEAR(EDATE(TODAY(),0-1)))</formula>
    </cfRule>
  </conditionalFormatting>
  <conditionalFormatting sqref="F517:G517">
    <cfRule type="timePeriod" dxfId="98" priority="139" timePeriod="lastMonth">
      <formula>AND(MONTH(F517)=MONTH(EDATE(TODAY(),0-1)),YEAR(F517)=YEAR(EDATE(TODAY(),0-1)))</formula>
    </cfRule>
  </conditionalFormatting>
  <conditionalFormatting sqref="F603:G603">
    <cfRule type="timePeriod" dxfId="97" priority="136" timePeriod="lastMonth">
      <formula>AND(MONTH(F603)=MONTH(EDATE(TODAY(),0-1)),YEAR(F603)=YEAR(EDATE(TODAY(),0-1)))</formula>
    </cfRule>
  </conditionalFormatting>
  <conditionalFormatting sqref="F675:G675">
    <cfRule type="timePeriod" dxfId="96" priority="135" timePeriod="lastMonth">
      <formula>AND(MONTH(F675)=MONTH(EDATE(TODAY(),0-1)),YEAR(F675)=YEAR(EDATE(TODAY(),0-1)))</formula>
    </cfRule>
  </conditionalFormatting>
  <conditionalFormatting sqref="F638:G638">
    <cfRule type="timePeriod" dxfId="95" priority="134" timePeriod="lastMonth">
      <formula>AND(MONTH(F638)=MONTH(EDATE(TODAY(),0-1)),YEAR(F638)=YEAR(EDATE(TODAY(),0-1)))</formula>
    </cfRule>
  </conditionalFormatting>
  <conditionalFormatting sqref="F651:G651">
    <cfRule type="timePeriod" dxfId="94" priority="133" timePeriod="lastMonth">
      <formula>AND(MONTH(F651)=MONTH(EDATE(TODAY(),0-1)),YEAR(F651)=YEAR(EDATE(TODAY(),0-1)))</formula>
    </cfRule>
  </conditionalFormatting>
  <conditionalFormatting sqref="F930">
    <cfRule type="timePeriod" dxfId="93" priority="132" timePeriod="lastMonth">
      <formula>AND(MONTH(F930)=MONTH(EDATE(TODAY(),0-1)),YEAR(F930)=YEAR(EDATE(TODAY(),0-1)))</formula>
    </cfRule>
  </conditionalFormatting>
  <conditionalFormatting sqref="F929">
    <cfRule type="timePeriod" dxfId="92" priority="131" timePeriod="lastMonth">
      <formula>AND(MONTH(F929)=MONTH(EDATE(TODAY(),0-1)),YEAR(F929)=YEAR(EDATE(TODAY(),0-1)))</formula>
    </cfRule>
  </conditionalFormatting>
  <conditionalFormatting sqref="F931">
    <cfRule type="timePeriod" dxfId="91" priority="130" timePeriod="lastMonth">
      <formula>AND(MONTH(F931)=MONTH(EDATE(TODAY(),0-1)),YEAR(F931)=YEAR(EDATE(TODAY(),0-1)))</formula>
    </cfRule>
  </conditionalFormatting>
  <conditionalFormatting sqref="F939">
    <cfRule type="timePeriod" dxfId="90" priority="129" timePeriod="lastMonth">
      <formula>AND(MONTH(F939)=MONTH(EDATE(TODAY(),0-1)),YEAR(F939)=YEAR(EDATE(TODAY(),0-1)))</formula>
    </cfRule>
  </conditionalFormatting>
  <conditionalFormatting sqref="F932:F938">
    <cfRule type="timePeriod" dxfId="89" priority="121" timePeriod="lastMonth">
      <formula>AND(MONTH(F932)=MONTH(EDATE(TODAY(),0-1)),YEAR(F932)=YEAR(EDATE(TODAY(),0-1)))</formula>
    </cfRule>
  </conditionalFormatting>
  <conditionalFormatting sqref="F940:F943">
    <cfRule type="timePeriod" dxfId="88" priority="119" timePeriod="lastMonth">
      <formula>AND(MONTH(F940)=MONTH(EDATE(TODAY(),0-1)),YEAR(F940)=YEAR(EDATE(TODAY(),0-1)))</formula>
    </cfRule>
  </conditionalFormatting>
  <conditionalFormatting sqref="F945">
    <cfRule type="timePeriod" dxfId="87" priority="117" timePeriod="lastMonth">
      <formula>AND(MONTH(F945)=MONTH(EDATE(TODAY(),0-1)),YEAR(F945)=YEAR(EDATE(TODAY(),0-1)))</formula>
    </cfRule>
  </conditionalFormatting>
  <conditionalFormatting sqref="F944">
    <cfRule type="timePeriod" dxfId="86" priority="118" timePeriod="lastMonth">
      <formula>AND(MONTH(F944)=MONTH(EDATE(TODAY(),0-1)),YEAR(F944)=YEAR(EDATE(TODAY(),0-1)))</formula>
    </cfRule>
  </conditionalFormatting>
  <conditionalFormatting sqref="F946:F952">
    <cfRule type="timePeriod" dxfId="85" priority="115" timePeriod="lastMonth">
      <formula>AND(MONTH(F946)=MONTH(EDATE(TODAY(),0-1)),YEAR(F946)=YEAR(EDATE(TODAY(),0-1)))</formula>
    </cfRule>
  </conditionalFormatting>
  <conditionalFormatting sqref="F956:F963">
    <cfRule type="timePeriod" dxfId="84" priority="111" timePeriod="lastMonth">
      <formula>AND(MONTH(F956)=MONTH(EDATE(TODAY(),0-1)),YEAR(F956)=YEAR(EDATE(TODAY(),0-1)))</formula>
    </cfRule>
  </conditionalFormatting>
  <conditionalFormatting sqref="F966:F968">
    <cfRule type="timePeriod" dxfId="83" priority="108" timePeriod="lastMonth">
      <formula>AND(MONTH(F966)=MONTH(EDATE(TODAY(),0-1)),YEAR(F966)=YEAR(EDATE(TODAY(),0-1)))</formula>
    </cfRule>
  </conditionalFormatting>
  <conditionalFormatting sqref="F971:F976 F983:F987">
    <cfRule type="timePeriod" dxfId="82" priority="105" timePeriod="lastMonth">
      <formula>AND(MONTH(F971)=MONTH(EDATE(TODAY(),0-1)),YEAR(F971)=YEAR(EDATE(TODAY(),0-1)))</formula>
    </cfRule>
  </conditionalFormatting>
  <conditionalFormatting sqref="F1000:F1003">
    <cfRule type="timePeriod" dxfId="81" priority="101" timePeriod="lastMonth">
      <formula>AND(MONTH(F1000)=MONTH(EDATE(TODAY(),0-1)),YEAR(F1000)=YEAR(EDATE(TODAY(),0-1)))</formula>
    </cfRule>
  </conditionalFormatting>
  <conditionalFormatting sqref="F1007">
    <cfRule type="timePeriod" dxfId="80" priority="98" timePeriod="lastMonth">
      <formula>AND(MONTH(F1007)=MONTH(EDATE(TODAY(),0-1)),YEAR(F1007)=YEAR(EDATE(TODAY(),0-1)))</formula>
    </cfRule>
  </conditionalFormatting>
  <conditionalFormatting sqref="F1009:F1012">
    <cfRule type="timePeriod" dxfId="79" priority="97" timePeriod="lastMonth">
      <formula>AND(MONTH(F1009)=MONTH(EDATE(TODAY(),0-1)),YEAR(F1009)=YEAR(EDATE(TODAY(),0-1)))</formula>
    </cfRule>
  </conditionalFormatting>
  <conditionalFormatting sqref="F1013">
    <cfRule type="timePeriod" dxfId="78" priority="96" timePeriod="lastMonth">
      <formula>AND(MONTH(F1013)=MONTH(EDATE(TODAY(),0-1)),YEAR(F1013)=YEAR(EDATE(TODAY(),0-1)))</formula>
    </cfRule>
  </conditionalFormatting>
  <conditionalFormatting sqref="G1096">
    <cfRule type="timePeriod" dxfId="77" priority="29" timePeriod="lastMonth">
      <formula>AND(MONTH(G1096)=MONTH(EDATE(TODAY(),0-1)),YEAR(G1096)=YEAR(EDATE(TODAY(),0-1)))</formula>
    </cfRule>
  </conditionalFormatting>
  <conditionalFormatting sqref="F1014">
    <cfRule type="timePeriod" dxfId="76" priority="95" timePeriod="lastMonth">
      <formula>AND(MONTH(F1014)=MONTH(EDATE(TODAY(),0-1)),YEAR(F1014)=YEAR(EDATE(TODAY(),0-1)))</formula>
    </cfRule>
  </conditionalFormatting>
  <conditionalFormatting sqref="G1101">
    <cfRule type="timePeriod" dxfId="75" priority="28" timePeriod="lastMonth">
      <formula>AND(MONTH(G1101)=MONTH(EDATE(TODAY(),0-1)),YEAR(G1101)=YEAR(EDATE(TODAY(),0-1)))</formula>
    </cfRule>
  </conditionalFormatting>
  <conditionalFormatting sqref="G1106">
    <cfRule type="timePeriod" dxfId="74" priority="27" timePeriod="lastMonth">
      <formula>AND(MONTH(G1106)=MONTH(EDATE(TODAY(),0-1)),YEAR(G1106)=YEAR(EDATE(TODAY(),0-1)))</formula>
    </cfRule>
  </conditionalFormatting>
  <conditionalFormatting sqref="G1021">
    <cfRule type="timePeriod" dxfId="73" priority="24" timePeriod="lastMonth">
      <formula>AND(MONTH(G1021)=MONTH(EDATE(TODAY(),0-1)),YEAR(G1021)=YEAR(EDATE(TODAY(),0-1)))</formula>
    </cfRule>
  </conditionalFormatting>
  <conditionalFormatting sqref="F1017:F1020">
    <cfRule type="timePeriod" dxfId="72" priority="92" timePeriod="lastMonth">
      <formula>AND(MONTH(F1017)=MONTH(EDATE(TODAY(),0-1)),YEAR(F1017)=YEAR(EDATE(TODAY(),0-1)))</formula>
    </cfRule>
  </conditionalFormatting>
  <conditionalFormatting sqref="F1022:G1025">
    <cfRule type="timePeriod" dxfId="71" priority="23" timePeriod="lastMonth">
      <formula>AND(MONTH(F1022)=MONTH(EDATE(TODAY(),0-1)),YEAR(F1022)=YEAR(EDATE(TODAY(),0-1)))</formula>
    </cfRule>
  </conditionalFormatting>
  <conditionalFormatting sqref="G898">
    <cfRule type="timePeriod" dxfId="70" priority="89" timePeriod="lastMonth">
      <formula>AND(MONTH(G898)=MONTH(EDATE(TODAY(),0-1)),YEAR(G898)=YEAR(EDATE(TODAY(),0-1)))</formula>
    </cfRule>
  </conditionalFormatting>
  <conditionalFormatting sqref="G918">
    <cfRule type="timePeriod" dxfId="69" priority="88" timePeriod="lastMonth">
      <formula>AND(MONTH(G918)=MONTH(EDATE(TODAY(),0-1)),YEAR(G918)=YEAR(EDATE(TODAY(),0-1)))</formula>
    </cfRule>
  </conditionalFormatting>
  <conditionalFormatting sqref="G930">
    <cfRule type="timePeriod" dxfId="68" priority="87" timePeriod="lastMonth">
      <formula>AND(MONTH(G930)=MONTH(EDATE(TODAY(),0-1)),YEAR(G930)=YEAR(EDATE(TODAY(),0-1)))</formula>
    </cfRule>
  </conditionalFormatting>
  <conditionalFormatting sqref="G944">
    <cfRule type="timePeriod" dxfId="67" priority="86" timePeriod="lastMonth">
      <formula>AND(MONTH(G944)=MONTH(EDATE(TODAY(),0-1)),YEAR(G944)=YEAR(EDATE(TODAY(),0-1)))</formula>
    </cfRule>
  </conditionalFormatting>
  <conditionalFormatting sqref="G953">
    <cfRule type="timePeriod" dxfId="66" priority="85" timePeriod="lastMonth">
      <formula>AND(MONTH(G953)=MONTH(EDATE(TODAY(),0-1)),YEAR(G953)=YEAR(EDATE(TODAY(),0-1)))</formula>
    </cfRule>
  </conditionalFormatting>
  <conditionalFormatting sqref="G964">
    <cfRule type="timePeriod" dxfId="65" priority="84" timePeriod="lastMonth">
      <formula>AND(MONTH(G964)=MONTH(EDATE(TODAY(),0-1)),YEAR(G964)=YEAR(EDATE(TODAY(),0-1)))</formula>
    </cfRule>
  </conditionalFormatting>
  <conditionalFormatting sqref="G939">
    <cfRule type="timePeriod" dxfId="64" priority="56" timePeriod="lastMonth">
      <formula>AND(MONTH(G939)=MONTH(EDATE(TODAY(),0-1)),YEAR(G939)=YEAR(EDATE(TODAY(),0-1)))</formula>
    </cfRule>
  </conditionalFormatting>
  <conditionalFormatting sqref="G969">
    <cfRule type="timePeriod" dxfId="63" priority="82" timePeriod="lastMonth">
      <formula>AND(MONTH(G969)=MONTH(EDATE(TODAY(),0-1)),YEAR(G969)=YEAR(EDATE(TODAY(),0-1)))</formula>
    </cfRule>
  </conditionalFormatting>
  <conditionalFormatting sqref="G989">
    <cfRule type="timePeriod" dxfId="62" priority="81" timePeriod="lastMonth">
      <formula>AND(MONTH(G989)=MONTH(EDATE(TODAY(),0-1)),YEAR(G989)=YEAR(EDATE(TODAY(),0-1)))</formula>
    </cfRule>
  </conditionalFormatting>
  <conditionalFormatting sqref="G998">
    <cfRule type="timePeriod" dxfId="61" priority="80" timePeriod="lastMonth">
      <formula>AND(MONTH(G998)=MONTH(EDATE(TODAY(),0-1)),YEAR(G998)=YEAR(EDATE(TODAY(),0-1)))</formula>
    </cfRule>
  </conditionalFormatting>
  <conditionalFormatting sqref="G1005">
    <cfRule type="timePeriod" dxfId="60" priority="79" timePeriod="lastMonth">
      <formula>AND(MONTH(G1005)=MONTH(EDATE(TODAY(),0-1)),YEAR(G1005)=YEAR(EDATE(TODAY(),0-1)))</formula>
    </cfRule>
  </conditionalFormatting>
  <conditionalFormatting sqref="G1013">
    <cfRule type="timePeriod" dxfId="59" priority="78" timePeriod="lastMonth">
      <formula>AND(MONTH(G1013)=MONTH(EDATE(TODAY(),0-1)),YEAR(G1013)=YEAR(EDATE(TODAY(),0-1)))</formula>
    </cfRule>
  </conditionalFormatting>
  <conditionalFormatting sqref="G1026">
    <cfRule type="timePeriod" dxfId="58" priority="77" timePeriod="lastMonth">
      <formula>AND(MONTH(G1026)=MONTH(EDATE(TODAY(),0-1)),YEAR(G1026)=YEAR(EDATE(TODAY(),0-1)))</formula>
    </cfRule>
  </conditionalFormatting>
  <conditionalFormatting sqref="G1041">
    <cfRule type="timePeriod" dxfId="57" priority="76" timePeriod="lastMonth">
      <formula>AND(MONTH(G1041)=MONTH(EDATE(TODAY(),0-1)),YEAR(G1041)=YEAR(EDATE(TODAY(),0-1)))</formula>
    </cfRule>
  </conditionalFormatting>
  <conditionalFormatting sqref="G1045">
    <cfRule type="timePeriod" dxfId="56" priority="74" timePeriod="lastMonth">
      <formula>AND(MONTH(G1045)=MONTH(EDATE(TODAY(),0-1)),YEAR(G1045)=YEAR(EDATE(TODAY(),0-1)))</formula>
    </cfRule>
  </conditionalFormatting>
  <conditionalFormatting sqref="G1047">
    <cfRule type="timePeriod" dxfId="55" priority="73" timePeriod="lastMonth">
      <formula>AND(MONTH(G1047)=MONTH(EDATE(TODAY(),0-1)),YEAR(G1047)=YEAR(EDATE(TODAY(),0-1)))</formula>
    </cfRule>
  </conditionalFormatting>
  <conditionalFormatting sqref="G1049">
    <cfRule type="timePeriod" dxfId="54" priority="72" timePeriod="lastMonth">
      <formula>AND(MONTH(G1049)=MONTH(EDATE(TODAY(),0-1)),YEAR(G1049)=YEAR(EDATE(TODAY(),0-1)))</formula>
    </cfRule>
  </conditionalFormatting>
  <conditionalFormatting sqref="G1051">
    <cfRule type="timePeriod" dxfId="53" priority="71" timePeriod="lastMonth">
      <formula>AND(MONTH(G1051)=MONTH(EDATE(TODAY(),0-1)),YEAR(G1051)=YEAR(EDATE(TODAY(),0-1)))</formula>
    </cfRule>
  </conditionalFormatting>
  <conditionalFormatting sqref="G1056">
    <cfRule type="timePeriod" dxfId="52" priority="70" timePeriod="lastMonth">
      <formula>AND(MONTH(G1056)=MONTH(EDATE(TODAY(),0-1)),YEAR(G1056)=YEAR(EDATE(TODAY(),0-1)))</formula>
    </cfRule>
  </conditionalFormatting>
  <conditionalFormatting sqref="G919">
    <cfRule type="timePeriod" dxfId="51" priority="58" timePeriod="lastMonth">
      <formula>AND(MONTH(G919)=MONTH(EDATE(TODAY(),0-1)),YEAR(G919)=YEAR(EDATE(TODAY(),0-1)))</formula>
    </cfRule>
  </conditionalFormatting>
  <conditionalFormatting sqref="G1069">
    <cfRule type="timePeriod" dxfId="50" priority="68" timePeriod="lastMonth">
      <formula>AND(MONTH(G1069)=MONTH(EDATE(TODAY(),0-1)),YEAR(G1069)=YEAR(EDATE(TODAY(),0-1)))</formula>
    </cfRule>
  </conditionalFormatting>
  <conditionalFormatting sqref="G945">
    <cfRule type="timePeriod" dxfId="49" priority="55" timePeriod="lastMonth">
      <formula>AND(MONTH(G945)=MONTH(EDATE(TODAY(),0-1)),YEAR(G945)=YEAR(EDATE(TODAY(),0-1)))</formula>
    </cfRule>
  </conditionalFormatting>
  <conditionalFormatting sqref="G1081">
    <cfRule type="timePeriod" dxfId="48" priority="66" timePeriod="lastMonth">
      <formula>AND(MONTH(G1081)=MONTH(EDATE(TODAY(),0-1)),YEAR(G1081)=YEAR(EDATE(TODAY(),0-1)))</formula>
    </cfRule>
  </conditionalFormatting>
  <conditionalFormatting sqref="G1086">
    <cfRule type="timePeriod" dxfId="47" priority="65" timePeriod="lastMonth">
      <formula>AND(MONTH(G1086)=MONTH(EDATE(TODAY(),0-1)),YEAR(G1086)=YEAR(EDATE(TODAY(),0-1)))</formula>
    </cfRule>
  </conditionalFormatting>
  <conditionalFormatting sqref="G1090">
    <cfRule type="timePeriod" dxfId="46" priority="64" timePeriod="lastMonth">
      <formula>AND(MONTH(G1090)=MONTH(EDATE(TODAY(),0-1)),YEAR(G1090)=YEAR(EDATE(TODAY(),0-1)))</formula>
    </cfRule>
  </conditionalFormatting>
  <conditionalFormatting sqref="G1100">
    <cfRule type="timePeriod" dxfId="45" priority="63" timePeriod="lastMonth">
      <formula>AND(MONTH(G1100)=MONTH(EDATE(TODAY(),0-1)),YEAR(G1100)=YEAR(EDATE(TODAY(),0-1)))</formula>
    </cfRule>
  </conditionalFormatting>
  <conditionalFormatting sqref="G1105">
    <cfRule type="timePeriod" dxfId="44" priority="62" timePeriod="lastMonth">
      <formula>AND(MONTH(G1105)=MONTH(EDATE(TODAY(),0-1)),YEAR(G1105)=YEAR(EDATE(TODAY(),0-1)))</formula>
    </cfRule>
  </conditionalFormatting>
  <conditionalFormatting sqref="G1074">
    <cfRule type="timePeriod" dxfId="43" priority="61" timePeriod="lastMonth">
      <formula>AND(MONTH(G1074)=MONTH(EDATE(TODAY(),0-1)),YEAR(G1074)=YEAR(EDATE(TODAY(),0-1)))</formula>
    </cfRule>
  </conditionalFormatting>
  <conditionalFormatting sqref="G1065">
    <cfRule type="timePeriod" dxfId="42" priority="60" timePeriod="lastMonth">
      <formula>AND(MONTH(G1065)=MONTH(EDATE(TODAY(),0-1)),YEAR(G1065)=YEAR(EDATE(TODAY(),0-1)))</formula>
    </cfRule>
  </conditionalFormatting>
  <conditionalFormatting sqref="G899">
    <cfRule type="timePeriod" dxfId="41" priority="59" timePeriod="lastMonth">
      <formula>AND(MONTH(G899)=MONTH(EDATE(TODAY(),0-1)),YEAR(G899)=YEAR(EDATE(TODAY(),0-1)))</formula>
    </cfRule>
  </conditionalFormatting>
  <conditionalFormatting sqref="G954">
    <cfRule type="timePeriod" dxfId="40" priority="54" timePeriod="lastMonth">
      <formula>AND(MONTH(G954)=MONTH(EDATE(TODAY(),0-1)),YEAR(G954)=YEAR(EDATE(TODAY(),0-1)))</formula>
    </cfRule>
  </conditionalFormatting>
  <conditionalFormatting sqref="G931">
    <cfRule type="timePeriod" dxfId="39" priority="57" timePeriod="lastMonth">
      <formula>AND(MONTH(G931)=MONTH(EDATE(TODAY(),0-1)),YEAR(G931)=YEAR(EDATE(TODAY(),0-1)))</formula>
    </cfRule>
  </conditionalFormatting>
  <conditionalFormatting sqref="G965">
    <cfRule type="timePeriod" dxfId="38" priority="53" timePeriod="lastMonth">
      <formula>AND(MONTH(G965)=MONTH(EDATE(TODAY(),0-1)),YEAR(G965)=YEAR(EDATE(TODAY(),0-1)))</formula>
    </cfRule>
  </conditionalFormatting>
  <conditionalFormatting sqref="G970">
    <cfRule type="timePeriod" dxfId="37" priority="52" timePeriod="lastMonth">
      <formula>AND(MONTH(G970)=MONTH(EDATE(TODAY(),0-1)),YEAR(G970)=YEAR(EDATE(TODAY(),0-1)))</formula>
    </cfRule>
  </conditionalFormatting>
  <conditionalFormatting sqref="G990:G991">
    <cfRule type="timePeriod" dxfId="36" priority="51" timePeriod="lastMonth">
      <formula>AND(MONTH(G990)=MONTH(EDATE(TODAY(),0-1)),YEAR(G990)=YEAR(EDATE(TODAY(),0-1)))</formula>
    </cfRule>
  </conditionalFormatting>
  <conditionalFormatting sqref="G999">
    <cfRule type="timePeriod" dxfId="35" priority="50" timePeriod="lastMonth">
      <formula>AND(MONTH(G999)=MONTH(EDATE(TODAY(),0-1)),YEAR(G999)=YEAR(EDATE(TODAY(),0-1)))</formula>
    </cfRule>
  </conditionalFormatting>
  <conditionalFormatting sqref="G1008">
    <cfRule type="timePeriod" dxfId="34" priority="49" timePeriod="lastMonth">
      <formula>AND(MONTH(G1008)=MONTH(EDATE(TODAY(),0-1)),YEAR(G1008)=YEAR(EDATE(TODAY(),0-1)))</formula>
    </cfRule>
  </conditionalFormatting>
  <conditionalFormatting sqref="G1006">
    <cfRule type="timePeriod" dxfId="33" priority="48" timePeriod="lastMonth">
      <formula>AND(MONTH(G1006)=MONTH(EDATE(TODAY(),0-1)),YEAR(G1006)=YEAR(EDATE(TODAY(),0-1)))</formula>
    </cfRule>
  </conditionalFormatting>
  <conditionalFormatting sqref="G1014">
    <cfRule type="timePeriod" dxfId="32" priority="47" timePeriod="lastMonth">
      <formula>AND(MONTH(G1014)=MONTH(EDATE(TODAY(),0-1)),YEAR(G1014)=YEAR(EDATE(TODAY(),0-1)))</formula>
    </cfRule>
  </conditionalFormatting>
  <conditionalFormatting sqref="G1027 G1032 G1039">
    <cfRule type="timePeriod" dxfId="31" priority="46" timePeriod="lastMonth">
      <formula>AND(MONTH(G1027)=MONTH(EDATE(TODAY(),0-1)),YEAR(G1027)=YEAR(EDATE(TODAY(),0-1)))</formula>
    </cfRule>
  </conditionalFormatting>
  <conditionalFormatting sqref="G1042">
    <cfRule type="timePeriod" dxfId="30" priority="45" timePeriod="lastMonth">
      <formula>AND(MONTH(G1042)=MONTH(EDATE(TODAY(),0-1)),YEAR(G1042)=YEAR(EDATE(TODAY(),0-1)))</formula>
    </cfRule>
  </conditionalFormatting>
  <conditionalFormatting sqref="G1046">
    <cfRule type="timePeriod" dxfId="29" priority="43" timePeriod="lastMonth">
      <formula>AND(MONTH(G1046)=MONTH(EDATE(TODAY(),0-1)),YEAR(G1046)=YEAR(EDATE(TODAY(),0-1)))</formula>
    </cfRule>
  </conditionalFormatting>
  <conditionalFormatting sqref="G1048">
    <cfRule type="timePeriod" dxfId="28" priority="42" timePeriod="lastMonth">
      <formula>AND(MONTH(G1048)=MONTH(EDATE(TODAY(),0-1)),YEAR(G1048)=YEAR(EDATE(TODAY(),0-1)))</formula>
    </cfRule>
  </conditionalFormatting>
  <conditionalFormatting sqref="G1050">
    <cfRule type="timePeriod" dxfId="27" priority="41" timePeriod="lastMonth">
      <formula>AND(MONTH(G1050)=MONTH(EDATE(TODAY(),0-1)),YEAR(G1050)=YEAR(EDATE(TODAY(),0-1)))</formula>
    </cfRule>
  </conditionalFormatting>
  <conditionalFormatting sqref="G1052">
    <cfRule type="timePeriod" dxfId="26" priority="40" timePeriod="lastMonth">
      <formula>AND(MONTH(G1052)=MONTH(EDATE(TODAY(),0-1)),YEAR(G1052)=YEAR(EDATE(TODAY(),0-1)))</formula>
    </cfRule>
  </conditionalFormatting>
  <conditionalFormatting sqref="G1057">
    <cfRule type="timePeriod" dxfId="25" priority="38" timePeriod="lastMonth">
      <formula>AND(MONTH(G1057)=MONTH(EDATE(TODAY(),0-1)),YEAR(G1057)=YEAR(EDATE(TODAY(),0-1)))</formula>
    </cfRule>
  </conditionalFormatting>
  <conditionalFormatting sqref="G1066">
    <cfRule type="timePeriod" dxfId="24" priority="37" timePeriod="lastMonth">
      <formula>AND(MONTH(G1066)=MONTH(EDATE(TODAY(),0-1)),YEAR(G1066)=YEAR(EDATE(TODAY(),0-1)))</formula>
    </cfRule>
  </conditionalFormatting>
  <conditionalFormatting sqref="G1070">
    <cfRule type="timePeriod" dxfId="23" priority="36" timePeriod="lastMonth">
      <formula>AND(MONTH(G1070)=MONTH(EDATE(TODAY(),0-1)),YEAR(G1070)=YEAR(EDATE(TODAY(),0-1)))</formula>
    </cfRule>
  </conditionalFormatting>
  <conditionalFormatting sqref="G1075">
    <cfRule type="timePeriod" dxfId="22" priority="35" timePeriod="lastMonth">
      <formula>AND(MONTH(G1075)=MONTH(EDATE(TODAY(),0-1)),YEAR(G1075)=YEAR(EDATE(TODAY(),0-1)))</formula>
    </cfRule>
  </conditionalFormatting>
  <conditionalFormatting sqref="G1079">
    <cfRule type="timePeriod" dxfId="21" priority="34" timePeriod="lastMonth">
      <formula>AND(MONTH(G1079)=MONTH(EDATE(TODAY(),0-1)),YEAR(G1079)=YEAR(EDATE(TODAY(),0-1)))</formula>
    </cfRule>
  </conditionalFormatting>
  <conditionalFormatting sqref="G1082">
    <cfRule type="timePeriod" dxfId="20" priority="33" timePeriod="lastMonth">
      <formula>AND(MONTH(G1082)=MONTH(EDATE(TODAY(),0-1)),YEAR(G1082)=YEAR(EDATE(TODAY(),0-1)))</formula>
    </cfRule>
  </conditionalFormatting>
  <conditionalFormatting sqref="G1087">
    <cfRule type="timePeriod" dxfId="19" priority="32" timePeriod="lastMonth">
      <formula>AND(MONTH(G1087)=MONTH(EDATE(TODAY(),0-1)),YEAR(G1087)=YEAR(EDATE(TODAY(),0-1)))</formula>
    </cfRule>
  </conditionalFormatting>
  <conditionalFormatting sqref="G1091">
    <cfRule type="timePeriod" dxfId="18" priority="31" timePeriod="lastMonth">
      <formula>AND(MONTH(G1091)=MONTH(EDATE(TODAY(),0-1)),YEAR(G1091)=YEAR(EDATE(TODAY(),0-1)))</formula>
    </cfRule>
  </conditionalFormatting>
  <conditionalFormatting sqref="G1094">
    <cfRule type="timePeriod" dxfId="17" priority="30" timePeriod="lastMonth">
      <formula>AND(MONTH(G1094)=MONTH(EDATE(TODAY(),0-1)),YEAR(G1094)=YEAR(EDATE(TODAY(),0-1)))</formula>
    </cfRule>
  </conditionalFormatting>
  <conditionalFormatting sqref="F1021">
    <cfRule type="timePeriod" dxfId="16" priority="26" timePeriod="lastMonth">
      <formula>AND(MONTH(F1021)=MONTH(EDATE(TODAY(),0-1)),YEAR(F1021)=YEAR(EDATE(TODAY(),0-1)))</formula>
    </cfRule>
  </conditionalFormatting>
  <conditionalFormatting sqref="F1038:G1038">
    <cfRule type="timePeriod" dxfId="15" priority="20" timePeriod="lastMonth">
      <formula>AND(MONTH(F1038)=MONTH(EDATE(TODAY(),0-1)),YEAR(F1038)=YEAR(EDATE(TODAY(),0-1)))</formula>
    </cfRule>
  </conditionalFormatting>
  <conditionalFormatting sqref="F1040:G1040">
    <cfRule type="timePeriod" dxfId="14" priority="19" timePeriod="lastMonth">
      <formula>AND(MONTH(F1040)=MONTH(EDATE(TODAY(),0-1)),YEAR(F1040)=YEAR(EDATE(TODAY(),0-1)))</formula>
    </cfRule>
  </conditionalFormatting>
  <conditionalFormatting sqref="F1028:G1031">
    <cfRule type="timePeriod" dxfId="13" priority="18" timePeriod="lastMonth">
      <formula>AND(MONTH(F1028)=MONTH(EDATE(TODAY(),0-1)),YEAR(F1028)=YEAR(EDATE(TODAY(),0-1)))</formula>
    </cfRule>
  </conditionalFormatting>
  <conditionalFormatting sqref="F1033:G1036">
    <cfRule type="timePeriod" dxfId="12" priority="17" timePeriod="lastMonth">
      <formula>AND(MONTH(F1033)=MONTH(EDATE(TODAY(),0-1)),YEAR(F1033)=YEAR(EDATE(TODAY(),0-1)))</formula>
    </cfRule>
  </conditionalFormatting>
  <conditionalFormatting sqref="F1043:G1043">
    <cfRule type="timePeriod" dxfId="11" priority="16" timePeriod="lastMonth">
      <formula>AND(MONTH(F1043)=MONTH(EDATE(TODAY(),0-1)),YEAR(F1043)=YEAR(EDATE(TODAY(),0-1)))</formula>
    </cfRule>
  </conditionalFormatting>
  <conditionalFormatting sqref="F288:G292 G293:G296 F295:F296">
    <cfRule type="timePeriod" dxfId="10" priority="15" timePeriod="lastMonth">
      <formula>AND(MONTH(F288)=MONTH(EDATE(TODAY(),0-1)),YEAR(F288)=YEAR(EDATE(TODAY(),0-1)))</formula>
    </cfRule>
  </conditionalFormatting>
  <conditionalFormatting sqref="F903">
    <cfRule type="timePeriod" dxfId="9" priority="10" timePeriod="lastMonth">
      <formula>AND(MONTH(F903)=MONTH(EDATE(TODAY(),0-1)),YEAR(F903)=YEAR(EDATE(TODAY(),0-1)))</formula>
    </cfRule>
  </conditionalFormatting>
  <conditionalFormatting sqref="G903">
    <cfRule type="timePeriod" dxfId="8" priority="9" timePeriod="lastMonth">
      <formula>AND(MONTH(G903)=MONTH(EDATE(TODAY(),0-1)),YEAR(G903)=YEAR(EDATE(TODAY(),0-1)))</formula>
    </cfRule>
  </conditionalFormatting>
  <conditionalFormatting sqref="F904">
    <cfRule type="timePeriod" dxfId="7" priority="8" timePeriod="lastMonth">
      <formula>AND(MONTH(F904)=MONTH(EDATE(TODAY(),0-1)),YEAR(F904)=YEAR(EDATE(TODAY(),0-1)))</formula>
    </cfRule>
  </conditionalFormatting>
  <conditionalFormatting sqref="G904">
    <cfRule type="timePeriod" dxfId="6" priority="7" timePeriod="lastMonth">
      <formula>AND(MONTH(G904)=MONTH(EDATE(TODAY(),0-1)),YEAR(G904)=YEAR(EDATE(TODAY(),0-1)))</formula>
    </cfRule>
  </conditionalFormatting>
  <conditionalFormatting sqref="F446:G446">
    <cfRule type="timePeriod" dxfId="5" priority="6" timePeriod="lastMonth">
      <formula>AND(MONTH(F446)=MONTH(EDATE(TODAY(),0-1)),YEAR(F446)=YEAR(EDATE(TODAY(),0-1)))</formula>
    </cfRule>
  </conditionalFormatting>
  <conditionalFormatting sqref="F447:G449">
    <cfRule type="timePeriod" dxfId="4" priority="5" timePeriod="lastMonth">
      <formula>AND(MONTH(F447)=MONTH(EDATE(TODAY(),0-1)),YEAR(F447)=YEAR(EDATE(TODAY(),0-1)))</formula>
    </cfRule>
  </conditionalFormatting>
  <conditionalFormatting sqref="F1053:G1053">
    <cfRule type="timePeriod" dxfId="3" priority="4" timePeriod="lastMonth">
      <formula>AND(MONTH(F1053)=MONTH(EDATE(TODAY(),0-1)),YEAR(F1053)=YEAR(EDATE(TODAY(),0-1)))</formula>
    </cfRule>
  </conditionalFormatting>
  <conditionalFormatting sqref="F1037">
    <cfRule type="timePeriod" dxfId="2" priority="3" timePeriod="lastMonth">
      <formula>AND(MONTH(F1037)=MONTH(EDATE(TODAY(),0-1)),YEAR(F1037)=YEAR(EDATE(TODAY(),0-1)))</formula>
    </cfRule>
  </conditionalFormatting>
  <conditionalFormatting sqref="G1037">
    <cfRule type="timePeriod" dxfId="1" priority="2" timePeriod="lastMonth">
      <formula>AND(MONTH(G1037)=MONTH(EDATE(TODAY(),0-1)),YEAR(G1037)=YEAR(EDATE(TODAY(),0-1)))</formula>
    </cfRule>
  </conditionalFormatting>
  <conditionalFormatting sqref="F994:F997">
    <cfRule type="timePeriod" dxfId="0" priority="1" timePeriod="lastMonth">
      <formula>AND(MONTH(F994)=MONTH(EDATE(TODAY(),0-1)),YEAR(F994)=YEAR(EDATE(TODAY(),0-1)))</formula>
    </cfRule>
  </conditionalFormatting>
  <dataValidations disablePrompts="1" count="1">
    <dataValidation allowBlank="1" showInputMessage="1" showErrorMessage="1" promptTitle="Acciones a realizar:" prompt="Indique las macro actividades que se estarán realizando para el logro del producto, se sugiere no más de 5 acciones." sqref="C406 C413" xr:uid="{00000000-0002-0000-0000-000000000000}"/>
  </dataValidations>
  <printOptions horizontalCentered="1"/>
  <pageMargins left="0.23622047244094491" right="0.23622047244094491" top="0.74803149606299213" bottom="0.74803149606299213" header="0.31496062992125984" footer="0.31496062992125984"/>
  <pageSetup paperSize="5" scale="50" orientation="landscape" r:id="rId1"/>
  <headerFooter>
    <oddFooter>&amp;LFecha: &amp;D&amp;CPág. &amp;P de &amp;N&amp;RArchivo: &amp;F</oddFooter>
  </headerFooter>
  <ignoredErrors>
    <ignoredError sqref="N10 N21 N40:N48 N31:N32 N78:N79 N140:N141 N133 N100 N90:N91 N82:N83 N70 N103 N108 N118 N124 N128:N129 N143 N358 N323:N324 N1056:N1057 N1113:N1114 N1105:N1106 N74:N75 N1074:N1079 N353 N339 N225:N226 N207:N214 N230 N248:N253 E363:E370 N472:N474 N495:N496 N522 N539 N536 N541:N542 N666:N667 N652:N653 N688:N689 N930:N931 N969:N970 N146:N153 N1004:O1004 O1005 N1005:N1006 N998:O999 N1013:N1014 N1039 N1037 N1042 N1091:N1096 N944:N945 B1054"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2020</vt:lpstr>
      <vt:lpstr>'POA 2020'!Área_de_impresión</vt:lpstr>
      <vt:lpstr>'POA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Magnolia Esther Jerez Marmolejos</dc:creator>
  <cp:lastModifiedBy>Edgar Eduardo Hernández Rancier</cp:lastModifiedBy>
  <cp:lastPrinted>2019-12-17T14:18:09Z</cp:lastPrinted>
  <dcterms:created xsi:type="dcterms:W3CDTF">2019-12-13T14:01:16Z</dcterms:created>
  <dcterms:modified xsi:type="dcterms:W3CDTF">2020-01-13T18:38:56Z</dcterms:modified>
</cp:coreProperties>
</file>