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ENERO 2023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Print_Area" localSheetId="0">'New Text Document'!$A$1:$K$550</definedName>
    <definedName name="_xlnm.Print_Titles" localSheetId="0">'New Text Document'!$1:$8</definedName>
  </definedNames>
  <calcPr calcId="152511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7" i="1" l="1"/>
  <c r="G31" i="1" l="1"/>
  <c r="I174" i="1"/>
  <c r="I373" i="1"/>
  <c r="G333" i="1" l="1"/>
  <c r="E218" i="1" l="1"/>
  <c r="E213" i="1"/>
  <c r="E208" i="1"/>
  <c r="E203" i="1"/>
  <c r="E199" i="1"/>
  <c r="E195" i="1"/>
  <c r="K188" i="1"/>
  <c r="E188" i="1"/>
  <c r="F188" i="1"/>
  <c r="G188" i="1"/>
  <c r="H188" i="1"/>
  <c r="I188" i="1"/>
  <c r="J188" i="1"/>
  <c r="E184" i="1"/>
  <c r="E180" i="1"/>
  <c r="E174" i="1"/>
  <c r="E166" i="1"/>
  <c r="E128" i="1"/>
  <c r="E122" i="1"/>
  <c r="E112" i="1"/>
  <c r="E106" i="1"/>
  <c r="E100" i="1"/>
  <c r="E96" i="1"/>
  <c r="K75" i="1"/>
  <c r="K79" i="1"/>
  <c r="K84" i="1"/>
  <c r="J84" i="1"/>
  <c r="I84" i="1"/>
  <c r="G84" i="1"/>
  <c r="E79" i="1"/>
  <c r="E67" i="1"/>
  <c r="E84" i="1"/>
  <c r="F474" i="1"/>
  <c r="G474" i="1"/>
  <c r="E425" i="1"/>
  <c r="E353" i="1"/>
  <c r="E343" i="1"/>
  <c r="F339" i="1"/>
  <c r="E333" i="1"/>
  <c r="I333" i="1"/>
  <c r="J333" i="1"/>
  <c r="K333" i="1"/>
  <c r="H332" i="1"/>
  <c r="I456" i="1" l="1"/>
  <c r="G456" i="1"/>
  <c r="E456" i="1"/>
  <c r="H455" i="1"/>
  <c r="F455" i="1"/>
  <c r="H454" i="1"/>
  <c r="F454" i="1"/>
  <c r="H453" i="1"/>
  <c r="F453" i="1"/>
  <c r="H452" i="1"/>
  <c r="F452" i="1"/>
  <c r="K448" i="1"/>
  <c r="J448" i="1"/>
  <c r="I448" i="1"/>
  <c r="H448" i="1"/>
  <c r="G448" i="1"/>
  <c r="F448" i="1"/>
  <c r="E448" i="1"/>
  <c r="I444" i="1"/>
  <c r="H444" i="1"/>
  <c r="G444" i="1"/>
  <c r="F444" i="1"/>
  <c r="E444" i="1"/>
  <c r="J443" i="1"/>
  <c r="J442" i="1"/>
  <c r="J441" i="1"/>
  <c r="K441" i="1" s="1"/>
  <c r="K444" i="1" s="1"/>
  <c r="E438" i="1"/>
  <c r="G438" i="1"/>
  <c r="I438" i="1"/>
  <c r="H437" i="1"/>
  <c r="H438" i="1" s="1"/>
  <c r="F437" i="1"/>
  <c r="K434" i="1"/>
  <c r="J434" i="1"/>
  <c r="I434" i="1"/>
  <c r="H434" i="1"/>
  <c r="G434" i="1"/>
  <c r="F434" i="1"/>
  <c r="E434" i="1"/>
  <c r="I430" i="1"/>
  <c r="G430" i="1"/>
  <c r="E430" i="1"/>
  <c r="H429" i="1"/>
  <c r="F429" i="1"/>
  <c r="H428" i="1"/>
  <c r="F428" i="1"/>
  <c r="I415" i="1"/>
  <c r="G415" i="1"/>
  <c r="E415" i="1"/>
  <c r="J414" i="1"/>
  <c r="H413" i="1"/>
  <c r="H415" i="1" s="1"/>
  <c r="F413" i="1"/>
  <c r="F415" i="1" s="1"/>
  <c r="I425" i="1"/>
  <c r="G425" i="1"/>
  <c r="H424" i="1"/>
  <c r="F424" i="1"/>
  <c r="H423" i="1"/>
  <c r="F423" i="1"/>
  <c r="F422" i="1"/>
  <c r="H421" i="1"/>
  <c r="F421" i="1"/>
  <c r="F420" i="1"/>
  <c r="H419" i="1"/>
  <c r="F419" i="1"/>
  <c r="H418" i="1"/>
  <c r="F418" i="1"/>
  <c r="I122" i="1"/>
  <c r="G122" i="1"/>
  <c r="F121" i="1"/>
  <c r="J121" i="1" s="1"/>
  <c r="H120" i="1"/>
  <c r="F120" i="1"/>
  <c r="H119" i="1"/>
  <c r="F119" i="1"/>
  <c r="H118" i="1"/>
  <c r="F118" i="1"/>
  <c r="H117" i="1"/>
  <c r="F117" i="1"/>
  <c r="H116" i="1"/>
  <c r="F116" i="1"/>
  <c r="F115" i="1"/>
  <c r="F430" i="1" l="1"/>
  <c r="H456" i="1"/>
  <c r="H430" i="1"/>
  <c r="H122" i="1"/>
  <c r="J452" i="1"/>
  <c r="K452" i="1" s="1"/>
  <c r="J453" i="1"/>
  <c r="K453" i="1" s="1"/>
  <c r="J455" i="1"/>
  <c r="K455" i="1" s="1"/>
  <c r="J437" i="1"/>
  <c r="K437" i="1" s="1"/>
  <c r="K438" i="1" s="1"/>
  <c r="J444" i="1"/>
  <c r="F456" i="1"/>
  <c r="F438" i="1"/>
  <c r="J429" i="1"/>
  <c r="J430" i="1" s="1"/>
  <c r="F122" i="1"/>
  <c r="J419" i="1"/>
  <c r="K419" i="1" s="1"/>
  <c r="J423" i="1"/>
  <c r="K423" i="1" s="1"/>
  <c r="J413" i="1"/>
  <c r="H425" i="1"/>
  <c r="F425" i="1"/>
  <c r="J424" i="1"/>
  <c r="K424" i="1" s="1"/>
  <c r="J421" i="1"/>
  <c r="J116" i="1"/>
  <c r="J117" i="1"/>
  <c r="J118" i="1"/>
  <c r="J119" i="1"/>
  <c r="J120" i="1"/>
  <c r="J115" i="1"/>
  <c r="K429" i="1" l="1"/>
  <c r="K430" i="1" s="1"/>
  <c r="K456" i="1"/>
  <c r="J456" i="1"/>
  <c r="J438" i="1"/>
  <c r="K425" i="1"/>
  <c r="J425" i="1"/>
  <c r="K413" i="1"/>
  <c r="K415" i="1" s="1"/>
  <c r="J415" i="1"/>
  <c r="J122" i="1"/>
  <c r="K122" i="1"/>
  <c r="K89" i="1" l="1"/>
  <c r="J89" i="1"/>
  <c r="I89" i="1"/>
  <c r="H89" i="1"/>
  <c r="G89" i="1"/>
  <c r="E89" i="1"/>
  <c r="F88" i="1"/>
  <c r="F87" i="1"/>
  <c r="F89" i="1" s="1"/>
  <c r="J96" i="1"/>
  <c r="I96" i="1"/>
  <c r="G96" i="1"/>
  <c r="F96" i="1"/>
  <c r="K96" i="1"/>
  <c r="H94" i="1"/>
  <c r="H93" i="1"/>
  <c r="H92" i="1"/>
  <c r="I410" i="1"/>
  <c r="G410" i="1"/>
  <c r="F410" i="1"/>
  <c r="E410" i="1"/>
  <c r="J409" i="1"/>
  <c r="K409" i="1" s="1"/>
  <c r="H408" i="1"/>
  <c r="J408" i="1" s="1"/>
  <c r="K408" i="1" s="1"/>
  <c r="H407" i="1"/>
  <c r="J407" i="1" s="1"/>
  <c r="K407" i="1" s="1"/>
  <c r="J406" i="1"/>
  <c r="K406" i="1" s="1"/>
  <c r="K403" i="1"/>
  <c r="J403" i="1"/>
  <c r="I403" i="1"/>
  <c r="G403" i="1"/>
  <c r="E403" i="1"/>
  <c r="H402" i="1"/>
  <c r="F402" i="1"/>
  <c r="H401" i="1"/>
  <c r="F401" i="1"/>
  <c r="H400" i="1"/>
  <c r="F400" i="1"/>
  <c r="H399" i="1"/>
  <c r="F399" i="1"/>
  <c r="H398" i="1"/>
  <c r="F398" i="1"/>
  <c r="K395" i="1"/>
  <c r="J395" i="1"/>
  <c r="I395" i="1"/>
  <c r="G395" i="1"/>
  <c r="E395" i="1"/>
  <c r="H393" i="1"/>
  <c r="H395" i="1" s="1"/>
  <c r="F393" i="1"/>
  <c r="F395" i="1" s="1"/>
  <c r="K390" i="1"/>
  <c r="J390" i="1"/>
  <c r="I390" i="1"/>
  <c r="H390" i="1"/>
  <c r="G390" i="1"/>
  <c r="F390" i="1"/>
  <c r="E390" i="1"/>
  <c r="K386" i="1"/>
  <c r="J386" i="1"/>
  <c r="I386" i="1"/>
  <c r="G386" i="1"/>
  <c r="E386" i="1"/>
  <c r="H385" i="1"/>
  <c r="F385" i="1"/>
  <c r="H384" i="1"/>
  <c r="F384" i="1"/>
  <c r="H383" i="1"/>
  <c r="F383" i="1"/>
  <c r="H382" i="1"/>
  <c r="F382" i="1"/>
  <c r="H381" i="1"/>
  <c r="F381" i="1"/>
  <c r="H380" i="1"/>
  <c r="F380" i="1"/>
  <c r="H379" i="1"/>
  <c r="F379" i="1"/>
  <c r="H378" i="1"/>
  <c r="F378" i="1"/>
  <c r="H377" i="1"/>
  <c r="F377" i="1"/>
  <c r="F376" i="1"/>
  <c r="K373" i="1"/>
  <c r="J373" i="1"/>
  <c r="G373" i="1"/>
  <c r="E373" i="1"/>
  <c r="F372" i="1"/>
  <c r="H371" i="1"/>
  <c r="F371" i="1"/>
  <c r="H370" i="1"/>
  <c r="F370" i="1"/>
  <c r="H369" i="1"/>
  <c r="F369" i="1"/>
  <c r="H368" i="1"/>
  <c r="F368" i="1"/>
  <c r="H367" i="1"/>
  <c r="F367" i="1"/>
  <c r="H366" i="1"/>
  <c r="F366" i="1"/>
  <c r="F365" i="1"/>
  <c r="K362" i="1"/>
  <c r="J362" i="1"/>
  <c r="I362" i="1"/>
  <c r="H362" i="1"/>
  <c r="G362" i="1"/>
  <c r="E362" i="1"/>
  <c r="F361" i="1"/>
  <c r="F360" i="1"/>
  <c r="K357" i="1"/>
  <c r="J357" i="1"/>
  <c r="I357" i="1"/>
  <c r="H357" i="1"/>
  <c r="G357" i="1"/>
  <c r="F357" i="1"/>
  <c r="E357" i="1"/>
  <c r="K353" i="1"/>
  <c r="J353" i="1"/>
  <c r="I353" i="1"/>
  <c r="G353" i="1"/>
  <c r="H352" i="1"/>
  <c r="F352" i="1"/>
  <c r="H351" i="1"/>
  <c r="F351" i="1"/>
  <c r="H350" i="1"/>
  <c r="F350" i="1"/>
  <c r="H349" i="1"/>
  <c r="F349" i="1"/>
  <c r="H348" i="1"/>
  <c r="F348" i="1"/>
  <c r="H347" i="1"/>
  <c r="F347" i="1"/>
  <c r="H346" i="1"/>
  <c r="F346" i="1"/>
  <c r="I343" i="1"/>
  <c r="H343" i="1"/>
  <c r="G343" i="1"/>
  <c r="F343" i="1"/>
  <c r="J342" i="1"/>
  <c r="J343" i="1" s="1"/>
  <c r="K339" i="1"/>
  <c r="J339" i="1"/>
  <c r="I339" i="1"/>
  <c r="G339" i="1"/>
  <c r="E339" i="1"/>
  <c r="H337" i="1"/>
  <c r="H339" i="1" s="1"/>
  <c r="H331" i="1"/>
  <c r="H330" i="1"/>
  <c r="F330" i="1"/>
  <c r="H329" i="1"/>
  <c r="F329" i="1"/>
  <c r="H328" i="1"/>
  <c r="F328" i="1"/>
  <c r="I325" i="1"/>
  <c r="G325" i="1"/>
  <c r="E325" i="1"/>
  <c r="H324" i="1"/>
  <c r="F324" i="1"/>
  <c r="H322" i="1"/>
  <c r="H321" i="1"/>
  <c r="F321" i="1"/>
  <c r="H320" i="1"/>
  <c r="F320" i="1"/>
  <c r="I317" i="1"/>
  <c r="G317" i="1"/>
  <c r="E317" i="1"/>
  <c r="F316" i="1"/>
  <c r="J316" i="1" s="1"/>
  <c r="K316" i="1" s="1"/>
  <c r="H315" i="1"/>
  <c r="F315" i="1"/>
  <c r="H314" i="1"/>
  <c r="F314" i="1"/>
  <c r="H313" i="1"/>
  <c r="F313" i="1"/>
  <c r="H312" i="1"/>
  <c r="F312" i="1"/>
  <c r="H311" i="1"/>
  <c r="F311" i="1"/>
  <c r="J310" i="1"/>
  <c r="K310" i="1" s="1"/>
  <c r="H309" i="1"/>
  <c r="F309" i="1"/>
  <c r="H308" i="1"/>
  <c r="F308" i="1"/>
  <c r="H307" i="1"/>
  <c r="F307" i="1"/>
  <c r="K304" i="1"/>
  <c r="J304" i="1"/>
  <c r="I304" i="1"/>
  <c r="H304" i="1"/>
  <c r="G304" i="1"/>
  <c r="F304" i="1"/>
  <c r="E304" i="1"/>
  <c r="H373" i="1" l="1"/>
  <c r="F353" i="1"/>
  <c r="H353" i="1"/>
  <c r="H386" i="1"/>
  <c r="F403" i="1"/>
  <c r="F333" i="1"/>
  <c r="H403" i="1"/>
  <c r="H333" i="1"/>
  <c r="H96" i="1"/>
  <c r="J309" i="1"/>
  <c r="K309" i="1" s="1"/>
  <c r="H325" i="1"/>
  <c r="F325" i="1"/>
  <c r="F373" i="1"/>
  <c r="K410" i="1"/>
  <c r="H317" i="1"/>
  <c r="J311" i="1"/>
  <c r="K311" i="1" s="1"/>
  <c r="J312" i="1"/>
  <c r="K312" i="1" s="1"/>
  <c r="J313" i="1"/>
  <c r="K313" i="1" s="1"/>
  <c r="J314" i="1"/>
  <c r="K314" i="1" s="1"/>
  <c r="J315" i="1"/>
  <c r="K315" i="1" s="1"/>
  <c r="K325" i="1"/>
  <c r="F362" i="1"/>
  <c r="F386" i="1"/>
  <c r="H410" i="1"/>
  <c r="J410" i="1"/>
  <c r="F317" i="1"/>
  <c r="J308" i="1"/>
  <c r="K308" i="1" s="1"/>
  <c r="K342" i="1"/>
  <c r="K343" i="1" s="1"/>
  <c r="J307" i="1"/>
  <c r="J325" i="1" l="1"/>
  <c r="K307" i="1"/>
  <c r="K317" i="1" s="1"/>
  <c r="J317" i="1"/>
  <c r="I300" i="1" l="1"/>
  <c r="G300" i="1"/>
  <c r="E300" i="1"/>
  <c r="H299" i="1"/>
  <c r="H300" i="1" s="1"/>
  <c r="F299" i="1"/>
  <c r="K296" i="1"/>
  <c r="J296" i="1"/>
  <c r="I296" i="1"/>
  <c r="G296" i="1"/>
  <c r="E296" i="1"/>
  <c r="H295" i="1"/>
  <c r="F295" i="1"/>
  <c r="H294" i="1"/>
  <c r="F294" i="1"/>
  <c r="H293" i="1"/>
  <c r="F293" i="1"/>
  <c r="H292" i="1"/>
  <c r="F292" i="1"/>
  <c r="H291" i="1"/>
  <c r="F291" i="1"/>
  <c r="K288" i="1"/>
  <c r="J288" i="1"/>
  <c r="I288" i="1"/>
  <c r="H288" i="1"/>
  <c r="G288" i="1"/>
  <c r="F288" i="1"/>
  <c r="E288" i="1"/>
  <c r="K256" i="1"/>
  <c r="J256" i="1"/>
  <c r="I256" i="1"/>
  <c r="H256" i="1"/>
  <c r="G256" i="1"/>
  <c r="F256" i="1"/>
  <c r="E256" i="1"/>
  <c r="F296" i="1" l="1"/>
  <c r="H296" i="1"/>
  <c r="J299" i="1"/>
  <c r="J300" i="1" s="1"/>
  <c r="F300" i="1"/>
  <c r="K299" i="1" l="1"/>
  <c r="K300" i="1" s="1"/>
  <c r="E234" i="1" l="1"/>
  <c r="K234" i="1"/>
  <c r="I234" i="1"/>
  <c r="G234" i="1"/>
  <c r="H233" i="1"/>
  <c r="F233" i="1"/>
  <c r="J232" i="1"/>
  <c r="H231" i="1"/>
  <c r="J231" i="1" s="1"/>
  <c r="J230" i="1"/>
  <c r="J229" i="1"/>
  <c r="H228" i="1"/>
  <c r="F228" i="1"/>
  <c r="K225" i="1"/>
  <c r="J225" i="1"/>
  <c r="I225" i="1"/>
  <c r="H225" i="1"/>
  <c r="G225" i="1"/>
  <c r="E225" i="1"/>
  <c r="F223" i="1"/>
  <c r="F221" i="1"/>
  <c r="J218" i="1"/>
  <c r="I218" i="1"/>
  <c r="G218" i="1"/>
  <c r="K216" i="1"/>
  <c r="K218" i="1" s="1"/>
  <c r="H216" i="1"/>
  <c r="H218" i="1" s="1"/>
  <c r="F216" i="1"/>
  <c r="F218" i="1" s="1"/>
  <c r="K213" i="1"/>
  <c r="J213" i="1"/>
  <c r="I213" i="1"/>
  <c r="H213" i="1"/>
  <c r="G213" i="1"/>
  <c r="F213" i="1"/>
  <c r="J208" i="1"/>
  <c r="I208" i="1"/>
  <c r="G208" i="1"/>
  <c r="K206" i="1"/>
  <c r="K208" i="1" s="1"/>
  <c r="H206" i="1"/>
  <c r="H208" i="1" s="1"/>
  <c r="F206" i="1"/>
  <c r="F208" i="1" s="1"/>
  <c r="K203" i="1"/>
  <c r="I203" i="1"/>
  <c r="G203" i="1"/>
  <c r="H202" i="1"/>
  <c r="H203" i="1" s="1"/>
  <c r="F202" i="1"/>
  <c r="F203" i="1" s="1"/>
  <c r="K199" i="1"/>
  <c r="I199" i="1"/>
  <c r="H199" i="1"/>
  <c r="G199" i="1"/>
  <c r="F199" i="1"/>
  <c r="J198" i="1"/>
  <c r="J199" i="1" s="1"/>
  <c r="J195" i="1"/>
  <c r="I195" i="1"/>
  <c r="H195" i="1"/>
  <c r="G195" i="1"/>
  <c r="F194" i="1"/>
  <c r="K193" i="1"/>
  <c r="F193" i="1"/>
  <c r="F192" i="1"/>
  <c r="K191" i="1"/>
  <c r="F191" i="1"/>
  <c r="I184" i="1"/>
  <c r="H184" i="1"/>
  <c r="G184" i="1"/>
  <c r="F183" i="1"/>
  <c r="J183" i="1" s="1"/>
  <c r="I180" i="1"/>
  <c r="G180" i="1"/>
  <c r="H178" i="1"/>
  <c r="H177" i="1"/>
  <c r="F180" i="1"/>
  <c r="K174" i="1"/>
  <c r="G174" i="1"/>
  <c r="J173" i="1"/>
  <c r="J172" i="1"/>
  <c r="H171" i="1"/>
  <c r="J171" i="1" s="1"/>
  <c r="H170" i="1"/>
  <c r="J170" i="1" s="1"/>
  <c r="H169" i="1"/>
  <c r="F169" i="1"/>
  <c r="F174" i="1" s="1"/>
  <c r="K166" i="1"/>
  <c r="J166" i="1"/>
  <c r="I166" i="1"/>
  <c r="H166" i="1"/>
  <c r="G166" i="1"/>
  <c r="F165" i="1"/>
  <c r="F158" i="1"/>
  <c r="F157" i="1"/>
  <c r="F156" i="1"/>
  <c r="F153" i="1"/>
  <c r="F152" i="1"/>
  <c r="F151" i="1"/>
  <c r="F150" i="1"/>
  <c r="F149" i="1"/>
  <c r="F148" i="1"/>
  <c r="F147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I128" i="1"/>
  <c r="G128" i="1"/>
  <c r="H126" i="1"/>
  <c r="H128" i="1" s="1"/>
  <c r="F126" i="1"/>
  <c r="F128" i="1" s="1"/>
  <c r="I112" i="1"/>
  <c r="G112" i="1"/>
  <c r="H110" i="1"/>
  <c r="F110" i="1"/>
  <c r="H109" i="1"/>
  <c r="H112" i="1" s="1"/>
  <c r="F109" i="1"/>
  <c r="F112" i="1" l="1"/>
  <c r="H180" i="1"/>
  <c r="F195" i="1"/>
  <c r="K195" i="1"/>
  <c r="F225" i="1"/>
  <c r="H234" i="1"/>
  <c r="J233" i="1"/>
  <c r="H174" i="1"/>
  <c r="F234" i="1"/>
  <c r="J126" i="1"/>
  <c r="J128" i="1" s="1"/>
  <c r="F166" i="1"/>
  <c r="J177" i="1"/>
  <c r="J178" i="1"/>
  <c r="K178" i="1" s="1"/>
  <c r="J228" i="1"/>
  <c r="J184" i="1"/>
  <c r="K183" i="1"/>
  <c r="K184" i="1" s="1"/>
  <c r="F184" i="1"/>
  <c r="J202" i="1"/>
  <c r="J203" i="1" s="1"/>
  <c r="J169" i="1"/>
  <c r="J174" i="1" s="1"/>
  <c r="J109" i="1"/>
  <c r="J234" i="1" l="1"/>
  <c r="J180" i="1"/>
  <c r="K177" i="1"/>
  <c r="K180" i="1" s="1"/>
  <c r="K126" i="1"/>
  <c r="K128" i="1" s="1"/>
  <c r="K112" i="1"/>
  <c r="J112" i="1"/>
  <c r="K265" i="1"/>
  <c r="F265" i="1"/>
  <c r="K13" i="1" l="1"/>
  <c r="K16" i="1"/>
  <c r="G465" i="1" l="1"/>
  <c r="G284" i="1"/>
  <c r="G269" i="1"/>
  <c r="G252" i="1"/>
  <c r="G106" i="1"/>
  <c r="G100" i="1"/>
  <c r="G79" i="1"/>
  <c r="G75" i="1"/>
  <c r="G67" i="1"/>
  <c r="G55" i="1"/>
  <c r="G50" i="1"/>
  <c r="G45" i="1"/>
  <c r="G41" i="1"/>
  <c r="G36" i="1"/>
  <c r="G25" i="1"/>
  <c r="F45" i="1"/>
  <c r="E474" i="1"/>
  <c r="E470" i="1"/>
  <c r="E465" i="1"/>
  <c r="E284" i="1"/>
  <c r="E269" i="1"/>
  <c r="E252" i="1"/>
  <c r="E55" i="1"/>
  <c r="E50" i="1"/>
  <c r="E45" i="1"/>
  <c r="E41" i="1"/>
  <c r="E36" i="1"/>
  <c r="E31" i="1"/>
  <c r="E25" i="1"/>
  <c r="E21" i="1"/>
  <c r="E75" i="1" l="1"/>
  <c r="E477" i="1" s="1"/>
  <c r="H83" i="1" l="1"/>
  <c r="F83" i="1"/>
  <c r="H82" i="1"/>
  <c r="F82" i="1"/>
  <c r="F84" i="1" l="1"/>
  <c r="H84" i="1"/>
  <c r="K10" i="1"/>
  <c r="I21" i="1"/>
  <c r="I269" i="1" l="1"/>
  <c r="I31" i="1"/>
  <c r="G21" i="1"/>
  <c r="K20" i="1" l="1"/>
  <c r="K41" i="1" l="1"/>
  <c r="J41" i="1"/>
  <c r="I41" i="1"/>
  <c r="K465" i="1" l="1"/>
  <c r="J465" i="1"/>
  <c r="I465" i="1"/>
  <c r="J469" i="1" l="1"/>
  <c r="K261" i="1"/>
  <c r="K106" i="1"/>
  <c r="K49" i="1"/>
  <c r="K48" i="1"/>
  <c r="K14" i="1"/>
  <c r="K17" i="1"/>
  <c r="K18" i="1"/>
  <c r="K19" i="1"/>
  <c r="I100" i="1" l="1"/>
  <c r="I470" i="1" l="1"/>
  <c r="G470" i="1"/>
  <c r="G477" i="1" s="1"/>
  <c r="I36" i="1" l="1"/>
  <c r="F25" i="1" l="1"/>
  <c r="F79" i="1" l="1"/>
  <c r="H280" i="1" l="1"/>
  <c r="H53" i="1"/>
  <c r="K45" i="1"/>
  <c r="K34" i="1" l="1"/>
  <c r="J45" i="1" l="1"/>
  <c r="I45" i="1"/>
  <c r="H45" i="1"/>
  <c r="K474" i="1"/>
  <c r="J474" i="1"/>
  <c r="I474" i="1"/>
  <c r="H474" i="1"/>
  <c r="I284" i="1" l="1"/>
  <c r="F283" i="1"/>
  <c r="H283" i="1"/>
  <c r="F282" i="1"/>
  <c r="H282" i="1"/>
  <c r="F281" i="1"/>
  <c r="J281" i="1" s="1"/>
  <c r="K281" i="1" s="1"/>
  <c r="F280" i="1"/>
  <c r="J280" i="1" s="1"/>
  <c r="K280" i="1" s="1"/>
  <c r="F279" i="1"/>
  <c r="H279" i="1"/>
  <c r="F278" i="1"/>
  <c r="H278" i="1"/>
  <c r="J278" i="1" l="1"/>
  <c r="K278" i="1" s="1"/>
  <c r="J279" i="1"/>
  <c r="K279" i="1" s="1"/>
  <c r="J282" i="1"/>
  <c r="K282" i="1" s="1"/>
  <c r="J283" i="1"/>
  <c r="K283" i="1" s="1"/>
  <c r="F268" i="1"/>
  <c r="H268" i="1"/>
  <c r="F267" i="1"/>
  <c r="H267" i="1"/>
  <c r="F266" i="1"/>
  <c r="K266" i="1" s="1"/>
  <c r="I252" i="1"/>
  <c r="F244" i="1"/>
  <c r="H244" i="1"/>
  <c r="F243" i="1"/>
  <c r="H243" i="1"/>
  <c r="F242" i="1"/>
  <c r="H242" i="1"/>
  <c r="F240" i="1"/>
  <c r="F251" i="1"/>
  <c r="H251" i="1"/>
  <c r="K267" i="1" l="1"/>
  <c r="K268" i="1"/>
  <c r="J79" i="1" l="1"/>
  <c r="I79" i="1"/>
  <c r="H79" i="1"/>
  <c r="I75" i="1"/>
  <c r="H74" i="1"/>
  <c r="F73" i="1"/>
  <c r="H73" i="1"/>
  <c r="I67" i="1"/>
  <c r="K25" i="1"/>
  <c r="J25" i="1"/>
  <c r="I25" i="1"/>
  <c r="H25" i="1"/>
  <c r="J106" i="1" l="1"/>
  <c r="I106" i="1"/>
  <c r="J50" i="1" l="1"/>
  <c r="I50" i="1"/>
  <c r="F50" i="1"/>
  <c r="F39" i="1" l="1"/>
  <c r="F41" i="1" s="1"/>
  <c r="K66" i="1" l="1"/>
  <c r="H66" i="1"/>
  <c r="F66" i="1"/>
  <c r="K50" i="1"/>
  <c r="H103" i="1" l="1"/>
  <c r="F103" i="1"/>
  <c r="I55" i="1"/>
  <c r="I477" i="1" s="1"/>
  <c r="H48" i="1"/>
  <c r="H50" i="1" s="1"/>
  <c r="K15" i="1"/>
  <c r="F29" i="1" l="1"/>
  <c r="H29" i="1"/>
  <c r="J29" i="1" l="1"/>
  <c r="K29" i="1" l="1"/>
  <c r="J31" i="1"/>
  <c r="F237" i="1" l="1"/>
  <c r="F238" i="1"/>
  <c r="F239" i="1"/>
  <c r="F241" i="1"/>
  <c r="H99" i="1"/>
  <c r="F99" i="1"/>
  <c r="H61" i="1"/>
  <c r="H62" i="1"/>
  <c r="H63" i="1"/>
  <c r="H65" i="1"/>
  <c r="F61" i="1"/>
  <c r="F62" i="1"/>
  <c r="F63" i="1"/>
  <c r="F64" i="1"/>
  <c r="F65" i="1"/>
  <c r="H54" i="1"/>
  <c r="H468" i="1" l="1"/>
  <c r="H470" i="1" s="1"/>
  <c r="F468" i="1"/>
  <c r="F470" i="1" l="1"/>
  <c r="J468" i="1"/>
  <c r="K468" i="1" l="1"/>
  <c r="K470" i="1" s="1"/>
  <c r="J470" i="1"/>
  <c r="F54" i="1"/>
  <c r="K54" i="1" s="1"/>
  <c r="H39" i="1" l="1"/>
  <c r="H41" i="1" s="1"/>
  <c r="H55" i="1"/>
  <c r="F53" i="1"/>
  <c r="F35" i="1"/>
  <c r="H35" i="1"/>
  <c r="H34" i="1"/>
  <c r="F34" i="1"/>
  <c r="F36" i="1" l="1"/>
  <c r="J55" i="1"/>
  <c r="F55" i="1"/>
  <c r="H36" i="1"/>
  <c r="H28" i="1"/>
  <c r="H31" i="1" s="1"/>
  <c r="F28" i="1"/>
  <c r="F31" i="1" s="1"/>
  <c r="K28" i="1" l="1"/>
  <c r="K31" i="1" s="1"/>
  <c r="H464" i="1" l="1"/>
  <c r="H465" i="1" s="1"/>
  <c r="H10" i="1"/>
  <c r="H276" i="1"/>
  <c r="F464" i="1"/>
  <c r="F465" i="1" s="1"/>
  <c r="F276" i="1"/>
  <c r="J276" i="1" l="1"/>
  <c r="H104" i="1" l="1"/>
  <c r="H106" i="1" s="1"/>
  <c r="F104" i="1"/>
  <c r="F106" i="1" s="1"/>
  <c r="H274" i="1"/>
  <c r="H277" i="1"/>
  <c r="H272" i="1"/>
  <c r="F273" i="1"/>
  <c r="J273" i="1" s="1"/>
  <c r="K273" i="1" s="1"/>
  <c r="F274" i="1"/>
  <c r="F275" i="1"/>
  <c r="J275" i="1" s="1"/>
  <c r="K275" i="1" s="1"/>
  <c r="F277" i="1"/>
  <c r="F272" i="1"/>
  <c r="H259" i="1"/>
  <c r="H260" i="1"/>
  <c r="H262" i="1"/>
  <c r="H263" i="1"/>
  <c r="H264" i="1"/>
  <c r="H245" i="1"/>
  <c r="H247" i="1"/>
  <c r="H250" i="1"/>
  <c r="F259" i="1"/>
  <c r="F260" i="1"/>
  <c r="F262" i="1"/>
  <c r="F263" i="1"/>
  <c r="F264" i="1"/>
  <c r="F245" i="1"/>
  <c r="F247" i="1"/>
  <c r="F248" i="1"/>
  <c r="F249" i="1"/>
  <c r="F250" i="1"/>
  <c r="H239" i="1"/>
  <c r="H241" i="1"/>
  <c r="H12" i="1"/>
  <c r="K12" i="1" s="1"/>
  <c r="H11" i="1"/>
  <c r="F21" i="1"/>
  <c r="H71" i="1"/>
  <c r="H72" i="1"/>
  <c r="H70" i="1"/>
  <c r="F71" i="1"/>
  <c r="F72" i="1"/>
  <c r="F70" i="1"/>
  <c r="H58" i="1"/>
  <c r="H67" i="1" s="1"/>
  <c r="F58" i="1"/>
  <c r="F67" i="1" s="1"/>
  <c r="H21" i="1" l="1"/>
  <c r="J274" i="1"/>
  <c r="K11" i="1"/>
  <c r="K264" i="1"/>
  <c r="K262" i="1"/>
  <c r="K259" i="1"/>
  <c r="J272" i="1"/>
  <c r="K272" i="1" s="1"/>
  <c r="K263" i="1"/>
  <c r="K260" i="1"/>
  <c r="J277" i="1"/>
  <c r="K277" i="1" s="1"/>
  <c r="F75" i="1"/>
  <c r="F284" i="1"/>
  <c r="H284" i="1"/>
  <c r="H269" i="1"/>
  <c r="F252" i="1"/>
  <c r="H252" i="1"/>
  <c r="H75" i="1"/>
  <c r="K58" i="1"/>
  <c r="K269" i="1" l="1"/>
  <c r="K21" i="1"/>
  <c r="J21" i="1"/>
  <c r="J67" i="1"/>
  <c r="K63" i="1" l="1"/>
  <c r="J252" i="1" l="1"/>
  <c r="K65" i="1" l="1"/>
  <c r="F269" i="1"/>
  <c r="H100" i="1" l="1"/>
  <c r="H477" i="1" s="1"/>
  <c r="F100" i="1"/>
  <c r="F477" i="1" s="1"/>
  <c r="K64" i="1"/>
  <c r="K62" i="1"/>
  <c r="K276" i="1"/>
  <c r="K274" i="1"/>
  <c r="K100" i="1"/>
  <c r="J35" i="1"/>
  <c r="K35" i="1" s="1"/>
  <c r="K252" i="1"/>
  <c r="K67" i="1" l="1"/>
  <c r="J269" i="1"/>
  <c r="J284" i="1"/>
  <c r="J75" i="1"/>
  <c r="K53" i="1"/>
  <c r="K55" i="1" s="1"/>
  <c r="K36" i="1"/>
  <c r="J36" i="1"/>
  <c r="J100" i="1"/>
  <c r="J477" i="1" l="1"/>
  <c r="K284" i="1"/>
  <c r="K477" i="1" s="1"/>
</calcChain>
</file>

<file path=xl/sharedStrings.xml><?xml version="1.0" encoding="utf-8"?>
<sst xmlns="http://schemas.openxmlformats.org/spreadsheetml/2006/main" count="1233" uniqueCount="491">
  <si>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</si>
  <si>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</si>
  <si>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</si>
  <si>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</si>
  <si>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</si>
  <si>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</si>
  <si>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</si>
  <si>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</si>
  <si>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</si>
  <si>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</si>
  <si>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</si>
  <si>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</si>
  <si>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</si>
  <si>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</si>
  <si>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</si>
  <si>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</si>
  <si>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</si>
  <si>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</si>
  <si>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</si>
  <si>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</si>
  <si>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</si>
  <si>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</si>
  <si>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</si>
  <si>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</si>
  <si>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</si>
  <si>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</si>
  <si>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</si>
  <si>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</si>
  <si>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</si>
  <si>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</si>
  <si>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</si>
  <si>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</si>
  <si>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</si>
  <si>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</si>
  <si>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</si>
  <si>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</si>
  <si>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</si>
  <si>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</si>
  <si>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</si>
  <si>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</si>
  <si>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</si>
  <si>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</si>
  <si>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</si>
  <si>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</si>
  <si>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</si>
  <si>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</si>
  <si>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</si>
  <si>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</si>
  <si>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</si>
  <si>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</si>
  <si>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</si>
  <si>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</si>
  <si>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</si>
  <si>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</si>
  <si>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</si>
  <si>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</si>
  <si>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</si>
  <si>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</si>
  <si>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</si>
  <si>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</si>
  <si>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</si>
  <si>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</si>
  <si>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</si>
  <si>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</si>
  <si>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</si>
  <si>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</si>
  <si>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</si>
  <si>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</si>
  <si>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</si>
  <si>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</si>
  <si>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</si>
  <si>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</si>
  <si>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</si>
  <si>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</si>
  <si>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</si>
  <si>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</si>
  <si>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</si>
  <si>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</si>
  <si>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</si>
  <si>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</si>
  <si>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</si>
  <si>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</si>
  <si>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</si>
  <si>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</si>
  <si>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</si>
  <si>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</si>
  <si>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</si>
  <si>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</si>
  <si>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</si>
  <si>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</si>
  <si>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SHELILA E DEL C DE JESUS RUIZ SILVE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</si>
  <si>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</si>
  <si>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</si>
  <si>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</si>
  <si>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</si>
  <si>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</si>
  <si>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</si>
  <si>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</si>
  <si>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</si>
  <si>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</si>
  <si>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</si>
  <si>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</si>
  <si>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</si>
  <si>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</si>
  <si>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</si>
  <si>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</si>
  <si>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</si>
  <si>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</si>
  <si>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</si>
  <si>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</si>
  <si>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</si>
  <si>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</si>
  <si>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</si>
  <si>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</si>
  <si>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</si>
  <si>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</si>
  <si>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</si>
  <si>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</si>
  <si>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</si>
  <si>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</si>
  <si>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</si>
  <si>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</si>
  <si>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</si>
  <si>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</si>
  <si>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</si>
  <si>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</si>
  <si>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</si>
  <si>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</si>
  <si>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</si>
  <si>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</si>
  <si>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</si>
  <si>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</si>
  <si>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</si>
  <si>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</si>
  <si>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</si>
  <si>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</si>
  <si>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</si>
  <si>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</si>
  <si>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</si>
  <si>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</si>
  <si>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</si>
  <si>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</si>
  <si>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</si>
  <si>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</si>
  <si>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</si>
  <si>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</si>
  <si>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</si>
  <si>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</si>
  <si>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</si>
  <si>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</si>
  <si>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</si>
  <si>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</si>
  <si>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</si>
  <si>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JOSE ELIAS RODRIGUEZ JIMENEZ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</si>
  <si>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</si>
  <si>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</si>
  <si>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</si>
  <si>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</si>
  <si>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</si>
  <si>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</si>
  <si>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</si>
  <si>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</si>
  <si>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</si>
  <si>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</si>
  <si>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</si>
  <si>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</si>
  <si>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</si>
  <si>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</si>
  <si>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</si>
  <si>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</si>
  <si>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</si>
  <si>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</si>
  <si>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</si>
  <si>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</si>
  <si>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</si>
  <si>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</si>
  <si>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</si>
  <si>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</si>
  <si>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</si>
  <si>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</si>
  <si>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</si>
  <si>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</si>
  <si>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</si>
  <si>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</si>
  <si>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</si>
  <si>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</si>
  <si>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</si>
  <si>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</si>
  <si>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</si>
  <si>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</si>
  <si>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</si>
  <si>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</si>
  <si>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</si>
  <si>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</si>
  <si>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</si>
  <si>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</si>
  <si>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</si>
  <si>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</si>
  <si>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</si>
  <si>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</si>
  <si>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</si>
  <si>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</si>
  <si>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</si>
  <si>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</si>
  <si>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FAUSTO ZAPICO LANDIM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</si>
  <si>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</si>
  <si>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</si>
  <si>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</si>
  <si>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</si>
  <si>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</si>
  <si>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</si>
  <si>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</si>
  <si>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</si>
  <si>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</si>
  <si>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</si>
  <si>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</si>
  <si>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</si>
  <si>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</si>
  <si>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</si>
  <si>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</si>
  <si>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</si>
  <si>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</si>
  <si>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</si>
  <si>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</si>
  <si>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</si>
  <si>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</si>
  <si>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</si>
  <si>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</si>
  <si>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</si>
  <si>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</si>
  <si>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</si>
  <si>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</si>
  <si>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</si>
  <si>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</si>
  <si>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</si>
  <si>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</si>
  <si>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</si>
  <si>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</si>
  <si>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</si>
  <si>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</si>
  <si>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</si>
  <si>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</si>
  <si>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</si>
  <si>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</si>
  <si>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</si>
  <si>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</si>
  <si>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</si>
  <si>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</si>
  <si>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</si>
  <si>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</si>
  <si>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</si>
  <si>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</si>
  <si>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</si>
  <si>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</si>
  <si>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</si>
  <si>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</si>
  <si>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</si>
  <si>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</si>
  <si>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</si>
  <si>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</si>
  <si>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</si>
  <si>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</si>
  <si>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</si>
  <si>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</si>
  <si>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</si>
  <si>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</si>
  <si>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</si>
  <si>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</si>
  <si>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</si>
  <si>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</si>
  <si>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</si>
  <si>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</si>
  <si>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</si>
  <si>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</si>
  <si>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</si>
  <si>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</si>
  <si>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</si>
  <si>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</si>
  <si>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</si>
  <si>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</si>
  <si>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</si>
  <si>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</si>
  <si>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</si>
  <si>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</si>
  <si>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</si>
  <si>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</si>
  <si>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</si>
  <si>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</si>
  <si>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</si>
  <si>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</si>
  <si>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</si>
  <si>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</si>
  <si>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</si>
  <si>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</si>
  <si>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</si>
  <si>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</si>
  <si>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</si>
  <si>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</si>
  <si>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</si>
  <si>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</si>
  <si>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</si>
  <si>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</si>
  <si>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</si>
  <si>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</si>
  <si>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</si>
  <si>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</si>
  <si>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</si>
  <si>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</si>
  <si>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</si>
  <si>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</si>
  <si>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</si>
  <si>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</si>
  <si>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</si>
  <si>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</si>
  <si>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</si>
  <si>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</si>
  <si>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</si>
  <si>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</si>
  <si>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</si>
  <si>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</si>
  <si>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</si>
  <si>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</si>
  <si>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</si>
  <si>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</si>
  <si>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</si>
  <si>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</si>
  <si>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</si>
  <si>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</si>
  <si>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</si>
  <si>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</si>
  <si>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</si>
  <si>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</si>
  <si>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</si>
  <si>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</si>
  <si>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</si>
  <si>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</si>
  <si>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</si>
  <si>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</si>
  <si>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</si>
  <si>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</si>
  <si>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</si>
  <si>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</si>
  <si>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</si>
  <si>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</si>
  <si>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</si>
  <si>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</si>
  <si>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</si>
  <si>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</si>
  <si>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</si>
  <si>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</si>
  <si>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</si>
  <si>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</si>
  <si>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</si>
  <si>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</si>
  <si>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</si>
  <si>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</si>
  <si>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</si>
  <si>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</si>
  <si>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</si>
  <si>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</si>
  <si>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</si>
  <si>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</si>
  <si>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</si>
  <si>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</si>
  <si>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</si>
  <si>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</si>
  <si>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</si>
  <si>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</si>
  <si>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</si>
  <si>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</si>
  <si>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</si>
  <si>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</si>
  <si>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</si>
  <si>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</si>
  <si>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</si>
  <si>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</si>
  <si>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</si>
  <si>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</si>
  <si>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</si>
  <si>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</si>
  <si>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</si>
  <si>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</si>
  <si>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</si>
  <si>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</si>
  <si>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</si>
  <si>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</si>
  <si>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</si>
  <si>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</si>
  <si>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</si>
  <si>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</si>
  <si>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</si>
  <si>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</si>
  <si>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</si>
  <si>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</si>
  <si>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</si>
  <si>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</si>
  <si>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</si>
  <si>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</si>
  <si>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</si>
  <si>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</si>
  <si>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</si>
  <si>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</si>
  <si>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</si>
  <si>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</si>
  <si>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</si>
  <si>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</si>
  <si>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</si>
  <si>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</si>
  <si>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</si>
  <si>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</si>
  <si>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</si>
  <si>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</si>
  <si>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</si>
  <si>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</si>
  <si>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</si>
  <si>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</si>
  <si>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</si>
  <si>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</si>
  <si>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</si>
  <si>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</si>
  <si>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</si>
  <si>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</si>
  <si>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</si>
  <si>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</si>
  <si>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</si>
  <si>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</si>
  <si>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</si>
  <si>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</si>
  <si>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</si>
  <si>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</si>
  <si>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</si>
  <si>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</si>
  <si>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</si>
  <si>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</si>
  <si>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</si>
  <si>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</si>
  <si>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</si>
  <si>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</si>
  <si>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</si>
  <si>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</si>
  <si>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</si>
  <si>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</si>
  <si>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</si>
  <si>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</si>
  <si>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</si>
  <si>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</si>
  <si>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</si>
  <si>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</si>
  <si>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</si>
  <si>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</si>
  <si>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</si>
  <si>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</si>
  <si>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</si>
  <si>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</si>
  <si>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</si>
  <si>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</si>
  <si>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</si>
  <si>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>ANALISTA DE RECURSOS HUMANOS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</si>
  <si>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</si>
  <si>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</si>
  <si>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</si>
  <si>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</si>
  <si>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</si>
  <si>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</si>
  <si>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 xml:space="preserve">SUPERVISOR </t>
  </si>
  <si>
    <t>TECNICO ACTUALIZACION CARTOGRAFICO</t>
  </si>
  <si>
    <t>COORDINADOR DE LIMITES Y LINDEROS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</si>
  <si>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</si>
  <si>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</si>
  <si>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</si>
  <si>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</si>
  <si>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</si>
  <si>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</si>
  <si>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</si>
  <si>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</si>
  <si>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</si>
  <si>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</si>
  <si>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TECNICO DE ESTADISTICAS ESTRURALES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</si>
  <si>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</si>
  <si>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</si>
  <si>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</si>
  <si>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</si>
  <si>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Mes de Enero 2023</t>
  </si>
  <si>
    <t>SECCION DE TESORERIA-ONE</t>
  </si>
  <si>
    <t>Subtotal</t>
  </si>
  <si>
    <t>DIVISION DE OPERACIONES DE CAMPO-ONE</t>
  </si>
  <si>
    <t xml:space="preserve">ADRIANA HENRIQUEZ CAMPUSANO </t>
  </si>
  <si>
    <t>DIVISION DE DISEÑO METODOLOGICO Y CONCEPTUAL- ONE</t>
  </si>
  <si>
    <t>TECNICO DE OPERACIONES DE CAMPO</t>
  </si>
  <si>
    <t>TECNICO DE OPERACIONES DE ENCUESTA</t>
  </si>
  <si>
    <t>COORDINADOR DE OFICINA PROVINCIAL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</si>
</sst>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7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43" fontId="1" fillId="0" borderId="0" xfId="1" applyFont="1" applyAlignment="1"/>
    <xf numFmtId="43" fontId="16" fillId="38" borderId="0" xfId="1" applyFont="1" applyFill="1"/>
    <xf numFmtId="43" fontId="16" fillId="33" borderId="0" xfId="1" applyFont="1" applyFill="1"/>
    <xf numFmtId="0" fontId="16" fillId="0" borderId="0" xfId="0" applyFont="1" applyFill="1"/>
    <xf numFmtId="0" fontId="16" fillId="0" borderId="0" xfId="0" applyFont="1" applyFill="1" applyAlignment="1">
      <alignment horizontal="center"/>
    </xf>
    <xf numFmtId="0" fontId="0" fillId="0" borderId="0" xfId="0" applyFill="1"/>
    <xf numFmtId="43" fontId="16" fillId="0" borderId="0" xfId="1" applyFont="1"/>
    <xf numFmtId="43" fontId="19" fillId="35" borderId="0" xfId="1" applyFont="1" applyFill="1" applyAlignment="1">
      <alignment vertical="center"/>
    </xf>
    <xf numFmtId="43" fontId="16" fillId="37" borderId="0" xfId="1" applyFont="1" applyFill="1"/>
    <xf numFmtId="43" fontId="16" fillId="0" borderId="0" xfId="1" applyFont="1" applyAlignment="1">
      <alignment horizontal="left" vertical="center"/>
    </xf>
    <xf numFmtId="43" fontId="16" fillId="0" borderId="0" xfId="1" applyFont="1" applyFill="1"/>
    <xf numFmtId="43" fontId="0" fillId="37" borderId="0" xfId="1" applyFont="1" applyFill="1"/>
    <xf numFmtId="43" fontId="22" fillId="37" borderId="0" xfId="1" applyFont="1" applyFill="1"/>
    <xf numFmtId="43" fontId="23" fillId="38" borderId="0" xfId="1" applyFont="1" applyFill="1"/>
    <xf numFmtId="43" fontId="23" fillId="37" borderId="0" xfId="1" applyFont="1" applyFill="1"/>
    <xf numFmtId="43" fontId="23" fillId="0" borderId="0" xfId="1" applyFont="1"/>
    <xf numFmtId="43" fontId="22" fillId="0" borderId="0" xfId="1" applyFont="1"/>
    <xf numFmtId="43" fontId="19" fillId="0" borderId="0" xfId="1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2866186</xdr:colOff>
      <xdr:row>485</xdr:row>
      <xdr:rowOff>58938</xdr:rowOff>
    </xdr:from>
    <xdr:to>
      <xdr:col>5</xdr:col>
      <xdr:colOff>1121997</xdr:colOff>
      <xdr:row>498</xdr:row>
      <xdr:rowOff>118074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866186" y="93276938"/>
          <a:ext cx="8341728" cy="25356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H611"/>
  <sheetViews>
    <sheetView tabSelected="1" topLeftCell="A467" zoomScale="90" zoomScaleNormal="90" zoomScaleSheetLayoutView="75" zoomScalePageLayoutView="40" workbookViewId="0">
      <selection activeCell="D483" sqref="D483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14" customWidth="1"/>
    <col min="4" max="4" width="20.85546875" customWidth="1"/>
    <col min="5" max="5" width="26.140625" style="42" customWidth="1"/>
    <col min="6" max="6" width="23.140625" style="42" customWidth="1"/>
    <col min="7" max="7" width="22.85546875" style="42" customWidth="1"/>
    <col min="8" max="8" width="23.7109375" style="42" customWidth="1"/>
    <col min="9" max="9" width="23" style="42" customWidth="1"/>
    <col min="10" max="10" width="26.7109375" style="42" customWidth="1"/>
    <col min="11" max="11" width="25.42578125" style="42" bestFit="1" customWidth="1"/>
  </cols>
  <sheetData>
    <row r="1" spans="1:11" x14ac:dyDescent="0.25">
      <c r="A1" s="68"/>
      <c r="B1" s="69"/>
      <c r="C1" s="69"/>
      <c r="D1" s="69"/>
      <c r="E1" s="69"/>
      <c r="F1" s="69"/>
      <c r="G1" s="69"/>
      <c r="H1" s="69"/>
      <c r="I1" s="69"/>
      <c r="J1" s="69"/>
      <c r="K1" s="70"/>
    </row>
    <row r="2" spans="1:11" ht="30" x14ac:dyDescent="0.4">
      <c r="A2" s="71" t="s">
        <v>213</v>
      </c>
      <c r="B2" s="72"/>
      <c r="C2" s="72"/>
      <c r="D2" s="72"/>
      <c r="E2" s="72"/>
      <c r="F2" s="72"/>
      <c r="G2" s="72"/>
      <c r="H2" s="72"/>
      <c r="I2" s="72"/>
      <c r="J2" s="72"/>
      <c r="K2" s="73"/>
    </row>
    <row r="3" spans="1:11" ht="30" x14ac:dyDescent="0.4">
      <c r="A3" s="71" t="s">
        <v>185</v>
      </c>
      <c r="B3" s="72"/>
      <c r="C3" s="72"/>
      <c r="D3" s="72"/>
      <c r="E3" s="72"/>
      <c r="F3" s="72"/>
      <c r="G3" s="72"/>
      <c r="H3" s="72"/>
      <c r="I3" s="72"/>
      <c r="J3" s="72"/>
      <c r="K3" s="73"/>
    </row>
    <row r="4" spans="1:11" ht="23.25" x14ac:dyDescent="0.35">
      <c r="A4" s="74" t="s">
        <v>186</v>
      </c>
      <c r="B4" s="75"/>
      <c r="C4" s="75"/>
      <c r="D4" s="75"/>
      <c r="E4" s="75"/>
      <c r="F4" s="75"/>
      <c r="G4" s="75"/>
      <c r="H4" s="75"/>
      <c r="I4" s="75"/>
      <c r="J4" s="75"/>
      <c r="K4" s="76"/>
    </row>
    <row r="5" spans="1:11" ht="23.25" x14ac:dyDescent="0.35">
      <c r="A5" s="74" t="s">
        <v>372</v>
      </c>
      <c r="B5" s="75"/>
      <c r="C5" s="75"/>
      <c r="D5" s="75"/>
      <c r="E5" s="75"/>
      <c r="F5" s="75"/>
      <c r="G5" s="75"/>
      <c r="H5" s="75"/>
      <c r="I5" s="75"/>
      <c r="J5" s="75"/>
      <c r="K5" s="76"/>
    </row>
    <row r="6" spans="1:11" ht="24" thickBot="1" x14ac:dyDescent="0.4">
      <c r="A6" s="74" t="s">
        <v>482</v>
      </c>
      <c r="B6" s="75"/>
      <c r="C6" s="75"/>
      <c r="D6" s="75"/>
      <c r="E6" s="75"/>
      <c r="F6" s="75"/>
      <c r="G6" s="75"/>
      <c r="H6" s="75"/>
      <c r="I6" s="75"/>
      <c r="J6" s="75"/>
      <c r="K6" s="76"/>
    </row>
    <row r="7" spans="1:11" x14ac:dyDescent="0.25">
      <c r="A7" s="77" t="s">
        <v>274</v>
      </c>
      <c r="B7" s="79" t="s">
        <v>0</v>
      </c>
      <c r="C7" s="79" t="s">
        <v>362</v>
      </c>
      <c r="D7" s="85" t="s">
        <v>273</v>
      </c>
      <c r="E7" s="79" t="s">
        <v>183</v>
      </c>
      <c r="F7" s="81" t="s">
        <v>1</v>
      </c>
      <c r="G7" s="79" t="s">
        <v>2</v>
      </c>
      <c r="H7" s="81" t="s">
        <v>3</v>
      </c>
      <c r="I7" s="79" t="s">
        <v>4</v>
      </c>
      <c r="J7" s="79" t="s">
        <v>5</v>
      </c>
      <c r="K7" s="83" t="s">
        <v>6</v>
      </c>
    </row>
    <row r="8" spans="1:11" ht="15.75" thickBot="1" x14ac:dyDescent="0.3">
      <c r="A8" s="78"/>
      <c r="B8" s="80"/>
      <c r="C8" s="80"/>
      <c r="D8" s="86"/>
      <c r="E8" s="80"/>
      <c r="F8" s="82"/>
      <c r="G8" s="80"/>
      <c r="H8" s="82"/>
      <c r="I8" s="80"/>
      <c r="J8" s="80"/>
      <c r="K8" s="84"/>
    </row>
    <row r="9" spans="1:11" x14ac:dyDescent="0.25">
      <c r="A9" s="66" t="s">
        <v>7</v>
      </c>
      <c r="B9" s="66"/>
      <c r="C9" s="66"/>
      <c r="D9" s="66"/>
      <c r="E9" s="66"/>
      <c r="F9" s="66"/>
      <c r="G9" s="66"/>
      <c r="H9" s="66"/>
      <c r="I9" s="66"/>
      <c r="J9" s="66"/>
      <c r="K9" s="66"/>
    </row>
    <row r="10" spans="1:11" x14ac:dyDescent="0.25">
      <c r="A10" s="12" t="s">
        <v>195</v>
      </c>
      <c r="B10" t="s">
        <v>298</v>
      </c>
      <c r="C10" s="14" t="s">
        <v>342</v>
      </c>
      <c r="D10" t="s">
        <v>228</v>
      </c>
      <c r="E10" s="42">
        <v>110000</v>
      </c>
      <c r="F10" s="42">
        <v>3157</v>
      </c>
      <c r="G10" s="42">
        <v>14457.62</v>
      </c>
      <c r="H10" s="42">
        <f>E10*0.0304</f>
        <v>3344</v>
      </c>
      <c r="I10" s="42">
        <v>25</v>
      </c>
      <c r="J10" s="42">
        <v>20983.62</v>
      </c>
      <c r="K10" s="42">
        <f t="shared" ref="K10:K20" si="0">+E10-J10</f>
        <v>89016.38</v>
      </c>
    </row>
    <row r="11" spans="1:11" x14ac:dyDescent="0.25">
      <c r="A11" s="12" t="s">
        <v>173</v>
      </c>
      <c r="B11" t="s">
        <v>174</v>
      </c>
      <c r="C11" s="14" t="s">
        <v>342</v>
      </c>
      <c r="D11" t="s">
        <v>228</v>
      </c>
      <c r="E11" s="42">
        <v>60000</v>
      </c>
      <c r="F11" s="42">
        <v>1722</v>
      </c>
      <c r="G11" s="42">
        <v>3486.68</v>
      </c>
      <c r="H11" s="42">
        <f>E11*0.0304</f>
        <v>1824</v>
      </c>
      <c r="I11" s="42">
        <v>3535</v>
      </c>
      <c r="J11" s="42">
        <v>10567.68</v>
      </c>
      <c r="K11" s="42">
        <f t="shared" si="0"/>
        <v>49432.32</v>
      </c>
    </row>
    <row r="12" spans="1:11" x14ac:dyDescent="0.25">
      <c r="A12" s="12" t="s">
        <v>10</v>
      </c>
      <c r="B12" t="s">
        <v>9</v>
      </c>
      <c r="C12" s="14" t="s">
        <v>342</v>
      </c>
      <c r="D12" t="s">
        <v>226</v>
      </c>
      <c r="E12" s="42">
        <v>85000</v>
      </c>
      <c r="F12" s="42">
        <v>2439.5</v>
      </c>
      <c r="G12" s="42">
        <v>7820.77</v>
      </c>
      <c r="H12" s="42">
        <f>E12*0.0304</f>
        <v>2584</v>
      </c>
      <c r="I12" s="42">
        <v>3339.9</v>
      </c>
      <c r="J12" s="42">
        <v>16184.17</v>
      </c>
      <c r="K12" s="42">
        <f t="shared" si="0"/>
        <v>68815.83</v>
      </c>
    </row>
    <row r="13" spans="1:11" x14ac:dyDescent="0.25">
      <c r="A13" s="12" t="s">
        <v>303</v>
      </c>
      <c r="B13" t="s">
        <v>11</v>
      </c>
      <c r="C13" s="14" t="s">
        <v>342</v>
      </c>
      <c r="D13" t="s">
        <v>228</v>
      </c>
      <c r="E13" s="42">
        <v>240000</v>
      </c>
      <c r="F13" s="42">
        <v>6888</v>
      </c>
      <c r="G13" s="42">
        <v>45624.92</v>
      </c>
      <c r="H13" s="42">
        <v>4943.8</v>
      </c>
      <c r="I13" s="42">
        <v>25</v>
      </c>
      <c r="J13" s="42">
        <v>57481.72</v>
      </c>
      <c r="K13" s="42">
        <f t="shared" si="0"/>
        <v>182518.28</v>
      </c>
    </row>
    <row r="14" spans="1:11" x14ac:dyDescent="0.25">
      <c r="A14" s="12" t="s">
        <v>306</v>
      </c>
      <c r="B14" t="s">
        <v>298</v>
      </c>
      <c r="C14" s="14" t="s">
        <v>342</v>
      </c>
      <c r="D14" t="s">
        <v>228</v>
      </c>
      <c r="E14" s="42">
        <v>80000</v>
      </c>
      <c r="F14" s="42">
        <v>2296</v>
      </c>
      <c r="G14" s="42">
        <v>7400.87</v>
      </c>
      <c r="H14" s="42">
        <v>2432</v>
      </c>
      <c r="I14" s="42">
        <v>25</v>
      </c>
      <c r="J14" s="42">
        <v>12153.87</v>
      </c>
      <c r="K14" s="42">
        <f t="shared" si="0"/>
        <v>67846.13</v>
      </c>
    </row>
    <row r="15" spans="1:11" x14ac:dyDescent="0.25">
      <c r="A15" s="12" t="s">
        <v>29</v>
      </c>
      <c r="B15" t="s">
        <v>298</v>
      </c>
      <c r="C15" s="14" t="s">
        <v>343</v>
      </c>
      <c r="D15" t="s">
        <v>228</v>
      </c>
      <c r="E15" s="42">
        <v>165000</v>
      </c>
      <c r="F15" s="42">
        <v>4735.5</v>
      </c>
      <c r="G15" s="42">
        <v>27413.040000000001</v>
      </c>
      <c r="H15" s="42">
        <v>4943.8</v>
      </c>
      <c r="I15" s="42">
        <v>25</v>
      </c>
      <c r="J15" s="42">
        <v>37117.339999999997</v>
      </c>
      <c r="K15" s="42">
        <f t="shared" si="0"/>
        <v>127882.66</v>
      </c>
    </row>
    <row r="16" spans="1:11" x14ac:dyDescent="0.25">
      <c r="A16" s="12" t="s">
        <v>313</v>
      </c>
      <c r="B16" t="s">
        <v>298</v>
      </c>
      <c r="C16" s="14" t="s">
        <v>343</v>
      </c>
      <c r="D16" t="s">
        <v>228</v>
      </c>
      <c r="E16" s="42">
        <v>165000</v>
      </c>
      <c r="F16" s="42">
        <v>4735.5</v>
      </c>
      <c r="G16" s="42">
        <v>27413.040000000001</v>
      </c>
      <c r="H16" s="42">
        <v>4943.8</v>
      </c>
      <c r="I16" s="42">
        <v>25</v>
      </c>
      <c r="J16" s="42">
        <v>37117.339999999997</v>
      </c>
      <c r="K16" s="42">
        <f t="shared" si="0"/>
        <v>127882.66</v>
      </c>
    </row>
    <row r="17" spans="1:11" x14ac:dyDescent="0.25">
      <c r="A17" s="12" t="s">
        <v>314</v>
      </c>
      <c r="B17" t="s">
        <v>298</v>
      </c>
      <c r="C17" s="14" t="s">
        <v>343</v>
      </c>
      <c r="D17" t="s">
        <v>228</v>
      </c>
      <c r="E17" s="42">
        <v>125000</v>
      </c>
      <c r="F17" s="42">
        <v>3587.5</v>
      </c>
      <c r="G17" s="42">
        <v>17985.990000000002</v>
      </c>
      <c r="H17" s="42">
        <v>3800</v>
      </c>
      <c r="I17" s="42">
        <v>25</v>
      </c>
      <c r="J17" s="42">
        <v>25398.49</v>
      </c>
      <c r="K17" s="42">
        <f t="shared" si="0"/>
        <v>99601.51</v>
      </c>
    </row>
    <row r="18" spans="1:11" x14ac:dyDescent="0.25">
      <c r="A18" s="12" t="s">
        <v>344</v>
      </c>
      <c r="B18" t="s">
        <v>298</v>
      </c>
      <c r="C18" s="14" t="s">
        <v>343</v>
      </c>
      <c r="D18" t="s">
        <v>228</v>
      </c>
      <c r="E18" s="42">
        <v>91000</v>
      </c>
      <c r="F18" s="42">
        <v>2611.6999999999998</v>
      </c>
      <c r="G18" s="42">
        <v>9988.34</v>
      </c>
      <c r="H18" s="42">
        <v>2766.4</v>
      </c>
      <c r="I18" s="42">
        <v>1390</v>
      </c>
      <c r="J18" s="42">
        <v>16756.439999999999</v>
      </c>
      <c r="K18" s="42">
        <f t="shared" si="0"/>
        <v>74243.56</v>
      </c>
    </row>
    <row r="19" spans="1:11" x14ac:dyDescent="0.25">
      <c r="A19" s="12" t="s">
        <v>37</v>
      </c>
      <c r="B19" t="s">
        <v>298</v>
      </c>
      <c r="C19" s="14" t="s">
        <v>342</v>
      </c>
      <c r="D19" t="s">
        <v>228</v>
      </c>
      <c r="E19" s="42">
        <v>105000</v>
      </c>
      <c r="F19" s="42">
        <v>3013.5</v>
      </c>
      <c r="G19" s="42">
        <v>12903.38</v>
      </c>
      <c r="H19" s="42">
        <v>3192</v>
      </c>
      <c r="I19" s="42">
        <v>1787.45</v>
      </c>
      <c r="J19" s="42">
        <v>20896.330000000002</v>
      </c>
      <c r="K19" s="42">
        <f t="shared" si="0"/>
        <v>84103.67</v>
      </c>
    </row>
    <row r="20" spans="1:11" x14ac:dyDescent="0.25">
      <c r="A20" s="12" t="s">
        <v>284</v>
      </c>
      <c r="B20" t="s">
        <v>439</v>
      </c>
      <c r="C20" s="14" t="s">
        <v>342</v>
      </c>
      <c r="D20" t="s">
        <v>228</v>
      </c>
      <c r="E20" s="42">
        <v>133000</v>
      </c>
      <c r="F20" s="42">
        <v>3817.1</v>
      </c>
      <c r="G20" s="42">
        <v>19867.79</v>
      </c>
      <c r="H20" s="42">
        <v>4043.2</v>
      </c>
      <c r="I20" s="42">
        <v>175</v>
      </c>
      <c r="J20" s="42">
        <v>27903.09</v>
      </c>
      <c r="K20" s="42">
        <f t="shared" si="0"/>
        <v>105096.91</v>
      </c>
    </row>
    <row r="21" spans="1:11" x14ac:dyDescent="0.25">
      <c r="A21" s="2" t="s">
        <v>12</v>
      </c>
      <c r="B21" s="2">
        <v>11</v>
      </c>
      <c r="C21" s="15"/>
      <c r="D21" s="2"/>
      <c r="E21" s="50">
        <f t="shared" ref="E21:K21" si="1">SUM(E10:E20)</f>
        <v>1359000</v>
      </c>
      <c r="F21" s="50">
        <f t="shared" si="1"/>
        <v>39003.300000000003</v>
      </c>
      <c r="G21" s="50">
        <f t="shared" si="1"/>
        <v>194362.44</v>
      </c>
      <c r="H21" s="50">
        <f t="shared" si="1"/>
        <v>38817</v>
      </c>
      <c r="I21" s="50">
        <f t="shared" si="1"/>
        <v>10377.35</v>
      </c>
      <c r="J21" s="50">
        <f t="shared" si="1"/>
        <v>282560.09000000003</v>
      </c>
      <c r="K21" s="50">
        <f t="shared" si="1"/>
        <v>1076439.9099999999</v>
      </c>
    </row>
    <row r="22" spans="1:11" x14ac:dyDescent="0.25">
      <c r="A22" s="1"/>
      <c r="B22" s="1"/>
      <c r="C22" s="17"/>
      <c r="D22" s="1"/>
      <c r="E22" s="54"/>
      <c r="F22" s="54"/>
      <c r="G22" s="54"/>
      <c r="H22" s="54"/>
      <c r="I22" s="54"/>
      <c r="J22" s="54"/>
      <c r="K22" s="54"/>
    </row>
    <row r="23" spans="1:11" s="12" customFormat="1" x14ac:dyDescent="0.25">
      <c r="A23" s="1" t="s">
        <v>373</v>
      </c>
      <c r="B23" s="1"/>
      <c r="C23" s="17"/>
      <c r="D23" s="1"/>
      <c r="E23" s="54"/>
      <c r="F23" s="54"/>
      <c r="G23" s="54"/>
      <c r="H23" s="54"/>
      <c r="I23" s="54"/>
      <c r="J23" s="54"/>
      <c r="K23" s="54"/>
    </row>
    <row r="24" spans="1:11" x14ac:dyDescent="0.25">
      <c r="A24" t="s">
        <v>27</v>
      </c>
      <c r="B24" t="s">
        <v>440</v>
      </c>
      <c r="C24" s="14" t="s">
        <v>342</v>
      </c>
      <c r="D24" t="s">
        <v>226</v>
      </c>
      <c r="E24" s="42">
        <v>56000</v>
      </c>
      <c r="F24" s="42">
        <v>1607.2</v>
      </c>
      <c r="G24" s="42">
        <v>2473.94</v>
      </c>
      <c r="H24" s="42">
        <v>1702.4</v>
      </c>
      <c r="I24" s="42">
        <v>1787.45</v>
      </c>
      <c r="J24" s="42">
        <v>7570.99</v>
      </c>
      <c r="K24" s="42">
        <v>48429.01</v>
      </c>
    </row>
    <row r="25" spans="1:11" s="12" customFormat="1" x14ac:dyDescent="0.25">
      <c r="A25" s="26" t="s">
        <v>12</v>
      </c>
      <c r="B25" s="26">
        <v>1</v>
      </c>
      <c r="C25" s="30"/>
      <c r="D25" s="26"/>
      <c r="E25" s="49">
        <f>E24</f>
        <v>56000</v>
      </c>
      <c r="F25" s="49">
        <f>SUM(F24)</f>
        <v>1607.2</v>
      </c>
      <c r="G25" s="49">
        <f>G24</f>
        <v>2473.94</v>
      </c>
      <c r="H25" s="49">
        <f>H24</f>
        <v>1702.4</v>
      </c>
      <c r="I25" s="49">
        <f>I24</f>
        <v>1787.45</v>
      </c>
      <c r="J25" s="49">
        <f>J24</f>
        <v>7570.99</v>
      </c>
      <c r="K25" s="49">
        <f>K24</f>
        <v>48429.01</v>
      </c>
    </row>
    <row r="27" spans="1:11" x14ac:dyDescent="0.25">
      <c r="A27" s="66" t="s">
        <v>28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</row>
    <row r="28" spans="1:11" x14ac:dyDescent="0.25">
      <c r="A28" t="s">
        <v>21</v>
      </c>
      <c r="B28" t="s">
        <v>351</v>
      </c>
      <c r="C28" s="14" t="s">
        <v>342</v>
      </c>
      <c r="D28" t="s">
        <v>226</v>
      </c>
      <c r="E28" s="42">
        <v>45000</v>
      </c>
      <c r="F28" s="42">
        <f>E28*0.0287</f>
        <v>1291.5</v>
      </c>
      <c r="G28" s="42">
        <v>921.46</v>
      </c>
      <c r="H28" s="42">
        <f>E28*0.0304</f>
        <v>1368</v>
      </c>
      <c r="I28" s="42">
        <v>1537.45</v>
      </c>
      <c r="J28" s="42">
        <v>5118.41</v>
      </c>
      <c r="K28" s="42">
        <f>E28-J28</f>
        <v>39881.589999999997</v>
      </c>
    </row>
    <row r="29" spans="1:11" x14ac:dyDescent="0.25">
      <c r="A29" t="s">
        <v>302</v>
      </c>
      <c r="B29" t="s">
        <v>301</v>
      </c>
      <c r="C29" s="14" t="s">
        <v>342</v>
      </c>
      <c r="D29" t="s">
        <v>228</v>
      </c>
      <c r="E29" s="42">
        <v>44000</v>
      </c>
      <c r="F29" s="42">
        <f>E29*0.0287</f>
        <v>1262.8</v>
      </c>
      <c r="G29" s="42">
        <v>1007.19</v>
      </c>
      <c r="H29" s="42">
        <f>E29*0.0304</f>
        <v>1337.6</v>
      </c>
      <c r="I29" s="42">
        <v>1730</v>
      </c>
      <c r="J29" s="42">
        <f>F29+G29+H29+I29</f>
        <v>5337.59</v>
      </c>
      <c r="K29" s="42">
        <f>E29-J29</f>
        <v>38662.410000000003</v>
      </c>
    </row>
    <row r="30" spans="1:11" x14ac:dyDescent="0.25">
      <c r="A30" t="s">
        <v>437</v>
      </c>
      <c r="B30" t="s">
        <v>438</v>
      </c>
      <c r="C30" s="14" t="s">
        <v>342</v>
      </c>
      <c r="D30" t="s">
        <v>431</v>
      </c>
      <c r="E30" s="42">
        <v>56000</v>
      </c>
      <c r="F30" s="42">
        <v>1607.2</v>
      </c>
      <c r="G30" s="42">
        <v>2733.96</v>
      </c>
      <c r="H30" s="42">
        <v>1702.4</v>
      </c>
      <c r="I30" s="42">
        <v>25</v>
      </c>
      <c r="J30" s="42">
        <v>6068.56</v>
      </c>
      <c r="K30" s="42">
        <v>49931.44</v>
      </c>
    </row>
    <row r="31" spans="1:11" x14ac:dyDescent="0.25">
      <c r="A31" s="2" t="s">
        <v>12</v>
      </c>
      <c r="B31" s="2">
        <v>3</v>
      </c>
      <c r="C31" s="15"/>
      <c r="D31" s="2"/>
      <c r="E31" s="50">
        <f t="shared" ref="E31:K31" si="2">SUM(E28:E29)+E30</f>
        <v>145000</v>
      </c>
      <c r="F31" s="50">
        <f>SUM(F28:F29)+F30</f>
        <v>4161.5</v>
      </c>
      <c r="G31" s="50">
        <f>SUM(G28:G29)+G30</f>
        <v>4662.6099999999997</v>
      </c>
      <c r="H31" s="50">
        <f t="shared" si="2"/>
        <v>4408</v>
      </c>
      <c r="I31" s="50">
        <f t="shared" si="2"/>
        <v>3292.45</v>
      </c>
      <c r="J31" s="50">
        <f t="shared" si="2"/>
        <v>16524.560000000001</v>
      </c>
      <c r="K31" s="50">
        <f t="shared" si="2"/>
        <v>128475.44</v>
      </c>
    </row>
    <row r="32" spans="1:11" x14ac:dyDescent="0.25">
      <c r="A32" s="11"/>
      <c r="B32" s="11"/>
      <c r="C32" s="16"/>
      <c r="D32" s="11"/>
      <c r="E32" s="56"/>
      <c r="F32" s="56"/>
      <c r="G32" s="56"/>
      <c r="H32" s="56"/>
      <c r="I32" s="56"/>
      <c r="J32" s="56"/>
      <c r="K32" s="56"/>
    </row>
    <row r="33" spans="1:84" x14ac:dyDescent="0.25">
      <c r="A33" s="66" t="s">
        <v>17</v>
      </c>
      <c r="B33" s="66"/>
      <c r="C33" s="66"/>
      <c r="D33" s="66"/>
      <c r="E33" s="66"/>
      <c r="F33" s="66"/>
      <c r="G33" s="66"/>
      <c r="H33" s="66"/>
      <c r="I33" s="66"/>
      <c r="J33" s="66"/>
      <c r="K33" s="66"/>
    </row>
    <row r="34" spans="1:84" x14ac:dyDescent="0.25">
      <c r="A34" t="s">
        <v>19</v>
      </c>
      <c r="B34" t="s">
        <v>18</v>
      </c>
      <c r="C34" s="14" t="s">
        <v>342</v>
      </c>
      <c r="D34" t="s">
        <v>226</v>
      </c>
      <c r="E34" s="42">
        <v>36000</v>
      </c>
      <c r="F34" s="42">
        <f>E34*0.0287</f>
        <v>1033.2</v>
      </c>
      <c r="G34" s="42">
        <v>0</v>
      </c>
      <c r="H34" s="42">
        <f>E34*0.0304</f>
        <v>1094.4000000000001</v>
      </c>
      <c r="I34" s="42">
        <v>3199.9</v>
      </c>
      <c r="J34" s="42">
        <v>5327.5</v>
      </c>
      <c r="K34" s="42">
        <f>E34-J34</f>
        <v>30672.5</v>
      </c>
    </row>
    <row r="35" spans="1:84" s="12" customFormat="1" x14ac:dyDescent="0.25">
      <c r="A35" t="s">
        <v>187</v>
      </c>
      <c r="B35" t="s">
        <v>429</v>
      </c>
      <c r="C35" s="14" t="s">
        <v>342</v>
      </c>
      <c r="D35" t="s">
        <v>226</v>
      </c>
      <c r="E35" s="42">
        <v>41000</v>
      </c>
      <c r="F35" s="42">
        <f>E35*0.0287</f>
        <v>1176.7</v>
      </c>
      <c r="G35" s="42">
        <v>583.79</v>
      </c>
      <c r="H35" s="42">
        <f>E35*0.0304</f>
        <v>1246.4000000000001</v>
      </c>
      <c r="I35" s="42">
        <v>175</v>
      </c>
      <c r="J35" s="42">
        <f>F35+G35+H35+I35</f>
        <v>3181.89</v>
      </c>
      <c r="K35" s="42">
        <f>E35-J35</f>
        <v>37818.11</v>
      </c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x14ac:dyDescent="0.25">
      <c r="A36" s="2" t="s">
        <v>12</v>
      </c>
      <c r="B36" s="2">
        <v>2</v>
      </c>
      <c r="C36" s="15"/>
      <c r="D36" s="2"/>
      <c r="E36" s="50">
        <f t="shared" ref="E36:K36" si="3">SUM(E34:E35)</f>
        <v>77000</v>
      </c>
      <c r="F36" s="50">
        <f t="shared" si="3"/>
        <v>2209.9</v>
      </c>
      <c r="G36" s="50">
        <f t="shared" si="3"/>
        <v>583.79</v>
      </c>
      <c r="H36" s="50">
        <f t="shared" si="3"/>
        <v>2340.8000000000002</v>
      </c>
      <c r="I36" s="50">
        <f t="shared" si="3"/>
        <v>3374.9</v>
      </c>
      <c r="J36" s="50">
        <f t="shared" si="3"/>
        <v>8509.39</v>
      </c>
      <c r="K36" s="50">
        <f t="shared" si="3"/>
        <v>68490.61</v>
      </c>
    </row>
    <row r="37" spans="1:84" x14ac:dyDescent="0.25">
      <c r="A37" s="11"/>
      <c r="B37" s="11"/>
      <c r="C37" s="16"/>
      <c r="D37" s="11"/>
      <c r="E37" s="56"/>
      <c r="F37" s="56"/>
      <c r="G37" s="56"/>
      <c r="H37" s="56"/>
      <c r="I37" s="56"/>
      <c r="J37" s="56"/>
      <c r="K37" s="56"/>
    </row>
    <row r="38" spans="1:84" x14ac:dyDescent="0.25">
      <c r="A38" s="66" t="s">
        <v>430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</row>
    <row r="39" spans="1:84" x14ac:dyDescent="0.25">
      <c r="A39" s="13" t="s">
        <v>23</v>
      </c>
      <c r="B39" t="s">
        <v>441</v>
      </c>
      <c r="C39" s="14" t="s">
        <v>342</v>
      </c>
      <c r="D39" t="s">
        <v>228</v>
      </c>
      <c r="E39" s="42">
        <v>56000</v>
      </c>
      <c r="F39" s="42">
        <f>E39*0.0287</f>
        <v>1607.2</v>
      </c>
      <c r="G39" s="42">
        <v>2733.96</v>
      </c>
      <c r="H39" s="42">
        <f>E39*0.0304</f>
        <v>1702.4</v>
      </c>
      <c r="I39" s="42">
        <v>25</v>
      </c>
      <c r="J39" s="42">
        <v>6068.56</v>
      </c>
      <c r="K39" s="42">
        <v>49931.44</v>
      </c>
    </row>
    <row r="40" spans="1:84" x14ac:dyDescent="0.25">
      <c r="A40" s="13" t="s">
        <v>455</v>
      </c>
      <c r="B40" t="s">
        <v>16</v>
      </c>
      <c r="C40" s="14" t="s">
        <v>342</v>
      </c>
      <c r="D40" t="s">
        <v>226</v>
      </c>
      <c r="E40" s="42">
        <v>89500</v>
      </c>
      <c r="F40" s="42">
        <v>2568.65</v>
      </c>
      <c r="G40" s="42">
        <v>8879.2800000000007</v>
      </c>
      <c r="H40" s="42">
        <v>2720.8</v>
      </c>
      <c r="I40" s="42">
        <v>3049.9</v>
      </c>
      <c r="J40" s="42">
        <v>17218.63</v>
      </c>
      <c r="K40" s="42">
        <v>72281.37</v>
      </c>
    </row>
    <row r="41" spans="1:84" x14ac:dyDescent="0.25">
      <c r="A41" s="2" t="s">
        <v>12</v>
      </c>
      <c r="B41" s="2">
        <v>2</v>
      </c>
      <c r="C41" s="15"/>
      <c r="D41" s="2"/>
      <c r="E41" s="50">
        <f t="shared" ref="E41:K41" si="4">+E39+E40</f>
        <v>145500</v>
      </c>
      <c r="F41" s="50">
        <f t="shared" si="4"/>
        <v>4175.8500000000004</v>
      </c>
      <c r="G41" s="50">
        <f t="shared" si="4"/>
        <v>11613.24</v>
      </c>
      <c r="H41" s="50">
        <f t="shared" si="4"/>
        <v>4423.2</v>
      </c>
      <c r="I41" s="50">
        <f t="shared" si="4"/>
        <v>3074.9</v>
      </c>
      <c r="J41" s="50">
        <f t="shared" si="4"/>
        <v>23287.19</v>
      </c>
      <c r="K41" s="50">
        <f t="shared" si="4"/>
        <v>122212.81</v>
      </c>
    </row>
    <row r="43" spans="1:84" x14ac:dyDescent="0.25">
      <c r="A43" s="1" t="s">
        <v>408</v>
      </c>
      <c r="B43" s="1"/>
      <c r="C43" s="17"/>
      <c r="D43" s="1"/>
      <c r="E43" s="54"/>
      <c r="F43" s="54"/>
      <c r="G43" s="54"/>
      <c r="H43" s="54"/>
      <c r="I43" s="54"/>
      <c r="J43" s="54"/>
      <c r="K43" s="54"/>
    </row>
    <row r="44" spans="1:84" x14ac:dyDescent="0.25">
      <c r="A44" s="22" t="s">
        <v>348</v>
      </c>
      <c r="B44" s="6" t="s">
        <v>16</v>
      </c>
      <c r="C44" s="6" t="s">
        <v>350</v>
      </c>
      <c r="D44" s="39" t="s">
        <v>226</v>
      </c>
      <c r="E44" s="23">
        <v>89500</v>
      </c>
      <c r="F44" s="48">
        <v>2568.65</v>
      </c>
      <c r="G44" s="23">
        <v>9635.51</v>
      </c>
      <c r="H44" s="38">
        <v>2720.8</v>
      </c>
      <c r="I44" s="42">
        <v>25</v>
      </c>
      <c r="J44" s="23">
        <v>14949.96</v>
      </c>
      <c r="K44" s="23">
        <v>74550.039999999994</v>
      </c>
    </row>
    <row r="45" spans="1:84" s="28" customFormat="1" x14ac:dyDescent="0.25">
      <c r="A45" s="26" t="s">
        <v>12</v>
      </c>
      <c r="B45" s="26">
        <v>1</v>
      </c>
      <c r="C45" s="27"/>
      <c r="D45" s="26"/>
      <c r="E45" s="49">
        <f>E44</f>
        <v>89500</v>
      </c>
      <c r="F45" s="49">
        <f>SUM(F44)</f>
        <v>2568.65</v>
      </c>
      <c r="G45" s="49">
        <f>G44</f>
        <v>9635.51</v>
      </c>
      <c r="H45" s="49">
        <f>H44</f>
        <v>2720.8</v>
      </c>
      <c r="I45" s="49">
        <f>I44</f>
        <v>25</v>
      </c>
      <c r="J45" s="49">
        <f>J44</f>
        <v>14949.96</v>
      </c>
      <c r="K45" s="49">
        <f>K44</f>
        <v>74550.039999999994</v>
      </c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x14ac:dyDescent="0.25">
      <c r="A46" s="11"/>
      <c r="B46" s="11"/>
      <c r="C46" s="16"/>
      <c r="D46" s="11"/>
      <c r="E46" s="56"/>
      <c r="F46" s="56"/>
      <c r="G46" s="56"/>
      <c r="H46" s="56"/>
      <c r="I46" s="56"/>
      <c r="J46" s="56"/>
      <c r="K46" s="56"/>
    </row>
    <row r="47" spans="1:84" x14ac:dyDescent="0.25">
      <c r="A47" s="66" t="s">
        <v>315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</row>
    <row r="48" spans="1:84" s="2" customFormat="1" x14ac:dyDescent="0.25">
      <c r="A48" t="s">
        <v>15</v>
      </c>
      <c r="B48" t="s">
        <v>16</v>
      </c>
      <c r="C48" s="14" t="s">
        <v>342</v>
      </c>
      <c r="D48" t="s">
        <v>228</v>
      </c>
      <c r="E48" s="42">
        <v>133000</v>
      </c>
      <c r="F48" s="42">
        <v>3817.1</v>
      </c>
      <c r="G48" s="42">
        <v>19867.79</v>
      </c>
      <c r="H48" s="42">
        <f>E48*0.0304</f>
        <v>4043.2</v>
      </c>
      <c r="I48" s="42">
        <v>175</v>
      </c>
      <c r="J48" s="42">
        <v>27903.09</v>
      </c>
      <c r="K48" s="42">
        <f>+E48-J48</f>
        <v>105096.91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</row>
    <row r="49" spans="1:84" s="12" customFormat="1" x14ac:dyDescent="0.25">
      <c r="A49" t="s">
        <v>252</v>
      </c>
      <c r="B49" t="s">
        <v>231</v>
      </c>
      <c r="C49" s="14" t="s">
        <v>342</v>
      </c>
      <c r="D49" t="s">
        <v>228</v>
      </c>
      <c r="E49" s="42">
        <v>32000</v>
      </c>
      <c r="F49" s="42">
        <v>918.4</v>
      </c>
      <c r="G49" s="42">
        <v>0</v>
      </c>
      <c r="H49" s="42">
        <v>972.8</v>
      </c>
      <c r="I49" s="42">
        <v>3750.92</v>
      </c>
      <c r="J49" s="42">
        <v>5642.12</v>
      </c>
      <c r="K49" s="42">
        <f>+E49-J49</f>
        <v>26357.88</v>
      </c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</row>
    <row r="50" spans="1:84" x14ac:dyDescent="0.25">
      <c r="A50" s="2" t="s">
        <v>12</v>
      </c>
      <c r="B50" s="2">
        <v>2</v>
      </c>
      <c r="C50" s="15"/>
      <c r="D50" s="2"/>
      <c r="E50" s="50">
        <f>SUM(E48:E48)+E49</f>
        <v>165000</v>
      </c>
      <c r="F50" s="50">
        <f>SUM(F48:F48)+F49</f>
        <v>4735.5</v>
      </c>
      <c r="G50" s="50">
        <f>SUM(G48:G49)</f>
        <v>19867.79</v>
      </c>
      <c r="H50" s="50">
        <f>SUM(H48:H48)+H49</f>
        <v>5016</v>
      </c>
      <c r="I50" s="50">
        <f>SUM(I48:I48)+I49</f>
        <v>3925.92</v>
      </c>
      <c r="J50" s="50">
        <f>SUM(J48:J48)+J49</f>
        <v>33545.21</v>
      </c>
      <c r="K50" s="50">
        <f>SUM(K48:K48)+K49</f>
        <v>131454.79</v>
      </c>
    </row>
    <row r="51" spans="1:84" x14ac:dyDescent="0.25">
      <c r="A51" s="11"/>
      <c r="B51" s="11"/>
      <c r="C51" s="16"/>
      <c r="D51" s="11"/>
      <c r="E51" s="56"/>
      <c r="F51" s="56"/>
      <c r="G51" s="56"/>
      <c r="H51" s="56"/>
      <c r="I51" s="56"/>
      <c r="J51" s="56"/>
      <c r="K51" s="56"/>
    </row>
    <row r="52" spans="1:84" x14ac:dyDescent="0.25">
      <c r="A52" s="66" t="s">
        <v>13</v>
      </c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84" x14ac:dyDescent="0.25">
      <c r="A53" t="s">
        <v>24</v>
      </c>
      <c r="B53" t="s">
        <v>16</v>
      </c>
      <c r="C53" s="14" t="s">
        <v>342</v>
      </c>
      <c r="D53" t="s">
        <v>228</v>
      </c>
      <c r="E53" s="42">
        <v>90000</v>
      </c>
      <c r="F53" s="42">
        <f>E53*0.0287</f>
        <v>2583</v>
      </c>
      <c r="G53" s="42">
        <v>9375.01</v>
      </c>
      <c r="H53" s="42">
        <f>E53*0.0304</f>
        <v>2736</v>
      </c>
      <c r="I53" s="42">
        <v>3007.45</v>
      </c>
      <c r="J53" s="42">
        <v>17701.46</v>
      </c>
      <c r="K53" s="42">
        <f>E53-J53</f>
        <v>72298.539999999994</v>
      </c>
    </row>
    <row r="54" spans="1:84" s="12" customFormat="1" x14ac:dyDescent="0.25">
      <c r="A54" t="s">
        <v>285</v>
      </c>
      <c r="B54" t="s">
        <v>101</v>
      </c>
      <c r="C54" s="14" t="s">
        <v>342</v>
      </c>
      <c r="D54" t="s">
        <v>228</v>
      </c>
      <c r="E54" s="42">
        <v>60000</v>
      </c>
      <c r="F54" s="42">
        <f>E54*0.0287</f>
        <v>1722</v>
      </c>
      <c r="G54" s="42">
        <v>2881.7</v>
      </c>
      <c r="H54" s="42">
        <f>E54*0.0304</f>
        <v>1824</v>
      </c>
      <c r="I54" s="42">
        <v>4499.8999999999996</v>
      </c>
      <c r="J54" s="42">
        <v>10927.6</v>
      </c>
      <c r="K54" s="42">
        <f>E54-J54</f>
        <v>49072.4</v>
      </c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</row>
    <row r="55" spans="1:84" x14ac:dyDescent="0.25">
      <c r="A55" s="2" t="s">
        <v>12</v>
      </c>
      <c r="B55" s="2">
        <v>2</v>
      </c>
      <c r="C55" s="15"/>
      <c r="D55" s="2"/>
      <c r="E55" s="50">
        <f t="shared" ref="E55:K55" si="5">SUM(E53:E54)</f>
        <v>150000</v>
      </c>
      <c r="F55" s="50">
        <f t="shared" si="5"/>
        <v>4305</v>
      </c>
      <c r="G55" s="50">
        <f t="shared" si="5"/>
        <v>12256.71</v>
      </c>
      <c r="H55" s="50">
        <f t="shared" si="5"/>
        <v>4560</v>
      </c>
      <c r="I55" s="50">
        <f t="shared" si="5"/>
        <v>7507.35</v>
      </c>
      <c r="J55" s="50">
        <f t="shared" si="5"/>
        <v>28629.06</v>
      </c>
      <c r="K55" s="50">
        <f t="shared" si="5"/>
        <v>121370.94</v>
      </c>
    </row>
    <row r="56" spans="1:84" x14ac:dyDescent="0.25">
      <c r="A56" s="1"/>
      <c r="B56" s="1"/>
      <c r="C56" s="17"/>
      <c r="D56" s="1"/>
      <c r="E56" s="54"/>
      <c r="F56" s="54"/>
      <c r="G56" s="54"/>
      <c r="H56" s="54"/>
      <c r="I56" s="54"/>
      <c r="J56" s="54"/>
      <c r="K56" s="54"/>
    </row>
    <row r="57" spans="1:84" x14ac:dyDescent="0.25">
      <c r="A57" s="5" t="s">
        <v>172</v>
      </c>
      <c r="B57" s="5"/>
      <c r="D57" s="5"/>
      <c r="E57" s="57"/>
      <c r="F57" s="57"/>
      <c r="G57" s="57"/>
      <c r="H57" s="57"/>
      <c r="I57" s="57"/>
      <c r="J57" s="57"/>
      <c r="K57" s="57"/>
    </row>
    <row r="58" spans="1:84" s="1" customFormat="1" x14ac:dyDescent="0.25">
      <c r="A58" t="s">
        <v>230</v>
      </c>
      <c r="B58" t="s">
        <v>304</v>
      </c>
      <c r="C58" s="14" t="s">
        <v>343</v>
      </c>
      <c r="D58" t="s">
        <v>228</v>
      </c>
      <c r="E58" s="42">
        <v>35000</v>
      </c>
      <c r="F58" s="42">
        <f>E58*0.0287</f>
        <v>1004.5</v>
      </c>
      <c r="G58" s="42">
        <v>0</v>
      </c>
      <c r="H58" s="42">
        <f>E58*0.0304</f>
        <v>1064</v>
      </c>
      <c r="I58" s="42">
        <v>175</v>
      </c>
      <c r="J58" s="42">
        <v>2243.5</v>
      </c>
      <c r="K58" s="42">
        <f>E58-J58</f>
        <v>32756.5</v>
      </c>
    </row>
    <row r="59" spans="1:84" x14ac:dyDescent="0.25">
      <c r="A59" t="s">
        <v>352</v>
      </c>
      <c r="B59" t="s">
        <v>353</v>
      </c>
      <c r="C59" s="14" t="s">
        <v>342</v>
      </c>
      <c r="D59" t="s">
        <v>226</v>
      </c>
      <c r="E59" s="42">
        <v>44000</v>
      </c>
      <c r="F59" s="42">
        <v>1262.8</v>
      </c>
      <c r="G59" s="42">
        <v>553.46</v>
      </c>
      <c r="H59" s="42">
        <v>1337.6</v>
      </c>
      <c r="I59" s="42">
        <v>3319.9</v>
      </c>
      <c r="J59" s="42">
        <v>6473.76</v>
      </c>
      <c r="K59" s="42">
        <v>37526.239999999998</v>
      </c>
    </row>
    <row r="60" spans="1:84" s="1" customFormat="1" x14ac:dyDescent="0.25">
      <c r="A60" t="s">
        <v>8</v>
      </c>
      <c r="B60" t="s">
        <v>9</v>
      </c>
      <c r="C60" s="14" t="s">
        <v>342</v>
      </c>
      <c r="D60" t="s">
        <v>226</v>
      </c>
      <c r="E60" s="42">
        <v>32000</v>
      </c>
      <c r="F60" s="42">
        <v>918.4</v>
      </c>
      <c r="G60" s="42">
        <v>0</v>
      </c>
      <c r="H60" s="42">
        <v>972.8</v>
      </c>
      <c r="I60" s="42">
        <v>1687.45</v>
      </c>
      <c r="J60" s="42">
        <v>3578.65</v>
      </c>
      <c r="K60" s="42">
        <v>28421.35</v>
      </c>
    </row>
    <row r="61" spans="1:84" x14ac:dyDescent="0.25">
      <c r="A61" s="12" t="s">
        <v>175</v>
      </c>
      <c r="B61" s="12" t="s">
        <v>202</v>
      </c>
      <c r="C61" s="14" t="s">
        <v>343</v>
      </c>
      <c r="D61" t="s">
        <v>226</v>
      </c>
      <c r="E61" s="42">
        <v>40000</v>
      </c>
      <c r="F61" s="42">
        <f t="shared" ref="F61:F66" si="6">E61*0.0287</f>
        <v>1148</v>
      </c>
      <c r="G61" s="42">
        <v>442.65</v>
      </c>
      <c r="H61" s="42">
        <f>E61*0.0304</f>
        <v>1216</v>
      </c>
      <c r="I61" s="42">
        <v>6243.2</v>
      </c>
      <c r="J61" s="42">
        <v>9049.85</v>
      </c>
      <c r="K61" s="42">
        <v>30950.15</v>
      </c>
    </row>
    <row r="62" spans="1:84" x14ac:dyDescent="0.25">
      <c r="A62" t="s">
        <v>176</v>
      </c>
      <c r="B62" t="s">
        <v>177</v>
      </c>
      <c r="C62" s="14" t="s">
        <v>342</v>
      </c>
      <c r="D62" t="s">
        <v>226</v>
      </c>
      <c r="E62" s="42">
        <v>58000</v>
      </c>
      <c r="F62" s="42">
        <f t="shared" si="6"/>
        <v>1664.6</v>
      </c>
      <c r="G62" s="42">
        <v>2529.35</v>
      </c>
      <c r="H62" s="42">
        <f>E62*0.0304</f>
        <v>1763.2</v>
      </c>
      <c r="I62" s="42">
        <v>3739.9</v>
      </c>
      <c r="J62" s="42">
        <v>9697.0499999999993</v>
      </c>
      <c r="K62" s="42">
        <f>E62-J62</f>
        <v>48302.95</v>
      </c>
    </row>
    <row r="63" spans="1:84" x14ac:dyDescent="0.25">
      <c r="A63" t="s">
        <v>281</v>
      </c>
      <c r="B63" s="8" t="s">
        <v>62</v>
      </c>
      <c r="C63" s="14" t="s">
        <v>343</v>
      </c>
      <c r="D63" s="7" t="s">
        <v>228</v>
      </c>
      <c r="E63" s="42">
        <v>36000</v>
      </c>
      <c r="F63" s="42">
        <f t="shared" si="6"/>
        <v>1033.2</v>
      </c>
      <c r="G63" s="42">
        <v>0</v>
      </c>
      <c r="H63" s="42">
        <f>E63*0.0304</f>
        <v>1094.4000000000001</v>
      </c>
      <c r="I63" s="42">
        <v>175</v>
      </c>
      <c r="J63" s="42">
        <v>2302.6</v>
      </c>
      <c r="K63" s="42">
        <f>+E63-J63</f>
        <v>33697.4</v>
      </c>
    </row>
    <row r="64" spans="1:84" x14ac:dyDescent="0.25">
      <c r="A64" t="s">
        <v>229</v>
      </c>
      <c r="B64" t="s">
        <v>178</v>
      </c>
      <c r="C64" s="14" t="s">
        <v>343</v>
      </c>
      <c r="D64" t="s">
        <v>228</v>
      </c>
      <c r="E64" s="42">
        <v>28350</v>
      </c>
      <c r="F64" s="42">
        <f t="shared" si="6"/>
        <v>813.65</v>
      </c>
      <c r="G64" s="42">
        <v>0</v>
      </c>
      <c r="H64" s="42">
        <v>861.84</v>
      </c>
      <c r="I64" s="42">
        <v>3323.5</v>
      </c>
      <c r="J64" s="42">
        <v>4998.99</v>
      </c>
      <c r="K64" s="42">
        <f>E64-J64</f>
        <v>23351.01</v>
      </c>
    </row>
    <row r="65" spans="1:11" x14ac:dyDescent="0.25">
      <c r="A65" t="s">
        <v>241</v>
      </c>
      <c r="B65" t="s">
        <v>240</v>
      </c>
      <c r="C65" s="14" t="s">
        <v>342</v>
      </c>
      <c r="D65" t="s">
        <v>228</v>
      </c>
      <c r="E65" s="42">
        <v>61000</v>
      </c>
      <c r="F65" s="42">
        <f t="shared" si="6"/>
        <v>1750.7</v>
      </c>
      <c r="G65" s="42">
        <v>3674.86</v>
      </c>
      <c r="H65" s="42">
        <f>E65*0.0304</f>
        <v>1854.4</v>
      </c>
      <c r="I65" s="42">
        <v>175</v>
      </c>
      <c r="J65" s="42">
        <v>7454.96</v>
      </c>
      <c r="K65" s="42">
        <f>E65-J65</f>
        <v>53545.04</v>
      </c>
    </row>
    <row r="66" spans="1:11" x14ac:dyDescent="0.25">
      <c r="A66" t="s">
        <v>349</v>
      </c>
      <c r="B66" t="s">
        <v>115</v>
      </c>
      <c r="C66" s="14" t="s">
        <v>342</v>
      </c>
      <c r="D66" t="s">
        <v>228</v>
      </c>
      <c r="E66" s="42">
        <v>49000</v>
      </c>
      <c r="F66" s="42">
        <f t="shared" si="6"/>
        <v>1406.3</v>
      </c>
      <c r="G66" s="42">
        <v>1712.87</v>
      </c>
      <c r="H66" s="42">
        <f>E66*0.0304</f>
        <v>1489.6</v>
      </c>
      <c r="I66" s="42">
        <v>175</v>
      </c>
      <c r="J66" s="42">
        <v>4783.7700000000004</v>
      </c>
      <c r="K66" s="42">
        <f>E66-J66</f>
        <v>44216.23</v>
      </c>
    </row>
    <row r="67" spans="1:11" x14ac:dyDescent="0.25">
      <c r="A67" s="2" t="s">
        <v>12</v>
      </c>
      <c r="B67" s="2">
        <v>9</v>
      </c>
      <c r="C67" s="15"/>
      <c r="D67" s="2"/>
      <c r="E67" s="50">
        <f t="shared" ref="E67:K67" si="7">SUM(E58:E66)</f>
        <v>383350</v>
      </c>
      <c r="F67" s="50">
        <f t="shared" si="7"/>
        <v>11002.15</v>
      </c>
      <c r="G67" s="50">
        <f t="shared" si="7"/>
        <v>8913.19</v>
      </c>
      <c r="H67" s="50">
        <f t="shared" si="7"/>
        <v>11653.84</v>
      </c>
      <c r="I67" s="50">
        <f t="shared" si="7"/>
        <v>19013.95</v>
      </c>
      <c r="J67" s="50">
        <f t="shared" si="7"/>
        <v>50583.13</v>
      </c>
      <c r="K67" s="50">
        <f t="shared" si="7"/>
        <v>332766.87</v>
      </c>
    </row>
    <row r="69" spans="1:11" ht="17.25" customHeight="1" x14ac:dyDescent="0.25">
      <c r="A69" s="5" t="s">
        <v>317</v>
      </c>
      <c r="B69" s="5"/>
      <c r="C69" s="17"/>
      <c r="D69" s="5"/>
      <c r="E69" s="57"/>
      <c r="F69" s="57"/>
      <c r="G69" s="57"/>
      <c r="H69" s="57"/>
      <c r="I69" s="57"/>
      <c r="J69" s="57"/>
      <c r="K69" s="57"/>
    </row>
    <row r="70" spans="1:11" x14ac:dyDescent="0.25">
      <c r="A70" t="s">
        <v>179</v>
      </c>
      <c r="B70" t="s">
        <v>375</v>
      </c>
      <c r="C70" s="14" t="s">
        <v>342</v>
      </c>
      <c r="D70" t="s">
        <v>228</v>
      </c>
      <c r="E70" s="42">
        <v>44000</v>
      </c>
      <c r="F70" s="42">
        <f>E70*0.0287</f>
        <v>1262.8</v>
      </c>
      <c r="G70" s="42">
        <v>1007.19</v>
      </c>
      <c r="H70" s="42">
        <f>E70*0.0304</f>
        <v>1337.6</v>
      </c>
      <c r="I70" s="42">
        <v>1395</v>
      </c>
      <c r="J70" s="42">
        <v>5002.59</v>
      </c>
      <c r="K70" s="42">
        <v>38997.410000000003</v>
      </c>
    </row>
    <row r="71" spans="1:11" x14ac:dyDescent="0.25">
      <c r="A71" t="s">
        <v>181</v>
      </c>
      <c r="B71" t="s">
        <v>375</v>
      </c>
      <c r="C71" s="14" t="s">
        <v>343</v>
      </c>
      <c r="D71" t="s">
        <v>226</v>
      </c>
      <c r="E71" s="42">
        <v>45000</v>
      </c>
      <c r="F71" s="42">
        <f>E71*0.0287</f>
        <v>1291.5</v>
      </c>
      <c r="G71" s="42">
        <v>1148.33</v>
      </c>
      <c r="H71" s="42">
        <f>E71*0.0304</f>
        <v>1368</v>
      </c>
      <c r="I71" s="42">
        <v>175</v>
      </c>
      <c r="J71" s="42">
        <v>3982.83</v>
      </c>
      <c r="K71" s="42">
        <v>41017.17</v>
      </c>
    </row>
    <row r="72" spans="1:11" x14ac:dyDescent="0.25">
      <c r="A72" t="s">
        <v>182</v>
      </c>
      <c r="B72" t="s">
        <v>16</v>
      </c>
      <c r="C72" s="14" t="s">
        <v>342</v>
      </c>
      <c r="D72" t="s">
        <v>226</v>
      </c>
      <c r="E72" s="42">
        <v>89500</v>
      </c>
      <c r="F72" s="42">
        <f>E72*0.0287</f>
        <v>2568.65</v>
      </c>
      <c r="G72" s="42">
        <v>9635.51</v>
      </c>
      <c r="H72" s="42">
        <f>E72*0.0304</f>
        <v>2720.8</v>
      </c>
      <c r="I72" s="42">
        <v>1617.5</v>
      </c>
      <c r="J72" s="42">
        <v>16542.46</v>
      </c>
      <c r="K72" s="42">
        <v>72957.539999999994</v>
      </c>
    </row>
    <row r="73" spans="1:11" x14ac:dyDescent="0.25">
      <c r="A73" s="6" t="s">
        <v>374</v>
      </c>
      <c r="B73" s="6" t="s">
        <v>375</v>
      </c>
      <c r="C73" s="14" t="s">
        <v>343</v>
      </c>
      <c r="D73" s="9" t="s">
        <v>228</v>
      </c>
      <c r="E73" s="42">
        <v>44000</v>
      </c>
      <c r="F73" s="42">
        <f>E73*0.0287</f>
        <v>1262.8</v>
      </c>
      <c r="G73" s="42">
        <v>782.45</v>
      </c>
      <c r="H73" s="42">
        <f>E73*0.0304</f>
        <v>1337.6</v>
      </c>
      <c r="I73" s="42">
        <v>175</v>
      </c>
      <c r="J73" s="42">
        <v>3557.85</v>
      </c>
      <c r="K73" s="42">
        <v>40442.15</v>
      </c>
    </row>
    <row r="74" spans="1:11" x14ac:dyDescent="0.25">
      <c r="A74" s="6" t="s">
        <v>376</v>
      </c>
      <c r="B74" s="6" t="s">
        <v>375</v>
      </c>
      <c r="C74" s="14" t="s">
        <v>343</v>
      </c>
      <c r="D74" s="9" t="s">
        <v>228</v>
      </c>
      <c r="E74" s="42">
        <v>44000</v>
      </c>
      <c r="F74" s="42">
        <v>1262.8</v>
      </c>
      <c r="G74" s="42">
        <v>1007.19</v>
      </c>
      <c r="H74" s="42">
        <f>E74*0.0304</f>
        <v>1337.6</v>
      </c>
      <c r="I74" s="42">
        <v>175</v>
      </c>
      <c r="J74" s="42">
        <v>3782.52</v>
      </c>
      <c r="K74" s="42">
        <v>40217.410000000003</v>
      </c>
    </row>
    <row r="75" spans="1:11" x14ac:dyDescent="0.25">
      <c r="A75" s="2" t="s">
        <v>12</v>
      </c>
      <c r="B75" s="2">
        <v>5</v>
      </c>
      <c r="C75" s="15"/>
      <c r="D75" s="2"/>
      <c r="E75" s="50">
        <f>SUM(E70:E72)+E73+E74</f>
        <v>266500</v>
      </c>
      <c r="F75" s="50">
        <f t="shared" ref="F75:K75" si="8">SUM(F70:F74)</f>
        <v>7648.55</v>
      </c>
      <c r="G75" s="50">
        <f t="shared" si="8"/>
        <v>13580.67</v>
      </c>
      <c r="H75" s="50">
        <f t="shared" si="8"/>
        <v>8101.6</v>
      </c>
      <c r="I75" s="50">
        <f t="shared" si="8"/>
        <v>3537.5</v>
      </c>
      <c r="J75" s="50">
        <f t="shared" si="8"/>
        <v>32868.25</v>
      </c>
      <c r="K75" s="50">
        <f t="shared" si="8"/>
        <v>233631.68</v>
      </c>
    </row>
    <row r="77" spans="1:11" x14ac:dyDescent="0.25">
      <c r="A77" s="5" t="s">
        <v>316</v>
      </c>
      <c r="B77" s="5"/>
      <c r="C77" s="17"/>
      <c r="D77" s="5"/>
      <c r="E77" s="57"/>
      <c r="F77" s="57"/>
      <c r="G77" s="57"/>
      <c r="H77" s="57"/>
      <c r="I77" s="57"/>
      <c r="J77" s="57"/>
      <c r="K77" s="57"/>
    </row>
    <row r="78" spans="1:11" x14ac:dyDescent="0.25">
      <c r="A78" s="6" t="s">
        <v>180</v>
      </c>
      <c r="B78" s="6" t="s">
        <v>96</v>
      </c>
      <c r="C78" s="14" t="s">
        <v>342</v>
      </c>
      <c r="D78" s="6" t="s">
        <v>228</v>
      </c>
      <c r="E78" s="40">
        <v>51000</v>
      </c>
      <c r="F78" s="40">
        <v>1463.7</v>
      </c>
      <c r="G78" s="24">
        <v>1995.14</v>
      </c>
      <c r="H78" s="25">
        <v>1550.4</v>
      </c>
      <c r="I78" s="25">
        <v>175</v>
      </c>
      <c r="J78" s="25">
        <v>5184.24</v>
      </c>
      <c r="K78" s="25">
        <v>45815.76</v>
      </c>
    </row>
    <row r="79" spans="1:11" x14ac:dyDescent="0.25">
      <c r="A79" s="2" t="s">
        <v>12</v>
      </c>
      <c r="B79" s="2">
        <v>1</v>
      </c>
      <c r="C79" s="15"/>
      <c r="D79" s="2"/>
      <c r="E79" s="50">
        <f>E78</f>
        <v>51000</v>
      </c>
      <c r="F79" s="50">
        <f>+F78</f>
        <v>1463.7</v>
      </c>
      <c r="G79" s="50">
        <f>G78</f>
        <v>1995.14</v>
      </c>
      <c r="H79" s="50">
        <f>H78</f>
        <v>1550.4</v>
      </c>
      <c r="I79" s="50">
        <f>I78</f>
        <v>175</v>
      </c>
      <c r="J79" s="50">
        <f>J78</f>
        <v>5184.24</v>
      </c>
      <c r="K79" s="50">
        <f>K78</f>
        <v>45815.76</v>
      </c>
    </row>
    <row r="80" spans="1:11" x14ac:dyDescent="0.25">
      <c r="C80"/>
    </row>
    <row r="81" spans="1:11" x14ac:dyDescent="0.25">
      <c r="A81" s="66" t="s">
        <v>188</v>
      </c>
      <c r="B81" s="66"/>
      <c r="C81" s="66"/>
      <c r="D81" s="66"/>
      <c r="E81" s="66"/>
      <c r="F81" s="66"/>
      <c r="G81" s="66"/>
      <c r="H81" s="66"/>
      <c r="I81" s="66"/>
      <c r="J81" s="66"/>
      <c r="K81" s="66"/>
    </row>
    <row r="82" spans="1:11" x14ac:dyDescent="0.25">
      <c r="A82" t="s">
        <v>291</v>
      </c>
      <c r="B82" s="8" t="s">
        <v>20</v>
      </c>
      <c r="C82" s="14" t="s">
        <v>342</v>
      </c>
      <c r="D82" t="s">
        <v>228</v>
      </c>
      <c r="E82" s="42">
        <v>27500</v>
      </c>
      <c r="F82" s="40">
        <f>E82*0.0287</f>
        <v>789.25</v>
      </c>
      <c r="G82" s="42">
        <v>0</v>
      </c>
      <c r="H82" s="42">
        <f>E82*0.0304</f>
        <v>836</v>
      </c>
      <c r="I82" s="42">
        <v>1715</v>
      </c>
      <c r="J82" s="42">
        <v>3340.25</v>
      </c>
      <c r="K82" s="42">
        <v>24159.75</v>
      </c>
    </row>
    <row r="83" spans="1:11" x14ac:dyDescent="0.25">
      <c r="A83" t="s">
        <v>459</v>
      </c>
      <c r="B83" t="s">
        <v>457</v>
      </c>
      <c r="C83" s="14" t="s">
        <v>342</v>
      </c>
      <c r="D83" t="s">
        <v>424</v>
      </c>
      <c r="E83" s="42">
        <v>76000</v>
      </c>
      <c r="F83" s="42">
        <f>E83*0.0287</f>
        <v>2181.1999999999998</v>
      </c>
      <c r="G83" s="42">
        <v>6497.56</v>
      </c>
      <c r="H83" s="42">
        <f>E83*0.0304</f>
        <v>2310.4</v>
      </c>
      <c r="I83" s="42">
        <v>25</v>
      </c>
      <c r="J83" s="42">
        <v>11014.16</v>
      </c>
      <c r="K83" s="42">
        <v>64985.84</v>
      </c>
    </row>
    <row r="84" spans="1:11" x14ac:dyDescent="0.25">
      <c r="A84" s="26" t="s">
        <v>12</v>
      </c>
      <c r="B84" s="26">
        <v>2</v>
      </c>
      <c r="C84" s="27"/>
      <c r="D84" s="26"/>
      <c r="E84" s="49">
        <f t="shared" ref="E84:K84" si="9">SUM(E82:E83)</f>
        <v>103500</v>
      </c>
      <c r="F84" s="49">
        <f t="shared" si="9"/>
        <v>2970.45</v>
      </c>
      <c r="G84" s="49">
        <f t="shared" si="9"/>
        <v>6497.56</v>
      </c>
      <c r="H84" s="49">
        <f t="shared" si="9"/>
        <v>3146.4</v>
      </c>
      <c r="I84" s="49">
        <f t="shared" si="9"/>
        <v>1740</v>
      </c>
      <c r="J84" s="49">
        <f t="shared" si="9"/>
        <v>14354.41</v>
      </c>
      <c r="K84" s="49">
        <f t="shared" si="9"/>
        <v>89145.59</v>
      </c>
    </row>
    <row r="85" spans="1:11" s="53" customFormat="1" x14ac:dyDescent="0.25">
      <c r="A85" s="51"/>
      <c r="B85" s="51"/>
      <c r="C85" s="52"/>
      <c r="D85" s="51"/>
      <c r="E85" s="58"/>
      <c r="F85" s="58"/>
      <c r="G85" s="58"/>
      <c r="H85" s="58"/>
      <c r="I85" s="58"/>
      <c r="J85" s="58"/>
      <c r="K85" s="58"/>
    </row>
    <row r="86" spans="1:11" x14ac:dyDescent="0.25">
      <c r="A86" s="66" t="s">
        <v>418</v>
      </c>
      <c r="B86" s="66"/>
      <c r="C86" s="66"/>
      <c r="D86" s="66"/>
      <c r="E86" s="66"/>
      <c r="F86" s="66"/>
      <c r="G86" s="66"/>
      <c r="H86" s="66"/>
      <c r="I86" s="66"/>
      <c r="J86" s="66"/>
      <c r="K86" s="66"/>
    </row>
    <row r="87" spans="1:11" x14ac:dyDescent="0.25">
      <c r="A87" t="s">
        <v>53</v>
      </c>
      <c r="B87" t="s">
        <v>354</v>
      </c>
      <c r="C87" s="14" t="s">
        <v>342</v>
      </c>
      <c r="D87" t="s">
        <v>226</v>
      </c>
      <c r="E87" s="42">
        <v>45000</v>
      </c>
      <c r="F87" s="42">
        <f>E87*0.0287</f>
        <v>1291.5</v>
      </c>
      <c r="G87" s="42">
        <v>694.59</v>
      </c>
      <c r="H87" s="42">
        <v>1368</v>
      </c>
      <c r="I87" s="42">
        <v>3169.9</v>
      </c>
      <c r="J87" s="42">
        <v>6523.99</v>
      </c>
      <c r="K87" s="42">
        <v>38476.01</v>
      </c>
    </row>
    <row r="88" spans="1:11" x14ac:dyDescent="0.25">
      <c r="A88" t="s">
        <v>54</v>
      </c>
      <c r="B88" t="s">
        <v>354</v>
      </c>
      <c r="C88" s="14" t="s">
        <v>342</v>
      </c>
      <c r="D88" t="s">
        <v>226</v>
      </c>
      <c r="E88" s="42">
        <v>76000</v>
      </c>
      <c r="F88" s="42">
        <f>E88*0.0287</f>
        <v>2181.1999999999998</v>
      </c>
      <c r="G88" s="42">
        <v>6497.56</v>
      </c>
      <c r="H88" s="42">
        <v>2310.4</v>
      </c>
      <c r="I88" s="42">
        <v>145</v>
      </c>
      <c r="J88" s="42">
        <v>11134.16</v>
      </c>
      <c r="K88" s="42">
        <v>64865.84</v>
      </c>
    </row>
    <row r="89" spans="1:11" x14ac:dyDescent="0.25">
      <c r="A89" s="26" t="s">
        <v>12</v>
      </c>
      <c r="B89" s="26">
        <v>2</v>
      </c>
      <c r="C89" s="27"/>
      <c r="D89" s="26"/>
      <c r="E89" s="49">
        <f t="shared" ref="E89:K89" si="10">SUM(E87:E88)</f>
        <v>121000</v>
      </c>
      <c r="F89" s="49">
        <f t="shared" si="10"/>
        <v>3472.7</v>
      </c>
      <c r="G89" s="49">
        <f t="shared" si="10"/>
        <v>7192.15</v>
      </c>
      <c r="H89" s="49">
        <f t="shared" si="10"/>
        <v>3678.4</v>
      </c>
      <c r="I89" s="49">
        <f t="shared" si="10"/>
        <v>3314.9</v>
      </c>
      <c r="J89" s="49">
        <f t="shared" si="10"/>
        <v>17658.150000000001</v>
      </c>
      <c r="K89" s="49">
        <f t="shared" si="10"/>
        <v>103341.85</v>
      </c>
    </row>
    <row r="91" spans="1:11" x14ac:dyDescent="0.25">
      <c r="A91" s="66" t="s">
        <v>318</v>
      </c>
      <c r="B91" s="66"/>
      <c r="C91" s="66"/>
      <c r="D91" s="66"/>
      <c r="E91" s="66"/>
      <c r="F91" s="66"/>
      <c r="G91" s="66"/>
      <c r="H91" s="66"/>
      <c r="I91" s="66"/>
      <c r="J91" s="66"/>
      <c r="K91" s="66"/>
    </row>
    <row r="92" spans="1:11" x14ac:dyDescent="0.25">
      <c r="A92" t="s">
        <v>26</v>
      </c>
      <c r="B92" t="s">
        <v>268</v>
      </c>
      <c r="C92" s="14" t="s">
        <v>342</v>
      </c>
      <c r="D92" t="s">
        <v>226</v>
      </c>
      <c r="E92" s="42">
        <v>89500</v>
      </c>
      <c r="F92" s="42">
        <v>2568.65</v>
      </c>
      <c r="G92" s="42">
        <v>9257.39</v>
      </c>
      <c r="H92" s="42">
        <f>E92*0.0304</f>
        <v>2720.8</v>
      </c>
      <c r="I92" s="42">
        <v>12154.25</v>
      </c>
      <c r="J92" s="42">
        <v>26701.09</v>
      </c>
      <c r="K92" s="42">
        <v>62798.91</v>
      </c>
    </row>
    <row r="93" spans="1:11" x14ac:dyDescent="0.25">
      <c r="A93" t="s">
        <v>215</v>
      </c>
      <c r="B93" t="s">
        <v>96</v>
      </c>
      <c r="C93" s="14" t="s">
        <v>342</v>
      </c>
      <c r="D93" t="s">
        <v>228</v>
      </c>
      <c r="E93" s="42">
        <v>66000</v>
      </c>
      <c r="F93" s="42">
        <v>1894.2</v>
      </c>
      <c r="G93" s="42">
        <v>4615.76</v>
      </c>
      <c r="H93" s="42">
        <f>E93*0.0304</f>
        <v>2006.4</v>
      </c>
      <c r="I93" s="42">
        <v>5762.17</v>
      </c>
      <c r="J93" s="42">
        <v>14278.53</v>
      </c>
      <c r="K93" s="42">
        <v>51721.47</v>
      </c>
    </row>
    <row r="94" spans="1:11" x14ac:dyDescent="0.25">
      <c r="A94" s="6" t="s">
        <v>283</v>
      </c>
      <c r="B94" s="6" t="s">
        <v>305</v>
      </c>
      <c r="C94" s="14" t="s">
        <v>342</v>
      </c>
      <c r="D94" s="9" t="s">
        <v>228</v>
      </c>
      <c r="E94" s="42">
        <v>44000</v>
      </c>
      <c r="F94" s="42">
        <v>1262.8</v>
      </c>
      <c r="G94" s="42">
        <v>1007.19</v>
      </c>
      <c r="H94" s="42">
        <f>E94*0.0304</f>
        <v>1337.6</v>
      </c>
      <c r="I94" s="42">
        <v>1375</v>
      </c>
      <c r="J94" s="42">
        <v>4982.59</v>
      </c>
      <c r="K94" s="42">
        <v>39017.410000000003</v>
      </c>
    </row>
    <row r="95" spans="1:11" s="12" customFormat="1" x14ac:dyDescent="0.25">
      <c r="A95" s="12" t="s">
        <v>458</v>
      </c>
      <c r="B95" s="12" t="s">
        <v>101</v>
      </c>
      <c r="C95" s="41" t="s">
        <v>342</v>
      </c>
      <c r="D95" s="12" t="s">
        <v>226</v>
      </c>
      <c r="E95" s="59">
        <v>56000</v>
      </c>
      <c r="F95" s="59">
        <v>1607.2</v>
      </c>
      <c r="G95" s="59">
        <v>2733.96</v>
      </c>
      <c r="H95" s="59">
        <v>1702.4</v>
      </c>
      <c r="I95" s="42">
        <v>2295</v>
      </c>
      <c r="J95" s="42">
        <v>8338.56</v>
      </c>
      <c r="K95" s="42">
        <v>47661.440000000002</v>
      </c>
    </row>
    <row r="96" spans="1:11" x14ac:dyDescent="0.25">
      <c r="A96" s="26" t="s">
        <v>12</v>
      </c>
      <c r="B96" s="26">
        <v>4</v>
      </c>
      <c r="C96" s="27"/>
      <c r="D96" s="26"/>
      <c r="E96" s="49">
        <f>SUM(E92:E95)</f>
        <v>255500</v>
      </c>
      <c r="F96" s="49">
        <f>+F94+F92+F93+F95</f>
        <v>7332.85</v>
      </c>
      <c r="G96" s="49">
        <f>SUM(G91:G95)</f>
        <v>17614.3</v>
      </c>
      <c r="H96" s="49">
        <f>SUM(H91:H95)</f>
        <v>7767.2</v>
      </c>
      <c r="I96" s="49">
        <f>SUM(I91:I95)</f>
        <v>21586.42</v>
      </c>
      <c r="J96" s="49">
        <f>SUM(J92:J95)</f>
        <v>54300.77</v>
      </c>
      <c r="K96" s="49">
        <f>SUM(K92:K95)</f>
        <v>201199.23</v>
      </c>
    </row>
    <row r="98" spans="1:11" x14ac:dyDescent="0.25">
      <c r="A98" s="66" t="s">
        <v>319</v>
      </c>
      <c r="B98" s="66"/>
      <c r="C98" s="66"/>
      <c r="D98" s="66"/>
      <c r="E98" s="66"/>
      <c r="F98" s="66"/>
      <c r="G98" s="66"/>
      <c r="H98" s="66"/>
      <c r="I98" s="66"/>
      <c r="J98" s="66"/>
      <c r="K98" s="66"/>
    </row>
    <row r="99" spans="1:11" x14ac:dyDescent="0.25">
      <c r="A99" t="s">
        <v>25</v>
      </c>
      <c r="B99" s="13" t="s">
        <v>442</v>
      </c>
      <c r="C99" s="14" t="s">
        <v>342</v>
      </c>
      <c r="D99" t="s">
        <v>226</v>
      </c>
      <c r="E99" s="42">
        <v>89500</v>
      </c>
      <c r="F99" s="42">
        <f>E99*0.0287</f>
        <v>2568.65</v>
      </c>
      <c r="G99" s="42">
        <v>9257.39</v>
      </c>
      <c r="H99" s="42">
        <f>E99*0.0304</f>
        <v>2720.8</v>
      </c>
      <c r="I99" s="42">
        <v>11073.85</v>
      </c>
      <c r="J99" s="42">
        <v>25620.69</v>
      </c>
      <c r="K99" s="42">
        <v>63879.31</v>
      </c>
    </row>
    <row r="100" spans="1:11" x14ac:dyDescent="0.25">
      <c r="A100" s="26" t="s">
        <v>12</v>
      </c>
      <c r="B100" s="26">
        <v>1</v>
      </c>
      <c r="C100" s="27"/>
      <c r="D100" s="26"/>
      <c r="E100" s="49">
        <f>SUM(E99)</f>
        <v>89500</v>
      </c>
      <c r="F100" s="49">
        <f>SUM(F99)</f>
        <v>2568.65</v>
      </c>
      <c r="G100" s="49">
        <f>SUM(G99)</f>
        <v>9257.39</v>
      </c>
      <c r="H100" s="49">
        <f>SUM(H99)</f>
        <v>2720.8</v>
      </c>
      <c r="I100" s="49">
        <f>I99</f>
        <v>11073.85</v>
      </c>
      <c r="J100" s="49">
        <f>SUM(J99)</f>
        <v>25620.69</v>
      </c>
      <c r="K100" s="49">
        <f>SUM(K99)</f>
        <v>63879.31</v>
      </c>
    </row>
    <row r="102" spans="1:11" x14ac:dyDescent="0.25">
      <c r="A102" s="66" t="s">
        <v>320</v>
      </c>
      <c r="B102" s="66"/>
      <c r="C102" s="66"/>
      <c r="D102" s="66"/>
      <c r="E102" s="66"/>
      <c r="F102" s="66"/>
      <c r="G102" s="66"/>
      <c r="H102" s="66"/>
      <c r="I102" s="66"/>
      <c r="J102" s="66"/>
      <c r="K102" s="66"/>
    </row>
    <row r="103" spans="1:11" x14ac:dyDescent="0.25">
      <c r="A103" t="s">
        <v>214</v>
      </c>
      <c r="B103" t="s">
        <v>101</v>
      </c>
      <c r="C103" s="14" t="s">
        <v>342</v>
      </c>
      <c r="D103" t="s">
        <v>228</v>
      </c>
      <c r="E103" s="42">
        <v>76000</v>
      </c>
      <c r="F103" s="42">
        <f>E103*0.0287</f>
        <v>2181.1999999999998</v>
      </c>
      <c r="G103" s="42">
        <v>6497.56</v>
      </c>
      <c r="H103" s="42">
        <f>E103*0.0304</f>
        <v>2310.4</v>
      </c>
      <c r="I103" s="42">
        <v>18444.72</v>
      </c>
      <c r="J103" s="42">
        <v>29433.88</v>
      </c>
      <c r="K103" s="42">
        <v>46566.12</v>
      </c>
    </row>
    <row r="104" spans="1:11" x14ac:dyDescent="0.25">
      <c r="A104" t="s">
        <v>121</v>
      </c>
      <c r="B104" t="s">
        <v>305</v>
      </c>
      <c r="C104" s="14" t="s">
        <v>342</v>
      </c>
      <c r="D104" t="s">
        <v>226</v>
      </c>
      <c r="E104" s="42">
        <v>44000</v>
      </c>
      <c r="F104" s="42">
        <f>E104*0.0287</f>
        <v>1262.8</v>
      </c>
      <c r="G104" s="42">
        <v>1007.19</v>
      </c>
      <c r="H104" s="42">
        <f>E104*0.0304</f>
        <v>1337.6</v>
      </c>
      <c r="I104" s="42">
        <v>5072.17</v>
      </c>
      <c r="J104" s="42">
        <v>8679.76</v>
      </c>
      <c r="K104" s="42">
        <v>35320.239999999998</v>
      </c>
    </row>
    <row r="105" spans="1:11" x14ac:dyDescent="0.25">
      <c r="A105" t="s">
        <v>371</v>
      </c>
      <c r="B105" t="s">
        <v>101</v>
      </c>
      <c r="C105" s="14" t="s">
        <v>342</v>
      </c>
      <c r="D105" t="s">
        <v>226</v>
      </c>
      <c r="E105" s="42">
        <v>56000</v>
      </c>
      <c r="F105" s="42">
        <v>1607.2</v>
      </c>
      <c r="G105" s="42">
        <v>2733.96</v>
      </c>
      <c r="H105" s="42">
        <v>1702.4</v>
      </c>
      <c r="I105" s="42">
        <v>12266.48</v>
      </c>
      <c r="J105" s="42">
        <v>18310.04</v>
      </c>
      <c r="K105" s="42">
        <v>37689.96</v>
      </c>
    </row>
    <row r="106" spans="1:11" x14ac:dyDescent="0.25">
      <c r="A106" s="26" t="s">
        <v>12</v>
      </c>
      <c r="B106" s="26">
        <v>3</v>
      </c>
      <c r="C106" s="27"/>
      <c r="D106" s="26"/>
      <c r="E106" s="49">
        <f>E103+E104+E105</f>
        <v>176000</v>
      </c>
      <c r="F106" s="49">
        <f>SUM(F103:F105)</f>
        <v>5051.2</v>
      </c>
      <c r="G106" s="49">
        <f>SUM(G102:G104)+G105</f>
        <v>10238.709999999999</v>
      </c>
      <c r="H106" s="49">
        <f>SUM(H102:H104)+H105</f>
        <v>5350.4</v>
      </c>
      <c r="I106" s="49">
        <f>SUM(I102:I104)+I105</f>
        <v>35783.370000000003</v>
      </c>
      <c r="J106" s="49">
        <f>SUM(J102:J104)+J105</f>
        <v>56423.68</v>
      </c>
      <c r="K106" s="49">
        <f>SUM(K102:K104)+K105</f>
        <v>119576.32000000001</v>
      </c>
    </row>
    <row r="107" spans="1:11" x14ac:dyDescent="0.25">
      <c r="A107" s="1"/>
      <c r="B107" s="1"/>
      <c r="C107" s="17"/>
      <c r="D107" s="1"/>
      <c r="E107" s="54"/>
      <c r="F107" s="54"/>
      <c r="G107" s="54"/>
      <c r="H107" s="54"/>
      <c r="I107" s="54"/>
      <c r="J107" s="54"/>
      <c r="K107" s="54"/>
    </row>
    <row r="108" spans="1:11" x14ac:dyDescent="0.25">
      <c r="A108" s="66" t="s">
        <v>323</v>
      </c>
      <c r="B108" s="66"/>
      <c r="C108" s="66"/>
      <c r="D108" s="66"/>
      <c r="E108" s="66"/>
      <c r="F108" s="66"/>
      <c r="G108" s="66"/>
      <c r="H108" s="66"/>
      <c r="I108" s="66"/>
      <c r="J108" s="66"/>
      <c r="K108" s="66"/>
    </row>
    <row r="109" spans="1:11" x14ac:dyDescent="0.25">
      <c r="A109" t="s">
        <v>232</v>
      </c>
      <c r="B109" t="s">
        <v>63</v>
      </c>
      <c r="C109" s="14" t="s">
        <v>342</v>
      </c>
      <c r="D109" t="s">
        <v>228</v>
      </c>
      <c r="E109" s="42">
        <v>19800</v>
      </c>
      <c r="F109" s="42">
        <f>E109*0.0287</f>
        <v>568.26</v>
      </c>
      <c r="G109" s="42">
        <v>0</v>
      </c>
      <c r="H109" s="42">
        <f>E109*0.0304</f>
        <v>601.91999999999996</v>
      </c>
      <c r="I109" s="42">
        <v>175</v>
      </c>
      <c r="J109" s="42">
        <f>F109+G109+H109+I109</f>
        <v>1345.18</v>
      </c>
      <c r="K109" s="42">
        <v>18454.82</v>
      </c>
    </row>
    <row r="110" spans="1:11" x14ac:dyDescent="0.25">
      <c r="A110" s="12" t="s">
        <v>324</v>
      </c>
      <c r="B110" s="12" t="s">
        <v>63</v>
      </c>
      <c r="C110" s="41" t="s">
        <v>342</v>
      </c>
      <c r="D110" s="12" t="s">
        <v>228</v>
      </c>
      <c r="E110" s="59">
        <v>25000</v>
      </c>
      <c r="F110" s="59">
        <f>E110*0.0287</f>
        <v>717.5</v>
      </c>
      <c r="G110" s="59">
        <v>0</v>
      </c>
      <c r="H110" s="59">
        <f>E110*0.0304</f>
        <v>760</v>
      </c>
      <c r="I110" s="42">
        <v>5175</v>
      </c>
      <c r="J110" s="59">
        <v>6652.5</v>
      </c>
      <c r="K110" s="42">
        <v>18347.5</v>
      </c>
    </row>
    <row r="111" spans="1:11" x14ac:dyDescent="0.25">
      <c r="A111" t="s">
        <v>270</v>
      </c>
      <c r="B111" t="s">
        <v>14</v>
      </c>
      <c r="C111" s="41" t="s">
        <v>343</v>
      </c>
      <c r="D111" s="12" t="s">
        <v>228</v>
      </c>
      <c r="E111" s="42">
        <v>35000</v>
      </c>
      <c r="F111" s="42">
        <v>1004.5</v>
      </c>
      <c r="G111" s="42">
        <v>0</v>
      </c>
      <c r="H111" s="42">
        <v>1064</v>
      </c>
      <c r="I111" s="42">
        <v>175</v>
      </c>
      <c r="J111" s="42">
        <v>2243.5</v>
      </c>
      <c r="K111" s="42">
        <v>32756.5</v>
      </c>
    </row>
    <row r="112" spans="1:11" x14ac:dyDescent="0.25">
      <c r="A112" s="26" t="s">
        <v>12</v>
      </c>
      <c r="B112" s="26">
        <v>3</v>
      </c>
      <c r="C112" s="27"/>
      <c r="D112" s="26"/>
      <c r="E112" s="49">
        <f t="shared" ref="E112:K112" si="11">SUM(E109:E111)</f>
        <v>79800</v>
      </c>
      <c r="F112" s="49">
        <f t="shared" si="11"/>
        <v>2290.2600000000002</v>
      </c>
      <c r="G112" s="49">
        <f t="shared" si="11"/>
        <v>0</v>
      </c>
      <c r="H112" s="49">
        <f t="shared" si="11"/>
        <v>2425.92</v>
      </c>
      <c r="I112" s="49">
        <f t="shared" si="11"/>
        <v>5525</v>
      </c>
      <c r="J112" s="49">
        <f t="shared" si="11"/>
        <v>10241.18</v>
      </c>
      <c r="K112" s="49">
        <f t="shared" si="11"/>
        <v>69558.820000000007</v>
      </c>
    </row>
    <row r="113" spans="1:11" s="53" customFormat="1" x14ac:dyDescent="0.25">
      <c r="A113" s="51"/>
      <c r="B113" s="51"/>
      <c r="C113" s="52"/>
      <c r="D113" s="51"/>
      <c r="E113" s="58"/>
      <c r="F113" s="58"/>
      <c r="G113" s="58"/>
      <c r="H113" s="58"/>
      <c r="I113" s="58"/>
      <c r="J113" s="58"/>
      <c r="K113" s="58"/>
    </row>
    <row r="114" spans="1:11" x14ac:dyDescent="0.25">
      <c r="A114" s="66" t="s">
        <v>55</v>
      </c>
      <c r="B114" s="66"/>
      <c r="C114" s="66"/>
      <c r="D114" s="66"/>
      <c r="E114" s="66"/>
      <c r="F114" s="66"/>
      <c r="G114" s="66"/>
      <c r="H114" s="66"/>
      <c r="I114" s="66"/>
      <c r="J114" s="66"/>
      <c r="K114" s="66"/>
    </row>
    <row r="115" spans="1:11" x14ac:dyDescent="0.25">
      <c r="A115" t="s">
        <v>56</v>
      </c>
      <c r="B115" t="s">
        <v>57</v>
      </c>
      <c r="C115" s="14" t="s">
        <v>342</v>
      </c>
      <c r="D115" t="s">
        <v>228</v>
      </c>
      <c r="E115" s="42">
        <v>23000</v>
      </c>
      <c r="F115" s="42">
        <f t="shared" ref="F115:F121" si="12">E115*0.0287</f>
        <v>660.1</v>
      </c>
      <c r="G115" s="42">
        <v>0</v>
      </c>
      <c r="H115" s="42">
        <v>699.2</v>
      </c>
      <c r="I115" s="42">
        <v>6188.01</v>
      </c>
      <c r="J115" s="42">
        <f t="shared" ref="J115:J121" si="13">+F115+G115+H115+I115</f>
        <v>7547.31</v>
      </c>
      <c r="K115" s="42">
        <v>15452.69</v>
      </c>
    </row>
    <row r="116" spans="1:11" x14ac:dyDescent="0.25">
      <c r="A116" t="s">
        <v>44</v>
      </c>
      <c r="B116" t="s">
        <v>45</v>
      </c>
      <c r="C116" s="14" t="s">
        <v>343</v>
      </c>
      <c r="D116" t="s">
        <v>227</v>
      </c>
      <c r="E116" s="42">
        <v>24150</v>
      </c>
      <c r="F116" s="42">
        <f t="shared" si="12"/>
        <v>693.11</v>
      </c>
      <c r="G116" s="42">
        <v>0</v>
      </c>
      <c r="H116" s="42">
        <f>E116*0.0304</f>
        <v>734.16</v>
      </c>
      <c r="I116" s="42">
        <v>225</v>
      </c>
      <c r="J116" s="42">
        <f t="shared" si="13"/>
        <v>1652.27</v>
      </c>
      <c r="K116" s="42">
        <v>22497.73</v>
      </c>
    </row>
    <row r="117" spans="1:11" x14ac:dyDescent="0.25">
      <c r="A117" t="s">
        <v>58</v>
      </c>
      <c r="B117" t="s">
        <v>59</v>
      </c>
      <c r="C117" s="14" t="s">
        <v>343</v>
      </c>
      <c r="D117" t="s">
        <v>226</v>
      </c>
      <c r="E117" s="42">
        <v>23100</v>
      </c>
      <c r="F117" s="42">
        <f t="shared" si="12"/>
        <v>662.97</v>
      </c>
      <c r="G117" s="42">
        <v>0</v>
      </c>
      <c r="H117" s="42">
        <f>E117*0.0304</f>
        <v>702.24</v>
      </c>
      <c r="I117" s="42">
        <v>6825.15</v>
      </c>
      <c r="J117" s="42">
        <f t="shared" si="13"/>
        <v>8190.36</v>
      </c>
      <c r="K117" s="42">
        <v>14909.64</v>
      </c>
    </row>
    <row r="118" spans="1:11" x14ac:dyDescent="0.25">
      <c r="A118" t="s">
        <v>60</v>
      </c>
      <c r="B118" t="s">
        <v>470</v>
      </c>
      <c r="C118" s="14" t="s">
        <v>342</v>
      </c>
      <c r="D118" t="s">
        <v>228</v>
      </c>
      <c r="E118" s="42">
        <v>25000</v>
      </c>
      <c r="F118" s="42">
        <f t="shared" si="12"/>
        <v>717.5</v>
      </c>
      <c r="G118" s="42">
        <v>0</v>
      </c>
      <c r="H118" s="42">
        <f>E118*0.0304</f>
        <v>760</v>
      </c>
      <c r="I118" s="42">
        <v>275</v>
      </c>
      <c r="J118" s="42">
        <f t="shared" si="13"/>
        <v>1752.5</v>
      </c>
      <c r="K118" s="42">
        <v>23247.5</v>
      </c>
    </row>
    <row r="119" spans="1:11" s="1" customFormat="1" x14ac:dyDescent="0.25">
      <c r="A119" t="s">
        <v>61</v>
      </c>
      <c r="B119" t="s">
        <v>62</v>
      </c>
      <c r="C119" s="14" t="s">
        <v>342</v>
      </c>
      <c r="D119" t="s">
        <v>228</v>
      </c>
      <c r="E119" s="42">
        <v>18700</v>
      </c>
      <c r="F119" s="42">
        <f t="shared" si="12"/>
        <v>536.69000000000005</v>
      </c>
      <c r="G119" s="42">
        <v>0</v>
      </c>
      <c r="H119" s="42">
        <f>E119*0.0304</f>
        <v>568.48</v>
      </c>
      <c r="I119" s="42">
        <v>125</v>
      </c>
      <c r="J119" s="42">
        <f t="shared" si="13"/>
        <v>1230.17</v>
      </c>
      <c r="K119" s="42">
        <v>17469.830000000002</v>
      </c>
    </row>
    <row r="120" spans="1:11" x14ac:dyDescent="0.25">
      <c r="A120" t="s">
        <v>325</v>
      </c>
      <c r="B120" t="s">
        <v>59</v>
      </c>
      <c r="C120" s="14" t="s">
        <v>343</v>
      </c>
      <c r="D120" t="s">
        <v>228</v>
      </c>
      <c r="E120" s="42">
        <v>23000</v>
      </c>
      <c r="F120" s="42">
        <f t="shared" si="12"/>
        <v>660.1</v>
      </c>
      <c r="G120" s="42">
        <v>0</v>
      </c>
      <c r="H120" s="42">
        <f>E120*0.0304</f>
        <v>699.2</v>
      </c>
      <c r="I120" s="42">
        <v>4502.17</v>
      </c>
      <c r="J120" s="42">
        <f t="shared" si="13"/>
        <v>5861.47</v>
      </c>
      <c r="K120" s="42">
        <v>17138.53</v>
      </c>
    </row>
    <row r="121" spans="1:11" x14ac:dyDescent="0.25">
      <c r="A121" t="s">
        <v>432</v>
      </c>
      <c r="B121" t="s">
        <v>231</v>
      </c>
      <c r="C121" s="14" t="s">
        <v>342</v>
      </c>
      <c r="D121" t="s">
        <v>226</v>
      </c>
      <c r="E121" s="42">
        <v>25000</v>
      </c>
      <c r="F121" s="42">
        <f t="shared" si="12"/>
        <v>717.5</v>
      </c>
      <c r="G121" s="42">
        <v>0</v>
      </c>
      <c r="H121" s="42">
        <v>760</v>
      </c>
      <c r="I121" s="42">
        <v>7443.33</v>
      </c>
      <c r="J121" s="42">
        <f t="shared" si="13"/>
        <v>8920.83</v>
      </c>
      <c r="K121" s="42">
        <v>16079.17</v>
      </c>
    </row>
    <row r="122" spans="1:11" x14ac:dyDescent="0.25">
      <c r="A122" s="2" t="s">
        <v>12</v>
      </c>
      <c r="B122" s="2">
        <v>7</v>
      </c>
      <c r="C122" s="15"/>
      <c r="D122" s="2"/>
      <c r="E122" s="50">
        <f t="shared" ref="E122:K122" si="14">SUM(E115:E121)</f>
        <v>161950</v>
      </c>
      <c r="F122" s="50">
        <f t="shared" si="14"/>
        <v>4647.97</v>
      </c>
      <c r="G122" s="50">
        <f t="shared" si="14"/>
        <v>0</v>
      </c>
      <c r="H122" s="50">
        <f t="shared" si="14"/>
        <v>4923.28</v>
      </c>
      <c r="I122" s="50">
        <f t="shared" si="14"/>
        <v>25583.66</v>
      </c>
      <c r="J122" s="50">
        <f t="shared" si="14"/>
        <v>35154.910000000003</v>
      </c>
      <c r="K122" s="50">
        <f t="shared" si="14"/>
        <v>126795.09</v>
      </c>
    </row>
    <row r="123" spans="1:11" x14ac:dyDescent="0.25">
      <c r="A123" s="1"/>
      <c r="B123" s="1"/>
      <c r="C123" s="17"/>
      <c r="D123" s="1"/>
      <c r="E123" s="54"/>
      <c r="F123" s="54"/>
      <c r="G123" s="54"/>
      <c r="H123" s="54"/>
      <c r="I123" s="54"/>
      <c r="J123" s="54"/>
      <c r="K123" s="54"/>
    </row>
    <row r="124" spans="1:11" s="12" customFormat="1" x14ac:dyDescent="0.25">
      <c r="A124" s="67" t="s">
        <v>412</v>
      </c>
      <c r="B124" s="67"/>
      <c r="C124" s="67"/>
      <c r="D124" s="67"/>
      <c r="E124" s="67"/>
      <c r="F124" s="67"/>
      <c r="G124" s="67"/>
      <c r="H124" s="67"/>
      <c r="I124" s="67"/>
      <c r="J124" s="67"/>
      <c r="K124" s="67"/>
    </row>
    <row r="125" spans="1:11" x14ac:dyDescent="0.25">
      <c r="A125" t="s">
        <v>355</v>
      </c>
      <c r="B125" t="s">
        <v>16</v>
      </c>
      <c r="C125" s="14" t="s">
        <v>342</v>
      </c>
      <c r="D125" t="s">
        <v>226</v>
      </c>
      <c r="E125" s="42">
        <v>50000</v>
      </c>
      <c r="F125" s="42">
        <v>1435</v>
      </c>
      <c r="G125" s="42">
        <v>1627.13</v>
      </c>
      <c r="H125" s="42">
        <v>1520</v>
      </c>
      <c r="I125" s="42">
        <v>1637.45</v>
      </c>
      <c r="J125" s="42">
        <v>6219.58</v>
      </c>
      <c r="K125" s="42">
        <v>43780.42</v>
      </c>
    </row>
    <row r="126" spans="1:11" x14ac:dyDescent="0.25">
      <c r="A126" s="12" t="s">
        <v>52</v>
      </c>
      <c r="B126" s="12" t="s">
        <v>471</v>
      </c>
      <c r="C126" s="14" t="s">
        <v>342</v>
      </c>
      <c r="D126" t="s">
        <v>226</v>
      </c>
      <c r="E126" s="42">
        <v>36500</v>
      </c>
      <c r="F126" s="42">
        <f>E126*0.0287</f>
        <v>1047.55</v>
      </c>
      <c r="G126" s="42">
        <v>0</v>
      </c>
      <c r="H126" s="42">
        <f>E126*0.0304</f>
        <v>1109.5999999999999</v>
      </c>
      <c r="I126" s="42">
        <v>3370</v>
      </c>
      <c r="J126" s="42">
        <f>F126+G126+H126+I126</f>
        <v>5527.15</v>
      </c>
      <c r="K126" s="42">
        <f>E126-J126</f>
        <v>30972.85</v>
      </c>
    </row>
    <row r="127" spans="1:11" x14ac:dyDescent="0.25">
      <c r="A127" t="s">
        <v>64</v>
      </c>
      <c r="B127" t="s">
        <v>280</v>
      </c>
      <c r="C127" s="14" t="s">
        <v>343</v>
      </c>
      <c r="D127" t="s">
        <v>228</v>
      </c>
      <c r="E127" s="42">
        <v>24500</v>
      </c>
      <c r="F127" s="42">
        <v>703.15</v>
      </c>
      <c r="G127" s="42">
        <v>0</v>
      </c>
      <c r="H127" s="42">
        <v>744.8</v>
      </c>
      <c r="I127" s="42">
        <v>275</v>
      </c>
      <c r="J127" s="42">
        <v>1722.95</v>
      </c>
      <c r="K127" s="42">
        <v>22777.05</v>
      </c>
    </row>
    <row r="128" spans="1:11" x14ac:dyDescent="0.25">
      <c r="A128" s="26" t="s">
        <v>12</v>
      </c>
      <c r="B128" s="26">
        <v>3</v>
      </c>
      <c r="C128" s="27"/>
      <c r="D128" s="26"/>
      <c r="E128" s="49">
        <f t="shared" ref="E128:K128" si="15">SUM(E125:E127)</f>
        <v>111000</v>
      </c>
      <c r="F128" s="49">
        <f t="shared" si="15"/>
        <v>3185.7</v>
      </c>
      <c r="G128" s="49">
        <f t="shared" si="15"/>
        <v>1627.13</v>
      </c>
      <c r="H128" s="49">
        <f t="shared" si="15"/>
        <v>3374.4</v>
      </c>
      <c r="I128" s="49">
        <f t="shared" si="15"/>
        <v>5282.45</v>
      </c>
      <c r="J128" s="49">
        <f t="shared" si="15"/>
        <v>13469.68</v>
      </c>
      <c r="K128" s="49">
        <f t="shared" si="15"/>
        <v>97530.32</v>
      </c>
    </row>
    <row r="130" spans="1:11" x14ac:dyDescent="0.25">
      <c r="A130" s="66" t="s">
        <v>426</v>
      </c>
      <c r="B130" s="66"/>
      <c r="C130" s="66"/>
      <c r="D130" s="66"/>
      <c r="E130" s="66"/>
      <c r="F130" s="66"/>
      <c r="G130" s="66"/>
      <c r="H130" s="66"/>
      <c r="I130" s="66"/>
      <c r="J130" s="66"/>
      <c r="K130" s="66"/>
    </row>
    <row r="131" spans="1:11" x14ac:dyDescent="0.25">
      <c r="A131" t="s">
        <v>66</v>
      </c>
      <c r="B131" t="s">
        <v>65</v>
      </c>
      <c r="C131" s="14" t="s">
        <v>342</v>
      </c>
      <c r="D131" t="s">
        <v>228</v>
      </c>
      <c r="E131" s="42">
        <v>20000</v>
      </c>
      <c r="F131" s="42">
        <f t="shared" ref="F131:F143" si="16">E131*0.0287</f>
        <v>574</v>
      </c>
      <c r="G131" s="42">
        <v>0</v>
      </c>
      <c r="H131" s="42">
        <v>608</v>
      </c>
      <c r="I131" s="42">
        <v>1200</v>
      </c>
      <c r="J131" s="42">
        <v>2382</v>
      </c>
      <c r="K131" s="42">
        <v>17618</v>
      </c>
    </row>
    <row r="132" spans="1:11" x14ac:dyDescent="0.25">
      <c r="A132" t="s">
        <v>67</v>
      </c>
      <c r="B132" t="s">
        <v>81</v>
      </c>
      <c r="C132" s="14" t="s">
        <v>343</v>
      </c>
      <c r="D132" t="s">
        <v>228</v>
      </c>
      <c r="E132" s="42">
        <v>25000</v>
      </c>
      <c r="F132" s="42">
        <f t="shared" si="16"/>
        <v>717.5</v>
      </c>
      <c r="G132" s="42">
        <v>0</v>
      </c>
      <c r="H132" s="42">
        <v>760</v>
      </c>
      <c r="I132" s="42">
        <v>165</v>
      </c>
      <c r="J132" s="42">
        <v>1642.5</v>
      </c>
      <c r="K132" s="42">
        <v>23357.5</v>
      </c>
    </row>
    <row r="133" spans="1:11" x14ac:dyDescent="0.25">
      <c r="A133" t="s">
        <v>68</v>
      </c>
      <c r="B133" t="s">
        <v>65</v>
      </c>
      <c r="C133" s="14" t="s">
        <v>342</v>
      </c>
      <c r="D133" t="s">
        <v>226</v>
      </c>
      <c r="E133" s="42">
        <v>20000</v>
      </c>
      <c r="F133" s="42">
        <f t="shared" si="16"/>
        <v>574</v>
      </c>
      <c r="G133" s="42">
        <v>0</v>
      </c>
      <c r="H133" s="42">
        <v>608</v>
      </c>
      <c r="I133" s="42">
        <v>4626.33</v>
      </c>
      <c r="J133" s="42">
        <v>5808.33</v>
      </c>
      <c r="K133" s="42">
        <v>14191.67</v>
      </c>
    </row>
    <row r="134" spans="1:11" x14ac:dyDescent="0.25">
      <c r="A134" t="s">
        <v>287</v>
      </c>
      <c r="B134" s="8" t="s">
        <v>65</v>
      </c>
      <c r="C134" s="14" t="s">
        <v>342</v>
      </c>
      <c r="D134" s="10" t="s">
        <v>228</v>
      </c>
      <c r="E134" s="42">
        <v>20000</v>
      </c>
      <c r="F134" s="42">
        <f t="shared" si="16"/>
        <v>574</v>
      </c>
      <c r="G134" s="42">
        <v>0</v>
      </c>
      <c r="H134" s="42">
        <v>608</v>
      </c>
      <c r="I134" s="42">
        <v>4502.17</v>
      </c>
      <c r="J134" s="42">
        <v>5684.17</v>
      </c>
      <c r="K134" s="42">
        <v>14315.83</v>
      </c>
    </row>
    <row r="135" spans="1:11" x14ac:dyDescent="0.25">
      <c r="A135" t="s">
        <v>292</v>
      </c>
      <c r="B135" s="8" t="s">
        <v>81</v>
      </c>
      <c r="C135" s="14" t="s">
        <v>343</v>
      </c>
      <c r="D135" s="10" t="s">
        <v>228</v>
      </c>
      <c r="E135" s="42">
        <v>23000</v>
      </c>
      <c r="F135" s="42">
        <f t="shared" si="16"/>
        <v>660.1</v>
      </c>
      <c r="G135" s="42">
        <v>0</v>
      </c>
      <c r="H135" s="42">
        <v>699.2</v>
      </c>
      <c r="I135" s="42">
        <v>175</v>
      </c>
      <c r="J135" s="42">
        <v>1534.3</v>
      </c>
      <c r="K135" s="42">
        <v>21465.7</v>
      </c>
    </row>
    <row r="136" spans="1:11" x14ac:dyDescent="0.25">
      <c r="A136" t="s">
        <v>307</v>
      </c>
      <c r="B136" s="8" t="s">
        <v>308</v>
      </c>
      <c r="C136" s="14" t="s">
        <v>343</v>
      </c>
      <c r="D136" s="10" t="s">
        <v>228</v>
      </c>
      <c r="E136" s="42">
        <v>32000</v>
      </c>
      <c r="F136" s="42">
        <f t="shared" si="16"/>
        <v>918.4</v>
      </c>
      <c r="G136" s="42">
        <v>0</v>
      </c>
      <c r="H136" s="42">
        <v>972.8</v>
      </c>
      <c r="I136" s="42">
        <v>175</v>
      </c>
      <c r="J136" s="42">
        <v>2066.1999999999998</v>
      </c>
      <c r="K136" s="42">
        <v>29933.8</v>
      </c>
    </row>
    <row r="137" spans="1:11" x14ac:dyDescent="0.25">
      <c r="A137" t="s">
        <v>69</v>
      </c>
      <c r="B137" t="s">
        <v>70</v>
      </c>
      <c r="C137" s="14" t="s">
        <v>342</v>
      </c>
      <c r="D137" t="s">
        <v>226</v>
      </c>
      <c r="E137" s="42">
        <v>55000</v>
      </c>
      <c r="F137" s="42">
        <f t="shared" si="16"/>
        <v>1578.5</v>
      </c>
      <c r="G137" s="42">
        <v>2559.6799999999998</v>
      </c>
      <c r="H137" s="42">
        <v>1672</v>
      </c>
      <c r="I137" s="42">
        <v>275</v>
      </c>
      <c r="J137" s="42">
        <v>6085.18</v>
      </c>
      <c r="K137" s="42">
        <v>48914.82</v>
      </c>
    </row>
    <row r="138" spans="1:11" x14ac:dyDescent="0.25">
      <c r="A138" t="s">
        <v>71</v>
      </c>
      <c r="B138" t="s">
        <v>72</v>
      </c>
      <c r="C138" s="14" t="s">
        <v>343</v>
      </c>
      <c r="D138" t="s">
        <v>228</v>
      </c>
      <c r="E138" s="42">
        <v>20000</v>
      </c>
      <c r="F138" s="42">
        <f t="shared" si="16"/>
        <v>574</v>
      </c>
      <c r="G138" s="42">
        <v>0</v>
      </c>
      <c r="H138" s="42">
        <v>608</v>
      </c>
      <c r="I138" s="42">
        <v>6357.9</v>
      </c>
      <c r="J138" s="42">
        <v>7539.9</v>
      </c>
      <c r="K138" s="42">
        <v>12460.1</v>
      </c>
    </row>
    <row r="139" spans="1:11" x14ac:dyDescent="0.25">
      <c r="A139" t="s">
        <v>192</v>
      </c>
      <c r="B139" t="s">
        <v>191</v>
      </c>
      <c r="C139" s="14" t="s">
        <v>343</v>
      </c>
      <c r="D139" t="s">
        <v>228</v>
      </c>
      <c r="E139" s="42">
        <v>26250</v>
      </c>
      <c r="F139" s="42">
        <f t="shared" si="16"/>
        <v>753.38</v>
      </c>
      <c r="G139" s="42">
        <v>0</v>
      </c>
      <c r="H139" s="42">
        <v>820.8</v>
      </c>
      <c r="I139" s="42">
        <v>2884.18</v>
      </c>
      <c r="J139" s="42">
        <v>4435.5600000000004</v>
      </c>
      <c r="K139" s="42">
        <v>21814.44</v>
      </c>
    </row>
    <row r="140" spans="1:11" x14ac:dyDescent="0.25">
      <c r="A140" t="s">
        <v>193</v>
      </c>
      <c r="B140" t="s">
        <v>20</v>
      </c>
      <c r="C140" s="14" t="s">
        <v>342</v>
      </c>
      <c r="D140" t="s">
        <v>228</v>
      </c>
      <c r="E140" s="42">
        <v>27000</v>
      </c>
      <c r="F140" s="42">
        <f t="shared" si="16"/>
        <v>774.9</v>
      </c>
      <c r="G140" s="42">
        <v>0</v>
      </c>
      <c r="H140" s="42">
        <v>798</v>
      </c>
      <c r="I140" s="42">
        <v>125</v>
      </c>
      <c r="J140" s="42">
        <v>1720.7</v>
      </c>
      <c r="K140" s="42">
        <v>25279.3</v>
      </c>
    </row>
    <row r="141" spans="1:11" x14ac:dyDescent="0.25">
      <c r="A141" t="s">
        <v>309</v>
      </c>
      <c r="B141" t="s">
        <v>310</v>
      </c>
      <c r="C141" s="14" t="s">
        <v>343</v>
      </c>
      <c r="D141" t="s">
        <v>228</v>
      </c>
      <c r="E141" s="42">
        <v>20000</v>
      </c>
      <c r="F141" s="42">
        <f t="shared" si="16"/>
        <v>574</v>
      </c>
      <c r="G141" s="42">
        <v>0</v>
      </c>
      <c r="H141" s="42">
        <v>608</v>
      </c>
      <c r="I141" s="42">
        <v>3332.27</v>
      </c>
      <c r="J141" s="42">
        <v>4514.2700000000004</v>
      </c>
      <c r="K141" s="42">
        <v>15485.73</v>
      </c>
    </row>
    <row r="142" spans="1:11" x14ac:dyDescent="0.25">
      <c r="A142" t="s">
        <v>73</v>
      </c>
      <c r="B142" t="s">
        <v>20</v>
      </c>
      <c r="C142" s="14" t="s">
        <v>342</v>
      </c>
      <c r="D142" t="s">
        <v>226</v>
      </c>
      <c r="E142" s="42">
        <v>26250</v>
      </c>
      <c r="F142" s="42">
        <f t="shared" si="16"/>
        <v>753.38</v>
      </c>
      <c r="G142" s="42">
        <v>0</v>
      </c>
      <c r="H142" s="42">
        <v>798</v>
      </c>
      <c r="I142" s="42">
        <v>295</v>
      </c>
      <c r="J142" s="42">
        <v>1846.38</v>
      </c>
      <c r="K142" s="42">
        <v>24403.62</v>
      </c>
    </row>
    <row r="143" spans="1:11" x14ac:dyDescent="0.25">
      <c r="A143" t="s">
        <v>74</v>
      </c>
      <c r="B143" t="s">
        <v>65</v>
      </c>
      <c r="C143" s="14" t="s">
        <v>342</v>
      </c>
      <c r="D143" t="s">
        <v>226</v>
      </c>
      <c r="E143" s="42">
        <v>20000</v>
      </c>
      <c r="F143" s="42">
        <f t="shared" si="16"/>
        <v>574</v>
      </c>
      <c r="G143" s="42">
        <v>0</v>
      </c>
      <c r="H143" s="42">
        <v>608</v>
      </c>
      <c r="I143" s="42">
        <v>25</v>
      </c>
      <c r="J143" s="42">
        <v>1207</v>
      </c>
      <c r="K143" s="42">
        <v>18793</v>
      </c>
    </row>
    <row r="144" spans="1:11" x14ac:dyDescent="0.25">
      <c r="A144" t="s">
        <v>356</v>
      </c>
      <c r="B144" t="s">
        <v>65</v>
      </c>
      <c r="C144" s="14" t="s">
        <v>342</v>
      </c>
      <c r="D144" t="s">
        <v>226</v>
      </c>
      <c r="E144" s="42">
        <v>20000</v>
      </c>
      <c r="F144" s="42">
        <v>574</v>
      </c>
      <c r="G144" s="42">
        <v>0</v>
      </c>
      <c r="H144" s="42">
        <v>608</v>
      </c>
      <c r="I144" s="42">
        <v>275</v>
      </c>
      <c r="J144" s="42">
        <v>1457</v>
      </c>
      <c r="K144" s="42">
        <v>18543</v>
      </c>
    </row>
    <row r="145" spans="1:11" x14ac:dyDescent="0.25">
      <c r="A145" t="s">
        <v>75</v>
      </c>
      <c r="B145" t="s">
        <v>76</v>
      </c>
      <c r="C145" s="14" t="s">
        <v>343</v>
      </c>
      <c r="D145" t="s">
        <v>226</v>
      </c>
      <c r="E145" s="42">
        <v>23467.5</v>
      </c>
      <c r="F145" s="42">
        <v>673.52</v>
      </c>
      <c r="G145" s="42">
        <v>0</v>
      </c>
      <c r="H145" s="42">
        <v>713.41</v>
      </c>
      <c r="I145" s="42">
        <v>250</v>
      </c>
      <c r="J145" s="42">
        <v>1636.93</v>
      </c>
      <c r="K145" s="42">
        <v>21830.57</v>
      </c>
    </row>
    <row r="146" spans="1:11" x14ac:dyDescent="0.25">
      <c r="A146" s="12" t="s">
        <v>77</v>
      </c>
      <c r="B146" s="12" t="s">
        <v>115</v>
      </c>
      <c r="C146" s="14" t="s">
        <v>342</v>
      </c>
      <c r="D146" t="s">
        <v>228</v>
      </c>
      <c r="E146" s="42">
        <v>23500</v>
      </c>
      <c r="F146" s="42">
        <v>674.45</v>
      </c>
      <c r="G146" s="42">
        <v>0</v>
      </c>
      <c r="H146" s="42">
        <v>714.4</v>
      </c>
      <c r="I146" s="42">
        <v>275</v>
      </c>
      <c r="J146" s="42">
        <v>1663.85</v>
      </c>
      <c r="K146" s="42">
        <v>21836.15</v>
      </c>
    </row>
    <row r="147" spans="1:11" x14ac:dyDescent="0.25">
      <c r="A147" t="s">
        <v>79</v>
      </c>
      <c r="B147" t="s">
        <v>65</v>
      </c>
      <c r="C147" s="14" t="s">
        <v>342</v>
      </c>
      <c r="D147" t="s">
        <v>228</v>
      </c>
      <c r="E147" s="42">
        <v>20000</v>
      </c>
      <c r="F147" s="42">
        <f t="shared" ref="F147:F153" si="17">E147*0.0287</f>
        <v>574</v>
      </c>
      <c r="G147" s="42">
        <v>0</v>
      </c>
      <c r="H147" s="42">
        <v>608</v>
      </c>
      <c r="I147" s="42">
        <v>3387.45</v>
      </c>
      <c r="J147" s="42">
        <v>4569.45</v>
      </c>
      <c r="K147" s="42">
        <v>15430.55</v>
      </c>
    </row>
    <row r="148" spans="1:11" x14ac:dyDescent="0.25">
      <c r="A148" t="s">
        <v>80</v>
      </c>
      <c r="B148" t="s">
        <v>81</v>
      </c>
      <c r="C148" s="14" t="s">
        <v>343</v>
      </c>
      <c r="D148" t="s">
        <v>228</v>
      </c>
      <c r="E148" s="42">
        <v>23000</v>
      </c>
      <c r="F148" s="42">
        <f t="shared" si="17"/>
        <v>660.1</v>
      </c>
      <c r="G148" s="42">
        <v>0</v>
      </c>
      <c r="H148" s="42">
        <v>699.2</v>
      </c>
      <c r="I148" s="42">
        <v>275</v>
      </c>
      <c r="J148" s="42">
        <v>1634.3</v>
      </c>
      <c r="K148" s="42">
        <v>21365.7</v>
      </c>
    </row>
    <row r="149" spans="1:11" x14ac:dyDescent="0.25">
      <c r="A149" t="s">
        <v>472</v>
      </c>
      <c r="B149" t="s">
        <v>81</v>
      </c>
      <c r="C149" s="14" t="s">
        <v>343</v>
      </c>
      <c r="D149" s="7" t="s">
        <v>228</v>
      </c>
      <c r="E149" s="42">
        <v>23000</v>
      </c>
      <c r="F149" s="42">
        <f t="shared" si="17"/>
        <v>660.1</v>
      </c>
      <c r="G149" s="42">
        <v>0</v>
      </c>
      <c r="H149" s="42">
        <v>699.2</v>
      </c>
      <c r="I149" s="42">
        <v>355</v>
      </c>
      <c r="J149" s="42">
        <v>1714.3</v>
      </c>
      <c r="K149" s="42">
        <v>21285.7</v>
      </c>
    </row>
    <row r="150" spans="1:11" x14ac:dyDescent="0.25">
      <c r="A150" t="s">
        <v>272</v>
      </c>
      <c r="B150" t="s">
        <v>271</v>
      </c>
      <c r="C150" s="14" t="s">
        <v>343</v>
      </c>
      <c r="D150" s="7" t="s">
        <v>228</v>
      </c>
      <c r="E150" s="42">
        <v>20000</v>
      </c>
      <c r="F150" s="42">
        <f t="shared" si="17"/>
        <v>574</v>
      </c>
      <c r="G150" s="42">
        <v>0</v>
      </c>
      <c r="H150" s="42">
        <v>608</v>
      </c>
      <c r="I150" s="42">
        <v>3388.56</v>
      </c>
      <c r="J150" s="42">
        <v>4570.5600000000004</v>
      </c>
      <c r="K150" s="42">
        <v>15429.44</v>
      </c>
    </row>
    <row r="151" spans="1:11" x14ac:dyDescent="0.25">
      <c r="A151" s="6" t="s">
        <v>282</v>
      </c>
      <c r="B151" s="6" t="s">
        <v>65</v>
      </c>
      <c r="C151" s="14" t="s">
        <v>342</v>
      </c>
      <c r="D151" s="9" t="s">
        <v>228</v>
      </c>
      <c r="E151" s="42">
        <v>20000</v>
      </c>
      <c r="F151" s="42">
        <f t="shared" si="17"/>
        <v>574</v>
      </c>
      <c r="G151" s="42">
        <v>0</v>
      </c>
      <c r="H151" s="42">
        <v>608</v>
      </c>
      <c r="I151" s="42">
        <v>3337.03</v>
      </c>
      <c r="J151" s="42">
        <v>4519.03</v>
      </c>
      <c r="K151" s="42">
        <v>15480.97</v>
      </c>
    </row>
    <row r="152" spans="1:11" x14ac:dyDescent="0.25">
      <c r="A152" t="s">
        <v>246</v>
      </c>
      <c r="B152" t="s">
        <v>72</v>
      </c>
      <c r="C152" s="14" t="s">
        <v>343</v>
      </c>
      <c r="D152" t="s">
        <v>228</v>
      </c>
      <c r="E152" s="42">
        <v>20000</v>
      </c>
      <c r="F152" s="42">
        <f t="shared" si="17"/>
        <v>574</v>
      </c>
      <c r="G152" s="42">
        <v>0</v>
      </c>
      <c r="H152" s="42">
        <v>608</v>
      </c>
      <c r="I152" s="42">
        <v>3582.27</v>
      </c>
      <c r="J152" s="42">
        <v>4764.2700000000004</v>
      </c>
      <c r="K152" s="42">
        <v>15235.73</v>
      </c>
    </row>
    <row r="153" spans="1:11" x14ac:dyDescent="0.25">
      <c r="A153" t="s">
        <v>216</v>
      </c>
      <c r="B153" t="s">
        <v>81</v>
      </c>
      <c r="C153" s="14" t="s">
        <v>343</v>
      </c>
      <c r="D153" t="s">
        <v>228</v>
      </c>
      <c r="E153" s="42">
        <v>23000</v>
      </c>
      <c r="F153" s="42">
        <f t="shared" si="17"/>
        <v>660.1</v>
      </c>
      <c r="G153" s="42">
        <v>0</v>
      </c>
      <c r="H153" s="42">
        <v>699.2</v>
      </c>
      <c r="I153" s="42">
        <v>6947.9</v>
      </c>
      <c r="J153" s="42">
        <v>8307.2000000000007</v>
      </c>
      <c r="K153" s="42">
        <v>14692.8</v>
      </c>
    </row>
    <row r="154" spans="1:11" x14ac:dyDescent="0.25">
      <c r="A154" t="s">
        <v>245</v>
      </c>
      <c r="B154" t="s">
        <v>81</v>
      </c>
      <c r="C154" s="14" t="s">
        <v>343</v>
      </c>
      <c r="D154" t="s">
        <v>228</v>
      </c>
      <c r="E154" s="42">
        <v>23000</v>
      </c>
      <c r="F154" s="42">
        <v>660.1</v>
      </c>
      <c r="G154" s="42">
        <v>0</v>
      </c>
      <c r="H154" s="42">
        <v>699.2</v>
      </c>
      <c r="I154" s="42">
        <v>675</v>
      </c>
      <c r="J154" s="42">
        <v>2034.3</v>
      </c>
      <c r="K154" s="42">
        <v>20965.7</v>
      </c>
    </row>
    <row r="155" spans="1:11" x14ac:dyDescent="0.25">
      <c r="A155" t="s">
        <v>78</v>
      </c>
      <c r="B155" t="s">
        <v>65</v>
      </c>
      <c r="C155" s="14" t="s">
        <v>342</v>
      </c>
      <c r="D155" t="s">
        <v>226</v>
      </c>
      <c r="E155" s="42">
        <v>20000</v>
      </c>
      <c r="F155" s="42">
        <v>574</v>
      </c>
      <c r="G155" s="42">
        <v>0</v>
      </c>
      <c r="H155" s="42">
        <v>608</v>
      </c>
      <c r="I155" s="42">
        <v>663.88</v>
      </c>
      <c r="J155" s="42">
        <v>1845.88</v>
      </c>
      <c r="K155" s="42">
        <v>18154.12</v>
      </c>
    </row>
    <row r="156" spans="1:11" s="12" customFormat="1" x14ac:dyDescent="0.25">
      <c r="A156" t="s">
        <v>357</v>
      </c>
      <c r="B156" t="s">
        <v>242</v>
      </c>
      <c r="C156" s="14" t="s">
        <v>343</v>
      </c>
      <c r="D156" t="s">
        <v>228</v>
      </c>
      <c r="E156" s="42">
        <v>25000</v>
      </c>
      <c r="F156" s="42">
        <f>E156*0.0287</f>
        <v>717.5</v>
      </c>
      <c r="G156" s="42">
        <v>0</v>
      </c>
      <c r="H156" s="42">
        <v>760</v>
      </c>
      <c r="I156" s="42">
        <v>2925</v>
      </c>
      <c r="J156" s="42">
        <v>4402.5</v>
      </c>
      <c r="K156" s="42">
        <v>20597.5</v>
      </c>
    </row>
    <row r="157" spans="1:11" x14ac:dyDescent="0.25">
      <c r="A157" t="s">
        <v>398</v>
      </c>
      <c r="B157" t="s">
        <v>81</v>
      </c>
      <c r="C157" s="14" t="s">
        <v>343</v>
      </c>
      <c r="D157" s="7" t="s">
        <v>228</v>
      </c>
      <c r="E157" s="42">
        <v>36000</v>
      </c>
      <c r="F157" s="42">
        <f>E157*0.0287</f>
        <v>1033.2</v>
      </c>
      <c r="G157" s="42">
        <v>0</v>
      </c>
      <c r="H157" s="42">
        <v>1094.4000000000001</v>
      </c>
      <c r="I157" s="42">
        <v>175</v>
      </c>
      <c r="J157" s="42">
        <v>2302.6</v>
      </c>
      <c r="K157" s="42">
        <v>33697.4</v>
      </c>
    </row>
    <row r="158" spans="1:11" x14ac:dyDescent="0.25">
      <c r="A158" t="s">
        <v>399</v>
      </c>
      <c r="B158" t="s">
        <v>76</v>
      </c>
      <c r="C158" s="14" t="s">
        <v>343</v>
      </c>
      <c r="D158" t="s">
        <v>228</v>
      </c>
      <c r="E158" s="42">
        <v>23000</v>
      </c>
      <c r="F158" s="42">
        <f>E158*0.0287</f>
        <v>660.1</v>
      </c>
      <c r="G158" s="42">
        <v>0</v>
      </c>
      <c r="H158" s="42">
        <v>699.2</v>
      </c>
      <c r="I158" s="42">
        <v>175</v>
      </c>
      <c r="J158" s="42">
        <v>1534.3</v>
      </c>
      <c r="K158" s="42">
        <v>21465.7</v>
      </c>
    </row>
    <row r="159" spans="1:11" x14ac:dyDescent="0.25">
      <c r="A159" t="s">
        <v>414</v>
      </c>
      <c r="B159" t="s">
        <v>209</v>
      </c>
      <c r="C159" s="14" t="s">
        <v>343</v>
      </c>
      <c r="D159" t="s">
        <v>228</v>
      </c>
      <c r="E159" s="42">
        <v>25000</v>
      </c>
      <c r="F159" s="42">
        <v>717.5</v>
      </c>
      <c r="G159" s="42">
        <v>0</v>
      </c>
      <c r="H159" s="42">
        <v>760</v>
      </c>
      <c r="I159" s="42">
        <v>25</v>
      </c>
      <c r="J159" s="42">
        <v>1502.5</v>
      </c>
      <c r="K159" s="42">
        <v>23497.5</v>
      </c>
    </row>
    <row r="160" spans="1:11" x14ac:dyDescent="0.25">
      <c r="A160" t="s">
        <v>415</v>
      </c>
      <c r="B160" t="s">
        <v>137</v>
      </c>
      <c r="C160" s="14" t="s">
        <v>342</v>
      </c>
      <c r="D160" t="s">
        <v>228</v>
      </c>
      <c r="E160" s="42">
        <v>26000</v>
      </c>
      <c r="F160" s="42">
        <v>746.2</v>
      </c>
      <c r="G160" s="42">
        <v>0</v>
      </c>
      <c r="H160" s="42">
        <v>790.4</v>
      </c>
      <c r="I160" s="42">
        <v>2885</v>
      </c>
      <c r="J160" s="42">
        <v>4421.6000000000004</v>
      </c>
      <c r="K160" s="42">
        <v>21578.400000000001</v>
      </c>
    </row>
    <row r="161" spans="1:61" x14ac:dyDescent="0.25">
      <c r="A161" s="12" t="s">
        <v>419</v>
      </c>
      <c r="B161" s="12" t="s">
        <v>242</v>
      </c>
      <c r="C161" s="41" t="s">
        <v>343</v>
      </c>
      <c r="D161" s="12" t="s">
        <v>228</v>
      </c>
      <c r="E161" s="59">
        <v>40000</v>
      </c>
      <c r="F161" s="59">
        <v>1148</v>
      </c>
      <c r="G161" s="59">
        <v>442.65</v>
      </c>
      <c r="H161" s="42">
        <v>1216</v>
      </c>
      <c r="I161" s="42">
        <v>25</v>
      </c>
      <c r="J161" s="42">
        <v>2831.65</v>
      </c>
      <c r="K161" s="42">
        <v>37168.35</v>
      </c>
    </row>
    <row r="162" spans="1:61" x14ac:dyDescent="0.25">
      <c r="A162" t="s">
        <v>460</v>
      </c>
      <c r="B162" t="s">
        <v>461</v>
      </c>
      <c r="C162" s="14" t="s">
        <v>343</v>
      </c>
      <c r="D162" t="s">
        <v>228</v>
      </c>
      <c r="E162" s="42">
        <v>25000</v>
      </c>
      <c r="F162" s="42">
        <v>717.5</v>
      </c>
      <c r="G162" s="42">
        <v>0</v>
      </c>
      <c r="H162" s="42">
        <v>760</v>
      </c>
      <c r="I162" s="42">
        <v>25</v>
      </c>
      <c r="J162" s="42">
        <v>1502.5</v>
      </c>
      <c r="K162" s="42">
        <v>23497.5</v>
      </c>
    </row>
    <row r="163" spans="1:61" x14ac:dyDescent="0.25">
      <c r="A163" t="s">
        <v>462</v>
      </c>
      <c r="B163" t="s">
        <v>81</v>
      </c>
      <c r="C163" s="14" t="s">
        <v>343</v>
      </c>
      <c r="D163" t="s">
        <v>228</v>
      </c>
      <c r="E163" s="42">
        <v>25000</v>
      </c>
      <c r="F163" s="42">
        <v>717.5</v>
      </c>
      <c r="G163" s="42">
        <v>0</v>
      </c>
      <c r="H163" s="42">
        <v>760</v>
      </c>
      <c r="I163" s="42">
        <v>25</v>
      </c>
      <c r="J163" s="42">
        <v>1502.5</v>
      </c>
      <c r="K163" s="42">
        <v>23497.5</v>
      </c>
    </row>
    <row r="164" spans="1:61" s="29" customFormat="1" x14ac:dyDescent="0.25">
      <c r="A164" t="s">
        <v>346</v>
      </c>
      <c r="B164" t="s">
        <v>65</v>
      </c>
      <c r="C164" s="14" t="s">
        <v>342</v>
      </c>
      <c r="D164" t="s">
        <v>228</v>
      </c>
      <c r="E164" s="42">
        <v>20000</v>
      </c>
      <c r="F164" s="42">
        <v>574</v>
      </c>
      <c r="G164" s="42">
        <v>0</v>
      </c>
      <c r="H164" s="42">
        <v>608</v>
      </c>
      <c r="I164" s="42">
        <v>2020</v>
      </c>
      <c r="J164" s="42">
        <v>3202</v>
      </c>
      <c r="K164" s="42">
        <v>16798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</row>
    <row r="165" spans="1:61" x14ac:dyDescent="0.25">
      <c r="A165" t="s">
        <v>243</v>
      </c>
      <c r="B165" t="s">
        <v>191</v>
      </c>
      <c r="C165" s="14" t="s">
        <v>343</v>
      </c>
      <c r="D165" t="s">
        <v>228</v>
      </c>
      <c r="E165" s="42">
        <v>23000</v>
      </c>
      <c r="F165" s="42">
        <f>E165*0.0287</f>
        <v>660.1</v>
      </c>
      <c r="G165" s="42">
        <v>0</v>
      </c>
      <c r="H165" s="42">
        <v>699.2</v>
      </c>
      <c r="I165" s="42">
        <v>6599.66</v>
      </c>
      <c r="J165" s="42">
        <v>7958.96</v>
      </c>
      <c r="K165" s="42">
        <v>15041.04</v>
      </c>
    </row>
    <row r="166" spans="1:61" x14ac:dyDescent="0.25">
      <c r="A166" s="26" t="s">
        <v>12</v>
      </c>
      <c r="B166" s="26">
        <v>35</v>
      </c>
      <c r="C166" s="27"/>
      <c r="D166" s="26"/>
      <c r="E166" s="49">
        <f t="shared" ref="E166:K166" si="18">SUM(E131:E165)</f>
        <v>861467.5</v>
      </c>
      <c r="F166" s="49">
        <f t="shared" si="18"/>
        <v>24724.13</v>
      </c>
      <c r="G166" s="49">
        <f t="shared" si="18"/>
        <v>3002.33</v>
      </c>
      <c r="H166" s="49">
        <f t="shared" si="18"/>
        <v>26188.61</v>
      </c>
      <c r="I166" s="49">
        <f t="shared" si="18"/>
        <v>62429.599999999999</v>
      </c>
      <c r="J166" s="49">
        <f t="shared" si="18"/>
        <v>116344.67</v>
      </c>
      <c r="K166" s="49">
        <f t="shared" si="18"/>
        <v>745122.83</v>
      </c>
    </row>
    <row r="168" spans="1:61" x14ac:dyDescent="0.25">
      <c r="A168" s="66" t="s">
        <v>447</v>
      </c>
      <c r="B168" s="66"/>
      <c r="C168" s="66"/>
      <c r="D168" s="66"/>
      <c r="E168" s="66"/>
      <c r="F168" s="66"/>
      <c r="G168" s="66"/>
      <c r="H168" s="66"/>
      <c r="I168" s="66"/>
      <c r="J168" s="66"/>
      <c r="K168" s="66"/>
    </row>
    <row r="169" spans="1:61" x14ac:dyDescent="0.25">
      <c r="A169" s="6" t="s">
        <v>276</v>
      </c>
      <c r="B169" s="6" t="s">
        <v>20</v>
      </c>
      <c r="C169" s="14" t="s">
        <v>342</v>
      </c>
      <c r="D169" t="s">
        <v>228</v>
      </c>
      <c r="E169" s="42">
        <v>33000</v>
      </c>
      <c r="F169" s="42">
        <f>E169*0.0287</f>
        <v>947.1</v>
      </c>
      <c r="G169" s="42">
        <v>0</v>
      </c>
      <c r="H169" s="42">
        <f>E169*0.0304</f>
        <v>1003.2</v>
      </c>
      <c r="I169" s="42">
        <v>1687.45</v>
      </c>
      <c r="J169" s="42">
        <f>+F169+G169+H169+I169</f>
        <v>3637.75</v>
      </c>
      <c r="K169" s="42">
        <v>29362.25</v>
      </c>
    </row>
    <row r="170" spans="1:61" x14ac:dyDescent="0.25">
      <c r="A170" t="s">
        <v>275</v>
      </c>
      <c r="B170" s="8" t="s">
        <v>101</v>
      </c>
      <c r="C170" s="14" t="s">
        <v>342</v>
      </c>
      <c r="D170" t="s">
        <v>228</v>
      </c>
      <c r="E170" s="42">
        <v>60000</v>
      </c>
      <c r="F170" s="42">
        <v>1722</v>
      </c>
      <c r="G170" s="42">
        <v>3486.68</v>
      </c>
      <c r="H170" s="42">
        <f>E170*0.0304</f>
        <v>1824</v>
      </c>
      <c r="I170" s="42">
        <v>175</v>
      </c>
      <c r="J170" s="42">
        <f>+F170+G170+H170+I170</f>
        <v>7207.68</v>
      </c>
      <c r="K170" s="42">
        <v>52792.32</v>
      </c>
    </row>
    <row r="171" spans="1:61" x14ac:dyDescent="0.25">
      <c r="A171" t="s">
        <v>194</v>
      </c>
      <c r="B171" t="s">
        <v>197</v>
      </c>
      <c r="C171" s="14" t="s">
        <v>342</v>
      </c>
      <c r="D171" t="s">
        <v>228</v>
      </c>
      <c r="E171" s="42">
        <v>44000</v>
      </c>
      <c r="F171" s="42">
        <v>1262.8</v>
      </c>
      <c r="G171" s="42">
        <v>780.32</v>
      </c>
      <c r="H171" s="42">
        <f>E171*0.0304</f>
        <v>1337.6</v>
      </c>
      <c r="I171" s="42">
        <v>7086.92</v>
      </c>
      <c r="J171" s="42">
        <f>+F171+G171+H171+I171</f>
        <v>10467.64</v>
      </c>
      <c r="K171" s="42">
        <v>33532.36</v>
      </c>
    </row>
    <row r="172" spans="1:61" x14ac:dyDescent="0.25">
      <c r="A172" s="6" t="s">
        <v>409</v>
      </c>
      <c r="B172" s="6" t="s">
        <v>197</v>
      </c>
      <c r="C172" s="14" t="s">
        <v>343</v>
      </c>
      <c r="D172" t="s">
        <v>226</v>
      </c>
      <c r="E172" s="42">
        <v>44000</v>
      </c>
      <c r="F172" s="42">
        <v>1262.8</v>
      </c>
      <c r="G172" s="42">
        <v>1007.19</v>
      </c>
      <c r="H172" s="42">
        <v>1337.6</v>
      </c>
      <c r="I172" s="42">
        <v>647</v>
      </c>
      <c r="J172" s="42">
        <f>+F172+G172+H172+I172</f>
        <v>4254.59</v>
      </c>
      <c r="K172" s="42">
        <v>39745.410000000003</v>
      </c>
    </row>
    <row r="173" spans="1:61" x14ac:dyDescent="0.25">
      <c r="A173" s="6" t="s">
        <v>410</v>
      </c>
      <c r="B173" s="6" t="s">
        <v>101</v>
      </c>
      <c r="C173" s="14" t="s">
        <v>342</v>
      </c>
      <c r="D173" t="s">
        <v>226</v>
      </c>
      <c r="E173" s="59">
        <v>56000</v>
      </c>
      <c r="F173" s="42">
        <v>1607.2</v>
      </c>
      <c r="G173" s="42">
        <v>2733.96</v>
      </c>
      <c r="H173" s="42">
        <v>1702.4</v>
      </c>
      <c r="I173" s="42">
        <v>175</v>
      </c>
      <c r="J173" s="42">
        <f>+F173+G173+H173+I173</f>
        <v>6218.56</v>
      </c>
      <c r="K173" s="42">
        <v>49781.440000000002</v>
      </c>
    </row>
    <row r="174" spans="1:61" x14ac:dyDescent="0.25">
      <c r="A174" s="26" t="s">
        <v>12</v>
      </c>
      <c r="B174" s="26">
        <v>5</v>
      </c>
      <c r="C174" s="27"/>
      <c r="D174" s="26"/>
      <c r="E174" s="49">
        <f t="shared" ref="E174:K174" si="19">SUM(E169:E173)</f>
        <v>237000</v>
      </c>
      <c r="F174" s="49">
        <f t="shared" si="19"/>
        <v>6801.9</v>
      </c>
      <c r="G174" s="49">
        <f t="shared" si="19"/>
        <v>8008.15</v>
      </c>
      <c r="H174" s="49">
        <f t="shared" si="19"/>
        <v>7204.8</v>
      </c>
      <c r="I174" s="49">
        <f>SUM(I169:I173)</f>
        <v>9771.3700000000008</v>
      </c>
      <c r="J174" s="49">
        <f t="shared" si="19"/>
        <v>31786.22</v>
      </c>
      <c r="K174" s="49">
        <f t="shared" si="19"/>
        <v>205213.78</v>
      </c>
    </row>
    <row r="176" spans="1:61" x14ac:dyDescent="0.25">
      <c r="A176" s="66" t="s">
        <v>326</v>
      </c>
      <c r="B176" s="66"/>
      <c r="C176" s="66"/>
      <c r="D176" s="66"/>
      <c r="E176" s="66"/>
      <c r="F176" s="66"/>
      <c r="G176" s="66"/>
      <c r="H176" s="66"/>
      <c r="I176" s="66"/>
      <c r="J176" s="66"/>
      <c r="K176" s="66"/>
    </row>
    <row r="177" spans="1:39" x14ac:dyDescent="0.25">
      <c r="A177" t="s">
        <v>205</v>
      </c>
      <c r="B177" t="s">
        <v>449</v>
      </c>
      <c r="C177" s="14" t="s">
        <v>342</v>
      </c>
      <c r="D177" t="s">
        <v>228</v>
      </c>
      <c r="E177" s="42">
        <v>50000</v>
      </c>
      <c r="F177" s="42">
        <v>1435</v>
      </c>
      <c r="G177" s="42">
        <v>1854</v>
      </c>
      <c r="H177" s="42">
        <f>E177*0.0304</f>
        <v>1520</v>
      </c>
      <c r="I177" s="42">
        <v>175</v>
      </c>
      <c r="J177" s="42">
        <f>F177+G177+H177+I177</f>
        <v>4984</v>
      </c>
      <c r="K177" s="42">
        <f>E177-J177</f>
        <v>45016</v>
      </c>
    </row>
    <row r="178" spans="1:39" x14ac:dyDescent="0.25">
      <c r="A178" s="6" t="s">
        <v>290</v>
      </c>
      <c r="B178" s="6" t="s">
        <v>450</v>
      </c>
      <c r="C178" s="14" t="s">
        <v>343</v>
      </c>
      <c r="D178" s="10" t="s">
        <v>228</v>
      </c>
      <c r="E178" s="42">
        <v>50000</v>
      </c>
      <c r="F178" s="42">
        <v>1435</v>
      </c>
      <c r="G178" s="42">
        <v>1854</v>
      </c>
      <c r="H178" s="42">
        <f>E178*0.0304</f>
        <v>1520</v>
      </c>
      <c r="I178" s="42">
        <v>2925</v>
      </c>
      <c r="J178" s="42">
        <f>+F178+G178+H178+I178</f>
        <v>7734</v>
      </c>
      <c r="K178" s="42">
        <f>+E178-J178</f>
        <v>42266</v>
      </c>
    </row>
    <row r="179" spans="1:39" s="12" customFormat="1" x14ac:dyDescent="0.25">
      <c r="A179" s="39" t="s">
        <v>443</v>
      </c>
      <c r="B179" s="39" t="s">
        <v>16</v>
      </c>
      <c r="C179" s="41" t="s">
        <v>343</v>
      </c>
      <c r="D179" s="44" t="s">
        <v>226</v>
      </c>
      <c r="E179" s="42">
        <v>133000</v>
      </c>
      <c r="F179" s="42">
        <v>3817.1</v>
      </c>
      <c r="G179" s="42">
        <v>19867.79</v>
      </c>
      <c r="H179" s="42">
        <v>4043.2</v>
      </c>
      <c r="I179" s="42">
        <v>25</v>
      </c>
      <c r="J179" s="42">
        <v>27753.09</v>
      </c>
      <c r="K179" s="42">
        <v>105246.91</v>
      </c>
    </row>
    <row r="180" spans="1:39" s="12" customFormat="1" x14ac:dyDescent="0.25">
      <c r="A180" s="26" t="s">
        <v>12</v>
      </c>
      <c r="B180" s="26">
        <v>3</v>
      </c>
      <c r="C180" s="27"/>
      <c r="D180" s="26"/>
      <c r="E180" s="49">
        <f>SUM(E177:E178)+E179</f>
        <v>233000</v>
      </c>
      <c r="F180" s="49">
        <f>SUM(F177:F178)+F179</f>
        <v>6687.1</v>
      </c>
      <c r="G180" s="49">
        <f>SUM(G177:G179)</f>
        <v>23575.79</v>
      </c>
      <c r="H180" s="49">
        <f>SUM(H177:H178)+H179</f>
        <v>7083.2</v>
      </c>
      <c r="I180" s="49">
        <f>SUM(I177:I178)+I179</f>
        <v>3125</v>
      </c>
      <c r="J180" s="49">
        <f>SUM(J177:J178)+J179</f>
        <v>40471.089999999997</v>
      </c>
      <c r="K180" s="49">
        <f>SUM(K177:K179)</f>
        <v>192528.91</v>
      </c>
    </row>
    <row r="181" spans="1:39" s="53" customFormat="1" x14ac:dyDescent="0.25">
      <c r="A181" s="51"/>
      <c r="B181" s="51"/>
      <c r="C181" s="52"/>
      <c r="D181" s="51"/>
      <c r="E181" s="58"/>
      <c r="F181" s="58"/>
      <c r="G181" s="58"/>
      <c r="H181" s="58"/>
      <c r="I181" s="58"/>
      <c r="J181" s="58"/>
      <c r="K181" s="58"/>
    </row>
    <row r="182" spans="1:39" s="12" customFormat="1" x14ac:dyDescent="0.25">
      <c r="A182" s="11" t="s">
        <v>483</v>
      </c>
      <c r="C182" s="41"/>
      <c r="E182" s="59"/>
      <c r="F182" s="59"/>
      <c r="G182" s="59"/>
      <c r="H182" s="59"/>
      <c r="I182" s="59"/>
      <c r="J182" s="59"/>
      <c r="K182" s="59"/>
    </row>
    <row r="183" spans="1:39" s="28" customFormat="1" ht="13.5" customHeight="1" x14ac:dyDescent="0.25">
      <c r="A183" s="12" t="s">
        <v>48</v>
      </c>
      <c r="B183" s="12" t="s">
        <v>49</v>
      </c>
      <c r="C183" s="41" t="s">
        <v>342</v>
      </c>
      <c r="D183" s="12" t="s">
        <v>228</v>
      </c>
      <c r="E183" s="59">
        <v>50000</v>
      </c>
      <c r="F183" s="59">
        <f>E183*0.0287</f>
        <v>1435</v>
      </c>
      <c r="G183" s="59">
        <v>1854</v>
      </c>
      <c r="H183" s="59">
        <v>1520</v>
      </c>
      <c r="I183" s="59">
        <v>1375</v>
      </c>
      <c r="J183" s="59">
        <f>F183+G183+H183+I183</f>
        <v>6184</v>
      </c>
      <c r="K183" s="59">
        <f>E183-J183</f>
        <v>43816</v>
      </c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</row>
    <row r="184" spans="1:39" x14ac:dyDescent="0.25">
      <c r="A184" s="26" t="s">
        <v>12</v>
      </c>
      <c r="B184" s="26">
        <v>1</v>
      </c>
      <c r="C184" s="27"/>
      <c r="D184" s="26"/>
      <c r="E184" s="49">
        <f>SUM(E183:E183)</f>
        <v>50000</v>
      </c>
      <c r="F184" s="49">
        <f>SUM(F183:F183)</f>
        <v>1435</v>
      </c>
      <c r="G184" s="49">
        <f>G183</f>
        <v>1854</v>
      </c>
      <c r="H184" s="49">
        <f>SUM(H183:H183)</f>
        <v>1520</v>
      </c>
      <c r="I184" s="49">
        <f>SUM(I183:I183)</f>
        <v>1375</v>
      </c>
      <c r="J184" s="49">
        <f>SUM(J183:J183)</f>
        <v>6184</v>
      </c>
      <c r="K184" s="49">
        <f>SUM(K183:K183)</f>
        <v>43816</v>
      </c>
    </row>
    <row r="185" spans="1:39" s="1" customFormat="1" x14ac:dyDescent="0.25">
      <c r="A185" s="11"/>
      <c r="B185" s="11"/>
      <c r="C185" s="16"/>
      <c r="D185" s="11"/>
      <c r="E185" s="56"/>
      <c r="F185" s="56"/>
      <c r="G185" s="56"/>
      <c r="H185" s="56"/>
      <c r="I185" s="56"/>
      <c r="J185" s="56"/>
      <c r="K185" s="56"/>
    </row>
    <row r="186" spans="1:39" x14ac:dyDescent="0.25">
      <c r="A186" s="11" t="s">
        <v>420</v>
      </c>
      <c r="B186" s="11"/>
      <c r="C186" s="16"/>
      <c r="D186" s="11"/>
      <c r="E186" s="56"/>
      <c r="F186" s="56"/>
      <c r="G186" s="56"/>
      <c r="H186" s="56"/>
      <c r="I186" s="56"/>
      <c r="J186" s="56"/>
      <c r="K186" s="56"/>
    </row>
    <row r="187" spans="1:39" x14ac:dyDescent="0.25">
      <c r="A187" s="12" t="s">
        <v>421</v>
      </c>
      <c r="B187" s="12" t="s">
        <v>422</v>
      </c>
      <c r="C187" s="41" t="s">
        <v>342</v>
      </c>
      <c r="D187" s="12" t="s">
        <v>424</v>
      </c>
      <c r="E187" s="59">
        <v>56000</v>
      </c>
      <c r="F187" s="59">
        <v>1607.2</v>
      </c>
      <c r="G187" s="59">
        <v>2733.96</v>
      </c>
      <c r="H187" s="59">
        <v>1702.4</v>
      </c>
      <c r="I187" s="59">
        <v>25</v>
      </c>
      <c r="J187" s="59">
        <v>6068.56</v>
      </c>
      <c r="K187" s="59">
        <v>49931.44</v>
      </c>
    </row>
    <row r="188" spans="1:39" x14ac:dyDescent="0.25">
      <c r="A188" s="26" t="s">
        <v>423</v>
      </c>
      <c r="B188" s="26">
        <v>1</v>
      </c>
      <c r="C188" s="27"/>
      <c r="D188" s="28"/>
      <c r="E188" s="49">
        <f t="shared" ref="E188:K188" si="20">SUM(E187)</f>
        <v>56000</v>
      </c>
      <c r="F188" s="49">
        <f t="shared" si="20"/>
        <v>1607.2</v>
      </c>
      <c r="G188" s="49">
        <f t="shared" si="20"/>
        <v>2733.96</v>
      </c>
      <c r="H188" s="49">
        <f t="shared" si="20"/>
        <v>1702.4</v>
      </c>
      <c r="I188" s="49">
        <f t="shared" si="20"/>
        <v>25</v>
      </c>
      <c r="J188" s="49">
        <f t="shared" si="20"/>
        <v>6068.56</v>
      </c>
      <c r="K188" s="49">
        <f t="shared" si="20"/>
        <v>49931.44</v>
      </c>
    </row>
    <row r="190" spans="1:39" x14ac:dyDescent="0.25">
      <c r="A190" s="66" t="s">
        <v>327</v>
      </c>
      <c r="B190" s="66"/>
      <c r="C190" s="66"/>
      <c r="D190" s="66"/>
      <c r="E190" s="66"/>
      <c r="F190" s="66"/>
      <c r="G190" s="66"/>
      <c r="H190" s="66"/>
      <c r="I190" s="66"/>
      <c r="J190" s="66"/>
      <c r="K190" s="66"/>
    </row>
    <row r="191" spans="1:39" x14ac:dyDescent="0.25">
      <c r="A191" t="s">
        <v>46</v>
      </c>
      <c r="B191" t="s">
        <v>47</v>
      </c>
      <c r="C191" s="14" t="s">
        <v>342</v>
      </c>
      <c r="D191" t="s">
        <v>226</v>
      </c>
      <c r="E191" s="42">
        <v>57000</v>
      </c>
      <c r="F191" s="42">
        <f>E191*0.0287</f>
        <v>1635.9</v>
      </c>
      <c r="G191" s="42">
        <v>2619.65</v>
      </c>
      <c r="H191" s="42">
        <v>1732.8</v>
      </c>
      <c r="I191" s="42">
        <v>1907.45</v>
      </c>
      <c r="J191" s="42">
        <v>7895.8</v>
      </c>
      <c r="K191" s="42">
        <f>E191-J191</f>
        <v>49104.2</v>
      </c>
    </row>
    <row r="192" spans="1:39" x14ac:dyDescent="0.25">
      <c r="A192" t="s">
        <v>50</v>
      </c>
      <c r="B192" t="s">
        <v>47</v>
      </c>
      <c r="C192" s="14" t="s">
        <v>343</v>
      </c>
      <c r="D192" t="s">
        <v>226</v>
      </c>
      <c r="E192" s="42">
        <v>57000</v>
      </c>
      <c r="F192" s="42">
        <f>E192*0.0287</f>
        <v>1635.9</v>
      </c>
      <c r="G192" s="42">
        <v>2922.14</v>
      </c>
      <c r="H192" s="42">
        <v>1732.8</v>
      </c>
      <c r="I192" s="42">
        <v>1315</v>
      </c>
      <c r="J192" s="42">
        <v>7605.84</v>
      </c>
      <c r="K192" s="42">
        <v>49394.16</v>
      </c>
    </row>
    <row r="193" spans="1:11" x14ac:dyDescent="0.25">
      <c r="A193" t="s">
        <v>269</v>
      </c>
      <c r="B193" t="s">
        <v>289</v>
      </c>
      <c r="C193" s="14" t="s">
        <v>343</v>
      </c>
      <c r="D193" s="7" t="s">
        <v>228</v>
      </c>
      <c r="E193" s="42">
        <v>44000</v>
      </c>
      <c r="F193" s="42">
        <f>E193*0.0287</f>
        <v>1262.8</v>
      </c>
      <c r="G193" s="42">
        <v>1007.19</v>
      </c>
      <c r="H193" s="42">
        <v>1337.6</v>
      </c>
      <c r="I193" s="42">
        <v>175</v>
      </c>
      <c r="J193" s="42">
        <v>3782.59</v>
      </c>
      <c r="K193" s="42">
        <f>+E193-J193</f>
        <v>40217.410000000003</v>
      </c>
    </row>
    <row r="194" spans="1:11" x14ac:dyDescent="0.25">
      <c r="A194" s="6" t="s">
        <v>364</v>
      </c>
      <c r="B194" s="6" t="s">
        <v>16</v>
      </c>
      <c r="C194" s="14" t="s">
        <v>342</v>
      </c>
      <c r="D194" s="10" t="s">
        <v>226</v>
      </c>
      <c r="E194" s="42">
        <v>110000</v>
      </c>
      <c r="F194" s="42">
        <f>E194*0.0287</f>
        <v>3157</v>
      </c>
      <c r="G194" s="42">
        <v>14457.62</v>
      </c>
      <c r="H194" s="42">
        <v>3344</v>
      </c>
      <c r="I194" s="42">
        <v>25</v>
      </c>
      <c r="J194" s="42">
        <v>20983.62</v>
      </c>
      <c r="K194" s="42">
        <v>89016.38</v>
      </c>
    </row>
    <row r="195" spans="1:11" x14ac:dyDescent="0.25">
      <c r="A195" s="26" t="s">
        <v>12</v>
      </c>
      <c r="B195" s="26">
        <v>4</v>
      </c>
      <c r="C195" s="27"/>
      <c r="D195" s="26"/>
      <c r="E195" s="49">
        <f t="shared" ref="E195:J195" si="21">SUM(E191:E194)</f>
        <v>268000</v>
      </c>
      <c r="F195" s="49">
        <f t="shared" si="21"/>
        <v>7691.6</v>
      </c>
      <c r="G195" s="49">
        <f t="shared" si="21"/>
        <v>21006.6</v>
      </c>
      <c r="H195" s="49">
        <f t="shared" si="21"/>
        <v>8147.2</v>
      </c>
      <c r="I195" s="49">
        <f t="shared" si="21"/>
        <v>3422.45</v>
      </c>
      <c r="J195" s="49">
        <f t="shared" si="21"/>
        <v>40267.85</v>
      </c>
      <c r="K195" s="49">
        <f>SUM(K191:K193)+K194</f>
        <v>227732.15</v>
      </c>
    </row>
    <row r="196" spans="1:11" x14ac:dyDescent="0.25">
      <c r="J196" s="59"/>
    </row>
    <row r="197" spans="1:11" s="12" customFormat="1" x14ac:dyDescent="0.25">
      <c r="A197" s="66" t="s">
        <v>328</v>
      </c>
      <c r="B197" s="66"/>
      <c r="C197" s="66"/>
      <c r="D197" s="66"/>
      <c r="E197" s="66"/>
      <c r="F197" s="66"/>
      <c r="G197" s="66"/>
      <c r="H197" s="66"/>
      <c r="I197" s="66"/>
      <c r="J197" s="66"/>
      <c r="K197" s="66"/>
    </row>
    <row r="198" spans="1:11" s="1" customFormat="1" x14ac:dyDescent="0.25">
      <c r="A198" s="12" t="s">
        <v>365</v>
      </c>
      <c r="B198" s="12" t="s">
        <v>231</v>
      </c>
      <c r="C198" s="41" t="s">
        <v>342</v>
      </c>
      <c r="D198" s="12" t="s">
        <v>226</v>
      </c>
      <c r="E198" s="42">
        <v>26250</v>
      </c>
      <c r="F198" s="42">
        <v>753.38</v>
      </c>
      <c r="G198" s="42">
        <v>0</v>
      </c>
      <c r="H198" s="42">
        <v>798</v>
      </c>
      <c r="I198" s="42">
        <v>3290.41</v>
      </c>
      <c r="J198" s="42">
        <f>+F198+G198+H198+I198</f>
        <v>4841.79</v>
      </c>
      <c r="K198" s="42">
        <v>21408.21</v>
      </c>
    </row>
    <row r="199" spans="1:11" s="1" customFormat="1" x14ac:dyDescent="0.25">
      <c r="A199" s="2" t="s">
        <v>12</v>
      </c>
      <c r="B199" s="2">
        <v>1</v>
      </c>
      <c r="C199" s="15"/>
      <c r="D199" s="2"/>
      <c r="E199" s="50">
        <f t="shared" ref="E199:K199" si="22">SUM(E198:E198)</f>
        <v>26250</v>
      </c>
      <c r="F199" s="50">
        <f t="shared" si="22"/>
        <v>753.38</v>
      </c>
      <c r="G199" s="50">
        <f t="shared" si="22"/>
        <v>0</v>
      </c>
      <c r="H199" s="50">
        <f t="shared" si="22"/>
        <v>798</v>
      </c>
      <c r="I199" s="50">
        <f t="shared" si="22"/>
        <v>3290.41</v>
      </c>
      <c r="J199" s="50">
        <f t="shared" si="22"/>
        <v>4841.79</v>
      </c>
      <c r="K199" s="50">
        <f t="shared" si="22"/>
        <v>21408.21</v>
      </c>
    </row>
    <row r="200" spans="1:11" s="11" customFormat="1" x14ac:dyDescent="0.25">
      <c r="A200"/>
      <c r="B200"/>
      <c r="C200" s="14"/>
      <c r="D200"/>
      <c r="E200" s="42"/>
      <c r="F200" s="42"/>
      <c r="G200" s="42"/>
      <c r="H200" s="42"/>
      <c r="I200" s="42"/>
      <c r="J200" s="42"/>
      <c r="K200" s="42"/>
    </row>
    <row r="201" spans="1:11" x14ac:dyDescent="0.25">
      <c r="A201" s="66" t="s">
        <v>329</v>
      </c>
      <c r="B201" s="66"/>
      <c r="C201" s="66"/>
      <c r="D201" s="66"/>
      <c r="E201" s="66"/>
      <c r="F201" s="66"/>
      <c r="G201" s="66"/>
      <c r="H201" s="66"/>
      <c r="I201" s="66"/>
      <c r="J201" s="66"/>
      <c r="K201" s="66"/>
    </row>
    <row r="202" spans="1:11" x14ac:dyDescent="0.25">
      <c r="A202" s="12" t="s">
        <v>38</v>
      </c>
      <c r="B202" s="12" t="s">
        <v>33</v>
      </c>
      <c r="C202" s="41" t="s">
        <v>343</v>
      </c>
      <c r="D202" s="12" t="s">
        <v>226</v>
      </c>
      <c r="E202" s="59">
        <v>41000</v>
      </c>
      <c r="F202" s="59">
        <f>E202*0.0287</f>
        <v>1176.7</v>
      </c>
      <c r="G202" s="59">
        <v>583.79</v>
      </c>
      <c r="H202" s="59">
        <f>E202*0.0304</f>
        <v>1246.4000000000001</v>
      </c>
      <c r="I202" s="59">
        <v>175</v>
      </c>
      <c r="J202" s="59">
        <f>F202+G202+H202+I202</f>
        <v>3181.89</v>
      </c>
      <c r="K202" s="59">
        <v>37818.11</v>
      </c>
    </row>
    <row r="203" spans="1:11" s="1" customFormat="1" x14ac:dyDescent="0.25">
      <c r="A203" s="2" t="s">
        <v>12</v>
      </c>
      <c r="B203" s="2">
        <v>1</v>
      </c>
      <c r="C203" s="15"/>
      <c r="D203" s="2"/>
      <c r="E203" s="50">
        <f t="shared" ref="E203:K203" si="23">SUM(E202:E202)</f>
        <v>41000</v>
      </c>
      <c r="F203" s="50">
        <f t="shared" si="23"/>
        <v>1176.7</v>
      </c>
      <c r="G203" s="50">
        <f t="shared" si="23"/>
        <v>583.79</v>
      </c>
      <c r="H203" s="50">
        <f t="shared" si="23"/>
        <v>1246.4000000000001</v>
      </c>
      <c r="I203" s="50">
        <f t="shared" si="23"/>
        <v>175</v>
      </c>
      <c r="J203" s="50">
        <f t="shared" si="23"/>
        <v>3181.89</v>
      </c>
      <c r="K203" s="50">
        <f t="shared" si="23"/>
        <v>37818.11</v>
      </c>
    </row>
    <row r="205" spans="1:11" x14ac:dyDescent="0.25">
      <c r="A205" s="67" t="s">
        <v>330</v>
      </c>
      <c r="B205" s="67"/>
      <c r="C205" s="67"/>
      <c r="D205" s="67"/>
      <c r="E205" s="67"/>
      <c r="F205" s="67"/>
      <c r="G205" s="67"/>
      <c r="H205" s="67"/>
      <c r="I205" s="67"/>
      <c r="J205" s="67"/>
      <c r="K205" s="67"/>
    </row>
    <row r="206" spans="1:11" s="1" customFormat="1" x14ac:dyDescent="0.25">
      <c r="A206" t="s">
        <v>286</v>
      </c>
      <c r="B206" s="8" t="s">
        <v>433</v>
      </c>
      <c r="C206" s="14" t="s">
        <v>343</v>
      </c>
      <c r="D206" s="7" t="s">
        <v>228</v>
      </c>
      <c r="E206" s="42">
        <v>90000</v>
      </c>
      <c r="F206" s="42">
        <f>E206*0.0287</f>
        <v>2583</v>
      </c>
      <c r="G206" s="42">
        <v>9753.1200000000008</v>
      </c>
      <c r="H206" s="42">
        <f>E206*0.0304</f>
        <v>2736</v>
      </c>
      <c r="I206" s="42">
        <v>175</v>
      </c>
      <c r="J206" s="42">
        <v>15247.12</v>
      </c>
      <c r="K206" s="42">
        <f>E206-J206</f>
        <v>74752.88</v>
      </c>
    </row>
    <row r="207" spans="1:11" s="1" customFormat="1" x14ac:dyDescent="0.25">
      <c r="A207" t="s">
        <v>411</v>
      </c>
      <c r="B207" s="8" t="s">
        <v>16</v>
      </c>
      <c r="C207" s="14" t="s">
        <v>343</v>
      </c>
      <c r="D207" t="s">
        <v>226</v>
      </c>
      <c r="E207" s="42">
        <v>115000</v>
      </c>
      <c r="F207" s="42">
        <v>3300.5</v>
      </c>
      <c r="G207" s="42">
        <v>14877.52</v>
      </c>
      <c r="H207" s="42">
        <v>3496</v>
      </c>
      <c r="I207" s="42">
        <v>3049.9</v>
      </c>
      <c r="J207" s="42">
        <v>24723.919999999998</v>
      </c>
      <c r="K207" s="42">
        <v>90276.08</v>
      </c>
    </row>
    <row r="208" spans="1:11" s="1" customFormat="1" x14ac:dyDescent="0.25">
      <c r="A208" s="2" t="s">
        <v>12</v>
      </c>
      <c r="B208" s="2">
        <v>2</v>
      </c>
      <c r="C208" s="15"/>
      <c r="D208" s="2"/>
      <c r="E208" s="50">
        <f>SUM(E206:E206)+E207</f>
        <v>205000</v>
      </c>
      <c r="F208" s="50">
        <f>SUM(F206:F207)</f>
        <v>5883.5</v>
      </c>
      <c r="G208" s="50">
        <f>SUM(G206:G206)+G207</f>
        <v>24630.639999999999</v>
      </c>
      <c r="H208" s="50">
        <f>SUM(H206:H206)+H207</f>
        <v>6232</v>
      </c>
      <c r="I208" s="50">
        <f>SUM(I206:I206)+I207</f>
        <v>3224.9</v>
      </c>
      <c r="J208" s="50">
        <f>SUM(J206:J206)+J207</f>
        <v>39971.040000000001</v>
      </c>
      <c r="K208" s="50">
        <f>SUM(K206:K206)+K207</f>
        <v>165028.96</v>
      </c>
    </row>
    <row r="209" spans="1:43" x14ac:dyDescent="0.25">
      <c r="A209" s="1"/>
      <c r="B209" s="1"/>
      <c r="C209" s="17"/>
      <c r="D209" s="1"/>
      <c r="E209" s="54"/>
      <c r="F209" s="54"/>
      <c r="G209" s="54"/>
      <c r="H209" s="54"/>
      <c r="I209" s="54"/>
      <c r="J209" s="54"/>
      <c r="K209" s="54"/>
    </row>
    <row r="210" spans="1:43" s="11" customFormat="1" x14ac:dyDescent="0.25">
      <c r="A210" s="1" t="s">
        <v>400</v>
      </c>
      <c r="B210" s="1"/>
      <c r="C210" s="17"/>
      <c r="D210" s="1"/>
      <c r="E210" s="54"/>
      <c r="F210" s="54"/>
      <c r="G210" s="54"/>
      <c r="H210" s="54"/>
      <c r="I210" s="54"/>
      <c r="J210" s="54"/>
      <c r="K210" s="54"/>
    </row>
    <row r="211" spans="1:43" s="11" customFormat="1" x14ac:dyDescent="0.25">
      <c r="A211" s="20" t="s">
        <v>366</v>
      </c>
      <c r="B211" s="20" t="s">
        <v>36</v>
      </c>
      <c r="C211" s="21" t="s">
        <v>343</v>
      </c>
      <c r="D211" s="20" t="s">
        <v>228</v>
      </c>
      <c r="E211" s="60">
        <v>44000</v>
      </c>
      <c r="F211" s="60">
        <v>1262.8</v>
      </c>
      <c r="G211" s="42">
        <v>1007.19</v>
      </c>
      <c r="H211" s="60">
        <v>1337.6</v>
      </c>
      <c r="I211" s="60">
        <v>175</v>
      </c>
      <c r="J211" s="60">
        <v>3782.59</v>
      </c>
      <c r="K211" s="60">
        <v>40217.410000000003</v>
      </c>
    </row>
    <row r="212" spans="1:43" s="11" customFormat="1" x14ac:dyDescent="0.25">
      <c r="A212" s="20" t="s">
        <v>368</v>
      </c>
      <c r="B212" s="20" t="s">
        <v>36</v>
      </c>
      <c r="C212" s="21" t="s">
        <v>343</v>
      </c>
      <c r="D212" s="20" t="s">
        <v>345</v>
      </c>
      <c r="E212" s="60">
        <v>44000</v>
      </c>
      <c r="F212" s="60">
        <v>1262.8</v>
      </c>
      <c r="G212" s="42">
        <v>1007.19</v>
      </c>
      <c r="H212" s="60">
        <v>1337.6</v>
      </c>
      <c r="I212" s="60">
        <v>175</v>
      </c>
      <c r="J212" s="60">
        <v>3782.59</v>
      </c>
      <c r="K212" s="60">
        <v>40217.410000000003</v>
      </c>
    </row>
    <row r="213" spans="1:43" x14ac:dyDescent="0.25">
      <c r="A213" s="34" t="s">
        <v>12</v>
      </c>
      <c r="B213" s="34">
        <v>2</v>
      </c>
      <c r="C213" s="35"/>
      <c r="D213" s="34"/>
      <c r="E213" s="61">
        <f>E211+E212</f>
        <v>88000</v>
      </c>
      <c r="F213" s="61">
        <f>SUM(F211:F212)</f>
        <v>2525.6</v>
      </c>
      <c r="G213" s="61">
        <f>G211+G212</f>
        <v>2014.38</v>
      </c>
      <c r="H213" s="61">
        <f>H211+H212</f>
        <v>2675.2</v>
      </c>
      <c r="I213" s="61">
        <f>I211+I212</f>
        <v>350</v>
      </c>
      <c r="J213" s="61">
        <f>J211+J212</f>
        <v>7565.18</v>
      </c>
      <c r="K213" s="61">
        <f>K211+K212</f>
        <v>80434.820000000007</v>
      </c>
    </row>
    <row r="214" spans="1:43" s="11" customFormat="1" x14ac:dyDescent="0.25">
      <c r="A214"/>
      <c r="B214"/>
      <c r="C214" s="14"/>
      <c r="D214"/>
      <c r="E214" s="42"/>
      <c r="F214" s="42"/>
      <c r="G214" s="42"/>
      <c r="H214" s="42"/>
      <c r="I214" s="42"/>
      <c r="J214" s="42"/>
      <c r="K214" s="42"/>
    </row>
    <row r="215" spans="1:43" s="11" customFormat="1" x14ac:dyDescent="0.25">
      <c r="A215" s="66" t="s">
        <v>331</v>
      </c>
      <c r="B215" s="66"/>
      <c r="C215" s="66"/>
      <c r="D215" s="66"/>
      <c r="E215" s="66"/>
      <c r="F215" s="66"/>
      <c r="G215" s="66"/>
      <c r="H215" s="66"/>
      <c r="I215" s="66"/>
      <c r="J215" s="66"/>
      <c r="K215" s="66"/>
    </row>
    <row r="216" spans="1:43" x14ac:dyDescent="0.25">
      <c r="A216" s="20" t="s">
        <v>35</v>
      </c>
      <c r="B216" s="20" t="s">
        <v>367</v>
      </c>
      <c r="C216" s="21" t="s">
        <v>343</v>
      </c>
      <c r="D216" s="20" t="s">
        <v>228</v>
      </c>
      <c r="E216" s="60">
        <v>91000</v>
      </c>
      <c r="F216" s="60">
        <f>E216*0.0287</f>
        <v>2611.6999999999998</v>
      </c>
      <c r="G216" s="60">
        <v>9988.34</v>
      </c>
      <c r="H216" s="60">
        <f>E216*0.0304</f>
        <v>2766.4</v>
      </c>
      <c r="I216" s="60">
        <v>2300</v>
      </c>
      <c r="J216" s="42">
        <v>17666.439999999999</v>
      </c>
      <c r="K216" s="60">
        <f>E216-J216</f>
        <v>73333.56</v>
      </c>
    </row>
    <row r="217" spans="1:43" x14ac:dyDescent="0.25">
      <c r="A217" s="20" t="s">
        <v>369</v>
      </c>
      <c r="B217" s="20" t="s">
        <v>36</v>
      </c>
      <c r="C217" s="21" t="s">
        <v>343</v>
      </c>
      <c r="D217" s="20" t="s">
        <v>228</v>
      </c>
      <c r="E217" s="60">
        <v>44000</v>
      </c>
      <c r="F217" s="60">
        <v>1262.8</v>
      </c>
      <c r="G217" s="42">
        <v>1007.19</v>
      </c>
      <c r="H217" s="60">
        <v>1337.6</v>
      </c>
      <c r="I217" s="60">
        <v>175</v>
      </c>
      <c r="J217" s="42">
        <v>3782.59</v>
      </c>
      <c r="K217" s="42">
        <v>40217.410000000003</v>
      </c>
    </row>
    <row r="218" spans="1:43" s="1" customFormat="1" x14ac:dyDescent="0.25">
      <c r="A218" s="2" t="s">
        <v>12</v>
      </c>
      <c r="B218" s="2">
        <v>2</v>
      </c>
      <c r="C218" s="15"/>
      <c r="D218" s="2"/>
      <c r="E218" s="50">
        <f>SUM(E216:E216)+E217</f>
        <v>135000</v>
      </c>
      <c r="F218" s="50">
        <f>SUM(F216:F217)</f>
        <v>3874.5</v>
      </c>
      <c r="G218" s="50">
        <f>SUM(G216:G216)+G217</f>
        <v>10995.53</v>
      </c>
      <c r="H218" s="50">
        <f>SUM(H216:H216)+H217</f>
        <v>4104</v>
      </c>
      <c r="I218" s="50">
        <f>SUM(I216:I216)+I217</f>
        <v>2475</v>
      </c>
      <c r="J218" s="50">
        <f>SUM(J216:J216)+J217</f>
        <v>21449.03</v>
      </c>
      <c r="K218" s="50">
        <f>SUM(K216:K216)+K217</f>
        <v>113550.97</v>
      </c>
    </row>
    <row r="219" spans="1:43" s="1" customFormat="1" x14ac:dyDescent="0.25">
      <c r="A219"/>
      <c r="B219"/>
      <c r="C219" s="14"/>
      <c r="D219"/>
      <c r="E219" s="42"/>
      <c r="F219" s="42"/>
      <c r="G219" s="42"/>
      <c r="H219" s="42"/>
      <c r="I219" s="42"/>
      <c r="J219" s="42"/>
      <c r="K219" s="42"/>
    </row>
    <row r="220" spans="1:43" x14ac:dyDescent="0.25">
      <c r="A220" s="66" t="s">
        <v>332</v>
      </c>
      <c r="B220" s="66"/>
      <c r="C220" s="66"/>
      <c r="D220" s="66"/>
      <c r="E220" s="66"/>
      <c r="F220" s="66"/>
      <c r="G220" s="66"/>
      <c r="H220" s="66"/>
      <c r="I220" s="66"/>
      <c r="J220" s="66"/>
      <c r="K220" s="66"/>
    </row>
    <row r="221" spans="1:43" x14ac:dyDescent="0.25">
      <c r="A221" s="13" t="s">
        <v>32</v>
      </c>
      <c r="B221" t="s">
        <v>473</v>
      </c>
      <c r="C221" s="14" t="s">
        <v>343</v>
      </c>
      <c r="D221" t="s">
        <v>226</v>
      </c>
      <c r="E221" s="42">
        <v>45000</v>
      </c>
      <c r="F221" s="42">
        <f>E221*0.0287</f>
        <v>1291.5</v>
      </c>
      <c r="G221" s="42">
        <v>921.46</v>
      </c>
      <c r="H221" s="42">
        <v>1368</v>
      </c>
      <c r="I221" s="42">
        <v>1687.45</v>
      </c>
      <c r="J221" s="42">
        <v>5268.41</v>
      </c>
      <c r="K221" s="42">
        <v>39731.589999999997</v>
      </c>
    </row>
    <row r="222" spans="1:43" s="1" customFormat="1" x14ac:dyDescent="0.25">
      <c r="A222" t="s">
        <v>34</v>
      </c>
      <c r="B222" t="s">
        <v>473</v>
      </c>
      <c r="C222" s="14" t="s">
        <v>343</v>
      </c>
      <c r="D222" t="s">
        <v>228</v>
      </c>
      <c r="E222" s="42">
        <v>45000</v>
      </c>
      <c r="F222" s="42">
        <v>1291.5</v>
      </c>
      <c r="G222" s="42">
        <v>1148.33</v>
      </c>
      <c r="H222" s="42">
        <v>1368</v>
      </c>
      <c r="I222" s="42">
        <v>175</v>
      </c>
      <c r="J222" s="42">
        <v>3982.83</v>
      </c>
      <c r="K222" s="42">
        <v>41017.17</v>
      </c>
    </row>
    <row r="223" spans="1:43" s="1" customFormat="1" x14ac:dyDescent="0.25">
      <c r="A223" t="s">
        <v>30</v>
      </c>
      <c r="B223" t="s">
        <v>31</v>
      </c>
      <c r="C223" s="14" t="s">
        <v>343</v>
      </c>
      <c r="D223" t="s">
        <v>226</v>
      </c>
      <c r="E223" s="42">
        <v>91000</v>
      </c>
      <c r="F223" s="42">
        <f>E223*0.0287</f>
        <v>2611.6999999999998</v>
      </c>
      <c r="G223" s="42">
        <v>9232.1200000000008</v>
      </c>
      <c r="H223" s="42">
        <v>2766.4</v>
      </c>
      <c r="I223" s="42">
        <v>5014.8999999999996</v>
      </c>
      <c r="J223" s="42">
        <v>19625.12</v>
      </c>
      <c r="K223" s="42">
        <v>71374.880000000005</v>
      </c>
    </row>
    <row r="224" spans="1:43" x14ac:dyDescent="0.25">
      <c r="A224" t="s">
        <v>425</v>
      </c>
      <c r="B224" t="s">
        <v>473</v>
      </c>
      <c r="C224" s="14" t="s">
        <v>343</v>
      </c>
      <c r="D224" t="s">
        <v>228</v>
      </c>
      <c r="E224" s="42">
        <v>44000</v>
      </c>
      <c r="F224" s="42">
        <v>1262.8</v>
      </c>
      <c r="G224" s="42">
        <v>1007.19</v>
      </c>
      <c r="H224" s="42">
        <v>1337.6</v>
      </c>
      <c r="I224" s="42">
        <v>175</v>
      </c>
      <c r="J224" s="42">
        <v>3782.59</v>
      </c>
      <c r="K224" s="42">
        <v>40217.410000000003</v>
      </c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</row>
    <row r="225" spans="1:256" s="1" customFormat="1" x14ac:dyDescent="0.25">
      <c r="A225" s="2" t="s">
        <v>12</v>
      </c>
      <c r="B225" s="2">
        <v>4</v>
      </c>
      <c r="C225" s="15"/>
      <c r="D225" s="2"/>
      <c r="E225" s="50">
        <f t="shared" ref="E225:K225" si="24">SUM(E221:E224)</f>
        <v>225000</v>
      </c>
      <c r="F225" s="50">
        <f t="shared" si="24"/>
        <v>6457.5</v>
      </c>
      <c r="G225" s="50">
        <f t="shared" si="24"/>
        <v>12309.1</v>
      </c>
      <c r="H225" s="50">
        <f t="shared" si="24"/>
        <v>6840</v>
      </c>
      <c r="I225" s="50">
        <f t="shared" si="24"/>
        <v>7052.35</v>
      </c>
      <c r="J225" s="50">
        <f t="shared" si="24"/>
        <v>32658.95</v>
      </c>
      <c r="K225" s="50">
        <f t="shared" si="24"/>
        <v>192341.05</v>
      </c>
    </row>
    <row r="226" spans="1:256" x14ac:dyDescent="0.25"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</row>
    <row r="227" spans="1:256" x14ac:dyDescent="0.25">
      <c r="A227" s="66" t="s">
        <v>333</v>
      </c>
      <c r="B227" s="66"/>
      <c r="C227" s="66"/>
      <c r="D227" s="66"/>
      <c r="E227" s="66"/>
      <c r="F227" s="66"/>
      <c r="G227" s="66"/>
      <c r="H227" s="66"/>
      <c r="I227" s="66"/>
      <c r="J227" s="66"/>
      <c r="K227" s="66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</row>
    <row r="228" spans="1:256" s="1" customFormat="1" x14ac:dyDescent="0.25">
      <c r="A228" s="6" t="s">
        <v>39</v>
      </c>
      <c r="B228" s="6" t="s">
        <v>278</v>
      </c>
      <c r="C228" s="14" t="s">
        <v>343</v>
      </c>
      <c r="D228" s="9" t="s">
        <v>228</v>
      </c>
      <c r="E228" s="42">
        <v>89500</v>
      </c>
      <c r="F228" s="42">
        <f>E228*0.0287</f>
        <v>2568.65</v>
      </c>
      <c r="G228" s="42">
        <v>9635.51</v>
      </c>
      <c r="H228" s="42">
        <f>E228*0.0304</f>
        <v>2720.8</v>
      </c>
      <c r="I228" s="42">
        <v>175</v>
      </c>
      <c r="J228" s="42">
        <f t="shared" ref="J228:J233" si="25">+F228+G228+H228+I228</f>
        <v>15099.96</v>
      </c>
      <c r="K228" s="42">
        <v>74400.039999999994</v>
      </c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</row>
    <row r="229" spans="1:256" s="26" customFormat="1" x14ac:dyDescent="0.25">
      <c r="A229" t="s">
        <v>244</v>
      </c>
      <c r="B229" s="6" t="s">
        <v>22</v>
      </c>
      <c r="C229" s="14" t="s">
        <v>342</v>
      </c>
      <c r="D229" t="s">
        <v>228</v>
      </c>
      <c r="E229" s="42">
        <v>32000</v>
      </c>
      <c r="F229" s="42">
        <v>918.4</v>
      </c>
      <c r="G229" s="42">
        <v>0</v>
      </c>
      <c r="H229" s="42">
        <v>972.8</v>
      </c>
      <c r="I229" s="42">
        <v>983</v>
      </c>
      <c r="J229" s="42">
        <f t="shared" si="25"/>
        <v>2874.2</v>
      </c>
      <c r="K229" s="42">
        <v>29125.8</v>
      </c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  <c r="AX229" s="11"/>
      <c r="AY229" s="11"/>
      <c r="AZ229" s="11"/>
      <c r="BA229" s="11"/>
      <c r="BB229" s="11"/>
      <c r="BC229" s="11"/>
      <c r="BD229" s="11"/>
      <c r="BE229" s="11"/>
      <c r="BF229" s="11"/>
      <c r="BG229" s="11"/>
      <c r="BH229" s="11"/>
      <c r="BI229" s="11"/>
      <c r="BJ229" s="11"/>
      <c r="BK229" s="11"/>
      <c r="BL229" s="11"/>
      <c r="BM229" s="11"/>
      <c r="BN229" s="11"/>
      <c r="BO229" s="11"/>
      <c r="BP229" s="11"/>
      <c r="BQ229" s="11"/>
      <c r="BR229" s="11"/>
      <c r="BS229" s="11"/>
      <c r="BT229" s="11"/>
      <c r="BU229" s="11"/>
      <c r="BV229" s="11"/>
      <c r="BW229" s="11"/>
      <c r="BX229" s="11"/>
      <c r="BY229" s="11"/>
      <c r="BZ229" s="11"/>
      <c r="CA229" s="11"/>
      <c r="CB229" s="11"/>
      <c r="CC229" s="11"/>
      <c r="CD229" s="11"/>
      <c r="CE229" s="11"/>
      <c r="CF229" s="11"/>
      <c r="CG229" s="11"/>
      <c r="CH229" s="11"/>
      <c r="CI229" s="11"/>
      <c r="CJ229" s="11"/>
      <c r="CK229" s="11"/>
      <c r="CL229" s="11"/>
      <c r="CM229" s="11"/>
      <c r="CN229" s="11"/>
      <c r="CO229" s="11"/>
      <c r="CP229" s="11"/>
      <c r="CQ229" s="11"/>
      <c r="CR229" s="11"/>
      <c r="CS229" s="11"/>
      <c r="CT229" s="11"/>
      <c r="CU229" s="11"/>
      <c r="CV229" s="11"/>
      <c r="CW229" s="11"/>
      <c r="CX229" s="11"/>
      <c r="CY229" s="11"/>
      <c r="CZ229" s="11"/>
      <c r="DA229" s="11"/>
      <c r="DB229" s="11"/>
      <c r="DC229" s="11"/>
      <c r="DD229" s="11"/>
      <c r="DE229" s="11"/>
      <c r="DF229" s="11"/>
      <c r="DG229" s="11"/>
      <c r="DH229" s="11"/>
      <c r="DI229" s="11"/>
      <c r="DJ229" s="11"/>
      <c r="DK229" s="11"/>
      <c r="DL229" s="11"/>
      <c r="DM229" s="11"/>
      <c r="DN229" s="11"/>
      <c r="DO229" s="11"/>
      <c r="DP229" s="11"/>
      <c r="DQ229" s="11"/>
      <c r="DR229" s="11"/>
      <c r="DS229" s="11"/>
      <c r="DT229" s="11"/>
      <c r="DU229" s="11"/>
      <c r="DV229" s="11"/>
      <c r="DW229" s="11"/>
      <c r="DX229" s="11"/>
      <c r="DY229" s="11"/>
      <c r="DZ229" s="11"/>
      <c r="EA229" s="11"/>
      <c r="EB229" s="11"/>
      <c r="EC229" s="11"/>
      <c r="ED229" s="11"/>
      <c r="EE229" s="11"/>
      <c r="EF229" s="11"/>
      <c r="EG229" s="11"/>
      <c r="EH229" s="11"/>
      <c r="EI229" s="11"/>
      <c r="EJ229" s="11"/>
      <c r="EK229" s="11"/>
      <c r="EL229" s="11"/>
      <c r="EM229" s="11"/>
      <c r="EN229" s="11"/>
      <c r="EO229" s="11"/>
      <c r="EP229" s="11"/>
      <c r="EQ229" s="11"/>
      <c r="ER229" s="11"/>
      <c r="ES229" s="11"/>
      <c r="ET229" s="11"/>
      <c r="EU229" s="11"/>
      <c r="EV229" s="11"/>
      <c r="EW229" s="11"/>
      <c r="EX229" s="11"/>
      <c r="EY229" s="11"/>
      <c r="EZ229" s="11"/>
      <c r="FA229" s="11"/>
      <c r="FB229" s="11"/>
      <c r="FC229" s="11"/>
      <c r="FD229" s="11"/>
      <c r="FE229" s="11"/>
      <c r="FF229" s="11"/>
      <c r="FG229" s="11"/>
      <c r="FH229" s="11"/>
      <c r="FI229" s="11"/>
      <c r="FJ229" s="11"/>
      <c r="FK229" s="11"/>
      <c r="FL229" s="11"/>
      <c r="FM229" s="11"/>
      <c r="FN229" s="11"/>
      <c r="FO229" s="11"/>
      <c r="FP229" s="11"/>
      <c r="FQ229" s="11"/>
      <c r="FR229" s="11"/>
      <c r="FS229" s="11"/>
      <c r="FT229" s="11"/>
      <c r="FU229" s="11"/>
      <c r="FV229" s="11"/>
      <c r="FW229" s="11"/>
      <c r="FX229" s="11"/>
      <c r="FY229" s="11"/>
      <c r="FZ229" s="11"/>
      <c r="GA229" s="11"/>
      <c r="GB229" s="11"/>
      <c r="GC229" s="11"/>
      <c r="GD229" s="11"/>
      <c r="GE229" s="11"/>
      <c r="GF229" s="11"/>
      <c r="GG229" s="11"/>
      <c r="GH229" s="11"/>
      <c r="GI229" s="11"/>
      <c r="GJ229" s="11"/>
      <c r="GK229" s="11"/>
      <c r="GL229" s="11"/>
      <c r="GM229" s="11"/>
      <c r="GN229" s="11"/>
      <c r="GO229" s="11"/>
      <c r="GP229" s="11"/>
      <c r="GQ229" s="11"/>
      <c r="GR229" s="11"/>
      <c r="GS229" s="11"/>
      <c r="GT229" s="11"/>
      <c r="GU229" s="11"/>
      <c r="GV229" s="11"/>
      <c r="GW229" s="11"/>
      <c r="GX229" s="11"/>
      <c r="GY229" s="11"/>
      <c r="GZ229" s="11"/>
      <c r="HA229" s="11"/>
      <c r="HB229" s="11"/>
      <c r="HC229" s="11"/>
      <c r="HD229" s="11"/>
      <c r="HE229" s="11"/>
      <c r="HF229" s="11"/>
      <c r="HG229" s="11"/>
      <c r="HH229" s="11"/>
      <c r="HI229" s="11"/>
      <c r="HJ229" s="11"/>
      <c r="HK229" s="11"/>
      <c r="HL229" s="11"/>
      <c r="HM229" s="11"/>
      <c r="HN229" s="11"/>
      <c r="HO229" s="11"/>
      <c r="HP229" s="11"/>
      <c r="HQ229" s="11"/>
      <c r="HR229" s="11"/>
      <c r="HS229" s="11"/>
      <c r="HT229" s="11"/>
      <c r="HU229" s="11"/>
      <c r="HV229" s="11"/>
      <c r="HW229" s="11"/>
      <c r="HX229" s="11"/>
      <c r="HY229" s="11"/>
      <c r="HZ229" s="11"/>
      <c r="IA229" s="11"/>
      <c r="IB229" s="11"/>
      <c r="IC229" s="11"/>
      <c r="ID229" s="11"/>
      <c r="IE229" s="11"/>
      <c r="IF229" s="11"/>
      <c r="IG229" s="11"/>
      <c r="IH229" s="11"/>
      <c r="II229" s="11"/>
      <c r="IJ229" s="11"/>
      <c r="IK229" s="11"/>
      <c r="IL229" s="11"/>
      <c r="IM229" s="11"/>
      <c r="IN229" s="11"/>
      <c r="IO229" s="11"/>
      <c r="IP229" s="11"/>
      <c r="IQ229" s="11"/>
      <c r="IR229" s="11"/>
      <c r="IS229" s="11"/>
      <c r="IT229" s="11"/>
      <c r="IU229" s="11"/>
      <c r="IV229" s="11"/>
    </row>
    <row r="230" spans="1:256" s="1" customFormat="1" ht="17.25" customHeight="1" x14ac:dyDescent="0.25">
      <c r="A230" t="s">
        <v>416</v>
      </c>
      <c r="B230" s="6" t="s">
        <v>211</v>
      </c>
      <c r="C230" s="14" t="s">
        <v>343</v>
      </c>
      <c r="D230" t="s">
        <v>226</v>
      </c>
      <c r="E230" s="42">
        <v>115000</v>
      </c>
      <c r="F230" s="42">
        <v>3300.5</v>
      </c>
      <c r="G230" s="42">
        <v>15633.74</v>
      </c>
      <c r="H230" s="42">
        <v>3496</v>
      </c>
      <c r="I230" s="42">
        <v>75</v>
      </c>
      <c r="J230" s="42">
        <f t="shared" si="25"/>
        <v>22505.24</v>
      </c>
      <c r="K230" s="42">
        <v>92494.76</v>
      </c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  <c r="AX230" s="11"/>
      <c r="AY230" s="11"/>
      <c r="AZ230" s="11"/>
      <c r="BA230" s="11"/>
      <c r="BB230" s="11"/>
      <c r="BC230" s="11"/>
      <c r="BD230" s="11"/>
      <c r="BE230" s="11"/>
      <c r="BF230" s="11"/>
      <c r="BG230" s="11"/>
      <c r="BH230" s="11"/>
      <c r="BI230" s="11"/>
      <c r="BJ230" s="11"/>
      <c r="BK230" s="11"/>
      <c r="BL230" s="11"/>
      <c r="BM230" s="11"/>
      <c r="BN230" s="11"/>
      <c r="BO230" s="11"/>
      <c r="BP230" s="11"/>
      <c r="BQ230" s="11"/>
      <c r="BR230" s="11"/>
      <c r="BS230" s="11"/>
      <c r="BT230" s="11"/>
      <c r="BU230" s="11"/>
      <c r="BV230" s="11"/>
      <c r="BW230" s="11"/>
      <c r="BX230" s="11"/>
      <c r="BY230" s="11"/>
      <c r="BZ230" s="11"/>
      <c r="CA230" s="11"/>
      <c r="CB230" s="11"/>
      <c r="CC230" s="11"/>
      <c r="CD230" s="11"/>
      <c r="CE230" s="11"/>
      <c r="CF230" s="11"/>
      <c r="CG230" s="11"/>
      <c r="CH230" s="11"/>
      <c r="CI230" s="11"/>
      <c r="CJ230" s="11"/>
      <c r="CK230" s="11"/>
      <c r="CL230" s="11"/>
      <c r="CM230" s="11"/>
      <c r="CN230" s="11"/>
      <c r="CO230" s="11"/>
      <c r="CP230" s="11"/>
      <c r="CQ230" s="11"/>
      <c r="CR230" s="11"/>
      <c r="CS230" s="11"/>
      <c r="CT230" s="11"/>
      <c r="CU230" s="11"/>
      <c r="CV230" s="11"/>
      <c r="CW230" s="11"/>
      <c r="CX230" s="11"/>
      <c r="CY230" s="11"/>
      <c r="CZ230" s="11"/>
      <c r="DA230" s="11"/>
      <c r="DB230" s="11"/>
      <c r="DC230" s="11"/>
      <c r="DD230" s="11"/>
      <c r="DE230" s="11"/>
      <c r="DF230" s="11"/>
      <c r="DG230" s="11"/>
      <c r="DH230" s="11"/>
      <c r="DI230" s="11"/>
      <c r="DJ230" s="11"/>
      <c r="DK230" s="11"/>
      <c r="DL230" s="11"/>
      <c r="DM230" s="11"/>
      <c r="DN230" s="11"/>
      <c r="DO230" s="11"/>
      <c r="DP230" s="11"/>
      <c r="DQ230" s="11"/>
      <c r="DR230" s="11"/>
      <c r="DS230" s="11"/>
      <c r="DT230" s="11"/>
      <c r="DU230" s="11"/>
      <c r="DV230" s="11"/>
      <c r="DW230" s="11"/>
      <c r="DX230" s="11"/>
      <c r="DY230" s="11"/>
      <c r="DZ230" s="11"/>
      <c r="EA230" s="11"/>
      <c r="EB230" s="11"/>
      <c r="EC230" s="11"/>
      <c r="ED230" s="11"/>
      <c r="EE230" s="11"/>
      <c r="EF230" s="11"/>
      <c r="EG230" s="11"/>
      <c r="EH230" s="11"/>
      <c r="EI230" s="11"/>
      <c r="EJ230" s="11"/>
      <c r="EK230" s="11"/>
      <c r="EL230" s="11"/>
      <c r="EM230" s="11"/>
      <c r="EN230" s="11"/>
      <c r="EO230" s="11"/>
      <c r="EP230" s="11"/>
      <c r="EQ230" s="11"/>
      <c r="ER230" s="11"/>
      <c r="ES230" s="11"/>
      <c r="ET230" s="11"/>
      <c r="EU230" s="11"/>
      <c r="EV230" s="11"/>
      <c r="EW230" s="11"/>
      <c r="EX230" s="11"/>
      <c r="EY230" s="11"/>
      <c r="EZ230" s="11"/>
      <c r="FA230" s="11"/>
      <c r="FB230" s="11"/>
      <c r="FC230" s="11"/>
      <c r="FD230" s="11"/>
      <c r="FE230" s="11"/>
      <c r="FF230" s="11"/>
      <c r="FG230" s="11"/>
      <c r="FH230" s="11"/>
      <c r="FI230" s="11"/>
      <c r="FJ230" s="11"/>
      <c r="FK230" s="11"/>
      <c r="FL230" s="11"/>
      <c r="FM230" s="11"/>
      <c r="FN230" s="11"/>
      <c r="FO230" s="11"/>
      <c r="FP230" s="11"/>
      <c r="FQ230" s="11"/>
      <c r="FR230" s="11"/>
      <c r="FS230" s="11"/>
      <c r="FT230" s="11"/>
      <c r="FU230" s="11"/>
      <c r="FV230" s="11"/>
      <c r="FW230" s="11"/>
      <c r="FX230" s="11"/>
      <c r="FY230" s="11"/>
      <c r="FZ230" s="11"/>
      <c r="GA230" s="11"/>
      <c r="GB230" s="11"/>
      <c r="GC230" s="11"/>
      <c r="GD230" s="11"/>
      <c r="GE230" s="11"/>
      <c r="GF230" s="11"/>
      <c r="GG230" s="11"/>
      <c r="GH230" s="11"/>
      <c r="GI230" s="11"/>
      <c r="GJ230" s="11"/>
      <c r="GK230" s="11"/>
      <c r="GL230" s="11"/>
      <c r="GM230" s="11"/>
      <c r="GN230" s="11"/>
      <c r="GO230" s="11"/>
      <c r="GP230" s="11"/>
      <c r="GQ230" s="11"/>
      <c r="GR230" s="11"/>
      <c r="GS230" s="11"/>
      <c r="GT230" s="11"/>
      <c r="GU230" s="11"/>
      <c r="GV230" s="11"/>
      <c r="GW230" s="11"/>
      <c r="GX230" s="11"/>
      <c r="GY230" s="11"/>
      <c r="GZ230" s="11"/>
      <c r="HA230" s="11"/>
      <c r="HB230" s="11"/>
      <c r="HC230" s="11"/>
      <c r="HD230" s="11"/>
      <c r="HE230" s="11"/>
      <c r="HF230" s="11"/>
      <c r="HG230" s="11"/>
      <c r="HH230" s="11"/>
      <c r="HI230" s="11"/>
      <c r="HJ230" s="11"/>
      <c r="HK230" s="11"/>
      <c r="HL230" s="11"/>
      <c r="HM230" s="11"/>
      <c r="HN230" s="11"/>
      <c r="HO230" s="11"/>
      <c r="HP230" s="11"/>
      <c r="HQ230" s="11"/>
      <c r="HR230" s="11"/>
      <c r="HS230" s="11"/>
      <c r="HT230" s="11"/>
      <c r="HU230" s="11"/>
      <c r="HV230" s="11"/>
      <c r="HW230" s="11"/>
      <c r="HX230" s="11"/>
      <c r="HY230" s="11"/>
      <c r="HZ230" s="11"/>
      <c r="IA230" s="11"/>
      <c r="IB230" s="11"/>
      <c r="IC230" s="11"/>
      <c r="ID230" s="11"/>
      <c r="IE230" s="11"/>
      <c r="IF230" s="11"/>
      <c r="IG230" s="11"/>
      <c r="IH230" s="11"/>
      <c r="II230" s="11"/>
      <c r="IJ230" s="11"/>
      <c r="IK230" s="11"/>
      <c r="IL230" s="11"/>
      <c r="IM230" s="11"/>
      <c r="IN230" s="11"/>
      <c r="IO230" s="11"/>
      <c r="IP230" s="11"/>
      <c r="IQ230" s="11"/>
      <c r="IR230" s="11"/>
      <c r="IS230" s="11"/>
      <c r="IT230" s="11"/>
      <c r="IU230" s="11"/>
      <c r="IV230" s="11"/>
    </row>
    <row r="231" spans="1:256" x14ac:dyDescent="0.25">
      <c r="A231" t="s">
        <v>40</v>
      </c>
      <c r="B231" t="s">
        <v>14</v>
      </c>
      <c r="C231" s="14" t="s">
        <v>342</v>
      </c>
      <c r="D231" t="s">
        <v>226</v>
      </c>
      <c r="E231" s="42">
        <v>46000</v>
      </c>
      <c r="F231" s="42">
        <v>1320.2</v>
      </c>
      <c r="G231" s="42">
        <v>835.73</v>
      </c>
      <c r="H231" s="42">
        <f>E231*0.0304</f>
        <v>1398.4</v>
      </c>
      <c r="I231" s="42">
        <v>3339.9</v>
      </c>
      <c r="J231" s="42">
        <f t="shared" si="25"/>
        <v>6894.23</v>
      </c>
      <c r="K231" s="42">
        <v>39105.769999999997</v>
      </c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  <c r="BA231" s="12"/>
      <c r="BB231" s="12"/>
      <c r="BC231" s="12"/>
      <c r="BD231" s="12"/>
      <c r="BE231" s="12"/>
      <c r="BF231" s="12"/>
      <c r="BG231" s="12"/>
      <c r="BH231" s="12"/>
      <c r="BI231" s="12"/>
      <c r="BJ231" s="12"/>
      <c r="BK231" s="12"/>
      <c r="BL231" s="12"/>
      <c r="BM231" s="12"/>
      <c r="BN231" s="12"/>
      <c r="BO231" s="12"/>
      <c r="BP231" s="12"/>
      <c r="BQ231" s="12"/>
      <c r="BR231" s="12"/>
      <c r="BS231" s="12"/>
      <c r="BT231" s="12"/>
      <c r="BU231" s="12"/>
      <c r="BV231" s="12"/>
      <c r="BW231" s="12"/>
      <c r="BX231" s="12"/>
      <c r="BY231" s="12"/>
      <c r="BZ231" s="12"/>
      <c r="CA231" s="12"/>
      <c r="CB231" s="12"/>
      <c r="CC231" s="12"/>
      <c r="CD231" s="12"/>
      <c r="CE231" s="12"/>
      <c r="CF231" s="12"/>
      <c r="CG231" s="12"/>
      <c r="CH231" s="12"/>
      <c r="CI231" s="12"/>
      <c r="CJ231" s="12"/>
      <c r="CK231" s="12"/>
      <c r="CL231" s="12"/>
      <c r="CM231" s="12"/>
      <c r="CN231" s="12"/>
      <c r="CO231" s="12"/>
      <c r="CP231" s="12"/>
      <c r="CQ231" s="12"/>
      <c r="CR231" s="12"/>
      <c r="CS231" s="12"/>
      <c r="CT231" s="12"/>
      <c r="CU231" s="12"/>
      <c r="CV231" s="12"/>
      <c r="CW231" s="12"/>
      <c r="CX231" s="12"/>
      <c r="CY231" s="12"/>
      <c r="CZ231" s="12"/>
      <c r="DA231" s="12"/>
      <c r="DB231" s="12"/>
      <c r="DC231" s="12"/>
      <c r="DD231" s="12"/>
      <c r="DE231" s="12"/>
      <c r="DF231" s="12"/>
      <c r="DG231" s="12"/>
      <c r="DH231" s="12"/>
      <c r="DI231" s="12"/>
      <c r="DJ231" s="12"/>
      <c r="DK231" s="12"/>
      <c r="DL231" s="12"/>
      <c r="DM231" s="12"/>
      <c r="DN231" s="12"/>
      <c r="DO231" s="12"/>
      <c r="DP231" s="12"/>
      <c r="DQ231" s="12"/>
      <c r="DR231" s="12"/>
      <c r="DS231" s="12"/>
      <c r="DT231" s="12"/>
      <c r="DU231" s="12"/>
      <c r="DV231" s="12"/>
      <c r="DW231" s="12"/>
      <c r="DX231" s="12"/>
      <c r="DY231" s="12"/>
      <c r="DZ231" s="12"/>
      <c r="EA231" s="12"/>
      <c r="EB231" s="12"/>
      <c r="EC231" s="12"/>
      <c r="ED231" s="12"/>
      <c r="EE231" s="12"/>
      <c r="EF231" s="12"/>
      <c r="EG231" s="12"/>
      <c r="EH231" s="12"/>
      <c r="EI231" s="12"/>
      <c r="EJ231" s="12"/>
      <c r="EK231" s="12"/>
      <c r="EL231" s="12"/>
      <c r="EM231" s="12"/>
      <c r="EN231" s="12"/>
      <c r="EO231" s="12"/>
      <c r="EP231" s="12"/>
      <c r="EQ231" s="12"/>
      <c r="ER231" s="12"/>
      <c r="ES231" s="12"/>
      <c r="ET231" s="12"/>
      <c r="EU231" s="12"/>
      <c r="EV231" s="12"/>
      <c r="EW231" s="12"/>
      <c r="EX231" s="12"/>
      <c r="EY231" s="12"/>
      <c r="EZ231" s="12"/>
      <c r="FA231" s="12"/>
      <c r="FB231" s="12"/>
      <c r="FC231" s="12"/>
      <c r="FD231" s="12"/>
      <c r="FE231" s="12"/>
      <c r="FF231" s="12"/>
      <c r="FG231" s="12"/>
      <c r="FH231" s="12"/>
      <c r="FI231" s="12"/>
      <c r="FJ231" s="12"/>
      <c r="FK231" s="12"/>
      <c r="FL231" s="12"/>
      <c r="FM231" s="12"/>
      <c r="FN231" s="12"/>
      <c r="FO231" s="12"/>
      <c r="FP231" s="12"/>
      <c r="FQ231" s="12"/>
      <c r="FR231" s="12"/>
      <c r="FS231" s="12"/>
      <c r="FT231" s="12"/>
      <c r="FU231" s="12"/>
      <c r="FV231" s="12"/>
      <c r="FW231" s="12"/>
      <c r="FX231" s="12"/>
      <c r="FY231" s="12"/>
      <c r="FZ231" s="12"/>
      <c r="GA231" s="12"/>
      <c r="GB231" s="12"/>
      <c r="GC231" s="12"/>
      <c r="GD231" s="12"/>
      <c r="GE231" s="12"/>
      <c r="GF231" s="12"/>
      <c r="GG231" s="12"/>
      <c r="GH231" s="12"/>
      <c r="GI231" s="12"/>
      <c r="GJ231" s="12"/>
      <c r="GK231" s="12"/>
      <c r="GL231" s="12"/>
      <c r="GM231" s="12"/>
      <c r="GN231" s="12"/>
      <c r="GO231" s="12"/>
      <c r="GP231" s="12"/>
      <c r="GQ231" s="12"/>
      <c r="GR231" s="12"/>
      <c r="GS231" s="12"/>
      <c r="GT231" s="12"/>
      <c r="GU231" s="12"/>
      <c r="GV231" s="12"/>
      <c r="GW231" s="12"/>
      <c r="GX231" s="12"/>
      <c r="GY231" s="12"/>
      <c r="GZ231" s="12"/>
      <c r="HA231" s="12"/>
      <c r="HB231" s="12"/>
      <c r="HC231" s="12"/>
      <c r="HD231" s="12"/>
      <c r="HE231" s="12"/>
      <c r="HF231" s="12"/>
      <c r="HG231" s="12"/>
      <c r="HH231" s="12"/>
      <c r="HI231" s="12"/>
      <c r="HJ231" s="12"/>
      <c r="HK231" s="12"/>
      <c r="HL231" s="12"/>
      <c r="HM231" s="12"/>
      <c r="HN231" s="12"/>
      <c r="HO231" s="12"/>
      <c r="HP231" s="12"/>
      <c r="HQ231" s="12"/>
      <c r="HR231" s="12"/>
      <c r="HS231" s="12"/>
      <c r="HT231" s="12"/>
      <c r="HU231" s="12"/>
      <c r="HV231" s="12"/>
      <c r="HW231" s="12"/>
      <c r="HX231" s="12"/>
      <c r="HY231" s="12"/>
      <c r="HZ231" s="12"/>
      <c r="IA231" s="12"/>
      <c r="IB231" s="12"/>
      <c r="IC231" s="12"/>
      <c r="ID231" s="12"/>
      <c r="IE231" s="12"/>
      <c r="IF231" s="12"/>
      <c r="IG231" s="12"/>
      <c r="IH231" s="12"/>
      <c r="II231" s="12"/>
      <c r="IJ231" s="12"/>
      <c r="IK231" s="12"/>
      <c r="IL231" s="12"/>
      <c r="IM231" s="12"/>
      <c r="IN231" s="12"/>
      <c r="IO231" s="12"/>
      <c r="IP231" s="12"/>
      <c r="IQ231" s="12"/>
      <c r="IR231" s="12"/>
      <c r="IS231" s="12"/>
      <c r="IT231" s="12"/>
      <c r="IU231" s="12"/>
      <c r="IV231" s="12"/>
    </row>
    <row r="232" spans="1:256" x14ac:dyDescent="0.25">
      <c r="A232" t="s">
        <v>401</v>
      </c>
      <c r="B232" s="6" t="s">
        <v>33</v>
      </c>
      <c r="C232" s="14" t="s">
        <v>342</v>
      </c>
      <c r="D232" t="s">
        <v>228</v>
      </c>
      <c r="E232" s="42">
        <v>44000</v>
      </c>
      <c r="F232" s="42">
        <v>1262.8</v>
      </c>
      <c r="G232" s="42">
        <v>1007.19</v>
      </c>
      <c r="H232" s="42">
        <v>1337.6</v>
      </c>
      <c r="I232" s="42">
        <v>1275</v>
      </c>
      <c r="J232" s="42">
        <f t="shared" si="25"/>
        <v>4882.59</v>
      </c>
      <c r="K232" s="42">
        <v>39117.410000000003</v>
      </c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  <c r="BA232" s="12"/>
      <c r="BB232" s="12"/>
      <c r="BC232" s="12"/>
      <c r="BD232" s="12"/>
      <c r="BE232" s="12"/>
      <c r="BF232" s="12"/>
      <c r="BG232" s="12"/>
      <c r="BH232" s="12"/>
      <c r="BI232" s="12"/>
      <c r="BJ232" s="12"/>
      <c r="BK232" s="12"/>
      <c r="BL232" s="12"/>
      <c r="BM232" s="12"/>
      <c r="BN232" s="12"/>
      <c r="BO232" s="12"/>
      <c r="BP232" s="12"/>
      <c r="BQ232" s="12"/>
      <c r="BR232" s="12"/>
      <c r="BS232" s="12"/>
      <c r="BT232" s="12"/>
      <c r="BU232" s="12"/>
      <c r="BV232" s="12"/>
      <c r="BW232" s="12"/>
      <c r="BX232" s="12"/>
      <c r="BY232" s="12"/>
      <c r="BZ232" s="12"/>
      <c r="CA232" s="12"/>
      <c r="CB232" s="12"/>
      <c r="CC232" s="12"/>
      <c r="CD232" s="12"/>
      <c r="CE232" s="12"/>
      <c r="CF232" s="12"/>
      <c r="CG232" s="12"/>
      <c r="CH232" s="12"/>
      <c r="CI232" s="12"/>
      <c r="CJ232" s="12"/>
      <c r="CK232" s="12"/>
      <c r="CL232" s="12"/>
      <c r="CM232" s="12"/>
      <c r="CN232" s="12"/>
      <c r="CO232" s="12"/>
      <c r="CP232" s="12"/>
      <c r="CQ232" s="12"/>
      <c r="CR232" s="12"/>
      <c r="CS232" s="12"/>
      <c r="CT232" s="12"/>
      <c r="CU232" s="12"/>
      <c r="CV232" s="12"/>
      <c r="CW232" s="12"/>
      <c r="CX232" s="12"/>
      <c r="CY232" s="12"/>
      <c r="CZ232" s="12"/>
      <c r="DA232" s="12"/>
      <c r="DB232" s="12"/>
      <c r="DC232" s="12"/>
      <c r="DD232" s="12"/>
      <c r="DE232" s="12"/>
      <c r="DF232" s="12"/>
      <c r="DG232" s="12"/>
      <c r="DH232" s="12"/>
      <c r="DI232" s="12"/>
      <c r="DJ232" s="12"/>
      <c r="DK232" s="12"/>
      <c r="DL232" s="12"/>
      <c r="DM232" s="12"/>
      <c r="DN232" s="12"/>
      <c r="DO232" s="12"/>
      <c r="DP232" s="12"/>
      <c r="DQ232" s="12"/>
      <c r="DR232" s="12"/>
      <c r="DS232" s="12"/>
      <c r="DT232" s="12"/>
      <c r="DU232" s="12"/>
      <c r="DV232" s="12"/>
      <c r="DW232" s="12"/>
      <c r="DX232" s="12"/>
      <c r="DY232" s="12"/>
      <c r="DZ232" s="12"/>
      <c r="EA232" s="12"/>
      <c r="EB232" s="12"/>
      <c r="EC232" s="12"/>
      <c r="ED232" s="12"/>
      <c r="EE232" s="12"/>
      <c r="EF232" s="12"/>
      <c r="EG232" s="12"/>
      <c r="EH232" s="12"/>
      <c r="EI232" s="12"/>
      <c r="EJ232" s="12"/>
      <c r="EK232" s="12"/>
      <c r="EL232" s="12"/>
      <c r="EM232" s="12"/>
      <c r="EN232" s="12"/>
      <c r="EO232" s="12"/>
      <c r="EP232" s="12"/>
      <c r="EQ232" s="12"/>
      <c r="ER232" s="12"/>
      <c r="ES232" s="12"/>
      <c r="ET232" s="12"/>
      <c r="EU232" s="12"/>
      <c r="EV232" s="12"/>
      <c r="EW232" s="12"/>
      <c r="EX232" s="12"/>
      <c r="EY232" s="12"/>
      <c r="EZ232" s="12"/>
      <c r="FA232" s="12"/>
      <c r="FB232" s="12"/>
      <c r="FC232" s="12"/>
      <c r="FD232" s="12"/>
      <c r="FE232" s="12"/>
      <c r="FF232" s="12"/>
      <c r="FG232" s="12"/>
      <c r="FH232" s="12"/>
      <c r="FI232" s="12"/>
      <c r="FJ232" s="12"/>
      <c r="FK232" s="12"/>
      <c r="FL232" s="12"/>
      <c r="FM232" s="12"/>
      <c r="FN232" s="12"/>
      <c r="FO232" s="12"/>
      <c r="FP232" s="12"/>
      <c r="FQ232" s="12"/>
      <c r="FR232" s="12"/>
      <c r="FS232" s="12"/>
      <c r="FT232" s="12"/>
      <c r="FU232" s="12"/>
      <c r="FV232" s="12"/>
      <c r="FW232" s="12"/>
      <c r="FX232" s="12"/>
      <c r="FY232" s="12"/>
      <c r="FZ232" s="12"/>
      <c r="GA232" s="12"/>
      <c r="GB232" s="12"/>
      <c r="GC232" s="12"/>
      <c r="GD232" s="12"/>
      <c r="GE232" s="12"/>
      <c r="GF232" s="12"/>
      <c r="GG232" s="12"/>
      <c r="GH232" s="12"/>
      <c r="GI232" s="12"/>
      <c r="GJ232" s="12"/>
      <c r="GK232" s="12"/>
      <c r="GL232" s="12"/>
      <c r="GM232" s="12"/>
      <c r="GN232" s="12"/>
      <c r="GO232" s="12"/>
      <c r="GP232" s="12"/>
      <c r="GQ232" s="12"/>
      <c r="GR232" s="12"/>
      <c r="GS232" s="12"/>
      <c r="GT232" s="12"/>
      <c r="GU232" s="12"/>
      <c r="GV232" s="12"/>
      <c r="GW232" s="12"/>
      <c r="GX232" s="12"/>
      <c r="GY232" s="12"/>
      <c r="GZ232" s="12"/>
      <c r="HA232" s="12"/>
      <c r="HB232" s="12"/>
      <c r="HC232" s="12"/>
      <c r="HD232" s="12"/>
      <c r="HE232" s="12"/>
      <c r="HF232" s="12"/>
      <c r="HG232" s="12"/>
      <c r="HH232" s="12"/>
      <c r="HI232" s="12"/>
      <c r="HJ232" s="12"/>
      <c r="HK232" s="12"/>
      <c r="HL232" s="12"/>
      <c r="HM232" s="12"/>
      <c r="HN232" s="12"/>
      <c r="HO232" s="12"/>
      <c r="HP232" s="12"/>
      <c r="HQ232" s="12"/>
      <c r="HR232" s="12"/>
      <c r="HS232" s="12"/>
      <c r="HT232" s="12"/>
      <c r="HU232" s="12"/>
      <c r="HV232" s="12"/>
      <c r="HW232" s="12"/>
      <c r="HX232" s="12"/>
      <c r="HY232" s="12"/>
      <c r="HZ232" s="12"/>
      <c r="IA232" s="12"/>
      <c r="IB232" s="12"/>
      <c r="IC232" s="12"/>
      <c r="ID232" s="12"/>
      <c r="IE232" s="12"/>
      <c r="IF232" s="12"/>
      <c r="IG232" s="12"/>
      <c r="IH232" s="12"/>
      <c r="II232" s="12"/>
      <c r="IJ232" s="12"/>
      <c r="IK232" s="12"/>
      <c r="IL232" s="12"/>
      <c r="IM232" s="12"/>
      <c r="IN232" s="12"/>
      <c r="IO232" s="12"/>
      <c r="IP232" s="12"/>
      <c r="IQ232" s="12"/>
      <c r="IR232" s="12"/>
      <c r="IS232" s="12"/>
      <c r="IT232" s="12"/>
      <c r="IU232" s="12"/>
      <c r="IV232" s="12"/>
    </row>
    <row r="233" spans="1:256" s="36" customFormat="1" x14ac:dyDescent="0.25">
      <c r="A233" t="s">
        <v>43</v>
      </c>
      <c r="B233" t="s">
        <v>22</v>
      </c>
      <c r="C233" s="14" t="s">
        <v>342</v>
      </c>
      <c r="D233" t="s">
        <v>226</v>
      </c>
      <c r="E233" s="42">
        <v>32000</v>
      </c>
      <c r="F233" s="42">
        <f>E233*0.0287</f>
        <v>918.4</v>
      </c>
      <c r="G233" s="42">
        <v>0</v>
      </c>
      <c r="H233" s="42">
        <f>E233*0.0304</f>
        <v>972.8</v>
      </c>
      <c r="I233" s="42">
        <v>3299.9</v>
      </c>
      <c r="J233" s="42">
        <f t="shared" si="25"/>
        <v>5191.1000000000004</v>
      </c>
      <c r="K233" s="42">
        <v>26808.9</v>
      </c>
    </row>
    <row r="234" spans="1:256" s="34" customFormat="1" x14ac:dyDescent="0.25">
      <c r="A234" s="26" t="s">
        <v>484</v>
      </c>
      <c r="B234" s="26">
        <v>6</v>
      </c>
      <c r="C234" s="27"/>
      <c r="D234" s="26"/>
      <c r="E234" s="49">
        <f t="shared" ref="E234:K234" si="26">SUM(E228:E233)</f>
        <v>358500</v>
      </c>
      <c r="F234" s="49">
        <f t="shared" si="26"/>
        <v>10288.950000000001</v>
      </c>
      <c r="G234" s="49">
        <f t="shared" si="26"/>
        <v>27112.17</v>
      </c>
      <c r="H234" s="49">
        <f t="shared" si="26"/>
        <v>10898.4</v>
      </c>
      <c r="I234" s="49">
        <f t="shared" si="26"/>
        <v>9147.7999999999993</v>
      </c>
      <c r="J234" s="49">
        <f t="shared" si="26"/>
        <v>57447.32</v>
      </c>
      <c r="K234" s="49">
        <f t="shared" si="26"/>
        <v>301052.68</v>
      </c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  <c r="AB234" s="46"/>
      <c r="AC234" s="46"/>
      <c r="AD234" s="46"/>
      <c r="AE234" s="46"/>
      <c r="AF234" s="46"/>
      <c r="AG234" s="46"/>
      <c r="AH234" s="46"/>
      <c r="AI234" s="46"/>
      <c r="AJ234" s="46"/>
      <c r="AK234" s="46"/>
      <c r="AL234" s="46"/>
      <c r="AM234" s="46"/>
      <c r="AN234" s="46"/>
      <c r="AO234" s="46"/>
      <c r="AP234" s="46"/>
      <c r="AQ234" s="46"/>
      <c r="AR234" s="46"/>
      <c r="AS234" s="46"/>
      <c r="AT234" s="46"/>
      <c r="AU234" s="46"/>
      <c r="AV234" s="46"/>
      <c r="AW234" s="46"/>
      <c r="AX234" s="46"/>
      <c r="AY234" s="46"/>
      <c r="AZ234" s="46"/>
      <c r="BA234" s="46"/>
      <c r="BB234" s="46"/>
      <c r="BC234" s="46"/>
      <c r="BD234" s="46"/>
      <c r="BE234" s="46"/>
      <c r="BF234" s="46"/>
      <c r="BG234" s="46"/>
      <c r="BH234" s="46"/>
      <c r="BI234" s="46"/>
      <c r="BJ234" s="46"/>
      <c r="BK234" s="46"/>
      <c r="BL234" s="46"/>
      <c r="BM234" s="46"/>
      <c r="BN234" s="46"/>
      <c r="BO234" s="46"/>
      <c r="BP234" s="46"/>
      <c r="BQ234" s="46"/>
      <c r="BR234" s="46"/>
      <c r="BS234" s="46"/>
      <c r="BT234" s="46"/>
      <c r="BU234" s="46"/>
      <c r="BV234" s="46"/>
      <c r="BW234" s="46"/>
      <c r="BX234" s="46"/>
      <c r="BY234" s="46"/>
      <c r="BZ234" s="46"/>
      <c r="CA234" s="46"/>
      <c r="CB234" s="46"/>
      <c r="CC234" s="46"/>
      <c r="CD234" s="46"/>
      <c r="CE234" s="46"/>
      <c r="CF234" s="46"/>
      <c r="CG234" s="46"/>
      <c r="CH234" s="46"/>
      <c r="CI234" s="46"/>
      <c r="CJ234" s="46"/>
      <c r="CK234" s="46"/>
      <c r="CL234" s="46"/>
      <c r="CM234" s="46"/>
      <c r="CN234" s="46"/>
      <c r="CO234" s="46"/>
      <c r="CP234" s="46"/>
      <c r="CQ234" s="46"/>
      <c r="CR234" s="46"/>
      <c r="CS234" s="46"/>
      <c r="CT234" s="46"/>
      <c r="CU234" s="46"/>
      <c r="CV234" s="46"/>
      <c r="CW234" s="46"/>
      <c r="CX234" s="46"/>
      <c r="CY234" s="46"/>
      <c r="CZ234" s="46"/>
      <c r="DA234" s="46"/>
      <c r="DB234" s="46"/>
      <c r="DC234" s="46"/>
      <c r="DD234" s="46"/>
      <c r="DE234" s="46"/>
      <c r="DF234" s="46"/>
      <c r="DG234" s="46"/>
      <c r="DH234" s="46"/>
      <c r="DI234" s="46"/>
      <c r="DJ234" s="46"/>
      <c r="DK234" s="46"/>
      <c r="DL234" s="46"/>
      <c r="DM234" s="46"/>
      <c r="DN234" s="46"/>
      <c r="DO234" s="46"/>
      <c r="DP234" s="46"/>
      <c r="DQ234" s="46"/>
      <c r="DR234" s="46"/>
      <c r="DS234" s="46"/>
      <c r="DT234" s="46"/>
      <c r="DU234" s="46"/>
      <c r="DV234" s="46"/>
      <c r="DW234" s="46"/>
      <c r="DX234" s="46"/>
      <c r="DY234" s="46"/>
      <c r="DZ234" s="46"/>
      <c r="EA234" s="46"/>
      <c r="EB234" s="46"/>
      <c r="EC234" s="46"/>
      <c r="ED234" s="46"/>
      <c r="EE234" s="46"/>
      <c r="EF234" s="46"/>
      <c r="EG234" s="46"/>
      <c r="EH234" s="46"/>
      <c r="EI234" s="46"/>
      <c r="EJ234" s="46"/>
      <c r="EK234" s="46"/>
      <c r="EL234" s="46"/>
      <c r="EM234" s="46"/>
      <c r="EN234" s="46"/>
      <c r="EO234" s="46"/>
      <c r="EP234" s="46"/>
      <c r="EQ234" s="46"/>
      <c r="ER234" s="46"/>
      <c r="ES234" s="46"/>
      <c r="ET234" s="46"/>
      <c r="EU234" s="46"/>
      <c r="EV234" s="46"/>
      <c r="EW234" s="46"/>
      <c r="EX234" s="46"/>
      <c r="EY234" s="46"/>
      <c r="EZ234" s="46"/>
      <c r="FA234" s="46"/>
      <c r="FB234" s="46"/>
      <c r="FC234" s="46"/>
      <c r="FD234" s="46"/>
      <c r="FE234" s="46"/>
      <c r="FF234" s="46"/>
      <c r="FG234" s="46"/>
      <c r="FH234" s="46"/>
      <c r="FI234" s="46"/>
      <c r="FJ234" s="46"/>
      <c r="FK234" s="46"/>
      <c r="FL234" s="46"/>
      <c r="FM234" s="46"/>
      <c r="FN234" s="46"/>
      <c r="FO234" s="46"/>
      <c r="FP234" s="46"/>
      <c r="FQ234" s="46"/>
      <c r="FR234" s="46"/>
      <c r="FS234" s="46"/>
      <c r="FT234" s="46"/>
      <c r="FU234" s="46"/>
      <c r="FV234" s="46"/>
      <c r="FW234" s="46"/>
      <c r="FX234" s="46"/>
      <c r="FY234" s="46"/>
      <c r="FZ234" s="46"/>
      <c r="GA234" s="46"/>
      <c r="GB234" s="46"/>
      <c r="GC234" s="46"/>
      <c r="GD234" s="46"/>
      <c r="GE234" s="46"/>
      <c r="GF234" s="46"/>
      <c r="GG234" s="46"/>
      <c r="GH234" s="46"/>
      <c r="GI234" s="46"/>
      <c r="GJ234" s="46"/>
      <c r="GK234" s="46"/>
      <c r="GL234" s="46"/>
      <c r="GM234" s="46"/>
      <c r="GN234" s="46"/>
      <c r="GO234" s="46"/>
      <c r="GP234" s="46"/>
      <c r="GQ234" s="46"/>
      <c r="GR234" s="46"/>
      <c r="GS234" s="46"/>
      <c r="GT234" s="46"/>
      <c r="GU234" s="46"/>
      <c r="GV234" s="46"/>
      <c r="GW234" s="46"/>
      <c r="GX234" s="46"/>
      <c r="GY234" s="46"/>
      <c r="GZ234" s="46"/>
      <c r="HA234" s="46"/>
      <c r="HB234" s="46"/>
      <c r="HC234" s="46"/>
      <c r="HD234" s="46"/>
      <c r="HE234" s="46"/>
      <c r="HF234" s="46"/>
      <c r="HG234" s="46"/>
      <c r="HH234" s="46"/>
      <c r="HI234" s="46"/>
      <c r="HJ234" s="46"/>
      <c r="HK234" s="46"/>
      <c r="HL234" s="46"/>
      <c r="HM234" s="46"/>
      <c r="HN234" s="46"/>
      <c r="HO234" s="46"/>
      <c r="HP234" s="46"/>
      <c r="HQ234" s="46"/>
      <c r="HR234" s="46"/>
      <c r="HS234" s="46"/>
      <c r="HT234" s="46"/>
      <c r="HU234" s="46"/>
      <c r="HV234" s="46"/>
      <c r="HW234" s="46"/>
      <c r="HX234" s="46"/>
      <c r="HY234" s="46"/>
      <c r="HZ234" s="46"/>
      <c r="IA234" s="46"/>
      <c r="IB234" s="46"/>
      <c r="IC234" s="46"/>
      <c r="ID234" s="46"/>
      <c r="IE234" s="46"/>
      <c r="IF234" s="46"/>
      <c r="IG234" s="46"/>
      <c r="IH234" s="46"/>
      <c r="II234" s="46"/>
      <c r="IJ234" s="46"/>
      <c r="IK234" s="46"/>
      <c r="IL234" s="46"/>
      <c r="IM234" s="46"/>
      <c r="IN234" s="46"/>
      <c r="IO234" s="46"/>
      <c r="IP234" s="46"/>
      <c r="IQ234" s="46"/>
      <c r="IR234" s="46"/>
      <c r="IS234" s="46"/>
      <c r="IT234" s="46"/>
      <c r="IU234" s="46"/>
      <c r="IV234" s="46"/>
    </row>
    <row r="236" spans="1:256" x14ac:dyDescent="0.25">
      <c r="A236" s="5" t="s">
        <v>321</v>
      </c>
      <c r="B236" s="5"/>
      <c r="C236" s="17"/>
      <c r="D236" s="5"/>
      <c r="E236" s="57"/>
      <c r="F236" s="57"/>
      <c r="G236" s="57"/>
      <c r="H236" s="57"/>
      <c r="I236" s="57"/>
      <c r="J236" s="57"/>
      <c r="K236" s="57"/>
    </row>
    <row r="237" spans="1:256" x14ac:dyDescent="0.25">
      <c r="A237" t="s">
        <v>223</v>
      </c>
      <c r="B237" t="s">
        <v>166</v>
      </c>
      <c r="C237" s="14" t="s">
        <v>343</v>
      </c>
      <c r="D237" t="s">
        <v>228</v>
      </c>
      <c r="E237" s="42">
        <v>36000</v>
      </c>
      <c r="F237" s="42">
        <f t="shared" ref="F237:F245" si="27">E237*0.0287</f>
        <v>1033.2</v>
      </c>
      <c r="G237" s="42">
        <v>0</v>
      </c>
      <c r="H237" s="42">
        <v>1094.4000000000001</v>
      </c>
      <c r="I237" s="42">
        <v>3587.45</v>
      </c>
      <c r="J237" s="42">
        <v>5715.05</v>
      </c>
      <c r="K237" s="42">
        <v>30284.95</v>
      </c>
    </row>
    <row r="238" spans="1:256" x14ac:dyDescent="0.25">
      <c r="A238" t="s">
        <v>224</v>
      </c>
      <c r="B238" t="s">
        <v>51</v>
      </c>
      <c r="C238" s="14" t="s">
        <v>342</v>
      </c>
      <c r="D238" t="s">
        <v>228</v>
      </c>
      <c r="E238" s="42">
        <v>33000</v>
      </c>
      <c r="F238" s="42">
        <f t="shared" si="27"/>
        <v>947.1</v>
      </c>
      <c r="G238" s="42">
        <v>0</v>
      </c>
      <c r="H238" s="42">
        <v>1003.2</v>
      </c>
      <c r="I238" s="42">
        <v>1637.45</v>
      </c>
      <c r="J238" s="42">
        <v>3587.75</v>
      </c>
      <c r="K238" s="42">
        <v>29412.25</v>
      </c>
    </row>
    <row r="239" spans="1:256" x14ac:dyDescent="0.25">
      <c r="A239" t="s">
        <v>225</v>
      </c>
      <c r="B239" t="s">
        <v>87</v>
      </c>
      <c r="C239" s="14" t="s">
        <v>343</v>
      </c>
      <c r="D239" t="s">
        <v>228</v>
      </c>
      <c r="E239" s="42">
        <v>75000</v>
      </c>
      <c r="F239" s="42">
        <f t="shared" si="27"/>
        <v>2152.5</v>
      </c>
      <c r="G239" s="42">
        <v>6309.38</v>
      </c>
      <c r="H239" s="42">
        <f>E239*0.0304</f>
        <v>2280</v>
      </c>
      <c r="I239" s="42">
        <v>1775</v>
      </c>
      <c r="J239" s="42">
        <v>12516.88</v>
      </c>
      <c r="K239" s="42">
        <v>62483.12</v>
      </c>
    </row>
    <row r="240" spans="1:256" x14ac:dyDescent="0.25">
      <c r="A240" t="s">
        <v>277</v>
      </c>
      <c r="B240" t="s">
        <v>16</v>
      </c>
      <c r="C240" s="14" t="s">
        <v>343</v>
      </c>
      <c r="D240" t="s">
        <v>228</v>
      </c>
      <c r="E240" s="42">
        <v>100000</v>
      </c>
      <c r="F240" s="42">
        <f t="shared" si="27"/>
        <v>2870</v>
      </c>
      <c r="G240" s="42">
        <v>12105.37</v>
      </c>
      <c r="H240" s="42">
        <v>3040</v>
      </c>
      <c r="I240" s="42">
        <v>25</v>
      </c>
      <c r="J240" s="42">
        <v>18040.37</v>
      </c>
      <c r="K240" s="42">
        <v>81959.63</v>
      </c>
    </row>
    <row r="241" spans="1:282" x14ac:dyDescent="0.25">
      <c r="A241" t="s">
        <v>154</v>
      </c>
      <c r="B241" t="s">
        <v>18</v>
      </c>
      <c r="C241" s="14" t="s">
        <v>342</v>
      </c>
      <c r="D241" t="s">
        <v>228</v>
      </c>
      <c r="E241" s="42">
        <v>46000</v>
      </c>
      <c r="F241" s="42">
        <f t="shared" si="27"/>
        <v>1320.2</v>
      </c>
      <c r="G241" s="42">
        <v>1289.46</v>
      </c>
      <c r="H241" s="42">
        <f>E241*0.0304</f>
        <v>1398.4</v>
      </c>
      <c r="I241" s="42">
        <v>1425</v>
      </c>
      <c r="J241" s="42">
        <v>5433.06</v>
      </c>
      <c r="K241" s="42">
        <v>40566.94</v>
      </c>
    </row>
    <row r="242" spans="1:282" x14ac:dyDescent="0.25">
      <c r="A242" t="s">
        <v>262</v>
      </c>
      <c r="B242" t="s">
        <v>377</v>
      </c>
      <c r="C242" s="14" t="s">
        <v>342</v>
      </c>
      <c r="D242" t="s">
        <v>228</v>
      </c>
      <c r="E242" s="42">
        <v>36000</v>
      </c>
      <c r="F242" s="42">
        <f t="shared" si="27"/>
        <v>1033.2</v>
      </c>
      <c r="G242" s="42">
        <v>0</v>
      </c>
      <c r="H242" s="42">
        <f>E242*0.0304</f>
        <v>1094.4000000000001</v>
      </c>
      <c r="I242" s="42">
        <v>1075</v>
      </c>
      <c r="J242" s="42">
        <v>3202.6</v>
      </c>
      <c r="K242" s="42">
        <v>32797.4</v>
      </c>
    </row>
    <row r="243" spans="1:282" x14ac:dyDescent="0.25">
      <c r="A243" t="s">
        <v>236</v>
      </c>
      <c r="B243" t="s">
        <v>96</v>
      </c>
      <c r="C243" s="14" t="s">
        <v>343</v>
      </c>
      <c r="D243" t="s">
        <v>228</v>
      </c>
      <c r="E243" s="42">
        <v>61000</v>
      </c>
      <c r="F243" s="42">
        <f t="shared" si="27"/>
        <v>1750.7</v>
      </c>
      <c r="G243" s="42">
        <v>3674.86</v>
      </c>
      <c r="H243" s="42">
        <f>E243*0.0304</f>
        <v>1854.4</v>
      </c>
      <c r="I243" s="42">
        <v>3175</v>
      </c>
      <c r="J243" s="42">
        <v>10454.959999999999</v>
      </c>
      <c r="K243" s="42">
        <v>50545.04</v>
      </c>
    </row>
    <row r="244" spans="1:282" x14ac:dyDescent="0.25">
      <c r="A244" t="s">
        <v>378</v>
      </c>
      <c r="B244" t="s">
        <v>22</v>
      </c>
      <c r="C244" s="14" t="s">
        <v>342</v>
      </c>
      <c r="D244" t="s">
        <v>228</v>
      </c>
      <c r="E244" s="42">
        <v>33000</v>
      </c>
      <c r="F244" s="42">
        <f t="shared" si="27"/>
        <v>947.1</v>
      </c>
      <c r="G244" s="42">
        <v>0</v>
      </c>
      <c r="H244" s="42">
        <f>E244*0.0304</f>
        <v>1003.2</v>
      </c>
      <c r="I244" s="42">
        <v>1900</v>
      </c>
      <c r="J244" s="42">
        <v>3850.3</v>
      </c>
      <c r="K244" s="42">
        <v>29149.7</v>
      </c>
    </row>
    <row r="245" spans="1:282" x14ac:dyDescent="0.25">
      <c r="A245" t="s">
        <v>238</v>
      </c>
      <c r="B245" t="s">
        <v>237</v>
      </c>
      <c r="C245" s="14" t="s">
        <v>343</v>
      </c>
      <c r="D245" t="s">
        <v>228</v>
      </c>
      <c r="E245" s="42">
        <v>45000</v>
      </c>
      <c r="F245" s="42">
        <f t="shared" si="27"/>
        <v>1291.5</v>
      </c>
      <c r="G245" s="42">
        <v>921.46</v>
      </c>
      <c r="H245" s="42">
        <f>E245*0.0304</f>
        <v>1368</v>
      </c>
      <c r="I245" s="42">
        <v>9727.4500000000007</v>
      </c>
      <c r="J245" s="42">
        <v>13308.41</v>
      </c>
      <c r="K245" s="42">
        <v>31691.59</v>
      </c>
    </row>
    <row r="246" spans="1:282" x14ac:dyDescent="0.25">
      <c r="A246" t="s">
        <v>264</v>
      </c>
      <c r="B246" t="s">
        <v>22</v>
      </c>
      <c r="C246" s="14" t="s">
        <v>343</v>
      </c>
      <c r="D246" t="s">
        <v>228</v>
      </c>
      <c r="E246" s="42">
        <v>33000</v>
      </c>
      <c r="F246" s="42">
        <v>947.1</v>
      </c>
      <c r="G246" s="42">
        <v>0</v>
      </c>
      <c r="H246" s="42">
        <v>1003.2</v>
      </c>
      <c r="I246" s="42">
        <v>4024.9</v>
      </c>
      <c r="J246" s="42">
        <v>5975.2</v>
      </c>
      <c r="K246" s="42">
        <v>27024.799999999999</v>
      </c>
    </row>
    <row r="247" spans="1:282" x14ac:dyDescent="0.25">
      <c r="A247" t="s">
        <v>263</v>
      </c>
      <c r="B247" t="s">
        <v>51</v>
      </c>
      <c r="C247" s="14" t="s">
        <v>343</v>
      </c>
      <c r="D247" t="s">
        <v>228</v>
      </c>
      <c r="E247" s="42">
        <v>33000</v>
      </c>
      <c r="F247" s="42">
        <f>E247*0.0287</f>
        <v>947.1</v>
      </c>
      <c r="G247" s="42">
        <v>0</v>
      </c>
      <c r="H247" s="42">
        <f>E247*0.0304</f>
        <v>1003.2</v>
      </c>
      <c r="I247" s="42">
        <v>1000</v>
      </c>
      <c r="J247" s="42">
        <v>2950.3</v>
      </c>
      <c r="K247" s="42">
        <v>30049.7</v>
      </c>
    </row>
    <row r="248" spans="1:282" x14ac:dyDescent="0.25">
      <c r="A248" t="s">
        <v>239</v>
      </c>
      <c r="B248" t="s">
        <v>464</v>
      </c>
      <c r="C248" s="14" t="s">
        <v>343</v>
      </c>
      <c r="D248" t="s">
        <v>228</v>
      </c>
      <c r="E248" s="42">
        <v>46000</v>
      </c>
      <c r="F248" s="42">
        <f>E248*0.0287</f>
        <v>1320.2</v>
      </c>
      <c r="G248" s="42">
        <v>1289.46</v>
      </c>
      <c r="H248" s="42">
        <v>1398.4</v>
      </c>
      <c r="I248" s="42">
        <v>175</v>
      </c>
      <c r="J248" s="42">
        <v>4183.0600000000004</v>
      </c>
      <c r="K248" s="42">
        <v>41816.94</v>
      </c>
    </row>
    <row r="249" spans="1:282" x14ac:dyDescent="0.25">
      <c r="A249" t="s">
        <v>266</v>
      </c>
      <c r="B249" t="s">
        <v>167</v>
      </c>
      <c r="C249" s="14" t="s">
        <v>342</v>
      </c>
      <c r="D249" t="s">
        <v>228</v>
      </c>
      <c r="E249" s="42">
        <v>46000</v>
      </c>
      <c r="F249" s="42">
        <f>E249*0.0287</f>
        <v>1320.2</v>
      </c>
      <c r="G249" s="42">
        <v>1289.46</v>
      </c>
      <c r="H249" s="42">
        <v>1398.4</v>
      </c>
      <c r="I249" s="42">
        <v>2425</v>
      </c>
      <c r="J249" s="42">
        <v>6433.06</v>
      </c>
      <c r="K249" s="42">
        <v>39566.94</v>
      </c>
    </row>
    <row r="250" spans="1:282" x14ac:dyDescent="0.25">
      <c r="A250" t="s">
        <v>265</v>
      </c>
      <c r="B250" t="s">
        <v>106</v>
      </c>
      <c r="C250" s="14" t="s">
        <v>343</v>
      </c>
      <c r="D250" t="s">
        <v>228</v>
      </c>
      <c r="E250" s="42">
        <v>46000</v>
      </c>
      <c r="F250" s="42">
        <f>E250*0.0287</f>
        <v>1320.2</v>
      </c>
      <c r="G250" s="42">
        <v>1289.46</v>
      </c>
      <c r="H250" s="42">
        <f>E250*0.0304</f>
        <v>1398.4</v>
      </c>
      <c r="I250" s="42">
        <v>175</v>
      </c>
      <c r="J250" s="42">
        <v>4183.0600000000004</v>
      </c>
      <c r="K250" s="42">
        <v>41816.94</v>
      </c>
    </row>
    <row r="251" spans="1:282" x14ac:dyDescent="0.25">
      <c r="A251" t="s">
        <v>89</v>
      </c>
      <c r="B251" t="s">
        <v>14</v>
      </c>
      <c r="C251" s="14" t="s">
        <v>343</v>
      </c>
      <c r="D251" t="s">
        <v>228</v>
      </c>
      <c r="E251" s="42">
        <v>21338.85</v>
      </c>
      <c r="F251" s="42">
        <f>E251*0.0287</f>
        <v>612.41999999999996</v>
      </c>
      <c r="G251" s="42">
        <v>0</v>
      </c>
      <c r="H251" s="42">
        <f>E251*0.0304</f>
        <v>648.70000000000005</v>
      </c>
      <c r="I251" s="42">
        <v>175</v>
      </c>
      <c r="J251" s="42">
        <v>1436.12</v>
      </c>
      <c r="K251" s="42">
        <v>19902.73</v>
      </c>
    </row>
    <row r="252" spans="1:282" x14ac:dyDescent="0.25">
      <c r="A252" s="26" t="s">
        <v>12</v>
      </c>
      <c r="B252" s="26">
        <v>15</v>
      </c>
      <c r="C252" s="27"/>
      <c r="D252" s="26"/>
      <c r="E252" s="49">
        <f>SUM(E237:E249)+E251+E250</f>
        <v>690338.85</v>
      </c>
      <c r="F252" s="49">
        <f t="shared" ref="F252:K252" si="28">SUM(F237:F251)</f>
        <v>19812.72</v>
      </c>
      <c r="G252" s="49">
        <f t="shared" si="28"/>
        <v>28168.91</v>
      </c>
      <c r="H252" s="49">
        <f t="shared" si="28"/>
        <v>20986.3</v>
      </c>
      <c r="I252" s="49">
        <f t="shared" si="28"/>
        <v>32302.25</v>
      </c>
      <c r="J252" s="49">
        <f t="shared" si="28"/>
        <v>101270.18</v>
      </c>
      <c r="K252" s="49">
        <f t="shared" si="28"/>
        <v>589068.67000000004</v>
      </c>
    </row>
    <row r="253" spans="1:282" x14ac:dyDescent="0.25">
      <c r="A253" s="1"/>
      <c r="B253" s="1"/>
      <c r="C253" s="17"/>
      <c r="D253" s="1"/>
      <c r="E253" s="54"/>
      <c r="F253" s="54"/>
      <c r="G253" s="54"/>
      <c r="H253" s="54"/>
      <c r="I253" s="54"/>
      <c r="J253" s="54"/>
      <c r="K253" s="54"/>
    </row>
    <row r="254" spans="1:282" s="12" customFormat="1" x14ac:dyDescent="0.25">
      <c r="A254" s="11" t="s">
        <v>485</v>
      </c>
      <c r="B254" s="11"/>
      <c r="C254" s="16"/>
      <c r="D254" s="11"/>
      <c r="E254" s="56"/>
      <c r="F254" s="56"/>
      <c r="G254" s="56"/>
      <c r="H254" s="56"/>
      <c r="I254" s="56"/>
      <c r="J254" s="56"/>
      <c r="K254" s="56"/>
    </row>
    <row r="255" spans="1:282" s="12" customFormat="1" x14ac:dyDescent="0.25">
      <c r="A255" s="12" t="s">
        <v>486</v>
      </c>
      <c r="B255" s="12" t="s">
        <v>488</v>
      </c>
      <c r="C255" s="41" t="s">
        <v>342</v>
      </c>
      <c r="D255" s="12" t="s">
        <v>228</v>
      </c>
      <c r="E255" s="59">
        <v>31350</v>
      </c>
      <c r="F255" s="59">
        <v>899.75</v>
      </c>
      <c r="G255" s="59">
        <v>0</v>
      </c>
      <c r="H255" s="59">
        <v>953.04</v>
      </c>
      <c r="I255" s="59">
        <v>3447.45</v>
      </c>
      <c r="J255" s="59">
        <v>5300.24</v>
      </c>
      <c r="K255" s="59">
        <v>26049.759999999998</v>
      </c>
    </row>
    <row r="256" spans="1:282" s="28" customFormat="1" x14ac:dyDescent="0.25">
      <c r="A256" s="26"/>
      <c r="B256" s="26">
        <v>1</v>
      </c>
      <c r="C256" s="27"/>
      <c r="D256" s="26"/>
      <c r="E256" s="49">
        <f t="shared" ref="E256:K256" si="29">E255</f>
        <v>31350</v>
      </c>
      <c r="F256" s="49">
        <f t="shared" si="29"/>
        <v>899.75</v>
      </c>
      <c r="G256" s="49">
        <f t="shared" si="29"/>
        <v>0</v>
      </c>
      <c r="H256" s="49">
        <f t="shared" si="29"/>
        <v>953.04</v>
      </c>
      <c r="I256" s="49">
        <f t="shared" si="29"/>
        <v>3447.45</v>
      </c>
      <c r="J256" s="49">
        <f t="shared" si="29"/>
        <v>5300.24</v>
      </c>
      <c r="K256" s="49">
        <f t="shared" si="29"/>
        <v>26049.759999999998</v>
      </c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12"/>
      <c r="FY256" s="12"/>
      <c r="FZ256" s="12"/>
      <c r="GA256" s="12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  <c r="HP256" s="12"/>
      <c r="HQ256" s="12"/>
      <c r="HR256" s="12"/>
      <c r="HS256" s="12"/>
      <c r="HT256" s="12"/>
      <c r="HU256" s="12"/>
      <c r="HV256" s="12"/>
      <c r="HW256" s="12"/>
      <c r="HX256" s="12"/>
      <c r="HY256" s="12"/>
      <c r="HZ256" s="12"/>
      <c r="IA256" s="12"/>
      <c r="IB256" s="12"/>
      <c r="IC256" s="12"/>
      <c r="ID256" s="12"/>
      <c r="IE256" s="12"/>
      <c r="IF256" s="12"/>
      <c r="IG256" s="12"/>
      <c r="IH256" s="12"/>
      <c r="II256" s="12"/>
      <c r="IJ256" s="12"/>
      <c r="IK256" s="12"/>
      <c r="IL256" s="12"/>
      <c r="IM256" s="12"/>
      <c r="IN256" s="12"/>
      <c r="IO256" s="12"/>
      <c r="IP256" s="12"/>
      <c r="IQ256" s="12"/>
      <c r="IR256" s="12"/>
      <c r="IS256" s="12"/>
      <c r="IT256" s="12"/>
      <c r="IU256" s="12"/>
      <c r="IV256" s="12"/>
      <c r="IW256" s="12"/>
      <c r="IX256" s="12"/>
      <c r="IY256" s="12"/>
      <c r="IZ256" s="12"/>
      <c r="JA256" s="12"/>
      <c r="JB256" s="12"/>
      <c r="JC256" s="12"/>
      <c r="JD256" s="12"/>
      <c r="JE256" s="12"/>
      <c r="JF256" s="12"/>
      <c r="JG256" s="12"/>
      <c r="JH256" s="12"/>
      <c r="JI256" s="12"/>
      <c r="JJ256" s="12"/>
      <c r="JK256" s="12"/>
      <c r="JL256" s="12"/>
      <c r="JM256" s="12"/>
      <c r="JN256" s="12"/>
      <c r="JO256" s="12"/>
      <c r="JP256" s="12"/>
      <c r="JQ256" s="12"/>
      <c r="JR256" s="12"/>
      <c r="JS256" s="12"/>
      <c r="JT256" s="12"/>
      <c r="JU256" s="12"/>
      <c r="JV256" s="12"/>
    </row>
    <row r="257" spans="1:282" x14ac:dyDescent="0.25"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12"/>
      <c r="FY257" s="12"/>
      <c r="FZ257" s="12"/>
      <c r="GA257" s="12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  <c r="HP257" s="12"/>
      <c r="HQ257" s="12"/>
      <c r="HR257" s="12"/>
      <c r="HS257" s="12"/>
      <c r="HT257" s="12"/>
      <c r="HU257" s="12"/>
      <c r="HV257" s="12"/>
      <c r="HW257" s="12"/>
      <c r="HX257" s="12"/>
      <c r="HY257" s="12"/>
      <c r="HZ257" s="12"/>
      <c r="IA257" s="12"/>
      <c r="IB257" s="12"/>
      <c r="IC257" s="12"/>
      <c r="ID257" s="12"/>
      <c r="IE257" s="12"/>
      <c r="IF257" s="12"/>
      <c r="IG257" s="12"/>
      <c r="IH257" s="12"/>
      <c r="II257" s="12"/>
      <c r="IJ257" s="12"/>
      <c r="IK257" s="12"/>
      <c r="IL257" s="12"/>
      <c r="IM257" s="12"/>
      <c r="IN257" s="12"/>
      <c r="IO257" s="12"/>
      <c r="IP257" s="12"/>
      <c r="IQ257" s="12"/>
      <c r="IR257" s="12"/>
      <c r="IS257" s="12"/>
      <c r="IT257" s="12"/>
      <c r="IU257" s="12"/>
      <c r="IV257" s="12"/>
      <c r="IW257" s="12"/>
      <c r="IX257" s="12"/>
      <c r="IY257" s="12"/>
      <c r="IZ257" s="12"/>
      <c r="JA257" s="12"/>
      <c r="JB257" s="12"/>
      <c r="JC257" s="12"/>
      <c r="JD257" s="12"/>
      <c r="JE257" s="12"/>
      <c r="JF257" s="12"/>
      <c r="JG257" s="12"/>
      <c r="JH257" s="12"/>
      <c r="JI257" s="12"/>
      <c r="JJ257" s="12"/>
      <c r="JK257" s="12"/>
      <c r="JL257" s="12"/>
      <c r="JM257" s="12"/>
      <c r="JN257" s="12"/>
      <c r="JO257" s="12"/>
      <c r="JP257" s="12"/>
      <c r="JQ257" s="12"/>
      <c r="JR257" s="12"/>
      <c r="JS257" s="12"/>
      <c r="JT257" s="12"/>
      <c r="JU257" s="12"/>
      <c r="JV257" s="12"/>
    </row>
    <row r="258" spans="1:282" x14ac:dyDescent="0.25">
      <c r="A258" s="5" t="s">
        <v>322</v>
      </c>
      <c r="B258" s="5"/>
      <c r="C258" s="17"/>
      <c r="D258" s="5"/>
      <c r="E258" s="57"/>
      <c r="F258" s="57"/>
      <c r="G258" s="57"/>
      <c r="H258" s="57"/>
      <c r="I258" s="57"/>
      <c r="J258" s="57"/>
      <c r="K258" s="57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12"/>
      <c r="FY258" s="12"/>
      <c r="FZ258" s="12"/>
      <c r="GA258" s="12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  <c r="HP258" s="12"/>
      <c r="HQ258" s="12"/>
      <c r="HR258" s="12"/>
      <c r="HS258" s="12"/>
      <c r="HT258" s="12"/>
      <c r="HU258" s="12"/>
      <c r="HV258" s="12"/>
      <c r="HW258" s="12"/>
      <c r="HX258" s="12"/>
      <c r="HY258" s="12"/>
      <c r="HZ258" s="12"/>
      <c r="IA258" s="12"/>
      <c r="IB258" s="12"/>
      <c r="IC258" s="12"/>
      <c r="ID258" s="12"/>
      <c r="IE258" s="12"/>
      <c r="IF258" s="12"/>
      <c r="IG258" s="12"/>
      <c r="IH258" s="12"/>
      <c r="II258" s="12"/>
      <c r="IJ258" s="12"/>
      <c r="IK258" s="12"/>
      <c r="IL258" s="12"/>
      <c r="IM258" s="12"/>
      <c r="IN258" s="12"/>
      <c r="IO258" s="12"/>
      <c r="IP258" s="12"/>
      <c r="IQ258" s="12"/>
      <c r="IR258" s="12"/>
      <c r="IS258" s="12"/>
      <c r="IT258" s="12"/>
      <c r="IU258" s="12"/>
      <c r="IV258" s="12"/>
      <c r="IW258" s="12"/>
      <c r="IX258" s="12"/>
      <c r="IY258" s="12"/>
      <c r="IZ258" s="12"/>
      <c r="JA258" s="12"/>
      <c r="JB258" s="12"/>
      <c r="JC258" s="12"/>
      <c r="JD258" s="12"/>
      <c r="JE258" s="12"/>
      <c r="JF258" s="12"/>
      <c r="JG258" s="12"/>
      <c r="JH258" s="12"/>
      <c r="JI258" s="12"/>
      <c r="JJ258" s="12"/>
      <c r="JK258" s="12"/>
      <c r="JL258" s="12"/>
      <c r="JM258" s="12"/>
      <c r="JN258" s="12"/>
      <c r="JO258" s="12"/>
      <c r="JP258" s="12"/>
      <c r="JQ258" s="12"/>
      <c r="JR258" s="12"/>
      <c r="JS258" s="12"/>
      <c r="JT258" s="12"/>
      <c r="JU258" s="12"/>
      <c r="JV258" s="12"/>
    </row>
    <row r="259" spans="1:282" x14ac:dyDescent="0.25">
      <c r="A259" t="s">
        <v>157</v>
      </c>
      <c r="B259" t="s">
        <v>156</v>
      </c>
      <c r="C259" s="14" t="s">
        <v>343</v>
      </c>
      <c r="D259" t="s">
        <v>226</v>
      </c>
      <c r="E259" s="42">
        <v>36000</v>
      </c>
      <c r="F259" s="42">
        <f>E259*0.0287</f>
        <v>1033.2</v>
      </c>
      <c r="G259" s="42">
        <v>0</v>
      </c>
      <c r="H259" s="42">
        <f>E259*0.0304</f>
        <v>1094.4000000000001</v>
      </c>
      <c r="I259" s="42">
        <v>1175</v>
      </c>
      <c r="J259" s="42">
        <v>3302.6</v>
      </c>
      <c r="K259" s="42">
        <f t="shared" ref="K259:K268" si="30">+E259-J259</f>
        <v>32697.4</v>
      </c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</row>
    <row r="260" spans="1:282" x14ac:dyDescent="0.25">
      <c r="A260" t="s">
        <v>158</v>
      </c>
      <c r="B260" t="s">
        <v>465</v>
      </c>
      <c r="C260" s="14" t="s">
        <v>343</v>
      </c>
      <c r="D260" t="s">
        <v>228</v>
      </c>
      <c r="E260" s="42">
        <v>36000</v>
      </c>
      <c r="F260" s="42">
        <f>E260*0.0287</f>
        <v>1033.2</v>
      </c>
      <c r="G260" s="42">
        <v>0</v>
      </c>
      <c r="H260" s="42">
        <f>E260*0.0304</f>
        <v>1094.4000000000001</v>
      </c>
      <c r="I260" s="42">
        <v>1725</v>
      </c>
      <c r="J260" s="42">
        <v>3852.6</v>
      </c>
      <c r="K260" s="42">
        <f t="shared" si="30"/>
        <v>32147.4</v>
      </c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</row>
    <row r="261" spans="1:282" x14ac:dyDescent="0.25">
      <c r="A261" t="s">
        <v>379</v>
      </c>
      <c r="B261" t="s">
        <v>465</v>
      </c>
      <c r="C261" s="14" t="s">
        <v>342</v>
      </c>
      <c r="D261" t="s">
        <v>228</v>
      </c>
      <c r="E261" s="42">
        <v>36000</v>
      </c>
      <c r="F261" s="42">
        <v>1033.2</v>
      </c>
      <c r="G261" s="42">
        <v>0</v>
      </c>
      <c r="H261" s="42">
        <v>1094.4000000000001</v>
      </c>
      <c r="I261" s="42">
        <v>1125</v>
      </c>
      <c r="J261" s="42">
        <v>3252.6</v>
      </c>
      <c r="K261" s="42">
        <f t="shared" si="30"/>
        <v>32747.4</v>
      </c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</row>
    <row r="262" spans="1:282" x14ac:dyDescent="0.25">
      <c r="A262" t="s">
        <v>159</v>
      </c>
      <c r="B262" t="s">
        <v>16</v>
      </c>
      <c r="C262" s="14" t="s">
        <v>342</v>
      </c>
      <c r="D262" t="s">
        <v>226</v>
      </c>
      <c r="E262" s="42">
        <v>81000</v>
      </c>
      <c r="F262" s="42">
        <f t="shared" ref="F262:F268" si="31">E262*0.0287</f>
        <v>2324.6999999999998</v>
      </c>
      <c r="G262" s="42">
        <v>6530.99</v>
      </c>
      <c r="H262" s="42">
        <f>E262*0.0304</f>
        <v>2462.4</v>
      </c>
      <c r="I262" s="42">
        <v>6722.35</v>
      </c>
      <c r="J262" s="42">
        <v>18040.439999999999</v>
      </c>
      <c r="K262" s="42">
        <f t="shared" si="30"/>
        <v>62959.56</v>
      </c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</row>
    <row r="263" spans="1:282" x14ac:dyDescent="0.25">
      <c r="A263" t="s">
        <v>160</v>
      </c>
      <c r="B263" t="s">
        <v>465</v>
      </c>
      <c r="C263" s="14" t="s">
        <v>343</v>
      </c>
      <c r="D263" t="s">
        <v>228</v>
      </c>
      <c r="E263" s="42">
        <v>36000</v>
      </c>
      <c r="F263" s="42">
        <f t="shared" si="31"/>
        <v>1033.2</v>
      </c>
      <c r="G263" s="42">
        <v>0</v>
      </c>
      <c r="H263" s="42">
        <f>E263*0.0304</f>
        <v>1094.4000000000001</v>
      </c>
      <c r="I263" s="42">
        <v>7002.17</v>
      </c>
      <c r="J263" s="42">
        <v>9129.77</v>
      </c>
      <c r="K263" s="42">
        <f t="shared" si="30"/>
        <v>26870.23</v>
      </c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</row>
    <row r="264" spans="1:282" x14ac:dyDescent="0.25">
      <c r="A264" t="s">
        <v>161</v>
      </c>
      <c r="B264" t="s">
        <v>465</v>
      </c>
      <c r="C264" s="14" t="s">
        <v>342</v>
      </c>
      <c r="D264" t="s">
        <v>228</v>
      </c>
      <c r="E264" s="42">
        <v>36000</v>
      </c>
      <c r="F264" s="42">
        <f t="shared" si="31"/>
        <v>1033.2</v>
      </c>
      <c r="G264" s="42">
        <v>0</v>
      </c>
      <c r="H264" s="42">
        <f>E264*0.0304</f>
        <v>1094.4000000000001</v>
      </c>
      <c r="I264" s="42">
        <v>4807.45</v>
      </c>
      <c r="J264" s="42">
        <v>6935.05</v>
      </c>
      <c r="K264" s="42">
        <f t="shared" si="30"/>
        <v>29064.95</v>
      </c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</row>
    <row r="265" spans="1:282" x14ac:dyDescent="0.25">
      <c r="A265" t="s">
        <v>162</v>
      </c>
      <c r="B265" t="s">
        <v>156</v>
      </c>
      <c r="C265" s="14" t="s">
        <v>343</v>
      </c>
      <c r="D265" t="s">
        <v>228</v>
      </c>
      <c r="E265" s="42">
        <v>45000</v>
      </c>
      <c r="F265" s="42">
        <f t="shared" si="31"/>
        <v>1291.5</v>
      </c>
      <c r="G265" s="42">
        <v>780.32</v>
      </c>
      <c r="H265" s="42">
        <v>1337.6</v>
      </c>
      <c r="I265" s="42">
        <v>3687.45</v>
      </c>
      <c r="J265" s="42">
        <v>7068.17</v>
      </c>
      <c r="K265" s="42">
        <f t="shared" si="30"/>
        <v>37931.83</v>
      </c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</row>
    <row r="266" spans="1:282" x14ac:dyDescent="0.25">
      <c r="A266" t="s">
        <v>222</v>
      </c>
      <c r="B266" t="s">
        <v>465</v>
      </c>
      <c r="C266" s="14" t="s">
        <v>343</v>
      </c>
      <c r="D266" t="s">
        <v>228</v>
      </c>
      <c r="E266" s="42">
        <v>44000</v>
      </c>
      <c r="F266" s="42">
        <f t="shared" si="31"/>
        <v>1262.8</v>
      </c>
      <c r="G266" s="42">
        <v>1148.33</v>
      </c>
      <c r="H266" s="42">
        <v>1368</v>
      </c>
      <c r="I266" s="42">
        <v>175</v>
      </c>
      <c r="J266" s="42">
        <v>3982.83</v>
      </c>
      <c r="K266" s="42">
        <f t="shared" si="30"/>
        <v>40017.17</v>
      </c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</row>
    <row r="267" spans="1:282" x14ac:dyDescent="0.25">
      <c r="A267" t="s">
        <v>153</v>
      </c>
      <c r="B267" t="s">
        <v>466</v>
      </c>
      <c r="C267" s="14" t="s">
        <v>343</v>
      </c>
      <c r="D267" t="s">
        <v>228</v>
      </c>
      <c r="E267" s="42">
        <v>61000</v>
      </c>
      <c r="F267" s="42">
        <f t="shared" si="31"/>
        <v>1750.7</v>
      </c>
      <c r="G267" s="42">
        <v>3674.86</v>
      </c>
      <c r="H267" s="42">
        <f>E267*0.0304</f>
        <v>1854.4</v>
      </c>
      <c r="I267" s="42">
        <v>175</v>
      </c>
      <c r="J267" s="42">
        <v>7454.96</v>
      </c>
      <c r="K267" s="42">
        <f t="shared" si="30"/>
        <v>53545.04</v>
      </c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</row>
    <row r="268" spans="1:282" x14ac:dyDescent="0.25">
      <c r="A268" t="s">
        <v>380</v>
      </c>
      <c r="B268" t="s">
        <v>465</v>
      </c>
      <c r="C268" s="14" t="s">
        <v>343</v>
      </c>
      <c r="D268" t="s">
        <v>228</v>
      </c>
      <c r="E268" s="42">
        <v>45000</v>
      </c>
      <c r="F268" s="42">
        <f t="shared" si="31"/>
        <v>1291.5</v>
      </c>
      <c r="G268" s="42">
        <v>1148.33</v>
      </c>
      <c r="H268" s="42">
        <f>E268*0.0304</f>
        <v>1368</v>
      </c>
      <c r="I268" s="42">
        <v>175</v>
      </c>
      <c r="J268" s="42">
        <v>3982.83</v>
      </c>
      <c r="K268" s="42">
        <f t="shared" si="30"/>
        <v>41017.17</v>
      </c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</row>
    <row r="269" spans="1:282" x14ac:dyDescent="0.25">
      <c r="A269" s="26" t="s">
        <v>12</v>
      </c>
      <c r="B269" s="26">
        <v>10</v>
      </c>
      <c r="C269" s="27"/>
      <c r="D269" s="26"/>
      <c r="E269" s="49">
        <f t="shared" ref="E269:J269" si="32">SUM(E259:E268)</f>
        <v>456000</v>
      </c>
      <c r="F269" s="49">
        <f t="shared" si="32"/>
        <v>13087.2</v>
      </c>
      <c r="G269" s="49">
        <f t="shared" si="32"/>
        <v>13282.83</v>
      </c>
      <c r="H269" s="49">
        <f t="shared" si="32"/>
        <v>13862.4</v>
      </c>
      <c r="I269" s="49">
        <f t="shared" si="32"/>
        <v>26769.42</v>
      </c>
      <c r="J269" s="49">
        <f t="shared" si="32"/>
        <v>67001.850000000006</v>
      </c>
      <c r="K269" s="49">
        <f>K259+K260+K261+K262+K263+K264+K266+K267+K268+K265</f>
        <v>388998.15</v>
      </c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</row>
    <row r="270" spans="1:282" x14ac:dyDescent="0.25"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</row>
    <row r="271" spans="1:282" x14ac:dyDescent="0.25">
      <c r="A271" s="5" t="s">
        <v>163</v>
      </c>
      <c r="B271" s="5"/>
      <c r="C271" s="17"/>
      <c r="D271" s="5"/>
      <c r="E271" s="57"/>
      <c r="F271" s="57"/>
      <c r="G271" s="57"/>
      <c r="H271" s="57"/>
      <c r="I271" s="57"/>
      <c r="J271" s="57"/>
      <c r="K271" s="57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</row>
    <row r="272" spans="1:282" x14ac:dyDescent="0.25">
      <c r="A272" t="s">
        <v>170</v>
      </c>
      <c r="B272" t="s">
        <v>171</v>
      </c>
      <c r="C272" s="14" t="s">
        <v>342</v>
      </c>
      <c r="D272" t="s">
        <v>228</v>
      </c>
      <c r="E272" s="42">
        <v>81000</v>
      </c>
      <c r="F272" s="42">
        <f t="shared" ref="F272:F283" si="33">E272*0.0287</f>
        <v>2324.6999999999998</v>
      </c>
      <c r="G272" s="42">
        <v>7636.09</v>
      </c>
      <c r="H272" s="42">
        <f>E272*0.0304</f>
        <v>2462.4</v>
      </c>
      <c r="I272" s="42">
        <v>25</v>
      </c>
      <c r="J272" s="42">
        <f t="shared" ref="J272:J283" si="34">+F272+G272+H272+I272</f>
        <v>12448.19</v>
      </c>
      <c r="K272" s="42">
        <f t="shared" ref="K272:K283" si="35">+E272-J272</f>
        <v>68551.81</v>
      </c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</row>
    <row r="273" spans="1:320" x14ac:dyDescent="0.25">
      <c r="A273" t="s">
        <v>164</v>
      </c>
      <c r="B273" t="s">
        <v>155</v>
      </c>
      <c r="C273" s="14" t="s">
        <v>343</v>
      </c>
      <c r="D273" t="s">
        <v>228</v>
      </c>
      <c r="E273" s="42">
        <v>45000</v>
      </c>
      <c r="F273" s="42">
        <f t="shared" si="33"/>
        <v>1291.5</v>
      </c>
      <c r="G273" s="42">
        <v>1148.33</v>
      </c>
      <c r="H273" s="42">
        <v>1368</v>
      </c>
      <c r="I273" s="42">
        <v>6424.23</v>
      </c>
      <c r="J273" s="42">
        <f t="shared" si="34"/>
        <v>10232.06</v>
      </c>
      <c r="K273" s="42">
        <f t="shared" si="35"/>
        <v>34767.94</v>
      </c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</row>
    <row r="274" spans="1:320" x14ac:dyDescent="0.25">
      <c r="A274" t="s">
        <v>165</v>
      </c>
      <c r="B274" t="s">
        <v>166</v>
      </c>
      <c r="C274" s="14" t="s">
        <v>343</v>
      </c>
      <c r="D274" t="s">
        <v>228</v>
      </c>
      <c r="E274" s="42">
        <v>33000</v>
      </c>
      <c r="F274" s="42">
        <f t="shared" si="33"/>
        <v>947.1</v>
      </c>
      <c r="G274" s="42">
        <v>0</v>
      </c>
      <c r="H274" s="42">
        <f>E274*0.0304</f>
        <v>1003.2</v>
      </c>
      <c r="I274" s="42">
        <v>715</v>
      </c>
      <c r="J274" s="42">
        <f t="shared" si="34"/>
        <v>2665.3</v>
      </c>
      <c r="K274" s="42">
        <f t="shared" si="35"/>
        <v>30334.7</v>
      </c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</row>
    <row r="275" spans="1:320" x14ac:dyDescent="0.25">
      <c r="A275" t="s">
        <v>168</v>
      </c>
      <c r="B275" t="s">
        <v>106</v>
      </c>
      <c r="C275" s="14" t="s">
        <v>343</v>
      </c>
      <c r="D275" t="s">
        <v>226</v>
      </c>
      <c r="E275" s="42">
        <v>32000</v>
      </c>
      <c r="F275" s="42">
        <f t="shared" si="33"/>
        <v>918.4</v>
      </c>
      <c r="G275" s="42">
        <v>0</v>
      </c>
      <c r="H275" s="42">
        <v>972.8</v>
      </c>
      <c r="I275" s="42">
        <v>2949.45</v>
      </c>
      <c r="J275" s="42">
        <f t="shared" si="34"/>
        <v>4840.6499999999996</v>
      </c>
      <c r="K275" s="42">
        <f t="shared" si="35"/>
        <v>27159.35</v>
      </c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</row>
    <row r="276" spans="1:320" x14ac:dyDescent="0.25">
      <c r="A276" t="s">
        <v>169</v>
      </c>
      <c r="B276" t="s">
        <v>166</v>
      </c>
      <c r="C276" s="14" t="s">
        <v>343</v>
      </c>
      <c r="D276" t="s">
        <v>228</v>
      </c>
      <c r="E276" s="42">
        <v>33000</v>
      </c>
      <c r="F276" s="42">
        <f t="shared" si="33"/>
        <v>947.1</v>
      </c>
      <c r="G276" s="42">
        <v>0</v>
      </c>
      <c r="H276" s="42">
        <f>E276*0.0304</f>
        <v>1003.2</v>
      </c>
      <c r="I276" s="42">
        <v>315</v>
      </c>
      <c r="J276" s="42">
        <f t="shared" si="34"/>
        <v>2265.3000000000002</v>
      </c>
      <c r="K276" s="42">
        <f t="shared" si="35"/>
        <v>30734.7</v>
      </c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12"/>
      <c r="FY276" s="12"/>
      <c r="FZ276" s="12"/>
      <c r="GA276" s="12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  <c r="HP276" s="12"/>
      <c r="HQ276" s="12"/>
      <c r="HR276" s="12"/>
      <c r="HS276" s="12"/>
      <c r="HT276" s="12"/>
      <c r="HU276" s="12"/>
      <c r="HV276" s="12"/>
      <c r="HW276" s="12"/>
      <c r="HX276" s="12"/>
      <c r="HY276" s="12"/>
      <c r="HZ276" s="12"/>
      <c r="IA276" s="12"/>
      <c r="IB276" s="12"/>
      <c r="IC276" s="12"/>
      <c r="ID276" s="12"/>
      <c r="IE276" s="12"/>
      <c r="IF276" s="12"/>
      <c r="IG276" s="12"/>
      <c r="IH276" s="12"/>
      <c r="II276" s="12"/>
      <c r="IJ276" s="12"/>
      <c r="IK276" s="12"/>
      <c r="IL276" s="12"/>
      <c r="IM276" s="12"/>
      <c r="IN276" s="12"/>
      <c r="IO276" s="12"/>
      <c r="IP276" s="12"/>
      <c r="IQ276" s="12"/>
      <c r="IR276" s="12"/>
      <c r="IS276" s="12"/>
      <c r="IT276" s="12"/>
      <c r="IU276" s="12"/>
      <c r="IV276" s="12"/>
      <c r="IW276" s="12"/>
      <c r="IX276" s="12"/>
      <c r="IY276" s="12"/>
      <c r="IZ276" s="12"/>
      <c r="JA276" s="12"/>
      <c r="JB276" s="12"/>
      <c r="JC276" s="12"/>
      <c r="JD276" s="12"/>
      <c r="JE276" s="12"/>
      <c r="JF276" s="12"/>
      <c r="JG276" s="12"/>
      <c r="JH276" s="12"/>
      <c r="JI276" s="12"/>
      <c r="JJ276" s="12"/>
      <c r="JK276" s="12"/>
      <c r="JL276" s="12"/>
      <c r="JM276" s="12"/>
      <c r="JN276" s="12"/>
      <c r="JO276" s="12"/>
      <c r="JP276" s="12"/>
      <c r="JQ276" s="12"/>
      <c r="JR276" s="12"/>
      <c r="JS276" s="12"/>
      <c r="JT276" s="12"/>
      <c r="JU276" s="12"/>
      <c r="JV276" s="12"/>
    </row>
    <row r="277" spans="1:320" x14ac:dyDescent="0.25">
      <c r="A277" t="s">
        <v>196</v>
      </c>
      <c r="B277" t="s">
        <v>167</v>
      </c>
      <c r="C277" s="14" t="s">
        <v>343</v>
      </c>
      <c r="D277" t="s">
        <v>228</v>
      </c>
      <c r="E277" s="42">
        <v>31500</v>
      </c>
      <c r="F277" s="42">
        <f t="shared" si="33"/>
        <v>904.05</v>
      </c>
      <c r="G277" s="42">
        <v>0</v>
      </c>
      <c r="H277" s="42">
        <f>E277*0.0304</f>
        <v>957.6</v>
      </c>
      <c r="I277" s="42">
        <v>175</v>
      </c>
      <c r="J277" s="42">
        <f t="shared" si="34"/>
        <v>2036.65</v>
      </c>
      <c r="K277" s="42">
        <f t="shared" si="35"/>
        <v>29463.35</v>
      </c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12"/>
      <c r="FY277" s="12"/>
      <c r="FZ277" s="12"/>
      <c r="GA277" s="12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  <c r="HP277" s="12"/>
      <c r="HQ277" s="12"/>
      <c r="HR277" s="12"/>
      <c r="HS277" s="12"/>
      <c r="HT277" s="12"/>
      <c r="HU277" s="12"/>
      <c r="HV277" s="12"/>
      <c r="HW277" s="12"/>
      <c r="HX277" s="12"/>
      <c r="HY277" s="12"/>
      <c r="HZ277" s="12"/>
      <c r="IA277" s="12"/>
      <c r="IB277" s="12"/>
      <c r="IC277" s="12"/>
      <c r="ID277" s="12"/>
      <c r="IE277" s="12"/>
      <c r="IF277" s="12"/>
      <c r="IG277" s="12"/>
      <c r="IH277" s="12"/>
      <c r="II277" s="12"/>
      <c r="IJ277" s="12"/>
      <c r="IK277" s="12"/>
      <c r="IL277" s="12"/>
      <c r="IM277" s="12"/>
      <c r="IN277" s="12"/>
      <c r="IO277" s="12"/>
      <c r="IP277" s="12"/>
      <c r="IQ277" s="12"/>
      <c r="IR277" s="12"/>
      <c r="IS277" s="12"/>
      <c r="IT277" s="12"/>
      <c r="IU277" s="12"/>
      <c r="IV277" s="12"/>
      <c r="IW277" s="12"/>
      <c r="IX277" s="12"/>
      <c r="IY277" s="12"/>
      <c r="IZ277" s="12"/>
      <c r="JA277" s="12"/>
      <c r="JB277" s="12"/>
      <c r="JC277" s="12"/>
      <c r="JD277" s="12"/>
      <c r="JE277" s="12"/>
      <c r="JF277" s="12"/>
      <c r="JG277" s="12"/>
      <c r="JH277" s="12"/>
      <c r="JI277" s="12"/>
      <c r="JJ277" s="12"/>
      <c r="JK277" s="12"/>
      <c r="JL277" s="12"/>
      <c r="JM277" s="12"/>
      <c r="JN277" s="12"/>
      <c r="JO277" s="12"/>
      <c r="JP277" s="12"/>
      <c r="JQ277" s="12"/>
      <c r="JR277" s="12"/>
      <c r="JS277" s="12"/>
      <c r="JT277" s="12"/>
      <c r="JU277" s="12"/>
      <c r="JV277" s="12"/>
    </row>
    <row r="278" spans="1:320" x14ac:dyDescent="0.25">
      <c r="A278" t="s">
        <v>381</v>
      </c>
      <c r="B278" t="s">
        <v>467</v>
      </c>
      <c r="C278" s="14" t="s">
        <v>342</v>
      </c>
      <c r="D278" t="s">
        <v>228</v>
      </c>
      <c r="E278" s="42">
        <v>41000</v>
      </c>
      <c r="F278" s="42">
        <f t="shared" si="33"/>
        <v>1176.7</v>
      </c>
      <c r="G278" s="42">
        <v>356.92</v>
      </c>
      <c r="H278" s="42">
        <f>E278*0.0304</f>
        <v>1246.4000000000001</v>
      </c>
      <c r="I278" s="42">
        <v>1687.45</v>
      </c>
      <c r="J278" s="42">
        <f t="shared" si="34"/>
        <v>4467.47</v>
      </c>
      <c r="K278" s="42">
        <f t="shared" si="35"/>
        <v>36532.53</v>
      </c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</row>
    <row r="279" spans="1:320" x14ac:dyDescent="0.25">
      <c r="A279" t="s">
        <v>150</v>
      </c>
      <c r="B279" t="s">
        <v>468</v>
      </c>
      <c r="C279" s="14" t="s">
        <v>342</v>
      </c>
      <c r="D279" t="s">
        <v>228</v>
      </c>
      <c r="E279" s="42">
        <v>46000</v>
      </c>
      <c r="F279" s="42">
        <f t="shared" si="33"/>
        <v>1320.2</v>
      </c>
      <c r="G279" s="42">
        <v>1289.46</v>
      </c>
      <c r="H279" s="42">
        <f>E279*0.0304</f>
        <v>1398.4</v>
      </c>
      <c r="I279" s="42">
        <v>2335</v>
      </c>
      <c r="J279" s="42">
        <f t="shared" si="34"/>
        <v>6343.06</v>
      </c>
      <c r="K279" s="42">
        <f t="shared" si="35"/>
        <v>39656.94</v>
      </c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12"/>
      <c r="FY279" s="12"/>
      <c r="FZ279" s="12"/>
      <c r="GA279" s="12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  <c r="HP279" s="12"/>
      <c r="HQ279" s="12"/>
      <c r="HR279" s="12"/>
      <c r="HS279" s="12"/>
      <c r="HT279" s="12"/>
      <c r="HU279" s="12"/>
      <c r="HV279" s="12"/>
      <c r="HW279" s="12"/>
      <c r="HX279" s="12"/>
      <c r="HY279" s="12"/>
      <c r="HZ279" s="12"/>
      <c r="IA279" s="12"/>
      <c r="IB279" s="12"/>
      <c r="IC279" s="12"/>
      <c r="ID279" s="12"/>
      <c r="IE279" s="12"/>
      <c r="IF279" s="12"/>
      <c r="IG279" s="12"/>
      <c r="IH279" s="12"/>
      <c r="II279" s="12"/>
      <c r="IJ279" s="12"/>
      <c r="IK279" s="12"/>
      <c r="IL279" s="12"/>
      <c r="IM279" s="12"/>
      <c r="IN279" s="12"/>
      <c r="IO279" s="12"/>
      <c r="IP279" s="12"/>
      <c r="IQ279" s="12"/>
      <c r="IR279" s="12"/>
      <c r="IS279" s="12"/>
      <c r="IT279" s="12"/>
      <c r="IU279" s="12"/>
      <c r="IV279" s="12"/>
      <c r="IW279" s="12"/>
      <c r="IX279" s="12"/>
      <c r="IY279" s="12"/>
      <c r="IZ279" s="12"/>
      <c r="JA279" s="12"/>
      <c r="JB279" s="12"/>
      <c r="JC279" s="12"/>
      <c r="JD279" s="12"/>
      <c r="JE279" s="12"/>
      <c r="JF279" s="12"/>
      <c r="JG279" s="12"/>
      <c r="JH279" s="12"/>
      <c r="JI279" s="12"/>
      <c r="JJ279" s="12"/>
      <c r="JK279" s="12"/>
      <c r="JL279" s="12"/>
      <c r="JM279" s="12"/>
      <c r="JN279" s="12"/>
      <c r="JO279" s="12"/>
      <c r="JP279" s="12"/>
      <c r="JQ279" s="12"/>
      <c r="JR279" s="12"/>
      <c r="JS279" s="12"/>
      <c r="JT279" s="12"/>
      <c r="JU279" s="12"/>
      <c r="JV279" s="12"/>
    </row>
    <row r="280" spans="1:320" x14ac:dyDescent="0.25">
      <c r="A280" t="s">
        <v>382</v>
      </c>
      <c r="B280" t="s">
        <v>151</v>
      </c>
      <c r="C280" s="14" t="s">
        <v>342</v>
      </c>
      <c r="D280" t="s">
        <v>228</v>
      </c>
      <c r="E280" s="42">
        <v>61000</v>
      </c>
      <c r="F280" s="42">
        <f t="shared" si="33"/>
        <v>1750.7</v>
      </c>
      <c r="G280" s="42">
        <v>3674.86</v>
      </c>
      <c r="H280" s="42">
        <f>E280*0.0304</f>
        <v>1854.4</v>
      </c>
      <c r="I280" s="42">
        <v>10036.370000000001</v>
      </c>
      <c r="J280" s="42">
        <f t="shared" si="34"/>
        <v>17316.330000000002</v>
      </c>
      <c r="K280" s="42">
        <f t="shared" si="35"/>
        <v>43683.67</v>
      </c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12"/>
      <c r="FY280" s="12"/>
      <c r="FZ280" s="12"/>
      <c r="GA280" s="12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  <c r="HP280" s="12"/>
      <c r="HQ280" s="12"/>
      <c r="HR280" s="12"/>
      <c r="HS280" s="12"/>
      <c r="HT280" s="12"/>
      <c r="HU280" s="12"/>
      <c r="HV280" s="12"/>
      <c r="HW280" s="12"/>
      <c r="HX280" s="12"/>
      <c r="HY280" s="12"/>
      <c r="HZ280" s="12"/>
      <c r="IA280" s="12"/>
      <c r="IB280" s="12"/>
      <c r="IC280" s="12"/>
      <c r="ID280" s="12"/>
      <c r="IE280" s="12"/>
      <c r="IF280" s="12"/>
      <c r="IG280" s="12"/>
      <c r="IH280" s="12"/>
      <c r="II280" s="12"/>
      <c r="IJ280" s="12"/>
      <c r="IK280" s="12"/>
      <c r="IL280" s="12"/>
      <c r="IM280" s="12"/>
      <c r="IN280" s="12"/>
      <c r="IO280" s="12"/>
      <c r="IP280" s="12"/>
      <c r="IQ280" s="12"/>
      <c r="IR280" s="12"/>
      <c r="IS280" s="12"/>
      <c r="IT280" s="12"/>
      <c r="IU280" s="12"/>
      <c r="IV280" s="12"/>
      <c r="IW280" s="12"/>
      <c r="IX280" s="12"/>
      <c r="IY280" s="12"/>
      <c r="IZ280" s="12"/>
      <c r="JA280" s="12"/>
      <c r="JB280" s="12"/>
      <c r="JC280" s="12"/>
      <c r="JD280" s="12"/>
      <c r="JE280" s="12"/>
      <c r="JF280" s="12"/>
      <c r="JG280" s="12"/>
      <c r="JH280" s="12"/>
      <c r="JI280" s="12"/>
      <c r="JJ280" s="12"/>
      <c r="JK280" s="12"/>
      <c r="JL280" s="12"/>
      <c r="JM280" s="12"/>
      <c r="JN280" s="12"/>
      <c r="JO280" s="12"/>
      <c r="JP280" s="12"/>
      <c r="JQ280" s="12"/>
      <c r="JR280" s="12"/>
      <c r="JS280" s="12"/>
      <c r="JT280" s="12"/>
      <c r="JU280" s="12"/>
      <c r="JV280" s="12"/>
    </row>
    <row r="281" spans="1:320" x14ac:dyDescent="0.25">
      <c r="A281" t="s">
        <v>152</v>
      </c>
      <c r="B281" t="s">
        <v>468</v>
      </c>
      <c r="C281" s="14" t="s">
        <v>342</v>
      </c>
      <c r="D281" t="s">
        <v>228</v>
      </c>
      <c r="E281" s="42">
        <v>46000</v>
      </c>
      <c r="F281" s="42">
        <f t="shared" si="33"/>
        <v>1320.2</v>
      </c>
      <c r="G281" s="42">
        <v>1289.46</v>
      </c>
      <c r="H281" s="42">
        <v>1398.4</v>
      </c>
      <c r="I281" s="42">
        <v>2355</v>
      </c>
      <c r="J281" s="42">
        <f t="shared" si="34"/>
        <v>6363.06</v>
      </c>
      <c r="K281" s="42">
        <f t="shared" si="35"/>
        <v>39636.94</v>
      </c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12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  <c r="CS281" s="12"/>
      <c r="CT281" s="12"/>
      <c r="CU281" s="12"/>
      <c r="CV281" s="12"/>
      <c r="CW281" s="12"/>
      <c r="CX281" s="12"/>
      <c r="CY281" s="12"/>
      <c r="CZ281" s="12"/>
      <c r="DA281" s="12"/>
      <c r="DB281" s="12"/>
      <c r="DC281" s="12"/>
      <c r="DD281" s="12"/>
      <c r="DE281" s="12"/>
      <c r="DF281" s="12"/>
      <c r="DG281" s="12"/>
      <c r="DH281" s="12"/>
      <c r="DI281" s="12"/>
      <c r="DJ281" s="12"/>
      <c r="DK281" s="12"/>
      <c r="DL281" s="12"/>
      <c r="DM281" s="12"/>
      <c r="DN281" s="12"/>
      <c r="DO281" s="12"/>
      <c r="DP281" s="12"/>
      <c r="DQ281" s="12"/>
      <c r="DR281" s="12"/>
      <c r="DS281" s="12"/>
      <c r="DT281" s="12"/>
      <c r="DU281" s="12"/>
      <c r="DV281" s="12"/>
      <c r="DW281" s="12"/>
      <c r="DX281" s="12"/>
      <c r="DY281" s="12"/>
      <c r="DZ281" s="12"/>
      <c r="EA281" s="12"/>
      <c r="EB281" s="12"/>
      <c r="EC281" s="12"/>
      <c r="ED281" s="12"/>
      <c r="EE281" s="12"/>
      <c r="EF281" s="12"/>
      <c r="EG281" s="12"/>
      <c r="EH281" s="12"/>
      <c r="EI281" s="12"/>
      <c r="EJ281" s="12"/>
      <c r="EK281" s="12"/>
      <c r="EL281" s="12"/>
      <c r="EM281" s="12"/>
      <c r="EN281" s="12"/>
      <c r="EO281" s="12"/>
      <c r="EP281" s="12"/>
      <c r="EQ281" s="12"/>
      <c r="ER281" s="12"/>
      <c r="ES281" s="12"/>
      <c r="ET281" s="12"/>
      <c r="EU281" s="12"/>
      <c r="EV281" s="12"/>
      <c r="EW281" s="12"/>
      <c r="EX281" s="12"/>
      <c r="EY281" s="12"/>
      <c r="EZ281" s="12"/>
      <c r="FA281" s="12"/>
      <c r="FB281" s="12"/>
      <c r="FC281" s="12"/>
      <c r="FD281" s="12"/>
      <c r="FE281" s="12"/>
      <c r="FF281" s="12"/>
      <c r="FG281" s="12"/>
      <c r="FH281" s="12"/>
      <c r="FI281" s="12"/>
      <c r="FJ281" s="12"/>
      <c r="FK281" s="12"/>
      <c r="FL281" s="12"/>
      <c r="FM281" s="12"/>
      <c r="FN281" s="12"/>
      <c r="FO281" s="12"/>
      <c r="FP281" s="12"/>
      <c r="FQ281" s="12"/>
      <c r="FR281" s="12"/>
      <c r="FS281" s="12"/>
      <c r="FT281" s="12"/>
      <c r="FU281" s="12"/>
      <c r="FV281" s="12"/>
      <c r="FW281" s="12"/>
      <c r="FX281" s="12"/>
      <c r="FY281" s="12"/>
      <c r="FZ281" s="12"/>
      <c r="GA281" s="12"/>
      <c r="GB281" s="12"/>
      <c r="GC281" s="12"/>
      <c r="GD281" s="12"/>
      <c r="GE281" s="12"/>
      <c r="GF281" s="12"/>
      <c r="GG281" s="12"/>
      <c r="GH281" s="12"/>
      <c r="GI281" s="12"/>
      <c r="GJ281" s="12"/>
      <c r="GK281" s="12"/>
      <c r="GL281" s="12"/>
      <c r="GM281" s="12"/>
      <c r="GN281" s="12"/>
      <c r="GO281" s="12"/>
      <c r="GP281" s="12"/>
      <c r="GQ281" s="12"/>
      <c r="GR281" s="12"/>
      <c r="GS281" s="12"/>
      <c r="GT281" s="12"/>
      <c r="GU281" s="12"/>
      <c r="GV281" s="12"/>
      <c r="GW281" s="12"/>
      <c r="GX281" s="12"/>
      <c r="GY281" s="12"/>
      <c r="GZ281" s="12"/>
      <c r="HA281" s="12"/>
      <c r="HB281" s="12"/>
      <c r="HC281" s="12"/>
      <c r="HD281" s="12"/>
      <c r="HE281" s="12"/>
      <c r="HF281" s="12"/>
      <c r="HG281" s="12"/>
      <c r="HH281" s="12"/>
      <c r="HI281" s="12"/>
      <c r="HJ281" s="12"/>
      <c r="HK281" s="12"/>
      <c r="HL281" s="12"/>
      <c r="HM281" s="12"/>
      <c r="HN281" s="12"/>
      <c r="HO281" s="12"/>
      <c r="HP281" s="12"/>
      <c r="HQ281" s="12"/>
      <c r="HR281" s="12"/>
      <c r="HS281" s="12"/>
      <c r="HT281" s="12"/>
      <c r="HU281" s="12"/>
      <c r="HV281" s="12"/>
      <c r="HW281" s="12"/>
      <c r="HX281" s="12"/>
      <c r="HY281" s="12"/>
      <c r="HZ281" s="12"/>
      <c r="IA281" s="12"/>
      <c r="IB281" s="12"/>
      <c r="IC281" s="12"/>
      <c r="ID281" s="12"/>
      <c r="IE281" s="12"/>
      <c r="IF281" s="12"/>
      <c r="IG281" s="12"/>
      <c r="IH281" s="12"/>
      <c r="II281" s="12"/>
      <c r="IJ281" s="12"/>
      <c r="IK281" s="12"/>
      <c r="IL281" s="12"/>
      <c r="IM281" s="12"/>
      <c r="IN281" s="12"/>
      <c r="IO281" s="12"/>
      <c r="IP281" s="12"/>
      <c r="IQ281" s="12"/>
      <c r="IR281" s="12"/>
      <c r="IS281" s="12"/>
      <c r="IT281" s="12"/>
      <c r="IU281" s="12"/>
      <c r="IV281" s="12"/>
      <c r="IW281" s="12"/>
      <c r="IX281" s="12"/>
      <c r="IY281" s="12"/>
      <c r="IZ281" s="12"/>
      <c r="JA281" s="12"/>
      <c r="JB281" s="12"/>
      <c r="JC281" s="12"/>
      <c r="JD281" s="12"/>
      <c r="JE281" s="12"/>
      <c r="JF281" s="12"/>
      <c r="JG281" s="12"/>
      <c r="JH281" s="12"/>
      <c r="JI281" s="12"/>
      <c r="JJ281" s="12"/>
      <c r="JK281" s="12"/>
      <c r="JL281" s="12"/>
      <c r="JM281" s="12"/>
      <c r="JN281" s="12"/>
      <c r="JO281" s="12"/>
      <c r="JP281" s="12"/>
      <c r="JQ281" s="12"/>
      <c r="JR281" s="12"/>
      <c r="JS281" s="12"/>
      <c r="JT281" s="12"/>
      <c r="JU281" s="12"/>
      <c r="JV281" s="12"/>
    </row>
    <row r="282" spans="1:320" s="28" customFormat="1" x14ac:dyDescent="0.25">
      <c r="A282" t="s">
        <v>383</v>
      </c>
      <c r="B282" t="s">
        <v>469</v>
      </c>
      <c r="C282" s="14" t="s">
        <v>343</v>
      </c>
      <c r="D282" t="s">
        <v>228</v>
      </c>
      <c r="E282" s="42">
        <v>45000</v>
      </c>
      <c r="F282" s="42">
        <f t="shared" si="33"/>
        <v>1291.5</v>
      </c>
      <c r="G282" s="42">
        <v>694.59</v>
      </c>
      <c r="H282" s="42">
        <f>E282*0.0304</f>
        <v>1368</v>
      </c>
      <c r="I282" s="42">
        <v>3199.9</v>
      </c>
      <c r="J282" s="42">
        <f t="shared" si="34"/>
        <v>6553.99</v>
      </c>
      <c r="K282" s="42">
        <f t="shared" si="35"/>
        <v>38446.01</v>
      </c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  <c r="JW282" s="12"/>
      <c r="JX282" s="12"/>
      <c r="JY282" s="12"/>
      <c r="JZ282" s="12"/>
      <c r="KA282" s="12"/>
      <c r="KB282" s="12"/>
      <c r="KC282" s="12"/>
      <c r="KD282" s="12"/>
      <c r="KE282" s="12"/>
      <c r="KF282" s="12"/>
      <c r="KG282" s="12"/>
      <c r="KH282" s="12"/>
      <c r="KI282" s="12"/>
      <c r="KJ282" s="12"/>
      <c r="KK282" s="12"/>
      <c r="KL282" s="12"/>
      <c r="KM282" s="12"/>
      <c r="KN282" s="12"/>
      <c r="KO282" s="12"/>
      <c r="KP282" s="12"/>
      <c r="KQ282" s="12"/>
      <c r="KR282" s="12"/>
      <c r="KS282" s="12"/>
      <c r="KT282" s="12"/>
      <c r="KU282" s="12"/>
      <c r="KV282" s="12"/>
      <c r="KW282" s="12"/>
      <c r="KX282" s="12"/>
      <c r="KY282" s="12"/>
      <c r="KZ282" s="12"/>
      <c r="LA282" s="12"/>
      <c r="LB282" s="12"/>
      <c r="LC282" s="12"/>
      <c r="LD282" s="12"/>
      <c r="LE282" s="12"/>
      <c r="LF282" s="12"/>
      <c r="LG282" s="12"/>
      <c r="LH282" s="12"/>
    </row>
    <row r="283" spans="1:320" x14ac:dyDescent="0.25">
      <c r="A283" t="s">
        <v>384</v>
      </c>
      <c r="B283" t="s">
        <v>155</v>
      </c>
      <c r="C283" s="14" t="s">
        <v>343</v>
      </c>
      <c r="D283" t="s">
        <v>228</v>
      </c>
      <c r="E283" s="42">
        <v>45000</v>
      </c>
      <c r="F283" s="42">
        <f t="shared" si="33"/>
        <v>1291.5</v>
      </c>
      <c r="G283" s="42">
        <v>1148.33</v>
      </c>
      <c r="H283" s="42">
        <f>E283*0.0304</f>
        <v>1368</v>
      </c>
      <c r="I283" s="42">
        <v>6019.01</v>
      </c>
      <c r="J283" s="42">
        <f t="shared" si="34"/>
        <v>9826.84</v>
      </c>
      <c r="K283" s="42">
        <f t="shared" si="35"/>
        <v>35173.160000000003</v>
      </c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12"/>
      <c r="FY283" s="12"/>
      <c r="FZ283" s="12"/>
      <c r="GA283" s="12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  <c r="HP283" s="12"/>
      <c r="HQ283" s="12"/>
      <c r="HR283" s="12"/>
      <c r="HS283" s="12"/>
      <c r="HT283" s="12"/>
      <c r="HU283" s="12"/>
      <c r="HV283" s="12"/>
      <c r="HW283" s="12"/>
      <c r="HX283" s="12"/>
      <c r="HY283" s="12"/>
      <c r="HZ283" s="12"/>
      <c r="IA283" s="12"/>
      <c r="IB283" s="12"/>
      <c r="IC283" s="12"/>
      <c r="ID283" s="12"/>
      <c r="IE283" s="12"/>
      <c r="IF283" s="12"/>
      <c r="IG283" s="12"/>
      <c r="IH283" s="12"/>
      <c r="II283" s="12"/>
      <c r="IJ283" s="12"/>
      <c r="IK283" s="12"/>
      <c r="IL283" s="12"/>
      <c r="IM283" s="12"/>
      <c r="IN283" s="12"/>
      <c r="IO283" s="12"/>
      <c r="IP283" s="12"/>
      <c r="IQ283" s="12"/>
      <c r="IR283" s="12"/>
      <c r="IS283" s="12"/>
      <c r="IT283" s="12"/>
      <c r="IU283" s="12"/>
      <c r="IV283" s="12"/>
      <c r="IW283" s="12"/>
      <c r="IX283" s="12"/>
      <c r="IY283" s="12"/>
      <c r="IZ283" s="12"/>
      <c r="JA283" s="12"/>
      <c r="JB283" s="12"/>
      <c r="JC283" s="12"/>
      <c r="JD283" s="12"/>
      <c r="JE283" s="12"/>
      <c r="JF283" s="12"/>
      <c r="JG283" s="12"/>
      <c r="JH283" s="12"/>
      <c r="JI283" s="12"/>
      <c r="JJ283" s="12"/>
      <c r="JK283" s="12"/>
      <c r="JL283" s="12"/>
      <c r="JM283" s="12"/>
      <c r="JN283" s="12"/>
      <c r="JO283" s="12"/>
      <c r="JP283" s="12"/>
      <c r="JQ283" s="12"/>
      <c r="JR283" s="12"/>
      <c r="JS283" s="12"/>
      <c r="JT283" s="12"/>
      <c r="JU283" s="12"/>
      <c r="JV283" s="12"/>
      <c r="JW283" s="12"/>
      <c r="JX283" s="12"/>
      <c r="JY283" s="12"/>
      <c r="JZ283" s="12"/>
      <c r="KA283" s="12"/>
      <c r="KB283" s="12"/>
      <c r="KC283" s="12"/>
      <c r="KD283" s="12"/>
      <c r="KE283" s="12"/>
      <c r="KF283" s="12"/>
      <c r="KG283" s="12"/>
      <c r="KH283" s="12"/>
      <c r="KI283" s="12"/>
      <c r="KJ283" s="12"/>
      <c r="KK283" s="12"/>
      <c r="KL283" s="12"/>
      <c r="KM283" s="12"/>
      <c r="KN283" s="12"/>
      <c r="KO283" s="12"/>
      <c r="KP283" s="12"/>
      <c r="KQ283" s="12"/>
      <c r="KR283" s="12"/>
      <c r="KS283" s="12"/>
      <c r="KT283" s="12"/>
      <c r="KU283" s="12"/>
      <c r="KV283" s="12"/>
      <c r="KW283" s="12"/>
      <c r="KX283" s="12"/>
      <c r="KY283" s="12"/>
      <c r="KZ283" s="12"/>
      <c r="LA283" s="12"/>
      <c r="LB283" s="12"/>
      <c r="LC283" s="12"/>
      <c r="LD283" s="12"/>
      <c r="LE283" s="12"/>
      <c r="LF283" s="12"/>
      <c r="LG283" s="12"/>
      <c r="LH283" s="12"/>
    </row>
    <row r="284" spans="1:320" s="28" customFormat="1" x14ac:dyDescent="0.25">
      <c r="A284" s="26" t="s">
        <v>12</v>
      </c>
      <c r="B284" s="26">
        <v>12</v>
      </c>
      <c r="C284" s="27"/>
      <c r="D284" s="26"/>
      <c r="E284" s="49">
        <f t="shared" ref="E284:J284" si="36">SUM(E272:E283)</f>
        <v>539500</v>
      </c>
      <c r="F284" s="49">
        <f t="shared" si="36"/>
        <v>15483.65</v>
      </c>
      <c r="G284" s="49">
        <f t="shared" si="36"/>
        <v>17238.04</v>
      </c>
      <c r="H284" s="49">
        <f t="shared" si="36"/>
        <v>16400.8</v>
      </c>
      <c r="I284" s="49">
        <f t="shared" si="36"/>
        <v>36236.410000000003</v>
      </c>
      <c r="J284" s="49">
        <f t="shared" si="36"/>
        <v>85358.9</v>
      </c>
      <c r="K284" s="49">
        <f>SUM(K272:K277)+K278+K279+K280+K281+K282+K283</f>
        <v>454141.1</v>
      </c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  <c r="JW284" s="12"/>
      <c r="JX284" s="12"/>
      <c r="JY284" s="12"/>
      <c r="JZ284" s="12"/>
      <c r="KA284" s="12"/>
      <c r="KB284" s="12"/>
      <c r="KC284" s="12"/>
      <c r="KD284" s="12"/>
      <c r="KE284" s="12"/>
      <c r="KF284" s="12"/>
      <c r="KG284" s="12"/>
      <c r="KH284" s="12"/>
      <c r="KI284" s="12"/>
      <c r="KJ284" s="12"/>
      <c r="KK284" s="12"/>
      <c r="KL284" s="12"/>
      <c r="KM284" s="12"/>
      <c r="KN284" s="12"/>
      <c r="KO284" s="12"/>
      <c r="KP284" s="12"/>
      <c r="KQ284" s="12"/>
      <c r="KR284" s="12"/>
      <c r="KS284" s="12"/>
      <c r="KT284" s="12"/>
      <c r="KU284" s="12"/>
      <c r="KV284" s="12"/>
      <c r="KW284" s="12"/>
      <c r="KX284" s="12"/>
      <c r="KY284" s="12"/>
      <c r="KZ284" s="12"/>
      <c r="LA284" s="12"/>
      <c r="LB284" s="12"/>
      <c r="LC284" s="12"/>
      <c r="LD284" s="12"/>
      <c r="LE284" s="12"/>
      <c r="LF284" s="12"/>
      <c r="LG284" s="12"/>
      <c r="LH284" s="12"/>
    </row>
    <row r="285" spans="1:320" s="12" customFormat="1" x14ac:dyDescent="0.25">
      <c r="A285" s="11"/>
      <c r="B285" s="11"/>
      <c r="C285" s="16"/>
      <c r="D285" s="11"/>
      <c r="E285" s="56"/>
      <c r="F285" s="56"/>
      <c r="G285" s="56"/>
      <c r="H285" s="56"/>
      <c r="I285" s="56"/>
      <c r="J285" s="56"/>
      <c r="K285" s="56"/>
    </row>
    <row r="286" spans="1:320" x14ac:dyDescent="0.25">
      <c r="A286" s="66" t="s">
        <v>86</v>
      </c>
      <c r="B286" s="66"/>
      <c r="C286" s="66"/>
      <c r="D286" s="66"/>
      <c r="E286" s="66"/>
      <c r="F286" s="66"/>
      <c r="G286" s="66"/>
      <c r="H286" s="66"/>
      <c r="I286" s="66"/>
      <c r="J286" s="66"/>
      <c r="K286" s="66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</row>
    <row r="287" spans="1:320" x14ac:dyDescent="0.25">
      <c r="A287" t="s">
        <v>481</v>
      </c>
      <c r="B287" t="s">
        <v>85</v>
      </c>
      <c r="C287" s="14" t="s">
        <v>343</v>
      </c>
      <c r="D287" t="s">
        <v>226</v>
      </c>
      <c r="E287" s="42">
        <v>165000</v>
      </c>
      <c r="F287" s="42">
        <v>4735.5</v>
      </c>
      <c r="G287" s="42">
        <v>27413.040000000001</v>
      </c>
      <c r="H287" s="42">
        <v>4943.8</v>
      </c>
      <c r="I287" s="42">
        <v>25</v>
      </c>
      <c r="J287" s="42">
        <v>37117.339999999997</v>
      </c>
      <c r="K287" s="42">
        <v>127882.66</v>
      </c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</row>
    <row r="288" spans="1:320" x14ac:dyDescent="0.25">
      <c r="A288" s="2" t="s">
        <v>12</v>
      </c>
      <c r="B288" s="2">
        <v>1</v>
      </c>
      <c r="C288" s="15"/>
      <c r="D288" s="2"/>
      <c r="E288" s="50">
        <f t="shared" ref="E288:K288" si="37">SUM(E287:E287)</f>
        <v>165000</v>
      </c>
      <c r="F288" s="50">
        <f t="shared" si="37"/>
        <v>4735.5</v>
      </c>
      <c r="G288" s="50">
        <f t="shared" si="37"/>
        <v>27413.040000000001</v>
      </c>
      <c r="H288" s="50">
        <f t="shared" si="37"/>
        <v>4943.8</v>
      </c>
      <c r="I288" s="50">
        <f t="shared" si="37"/>
        <v>25</v>
      </c>
      <c r="J288" s="50">
        <f t="shared" si="37"/>
        <v>37117.339999999997</v>
      </c>
      <c r="K288" s="50">
        <f t="shared" si="37"/>
        <v>127882.66</v>
      </c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12"/>
      <c r="FY288" s="12"/>
      <c r="FZ288" s="12"/>
      <c r="GA288" s="12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  <c r="HP288" s="12"/>
      <c r="HQ288" s="12"/>
      <c r="HR288" s="12"/>
      <c r="HS288" s="12"/>
      <c r="HT288" s="12"/>
      <c r="HU288" s="12"/>
      <c r="HV288" s="12"/>
      <c r="HW288" s="12"/>
      <c r="HX288" s="12"/>
      <c r="HY288" s="12"/>
      <c r="HZ288" s="12"/>
      <c r="IA288" s="12"/>
      <c r="IB288" s="12"/>
      <c r="IC288" s="12"/>
      <c r="ID288" s="12"/>
      <c r="IE288" s="12"/>
      <c r="IF288" s="12"/>
      <c r="IG288" s="12"/>
      <c r="IH288" s="12"/>
      <c r="II288" s="12"/>
      <c r="IJ288" s="12"/>
      <c r="IK288" s="12"/>
      <c r="IL288" s="12"/>
      <c r="IM288" s="12"/>
      <c r="IN288" s="12"/>
      <c r="IO288" s="12"/>
      <c r="IP288" s="12"/>
      <c r="IQ288" s="12"/>
      <c r="IR288" s="12"/>
      <c r="IS288" s="12"/>
      <c r="IT288" s="12"/>
      <c r="IU288" s="12"/>
      <c r="IV288" s="12"/>
      <c r="IW288" s="12"/>
      <c r="IX288" s="12"/>
      <c r="IY288" s="12"/>
      <c r="IZ288" s="12"/>
      <c r="JA288" s="12"/>
      <c r="JB288" s="12"/>
      <c r="JC288" s="12"/>
      <c r="JD288" s="12"/>
      <c r="JE288" s="12"/>
      <c r="JF288" s="12"/>
      <c r="JG288" s="12"/>
      <c r="JH288" s="12"/>
      <c r="JI288" s="12"/>
      <c r="JJ288" s="12"/>
      <c r="JK288" s="12"/>
      <c r="JL288" s="12"/>
      <c r="JM288" s="12"/>
      <c r="JN288" s="12"/>
      <c r="JO288" s="12"/>
      <c r="JP288" s="12"/>
      <c r="JQ288" s="12"/>
      <c r="JR288" s="12"/>
      <c r="JS288" s="12"/>
      <c r="JT288" s="12"/>
      <c r="JU288" s="12"/>
      <c r="JV288" s="12"/>
    </row>
    <row r="289" spans="1:282" s="12" customFormat="1" x14ac:dyDescent="0.25">
      <c r="A289" s="11"/>
      <c r="B289" s="11"/>
      <c r="C289" s="16"/>
      <c r="D289" s="11"/>
      <c r="E289" s="56"/>
      <c r="F289" s="56"/>
      <c r="G289" s="56"/>
      <c r="H289" s="56"/>
      <c r="I289" s="56"/>
      <c r="J289" s="56"/>
      <c r="K289" s="56"/>
    </row>
    <row r="290" spans="1:282" x14ac:dyDescent="0.25">
      <c r="A290" s="66" t="s">
        <v>88</v>
      </c>
      <c r="B290" s="66"/>
      <c r="C290" s="66"/>
      <c r="D290" s="66"/>
      <c r="E290" s="66"/>
      <c r="F290" s="66"/>
      <c r="G290" s="66"/>
      <c r="H290" s="66"/>
      <c r="I290" s="66"/>
      <c r="J290" s="66"/>
      <c r="K290" s="66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12"/>
      <c r="FY290" s="12"/>
      <c r="FZ290" s="12"/>
      <c r="GA290" s="12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  <c r="HP290" s="12"/>
      <c r="HQ290" s="12"/>
      <c r="HR290" s="12"/>
      <c r="HS290" s="12"/>
      <c r="HT290" s="12"/>
      <c r="HU290" s="12"/>
      <c r="HV290" s="12"/>
      <c r="HW290" s="12"/>
      <c r="HX290" s="12"/>
      <c r="HY290" s="12"/>
      <c r="HZ290" s="12"/>
      <c r="IA290" s="12"/>
      <c r="IB290" s="12"/>
      <c r="IC290" s="12"/>
      <c r="ID290" s="12"/>
      <c r="IE290" s="12"/>
      <c r="IF290" s="12"/>
      <c r="IG290" s="12"/>
      <c r="IH290" s="12"/>
      <c r="II290" s="12"/>
      <c r="IJ290" s="12"/>
      <c r="IK290" s="12"/>
      <c r="IL290" s="12"/>
      <c r="IM290" s="12"/>
      <c r="IN290" s="12"/>
      <c r="IO290" s="12"/>
      <c r="IP290" s="12"/>
      <c r="IQ290" s="12"/>
      <c r="IR290" s="12"/>
      <c r="IS290" s="12"/>
      <c r="IT290" s="12"/>
      <c r="IU290" s="12"/>
      <c r="IV290" s="12"/>
      <c r="IW290" s="12"/>
      <c r="IX290" s="12"/>
      <c r="IY290" s="12"/>
      <c r="IZ290" s="12"/>
      <c r="JA290" s="12"/>
      <c r="JB290" s="12"/>
      <c r="JC290" s="12"/>
      <c r="JD290" s="12"/>
      <c r="JE290" s="12"/>
      <c r="JF290" s="12"/>
      <c r="JG290" s="12"/>
      <c r="JH290" s="12"/>
      <c r="JI290" s="12"/>
      <c r="JJ290" s="12"/>
      <c r="JK290" s="12"/>
      <c r="JL290" s="12"/>
      <c r="JM290" s="12"/>
      <c r="JN290" s="12"/>
      <c r="JO290" s="12"/>
      <c r="JP290" s="12"/>
      <c r="JQ290" s="12"/>
      <c r="JR290" s="12"/>
      <c r="JS290" s="12"/>
      <c r="JT290" s="12"/>
      <c r="JU290" s="12"/>
      <c r="JV290" s="12"/>
    </row>
    <row r="291" spans="1:282" x14ac:dyDescent="0.25">
      <c r="A291" t="s">
        <v>417</v>
      </c>
      <c r="B291" t="s">
        <v>18</v>
      </c>
      <c r="C291" s="14" t="s">
        <v>342</v>
      </c>
      <c r="D291" t="s">
        <v>228</v>
      </c>
      <c r="E291" s="42">
        <v>41000</v>
      </c>
      <c r="F291" s="42">
        <f>E291*0.0287</f>
        <v>1176.7</v>
      </c>
      <c r="G291" s="42">
        <v>583.79</v>
      </c>
      <c r="H291" s="42">
        <f>E291*0.0304</f>
        <v>1246.4000000000001</v>
      </c>
      <c r="I291" s="42">
        <v>1200</v>
      </c>
      <c r="J291" s="42">
        <v>4206.8900000000003</v>
      </c>
      <c r="K291" s="42">
        <v>36793.11</v>
      </c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12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  <c r="CS291" s="12"/>
      <c r="CT291" s="12"/>
      <c r="CU291" s="12"/>
      <c r="CV291" s="12"/>
      <c r="CW291" s="12"/>
      <c r="CX291" s="12"/>
      <c r="CY291" s="12"/>
      <c r="CZ291" s="12"/>
      <c r="DA291" s="12"/>
      <c r="DB291" s="12"/>
      <c r="DC291" s="12"/>
      <c r="DD291" s="12"/>
      <c r="DE291" s="12"/>
      <c r="DF291" s="12"/>
      <c r="DG291" s="12"/>
      <c r="DH291" s="12"/>
      <c r="DI291" s="12"/>
      <c r="DJ291" s="12"/>
      <c r="DK291" s="12"/>
      <c r="DL291" s="12"/>
      <c r="DM291" s="12"/>
      <c r="DN291" s="12"/>
      <c r="DO291" s="12"/>
      <c r="DP291" s="12"/>
      <c r="DQ291" s="12"/>
      <c r="DR291" s="12"/>
      <c r="DS291" s="12"/>
      <c r="DT291" s="12"/>
      <c r="DU291" s="12"/>
      <c r="DV291" s="12"/>
      <c r="DW291" s="12"/>
      <c r="DX291" s="12"/>
      <c r="DY291" s="12"/>
      <c r="DZ291" s="12"/>
      <c r="EA291" s="12"/>
      <c r="EB291" s="12"/>
      <c r="EC291" s="12"/>
      <c r="ED291" s="12"/>
      <c r="EE291" s="12"/>
      <c r="EF291" s="12"/>
      <c r="EG291" s="12"/>
      <c r="EH291" s="12"/>
      <c r="EI291" s="12"/>
      <c r="EJ291" s="12"/>
      <c r="EK291" s="12"/>
      <c r="EL291" s="12"/>
      <c r="EM291" s="12"/>
      <c r="EN291" s="12"/>
      <c r="EO291" s="12"/>
      <c r="EP291" s="12"/>
      <c r="EQ291" s="12"/>
      <c r="ER291" s="12"/>
      <c r="ES291" s="12"/>
      <c r="ET291" s="12"/>
      <c r="EU291" s="12"/>
      <c r="EV291" s="12"/>
      <c r="EW291" s="12"/>
      <c r="EX291" s="12"/>
      <c r="EY291" s="12"/>
      <c r="EZ291" s="12"/>
      <c r="FA291" s="12"/>
      <c r="FB291" s="12"/>
      <c r="FC291" s="12"/>
      <c r="FD291" s="12"/>
      <c r="FE291" s="12"/>
      <c r="FF291" s="12"/>
      <c r="FG291" s="12"/>
      <c r="FH291" s="12"/>
      <c r="FI291" s="12"/>
      <c r="FJ291" s="12"/>
      <c r="FK291" s="12"/>
      <c r="FL291" s="12"/>
      <c r="FM291" s="12"/>
      <c r="FN291" s="12"/>
      <c r="FO291" s="12"/>
      <c r="FP291" s="12"/>
      <c r="FQ291" s="12"/>
      <c r="FR291" s="12"/>
      <c r="FS291" s="12"/>
      <c r="FT291" s="12"/>
      <c r="FU291" s="12"/>
      <c r="FV291" s="12"/>
      <c r="FW291" s="12"/>
      <c r="FX291" s="12"/>
      <c r="FY291" s="12"/>
      <c r="FZ291" s="12"/>
      <c r="GA291" s="12"/>
      <c r="GB291" s="12"/>
      <c r="GC291" s="12"/>
      <c r="GD291" s="12"/>
      <c r="GE291" s="12"/>
      <c r="GF291" s="12"/>
      <c r="GG291" s="12"/>
      <c r="GH291" s="12"/>
      <c r="GI291" s="12"/>
      <c r="GJ291" s="12"/>
      <c r="GK291" s="12"/>
      <c r="GL291" s="12"/>
      <c r="GM291" s="12"/>
      <c r="GN291" s="12"/>
      <c r="GO291" s="12"/>
      <c r="GP291" s="12"/>
      <c r="GQ291" s="12"/>
      <c r="GR291" s="12"/>
      <c r="GS291" s="12"/>
      <c r="GT291" s="12"/>
      <c r="GU291" s="12"/>
      <c r="GV291" s="12"/>
      <c r="GW291" s="12"/>
      <c r="GX291" s="12"/>
      <c r="GY291" s="12"/>
      <c r="GZ291" s="12"/>
      <c r="HA291" s="12"/>
      <c r="HB291" s="12"/>
      <c r="HC291" s="12"/>
      <c r="HD291" s="12"/>
      <c r="HE291" s="12"/>
      <c r="HF291" s="12"/>
      <c r="HG291" s="12"/>
      <c r="HH291" s="12"/>
      <c r="HI291" s="12"/>
      <c r="HJ291" s="12"/>
      <c r="HK291" s="12"/>
      <c r="HL291" s="12"/>
      <c r="HM291" s="12"/>
      <c r="HN291" s="12"/>
      <c r="HO291" s="12"/>
      <c r="HP291" s="12"/>
      <c r="HQ291" s="12"/>
      <c r="HR291" s="12"/>
      <c r="HS291" s="12"/>
      <c r="HT291" s="12"/>
      <c r="HU291" s="12"/>
      <c r="HV291" s="12"/>
      <c r="HW291" s="12"/>
      <c r="HX291" s="12"/>
      <c r="HY291" s="12"/>
      <c r="HZ291" s="12"/>
      <c r="IA291" s="12"/>
      <c r="IB291" s="12"/>
      <c r="IC291" s="12"/>
      <c r="ID291" s="12"/>
      <c r="IE291" s="12"/>
      <c r="IF291" s="12"/>
      <c r="IG291" s="12"/>
      <c r="IH291" s="12"/>
      <c r="II291" s="12"/>
      <c r="IJ291" s="12"/>
      <c r="IK291" s="12"/>
      <c r="IL291" s="12"/>
      <c r="IM291" s="12"/>
      <c r="IN291" s="12"/>
      <c r="IO291" s="12"/>
      <c r="IP291" s="12"/>
      <c r="IQ291" s="12"/>
      <c r="IR291" s="12"/>
      <c r="IS291" s="12"/>
      <c r="IT291" s="12"/>
      <c r="IU291" s="12"/>
      <c r="IV291" s="12"/>
      <c r="IW291" s="12"/>
      <c r="IX291" s="12"/>
      <c r="IY291" s="12"/>
      <c r="IZ291" s="12"/>
      <c r="JA291" s="12"/>
      <c r="JB291" s="12"/>
      <c r="JC291" s="12"/>
      <c r="JD291" s="12"/>
      <c r="JE291" s="12"/>
      <c r="JF291" s="12"/>
      <c r="JG291" s="12"/>
      <c r="JH291" s="12"/>
      <c r="JI291" s="12"/>
      <c r="JJ291" s="12"/>
      <c r="JK291" s="12"/>
      <c r="JL291" s="12"/>
      <c r="JM291" s="12"/>
      <c r="JN291" s="12"/>
      <c r="JO291" s="12"/>
      <c r="JP291" s="12"/>
      <c r="JQ291" s="12"/>
      <c r="JR291" s="12"/>
      <c r="JS291" s="12"/>
      <c r="JT291" s="12"/>
      <c r="JU291" s="12"/>
      <c r="JV291" s="12"/>
    </row>
    <row r="292" spans="1:282" x14ac:dyDescent="0.25">
      <c r="A292" t="s">
        <v>233</v>
      </c>
      <c r="B292" t="s">
        <v>92</v>
      </c>
      <c r="C292" s="14" t="s">
        <v>342</v>
      </c>
      <c r="D292" t="s">
        <v>228</v>
      </c>
      <c r="E292" s="42">
        <v>41000</v>
      </c>
      <c r="F292" s="42">
        <f>E292*0.0287</f>
        <v>1176.7</v>
      </c>
      <c r="G292" s="42">
        <v>356.92</v>
      </c>
      <c r="H292" s="42">
        <f>E292*0.0304</f>
        <v>1246.4000000000001</v>
      </c>
      <c r="I292" s="42">
        <v>1687.45</v>
      </c>
      <c r="J292" s="42">
        <v>4467.47</v>
      </c>
      <c r="K292" s="42">
        <v>36532.53</v>
      </c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12"/>
      <c r="FY292" s="12"/>
      <c r="FZ292" s="12"/>
      <c r="GA292" s="12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  <c r="HP292" s="12"/>
      <c r="HQ292" s="12"/>
      <c r="HR292" s="12"/>
      <c r="HS292" s="12"/>
      <c r="HT292" s="12"/>
      <c r="HU292" s="12"/>
      <c r="HV292" s="12"/>
      <c r="HW292" s="12"/>
      <c r="HX292" s="12"/>
      <c r="HY292" s="12"/>
      <c r="HZ292" s="12"/>
      <c r="IA292" s="12"/>
      <c r="IB292" s="12"/>
      <c r="IC292" s="12"/>
      <c r="ID292" s="12"/>
      <c r="IE292" s="12"/>
      <c r="IF292" s="12"/>
      <c r="IG292" s="12"/>
      <c r="IH292" s="12"/>
      <c r="II292" s="12"/>
      <c r="IJ292" s="12"/>
      <c r="IK292" s="12"/>
      <c r="IL292" s="12"/>
      <c r="IM292" s="12"/>
      <c r="IN292" s="12"/>
      <c r="IO292" s="12"/>
      <c r="IP292" s="12"/>
      <c r="IQ292" s="12"/>
      <c r="IR292" s="12"/>
      <c r="IS292" s="12"/>
      <c r="IT292" s="12"/>
      <c r="IU292" s="12"/>
      <c r="IV292" s="12"/>
      <c r="IW292" s="12"/>
      <c r="IX292" s="12"/>
      <c r="IY292" s="12"/>
      <c r="IZ292" s="12"/>
      <c r="JA292" s="12"/>
      <c r="JB292" s="12"/>
      <c r="JC292" s="12"/>
      <c r="JD292" s="12"/>
      <c r="JE292" s="12"/>
      <c r="JF292" s="12"/>
      <c r="JG292" s="12"/>
      <c r="JH292" s="12"/>
      <c r="JI292" s="12"/>
      <c r="JJ292" s="12"/>
      <c r="JK292" s="12"/>
      <c r="JL292" s="12"/>
      <c r="JM292" s="12"/>
      <c r="JN292" s="12"/>
      <c r="JO292" s="12"/>
      <c r="JP292" s="12"/>
      <c r="JQ292" s="12"/>
      <c r="JR292" s="12"/>
      <c r="JS292" s="12"/>
      <c r="JT292" s="12"/>
      <c r="JU292" s="12"/>
      <c r="JV292" s="12"/>
    </row>
    <row r="293" spans="1:282" x14ac:dyDescent="0.25">
      <c r="A293" t="s">
        <v>249</v>
      </c>
      <c r="B293" t="s">
        <v>248</v>
      </c>
      <c r="C293" s="14" t="s">
        <v>343</v>
      </c>
      <c r="D293" t="s">
        <v>228</v>
      </c>
      <c r="E293" s="42">
        <v>41000</v>
      </c>
      <c r="F293" s="42">
        <f>E293*0.0287</f>
        <v>1176.7</v>
      </c>
      <c r="G293" s="42">
        <v>583.79</v>
      </c>
      <c r="H293" s="42">
        <f>E293*0.0304</f>
        <v>1246.4000000000001</v>
      </c>
      <c r="I293" s="42">
        <v>175</v>
      </c>
      <c r="J293" s="42">
        <v>3181.89</v>
      </c>
      <c r="K293" s="42">
        <v>37818.11</v>
      </c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  <c r="BA293" s="12"/>
      <c r="BB293" s="12"/>
      <c r="BC293" s="12"/>
      <c r="BD293" s="12"/>
      <c r="BE293" s="12"/>
      <c r="BF293" s="12"/>
      <c r="BG293" s="12"/>
      <c r="BH293" s="12"/>
      <c r="BI293" s="12"/>
      <c r="BJ293" s="12"/>
      <c r="BK293" s="12"/>
      <c r="BL293" s="12"/>
      <c r="BM293" s="12"/>
      <c r="BN293" s="12"/>
      <c r="BO293" s="12"/>
      <c r="BP293" s="12"/>
      <c r="BQ293" s="12"/>
      <c r="BR293" s="12"/>
      <c r="BS293" s="12"/>
      <c r="BT293" s="12"/>
      <c r="BU293" s="12"/>
      <c r="BV293" s="12"/>
      <c r="BW293" s="12"/>
      <c r="BX293" s="12"/>
      <c r="BY293" s="12"/>
      <c r="BZ293" s="12"/>
      <c r="CA293" s="12"/>
      <c r="CB293" s="12"/>
      <c r="CC293" s="12"/>
      <c r="CD293" s="12"/>
      <c r="CE293" s="12"/>
      <c r="CF293" s="12"/>
      <c r="CG293" s="12"/>
      <c r="CH293" s="12"/>
      <c r="CI293" s="12"/>
      <c r="CJ293" s="12"/>
      <c r="CK293" s="12"/>
      <c r="CL293" s="12"/>
      <c r="CM293" s="12"/>
      <c r="CN293" s="12"/>
      <c r="CO293" s="12"/>
      <c r="CP293" s="12"/>
      <c r="CQ293" s="12"/>
      <c r="CR293" s="12"/>
      <c r="CS293" s="12"/>
      <c r="CT293" s="12"/>
      <c r="CU293" s="12"/>
      <c r="CV293" s="12"/>
      <c r="CW293" s="12"/>
      <c r="CX293" s="12"/>
      <c r="CY293" s="12"/>
      <c r="CZ293" s="12"/>
      <c r="DA293" s="12"/>
      <c r="DB293" s="12"/>
      <c r="DC293" s="12"/>
      <c r="DD293" s="12"/>
      <c r="DE293" s="12"/>
      <c r="DF293" s="12"/>
      <c r="DG293" s="12"/>
      <c r="DH293" s="12"/>
      <c r="DI293" s="12"/>
      <c r="DJ293" s="12"/>
      <c r="DK293" s="12"/>
      <c r="DL293" s="12"/>
      <c r="DM293" s="12"/>
      <c r="DN293" s="12"/>
      <c r="DO293" s="12"/>
      <c r="DP293" s="12"/>
      <c r="DQ293" s="12"/>
      <c r="DR293" s="12"/>
      <c r="DS293" s="12"/>
      <c r="DT293" s="12"/>
      <c r="DU293" s="12"/>
      <c r="DV293" s="12"/>
      <c r="DW293" s="12"/>
      <c r="DX293" s="12"/>
      <c r="DY293" s="12"/>
      <c r="DZ293" s="12"/>
      <c r="EA293" s="12"/>
      <c r="EB293" s="12"/>
      <c r="EC293" s="12"/>
      <c r="ED293" s="12"/>
      <c r="EE293" s="12"/>
      <c r="EF293" s="12"/>
      <c r="EG293" s="12"/>
      <c r="EH293" s="12"/>
      <c r="EI293" s="12"/>
      <c r="EJ293" s="12"/>
      <c r="EK293" s="12"/>
      <c r="EL293" s="12"/>
      <c r="EM293" s="12"/>
      <c r="EN293" s="12"/>
      <c r="EO293" s="12"/>
      <c r="EP293" s="12"/>
      <c r="EQ293" s="12"/>
      <c r="ER293" s="12"/>
      <c r="ES293" s="12"/>
      <c r="ET293" s="12"/>
      <c r="EU293" s="12"/>
      <c r="EV293" s="12"/>
      <c r="EW293" s="12"/>
      <c r="EX293" s="12"/>
      <c r="EY293" s="12"/>
      <c r="EZ293" s="12"/>
      <c r="FA293" s="12"/>
      <c r="FB293" s="12"/>
      <c r="FC293" s="12"/>
      <c r="FD293" s="12"/>
      <c r="FE293" s="12"/>
      <c r="FF293" s="12"/>
      <c r="FG293" s="12"/>
      <c r="FH293" s="12"/>
      <c r="FI293" s="12"/>
      <c r="FJ293" s="12"/>
      <c r="FK293" s="12"/>
      <c r="FL293" s="12"/>
      <c r="FM293" s="12"/>
      <c r="FN293" s="12"/>
      <c r="FO293" s="12"/>
      <c r="FP293" s="12"/>
      <c r="FQ293" s="12"/>
      <c r="FR293" s="12"/>
      <c r="FS293" s="12"/>
      <c r="FT293" s="12"/>
      <c r="FU293" s="12"/>
      <c r="FV293" s="12"/>
      <c r="FW293" s="12"/>
      <c r="FX293" s="12"/>
      <c r="FY293" s="12"/>
      <c r="FZ293" s="12"/>
      <c r="GA293" s="12"/>
      <c r="GB293" s="12"/>
      <c r="GC293" s="12"/>
      <c r="GD293" s="12"/>
      <c r="GE293" s="12"/>
      <c r="GF293" s="12"/>
      <c r="GG293" s="12"/>
      <c r="GH293" s="12"/>
      <c r="GI293" s="12"/>
      <c r="GJ293" s="12"/>
      <c r="GK293" s="12"/>
      <c r="GL293" s="12"/>
      <c r="GM293" s="12"/>
      <c r="GN293" s="12"/>
      <c r="GO293" s="12"/>
      <c r="GP293" s="12"/>
      <c r="GQ293" s="12"/>
      <c r="GR293" s="12"/>
      <c r="GS293" s="12"/>
      <c r="GT293" s="12"/>
      <c r="GU293" s="12"/>
      <c r="GV293" s="12"/>
      <c r="GW293" s="12"/>
      <c r="GX293" s="12"/>
      <c r="GY293" s="12"/>
      <c r="GZ293" s="12"/>
      <c r="HA293" s="12"/>
      <c r="HB293" s="12"/>
      <c r="HC293" s="12"/>
      <c r="HD293" s="12"/>
      <c r="HE293" s="12"/>
      <c r="HF293" s="12"/>
      <c r="HG293" s="12"/>
      <c r="HH293" s="12"/>
      <c r="HI293" s="12"/>
      <c r="HJ293" s="12"/>
      <c r="HK293" s="12"/>
      <c r="HL293" s="12"/>
      <c r="HM293" s="12"/>
      <c r="HN293" s="12"/>
      <c r="HO293" s="12"/>
      <c r="HP293" s="12"/>
      <c r="HQ293" s="12"/>
      <c r="HR293" s="12"/>
      <c r="HS293" s="12"/>
      <c r="HT293" s="12"/>
      <c r="HU293" s="12"/>
      <c r="HV293" s="12"/>
      <c r="HW293" s="12"/>
      <c r="HX293" s="12"/>
      <c r="HY293" s="12"/>
      <c r="HZ293" s="12"/>
      <c r="IA293" s="12"/>
      <c r="IB293" s="12"/>
      <c r="IC293" s="12"/>
      <c r="ID293" s="12"/>
      <c r="IE293" s="12"/>
      <c r="IF293" s="12"/>
      <c r="IG293" s="12"/>
      <c r="IH293" s="12"/>
      <c r="II293" s="12"/>
      <c r="IJ293" s="12"/>
      <c r="IK293" s="12"/>
      <c r="IL293" s="12"/>
      <c r="IM293" s="12"/>
      <c r="IN293" s="12"/>
      <c r="IO293" s="12"/>
      <c r="IP293" s="12"/>
      <c r="IQ293" s="12"/>
      <c r="IR293" s="12"/>
      <c r="IS293" s="12"/>
      <c r="IT293" s="12"/>
      <c r="IU293" s="12"/>
      <c r="IV293" s="12"/>
      <c r="IW293" s="12"/>
      <c r="IX293" s="12"/>
      <c r="IY293" s="12"/>
      <c r="IZ293" s="12"/>
      <c r="JA293" s="12"/>
      <c r="JB293" s="12"/>
      <c r="JC293" s="12"/>
      <c r="JD293" s="12"/>
      <c r="JE293" s="12"/>
      <c r="JF293" s="12"/>
      <c r="JG293" s="12"/>
      <c r="JH293" s="12"/>
      <c r="JI293" s="12"/>
      <c r="JJ293" s="12"/>
      <c r="JK293" s="12"/>
      <c r="JL293" s="12"/>
      <c r="JM293" s="12"/>
      <c r="JN293" s="12"/>
      <c r="JO293" s="12"/>
      <c r="JP293" s="12"/>
      <c r="JQ293" s="12"/>
      <c r="JR293" s="12"/>
      <c r="JS293" s="12"/>
      <c r="JT293" s="12"/>
      <c r="JU293" s="12"/>
      <c r="JV293" s="12"/>
    </row>
    <row r="294" spans="1:282" x14ac:dyDescent="0.25">
      <c r="A294" t="s">
        <v>250</v>
      </c>
      <c r="B294" t="s">
        <v>51</v>
      </c>
      <c r="C294" s="14" t="s">
        <v>342</v>
      </c>
      <c r="D294" t="s">
        <v>228</v>
      </c>
      <c r="E294" s="42">
        <v>36000</v>
      </c>
      <c r="F294" s="42">
        <f>E294*0.0287</f>
        <v>1033.2</v>
      </c>
      <c r="G294" s="42">
        <v>0</v>
      </c>
      <c r="H294" s="42">
        <f>E294*0.0304</f>
        <v>1094.4000000000001</v>
      </c>
      <c r="I294" s="42">
        <v>175</v>
      </c>
      <c r="J294" s="42">
        <v>2302.6</v>
      </c>
      <c r="K294" s="42">
        <v>33697.4</v>
      </c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12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  <c r="CS294" s="12"/>
      <c r="CT294" s="12"/>
      <c r="CU294" s="12"/>
      <c r="CV294" s="12"/>
      <c r="CW294" s="12"/>
      <c r="CX294" s="12"/>
      <c r="CY294" s="12"/>
      <c r="CZ294" s="12"/>
      <c r="DA294" s="12"/>
      <c r="DB294" s="12"/>
      <c r="DC294" s="12"/>
      <c r="DD294" s="12"/>
      <c r="DE294" s="12"/>
      <c r="DF294" s="12"/>
      <c r="DG294" s="12"/>
      <c r="DH294" s="12"/>
      <c r="DI294" s="12"/>
      <c r="DJ294" s="12"/>
      <c r="DK294" s="12"/>
      <c r="DL294" s="12"/>
      <c r="DM294" s="12"/>
      <c r="DN294" s="12"/>
      <c r="DO294" s="12"/>
      <c r="DP294" s="12"/>
      <c r="DQ294" s="12"/>
      <c r="DR294" s="12"/>
      <c r="DS294" s="12"/>
      <c r="DT294" s="12"/>
      <c r="DU294" s="12"/>
      <c r="DV294" s="12"/>
      <c r="DW294" s="12"/>
      <c r="DX294" s="12"/>
      <c r="DY294" s="12"/>
      <c r="DZ294" s="12"/>
      <c r="EA294" s="12"/>
      <c r="EB294" s="12"/>
      <c r="EC294" s="12"/>
      <c r="ED294" s="12"/>
      <c r="EE294" s="12"/>
      <c r="EF294" s="12"/>
      <c r="EG294" s="12"/>
      <c r="EH294" s="12"/>
      <c r="EI294" s="12"/>
      <c r="EJ294" s="12"/>
      <c r="EK294" s="12"/>
      <c r="EL294" s="12"/>
      <c r="EM294" s="12"/>
      <c r="EN294" s="12"/>
      <c r="EO294" s="12"/>
      <c r="EP294" s="12"/>
      <c r="EQ294" s="12"/>
      <c r="ER294" s="12"/>
      <c r="ES294" s="12"/>
      <c r="ET294" s="12"/>
      <c r="EU294" s="12"/>
      <c r="EV294" s="12"/>
      <c r="EW294" s="12"/>
      <c r="EX294" s="12"/>
      <c r="EY294" s="12"/>
      <c r="EZ294" s="12"/>
      <c r="FA294" s="12"/>
      <c r="FB294" s="12"/>
      <c r="FC294" s="12"/>
      <c r="FD294" s="12"/>
      <c r="FE294" s="12"/>
      <c r="FF294" s="12"/>
      <c r="FG294" s="12"/>
      <c r="FH294" s="12"/>
      <c r="FI294" s="12"/>
      <c r="FJ294" s="12"/>
      <c r="FK294" s="12"/>
      <c r="FL294" s="12"/>
      <c r="FM294" s="12"/>
      <c r="FN294" s="12"/>
      <c r="FO294" s="12"/>
      <c r="FP294" s="12"/>
      <c r="FQ294" s="12"/>
      <c r="FR294" s="12"/>
      <c r="FS294" s="12"/>
      <c r="FT294" s="12"/>
      <c r="FU294" s="12"/>
      <c r="FV294" s="12"/>
      <c r="FW294" s="12"/>
      <c r="FX294" s="12"/>
      <c r="FY294" s="12"/>
      <c r="FZ294" s="12"/>
      <c r="GA294" s="12"/>
      <c r="GB294" s="12"/>
      <c r="GC294" s="12"/>
      <c r="GD294" s="12"/>
      <c r="GE294" s="12"/>
      <c r="GF294" s="12"/>
      <c r="GG294" s="12"/>
      <c r="GH294" s="12"/>
      <c r="GI294" s="12"/>
      <c r="GJ294" s="12"/>
      <c r="GK294" s="12"/>
      <c r="GL294" s="12"/>
      <c r="GM294" s="12"/>
      <c r="GN294" s="12"/>
      <c r="GO294" s="12"/>
      <c r="GP294" s="12"/>
      <c r="GQ294" s="12"/>
      <c r="GR294" s="12"/>
      <c r="GS294" s="12"/>
      <c r="GT294" s="12"/>
      <c r="GU294" s="12"/>
      <c r="GV294" s="12"/>
      <c r="GW294" s="12"/>
      <c r="GX294" s="12"/>
      <c r="GY294" s="12"/>
      <c r="GZ294" s="12"/>
      <c r="HA294" s="12"/>
      <c r="HB294" s="12"/>
      <c r="HC294" s="12"/>
      <c r="HD294" s="12"/>
      <c r="HE294" s="12"/>
      <c r="HF294" s="12"/>
      <c r="HG294" s="12"/>
      <c r="HH294" s="12"/>
      <c r="HI294" s="12"/>
      <c r="HJ294" s="12"/>
      <c r="HK294" s="12"/>
      <c r="HL294" s="12"/>
      <c r="HM294" s="12"/>
      <c r="HN294" s="12"/>
      <c r="HO294" s="12"/>
      <c r="HP294" s="12"/>
      <c r="HQ294" s="12"/>
      <c r="HR294" s="12"/>
      <c r="HS294" s="12"/>
      <c r="HT294" s="12"/>
      <c r="HU294" s="12"/>
      <c r="HV294" s="12"/>
      <c r="HW294" s="12"/>
      <c r="HX294" s="12"/>
      <c r="HY294" s="12"/>
      <c r="HZ294" s="12"/>
      <c r="IA294" s="12"/>
      <c r="IB294" s="12"/>
      <c r="IC294" s="12"/>
      <c r="ID294" s="12"/>
      <c r="IE294" s="12"/>
      <c r="IF294" s="12"/>
      <c r="IG294" s="12"/>
      <c r="IH294" s="12"/>
      <c r="II294" s="12"/>
      <c r="IJ294" s="12"/>
      <c r="IK294" s="12"/>
      <c r="IL294" s="12"/>
      <c r="IM294" s="12"/>
      <c r="IN294" s="12"/>
      <c r="IO294" s="12"/>
      <c r="IP294" s="12"/>
      <c r="IQ294" s="12"/>
      <c r="IR294" s="12"/>
      <c r="IS294" s="12"/>
      <c r="IT294" s="12"/>
      <c r="IU294" s="12"/>
      <c r="IV294" s="12"/>
      <c r="IW294" s="12"/>
      <c r="IX294" s="12"/>
      <c r="IY294" s="12"/>
      <c r="IZ294" s="12"/>
      <c r="JA294" s="12"/>
      <c r="JB294" s="12"/>
      <c r="JC294" s="12"/>
      <c r="JD294" s="12"/>
      <c r="JE294" s="12"/>
      <c r="JF294" s="12"/>
      <c r="JG294" s="12"/>
      <c r="JH294" s="12"/>
      <c r="JI294" s="12"/>
      <c r="JJ294" s="12"/>
      <c r="JK294" s="12"/>
      <c r="JL294" s="12"/>
      <c r="JM294" s="12"/>
      <c r="JN294" s="12"/>
      <c r="JO294" s="12"/>
      <c r="JP294" s="12"/>
      <c r="JQ294" s="12"/>
      <c r="JR294" s="12"/>
      <c r="JS294" s="12"/>
      <c r="JT294" s="12"/>
      <c r="JU294" s="12"/>
      <c r="JV294" s="12"/>
    </row>
    <row r="295" spans="1:282" x14ac:dyDescent="0.25">
      <c r="A295" t="s">
        <v>203</v>
      </c>
      <c r="B295" t="s">
        <v>92</v>
      </c>
      <c r="C295" s="14" t="s">
        <v>342</v>
      </c>
      <c r="D295" t="s">
        <v>228</v>
      </c>
      <c r="E295" s="42">
        <v>41000</v>
      </c>
      <c r="F295" s="42">
        <f>E295*0.0287</f>
        <v>1176.7</v>
      </c>
      <c r="G295" s="42">
        <v>356.92</v>
      </c>
      <c r="H295" s="42">
        <f>E295*0.0304</f>
        <v>1246.4000000000001</v>
      </c>
      <c r="I295" s="42">
        <v>1687.45</v>
      </c>
      <c r="J295" s="42">
        <v>4467.47</v>
      </c>
      <c r="K295" s="42">
        <v>36532.53</v>
      </c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  <c r="BC295" s="12"/>
      <c r="BD295" s="12"/>
      <c r="BE295" s="12"/>
      <c r="BF295" s="12"/>
      <c r="BG295" s="12"/>
      <c r="BH295" s="12"/>
      <c r="BI295" s="12"/>
      <c r="BJ295" s="12"/>
      <c r="BK295" s="12"/>
      <c r="BL295" s="12"/>
      <c r="BM295" s="12"/>
      <c r="BN295" s="12"/>
      <c r="BO295" s="12"/>
      <c r="BP295" s="12"/>
      <c r="BQ295" s="12"/>
      <c r="BR295" s="12"/>
      <c r="BS295" s="12"/>
      <c r="BT295" s="12"/>
      <c r="BU295" s="12"/>
      <c r="BV295" s="12"/>
      <c r="BW295" s="12"/>
      <c r="BX295" s="12"/>
      <c r="BY295" s="12"/>
      <c r="BZ295" s="12"/>
      <c r="CA295" s="12"/>
      <c r="CB295" s="12"/>
      <c r="CC295" s="12"/>
      <c r="CD295" s="12"/>
      <c r="CE295" s="12"/>
      <c r="CF295" s="12"/>
      <c r="CG295" s="12"/>
      <c r="CH295" s="12"/>
      <c r="CI295" s="12"/>
      <c r="CJ295" s="12"/>
      <c r="CK295" s="12"/>
      <c r="CL295" s="12"/>
      <c r="CM295" s="12"/>
      <c r="CN295" s="12"/>
      <c r="CO295" s="12"/>
      <c r="CP295" s="12"/>
      <c r="CQ295" s="12"/>
      <c r="CR295" s="12"/>
      <c r="CS295" s="12"/>
      <c r="CT295" s="12"/>
      <c r="CU295" s="12"/>
      <c r="CV295" s="12"/>
      <c r="CW295" s="12"/>
      <c r="CX295" s="12"/>
      <c r="CY295" s="12"/>
      <c r="CZ295" s="12"/>
      <c r="DA295" s="12"/>
      <c r="DB295" s="12"/>
      <c r="DC295" s="12"/>
      <c r="DD295" s="12"/>
      <c r="DE295" s="12"/>
      <c r="DF295" s="12"/>
      <c r="DG295" s="12"/>
      <c r="DH295" s="12"/>
      <c r="DI295" s="12"/>
      <c r="DJ295" s="12"/>
      <c r="DK295" s="12"/>
      <c r="DL295" s="12"/>
      <c r="DM295" s="12"/>
      <c r="DN295" s="12"/>
      <c r="DO295" s="12"/>
      <c r="DP295" s="12"/>
      <c r="DQ295" s="12"/>
      <c r="DR295" s="12"/>
      <c r="DS295" s="12"/>
      <c r="DT295" s="12"/>
      <c r="DU295" s="12"/>
      <c r="DV295" s="12"/>
      <c r="DW295" s="12"/>
      <c r="DX295" s="12"/>
      <c r="DY295" s="12"/>
      <c r="DZ295" s="12"/>
      <c r="EA295" s="12"/>
      <c r="EB295" s="12"/>
      <c r="EC295" s="12"/>
      <c r="ED295" s="12"/>
      <c r="EE295" s="12"/>
      <c r="EF295" s="12"/>
      <c r="EG295" s="12"/>
      <c r="EH295" s="12"/>
      <c r="EI295" s="12"/>
      <c r="EJ295" s="12"/>
      <c r="EK295" s="12"/>
      <c r="EL295" s="12"/>
      <c r="EM295" s="12"/>
      <c r="EN295" s="12"/>
      <c r="EO295" s="12"/>
      <c r="EP295" s="12"/>
      <c r="EQ295" s="12"/>
      <c r="ER295" s="12"/>
      <c r="ES295" s="12"/>
      <c r="ET295" s="12"/>
      <c r="EU295" s="12"/>
      <c r="EV295" s="12"/>
      <c r="EW295" s="12"/>
      <c r="EX295" s="12"/>
      <c r="EY295" s="12"/>
      <c r="EZ295" s="12"/>
      <c r="FA295" s="12"/>
      <c r="FB295" s="12"/>
      <c r="FC295" s="12"/>
      <c r="FD295" s="12"/>
      <c r="FE295" s="12"/>
      <c r="FF295" s="12"/>
      <c r="FG295" s="12"/>
      <c r="FH295" s="12"/>
      <c r="FI295" s="12"/>
      <c r="FJ295" s="12"/>
      <c r="FK295" s="12"/>
      <c r="FL295" s="12"/>
      <c r="FM295" s="12"/>
      <c r="FN295" s="12"/>
      <c r="FO295" s="12"/>
      <c r="FP295" s="12"/>
      <c r="FQ295" s="12"/>
      <c r="FR295" s="12"/>
      <c r="FS295" s="12"/>
      <c r="FT295" s="12"/>
      <c r="FU295" s="12"/>
      <c r="FV295" s="12"/>
      <c r="FW295" s="12"/>
      <c r="FX295" s="12"/>
      <c r="FY295" s="12"/>
      <c r="FZ295" s="12"/>
      <c r="GA295" s="12"/>
      <c r="GB295" s="12"/>
      <c r="GC295" s="12"/>
      <c r="GD295" s="12"/>
      <c r="GE295" s="12"/>
      <c r="GF295" s="12"/>
      <c r="GG295" s="12"/>
      <c r="GH295" s="12"/>
      <c r="GI295" s="12"/>
      <c r="GJ295" s="12"/>
      <c r="GK295" s="12"/>
      <c r="GL295" s="12"/>
      <c r="GM295" s="12"/>
      <c r="GN295" s="12"/>
      <c r="GO295" s="12"/>
      <c r="GP295" s="12"/>
      <c r="GQ295" s="12"/>
      <c r="GR295" s="12"/>
      <c r="GS295" s="12"/>
      <c r="GT295" s="12"/>
      <c r="GU295" s="12"/>
      <c r="GV295" s="12"/>
      <c r="GW295" s="12"/>
      <c r="GX295" s="12"/>
      <c r="GY295" s="12"/>
      <c r="GZ295" s="12"/>
      <c r="HA295" s="12"/>
      <c r="HB295" s="12"/>
      <c r="HC295" s="12"/>
      <c r="HD295" s="12"/>
      <c r="HE295" s="12"/>
      <c r="HF295" s="12"/>
      <c r="HG295" s="12"/>
      <c r="HH295" s="12"/>
      <c r="HI295" s="12"/>
      <c r="HJ295" s="12"/>
      <c r="HK295" s="12"/>
      <c r="HL295" s="12"/>
      <c r="HM295" s="12"/>
      <c r="HN295" s="12"/>
      <c r="HO295" s="12"/>
      <c r="HP295" s="12"/>
      <c r="HQ295" s="12"/>
      <c r="HR295" s="12"/>
      <c r="HS295" s="12"/>
      <c r="HT295" s="12"/>
      <c r="HU295" s="12"/>
      <c r="HV295" s="12"/>
      <c r="HW295" s="12"/>
      <c r="HX295" s="12"/>
      <c r="HY295" s="12"/>
      <c r="HZ295" s="12"/>
      <c r="IA295" s="12"/>
      <c r="IB295" s="12"/>
      <c r="IC295" s="12"/>
      <c r="ID295" s="12"/>
      <c r="IE295" s="12"/>
      <c r="IF295" s="12"/>
      <c r="IG295" s="12"/>
      <c r="IH295" s="12"/>
      <c r="II295" s="12"/>
      <c r="IJ295" s="12"/>
      <c r="IK295" s="12"/>
      <c r="IL295" s="12"/>
      <c r="IM295" s="12"/>
      <c r="IN295" s="12"/>
      <c r="IO295" s="12"/>
      <c r="IP295" s="12"/>
      <c r="IQ295" s="12"/>
      <c r="IR295" s="12"/>
      <c r="IS295" s="12"/>
      <c r="IT295" s="12"/>
      <c r="IU295" s="12"/>
      <c r="IV295" s="12"/>
      <c r="IW295" s="12"/>
      <c r="IX295" s="12"/>
      <c r="IY295" s="12"/>
      <c r="IZ295" s="12"/>
      <c r="JA295" s="12"/>
      <c r="JB295" s="12"/>
      <c r="JC295" s="12"/>
      <c r="JD295" s="12"/>
      <c r="JE295" s="12"/>
      <c r="JF295" s="12"/>
      <c r="JG295" s="12"/>
      <c r="JH295" s="12"/>
      <c r="JI295" s="12"/>
      <c r="JJ295" s="12"/>
      <c r="JK295" s="12"/>
      <c r="JL295" s="12"/>
      <c r="JM295" s="12"/>
      <c r="JN295" s="12"/>
      <c r="JO295" s="12"/>
      <c r="JP295" s="12"/>
      <c r="JQ295" s="12"/>
      <c r="JR295" s="12"/>
      <c r="JS295" s="12"/>
      <c r="JT295" s="12"/>
      <c r="JU295" s="12"/>
      <c r="JV295" s="12"/>
    </row>
    <row r="296" spans="1:282" x14ac:dyDescent="0.25">
      <c r="A296" s="2" t="s">
        <v>12</v>
      </c>
      <c r="B296" s="2">
        <v>5</v>
      </c>
      <c r="C296" s="15"/>
      <c r="D296" s="2"/>
      <c r="E296" s="50">
        <f t="shared" ref="E296:K296" si="38">SUM(E291:E295)</f>
        <v>200000</v>
      </c>
      <c r="F296" s="50">
        <f t="shared" si="38"/>
        <v>5740</v>
      </c>
      <c r="G296" s="50">
        <f t="shared" si="38"/>
        <v>1881.42</v>
      </c>
      <c r="H296" s="50">
        <f t="shared" si="38"/>
        <v>6080</v>
      </c>
      <c r="I296" s="50">
        <f t="shared" si="38"/>
        <v>4924.8999999999996</v>
      </c>
      <c r="J296" s="50">
        <f t="shared" si="38"/>
        <v>18626.32</v>
      </c>
      <c r="K296" s="50">
        <f t="shared" si="38"/>
        <v>181373.68</v>
      </c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12"/>
      <c r="CC296" s="12"/>
      <c r="CD296" s="12"/>
      <c r="CE296" s="12"/>
      <c r="CF296" s="12"/>
      <c r="CG296" s="12"/>
      <c r="CH296" s="12"/>
      <c r="CI296" s="12"/>
      <c r="CJ296" s="12"/>
      <c r="CK296" s="12"/>
      <c r="CL296" s="12"/>
      <c r="CM296" s="12"/>
      <c r="CN296" s="12"/>
      <c r="CO296" s="12"/>
      <c r="CP296" s="12"/>
      <c r="CQ296" s="12"/>
      <c r="CR296" s="12"/>
      <c r="CS296" s="12"/>
      <c r="CT296" s="12"/>
      <c r="CU296" s="12"/>
      <c r="CV296" s="12"/>
      <c r="CW296" s="12"/>
      <c r="CX296" s="12"/>
      <c r="CY296" s="12"/>
      <c r="CZ296" s="12"/>
      <c r="DA296" s="12"/>
      <c r="DB296" s="12"/>
      <c r="DC296" s="12"/>
      <c r="DD296" s="12"/>
      <c r="DE296" s="12"/>
      <c r="DF296" s="12"/>
      <c r="DG296" s="12"/>
      <c r="DH296" s="12"/>
      <c r="DI296" s="12"/>
      <c r="DJ296" s="12"/>
      <c r="DK296" s="12"/>
      <c r="DL296" s="12"/>
      <c r="DM296" s="12"/>
      <c r="DN296" s="12"/>
      <c r="DO296" s="12"/>
      <c r="DP296" s="12"/>
      <c r="DQ296" s="12"/>
      <c r="DR296" s="12"/>
      <c r="DS296" s="12"/>
      <c r="DT296" s="12"/>
      <c r="DU296" s="12"/>
      <c r="DV296" s="12"/>
      <c r="DW296" s="12"/>
      <c r="DX296" s="12"/>
      <c r="DY296" s="12"/>
      <c r="DZ296" s="12"/>
      <c r="EA296" s="12"/>
      <c r="EB296" s="12"/>
      <c r="EC296" s="12"/>
      <c r="ED296" s="12"/>
      <c r="EE296" s="12"/>
      <c r="EF296" s="12"/>
      <c r="EG296" s="12"/>
      <c r="EH296" s="12"/>
      <c r="EI296" s="12"/>
      <c r="EJ296" s="12"/>
      <c r="EK296" s="12"/>
      <c r="EL296" s="12"/>
      <c r="EM296" s="12"/>
      <c r="EN296" s="12"/>
      <c r="EO296" s="12"/>
      <c r="EP296" s="12"/>
      <c r="EQ296" s="12"/>
      <c r="ER296" s="12"/>
      <c r="ES296" s="12"/>
      <c r="ET296" s="12"/>
      <c r="EU296" s="12"/>
      <c r="EV296" s="12"/>
      <c r="EW296" s="12"/>
      <c r="EX296" s="12"/>
      <c r="EY296" s="12"/>
      <c r="EZ296" s="12"/>
      <c r="FA296" s="12"/>
      <c r="FB296" s="12"/>
      <c r="FC296" s="12"/>
      <c r="FD296" s="12"/>
      <c r="FE296" s="12"/>
      <c r="FF296" s="12"/>
      <c r="FG296" s="12"/>
      <c r="FH296" s="12"/>
      <c r="FI296" s="12"/>
      <c r="FJ296" s="12"/>
      <c r="FK296" s="12"/>
      <c r="FL296" s="12"/>
      <c r="FM296" s="12"/>
      <c r="FN296" s="12"/>
      <c r="FO296" s="12"/>
      <c r="FP296" s="12"/>
      <c r="FQ296" s="12"/>
      <c r="FR296" s="12"/>
      <c r="FS296" s="12"/>
      <c r="FT296" s="12"/>
      <c r="FU296" s="12"/>
      <c r="FV296" s="12"/>
      <c r="FW296" s="12"/>
      <c r="FX296" s="12"/>
      <c r="FY296" s="12"/>
      <c r="FZ296" s="12"/>
      <c r="GA296" s="12"/>
      <c r="GB296" s="12"/>
      <c r="GC296" s="12"/>
      <c r="GD296" s="12"/>
      <c r="GE296" s="12"/>
      <c r="GF296" s="12"/>
      <c r="GG296" s="12"/>
      <c r="GH296" s="12"/>
      <c r="GI296" s="12"/>
      <c r="GJ296" s="12"/>
      <c r="GK296" s="12"/>
      <c r="GL296" s="12"/>
      <c r="GM296" s="12"/>
      <c r="GN296" s="12"/>
      <c r="GO296" s="12"/>
      <c r="GP296" s="12"/>
      <c r="GQ296" s="12"/>
      <c r="GR296" s="12"/>
      <c r="GS296" s="12"/>
      <c r="GT296" s="12"/>
      <c r="GU296" s="12"/>
      <c r="GV296" s="12"/>
      <c r="GW296" s="12"/>
      <c r="GX296" s="12"/>
      <c r="GY296" s="12"/>
      <c r="GZ296" s="12"/>
      <c r="HA296" s="12"/>
      <c r="HB296" s="12"/>
      <c r="HC296" s="12"/>
      <c r="HD296" s="12"/>
      <c r="HE296" s="12"/>
      <c r="HF296" s="12"/>
      <c r="HG296" s="12"/>
      <c r="HH296" s="12"/>
      <c r="HI296" s="12"/>
      <c r="HJ296" s="12"/>
      <c r="HK296" s="12"/>
      <c r="HL296" s="12"/>
      <c r="HM296" s="12"/>
      <c r="HN296" s="12"/>
      <c r="HO296" s="12"/>
      <c r="HP296" s="12"/>
      <c r="HQ296" s="12"/>
      <c r="HR296" s="12"/>
      <c r="HS296" s="12"/>
      <c r="HT296" s="12"/>
      <c r="HU296" s="12"/>
      <c r="HV296" s="12"/>
      <c r="HW296" s="12"/>
      <c r="HX296" s="12"/>
      <c r="HY296" s="12"/>
      <c r="HZ296" s="12"/>
      <c r="IA296" s="12"/>
      <c r="IB296" s="12"/>
      <c r="IC296" s="12"/>
      <c r="ID296" s="12"/>
      <c r="IE296" s="12"/>
      <c r="IF296" s="12"/>
      <c r="IG296" s="12"/>
      <c r="IH296" s="12"/>
      <c r="II296" s="12"/>
      <c r="IJ296" s="12"/>
      <c r="IK296" s="12"/>
      <c r="IL296" s="12"/>
      <c r="IM296" s="12"/>
      <c r="IN296" s="12"/>
      <c r="IO296" s="12"/>
      <c r="IP296" s="12"/>
      <c r="IQ296" s="12"/>
      <c r="IR296" s="12"/>
      <c r="IS296" s="12"/>
      <c r="IT296" s="12"/>
      <c r="IU296" s="12"/>
      <c r="IV296" s="12"/>
      <c r="IW296" s="12"/>
      <c r="IX296" s="12"/>
      <c r="IY296" s="12"/>
      <c r="IZ296" s="12"/>
      <c r="JA296" s="12"/>
      <c r="JB296" s="12"/>
      <c r="JC296" s="12"/>
      <c r="JD296" s="12"/>
      <c r="JE296" s="12"/>
      <c r="JF296" s="12"/>
      <c r="JG296" s="12"/>
      <c r="JH296" s="12"/>
      <c r="JI296" s="12"/>
      <c r="JJ296" s="12"/>
      <c r="JK296" s="12"/>
      <c r="JL296" s="12"/>
      <c r="JM296" s="12"/>
      <c r="JN296" s="12"/>
      <c r="JO296" s="12"/>
      <c r="JP296" s="12"/>
      <c r="JQ296" s="12"/>
      <c r="JR296" s="12"/>
      <c r="JS296" s="12"/>
      <c r="JT296" s="12"/>
      <c r="JU296" s="12"/>
      <c r="JV296" s="12"/>
    </row>
    <row r="297" spans="1:282" s="12" customFormat="1" x14ac:dyDescent="0.25">
      <c r="A297" s="11"/>
      <c r="B297" s="11"/>
      <c r="C297" s="16"/>
      <c r="D297" s="11"/>
      <c r="E297" s="56"/>
      <c r="F297" s="56"/>
      <c r="G297" s="56"/>
      <c r="H297" s="56"/>
      <c r="I297" s="56"/>
      <c r="J297" s="56"/>
      <c r="K297" s="56"/>
    </row>
    <row r="298" spans="1:282" x14ac:dyDescent="0.25">
      <c r="A298" s="5" t="s">
        <v>454</v>
      </c>
      <c r="B298" s="5"/>
      <c r="C298" s="17"/>
      <c r="D298" s="5"/>
      <c r="E298" s="57"/>
      <c r="F298" s="57"/>
      <c r="G298" s="57"/>
      <c r="H298" s="57"/>
      <c r="I298" s="57"/>
      <c r="J298" s="57"/>
      <c r="K298" s="57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  <c r="FH298" s="12"/>
      <c r="FI298" s="12"/>
      <c r="FJ298" s="12"/>
      <c r="FK298" s="12"/>
      <c r="FL298" s="12"/>
      <c r="FM298" s="12"/>
      <c r="FN298" s="12"/>
      <c r="FO298" s="12"/>
      <c r="FP298" s="12"/>
      <c r="FQ298" s="12"/>
      <c r="FR298" s="12"/>
      <c r="FS298" s="12"/>
      <c r="FT298" s="12"/>
      <c r="FU298" s="12"/>
      <c r="FV298" s="12"/>
      <c r="FW298" s="12"/>
      <c r="FX298" s="12"/>
      <c r="FY298" s="12"/>
      <c r="FZ298" s="12"/>
      <c r="GA298" s="12"/>
      <c r="GB298" s="12"/>
      <c r="GC298" s="12"/>
      <c r="GD298" s="12"/>
      <c r="GE298" s="12"/>
      <c r="GF298" s="12"/>
      <c r="GG298" s="12"/>
      <c r="GH298" s="12"/>
      <c r="GI298" s="12"/>
      <c r="GJ298" s="12"/>
      <c r="GK298" s="12"/>
      <c r="GL298" s="12"/>
      <c r="GM298" s="12"/>
      <c r="GN298" s="12"/>
      <c r="GO298" s="12"/>
      <c r="GP298" s="12"/>
      <c r="GQ298" s="12"/>
      <c r="GR298" s="12"/>
      <c r="GS298" s="12"/>
      <c r="GT298" s="12"/>
      <c r="GU298" s="12"/>
      <c r="GV298" s="12"/>
      <c r="GW298" s="12"/>
      <c r="GX298" s="12"/>
      <c r="GY298" s="12"/>
      <c r="GZ298" s="12"/>
      <c r="HA298" s="12"/>
      <c r="HB298" s="12"/>
      <c r="HC298" s="12"/>
      <c r="HD298" s="12"/>
      <c r="HE298" s="12"/>
      <c r="HF298" s="12"/>
      <c r="HG298" s="12"/>
      <c r="HH298" s="12"/>
      <c r="HI298" s="12"/>
      <c r="HJ298" s="12"/>
      <c r="HK298" s="12"/>
      <c r="HL298" s="12"/>
      <c r="HM298" s="12"/>
      <c r="HN298" s="12"/>
      <c r="HO298" s="12"/>
      <c r="HP298" s="12"/>
      <c r="HQ298" s="12"/>
      <c r="HR298" s="12"/>
      <c r="HS298" s="12"/>
      <c r="HT298" s="12"/>
      <c r="HU298" s="12"/>
      <c r="HV298" s="12"/>
      <c r="HW298" s="12"/>
      <c r="HX298" s="12"/>
      <c r="HY298" s="12"/>
      <c r="HZ298" s="12"/>
      <c r="IA298" s="12"/>
      <c r="IB298" s="12"/>
      <c r="IC298" s="12"/>
      <c r="ID298" s="12"/>
      <c r="IE298" s="12"/>
      <c r="IF298" s="12"/>
      <c r="IG298" s="12"/>
      <c r="IH298" s="12"/>
      <c r="II298" s="12"/>
      <c r="IJ298" s="12"/>
      <c r="IK298" s="12"/>
      <c r="IL298" s="12"/>
      <c r="IM298" s="12"/>
      <c r="IN298" s="12"/>
      <c r="IO298" s="12"/>
      <c r="IP298" s="12"/>
      <c r="IQ298" s="12"/>
      <c r="IR298" s="12"/>
      <c r="IS298" s="12"/>
      <c r="IT298" s="12"/>
      <c r="IU298" s="12"/>
      <c r="IV298" s="12"/>
      <c r="IW298" s="12"/>
      <c r="IX298" s="12"/>
      <c r="IY298" s="12"/>
      <c r="IZ298" s="12"/>
      <c r="JA298" s="12"/>
      <c r="JB298" s="12"/>
      <c r="JC298" s="12"/>
      <c r="JD298" s="12"/>
      <c r="JE298" s="12"/>
      <c r="JF298" s="12"/>
      <c r="JG298" s="12"/>
      <c r="JH298" s="12"/>
      <c r="JI298" s="12"/>
      <c r="JJ298" s="12"/>
      <c r="JK298" s="12"/>
      <c r="JL298" s="12"/>
      <c r="JM298" s="12"/>
      <c r="JN298" s="12"/>
      <c r="JO298" s="12"/>
      <c r="JP298" s="12"/>
      <c r="JQ298" s="12"/>
      <c r="JR298" s="12"/>
      <c r="JS298" s="12"/>
      <c r="JT298" s="12"/>
      <c r="JU298" s="12"/>
      <c r="JV298" s="12"/>
    </row>
    <row r="299" spans="1:282" s="2" customFormat="1" x14ac:dyDescent="0.25">
      <c r="A299" s="12" t="s">
        <v>93</v>
      </c>
      <c r="B299" s="12" t="s">
        <v>87</v>
      </c>
      <c r="C299" s="14" t="s">
        <v>342</v>
      </c>
      <c r="D299" t="s">
        <v>226</v>
      </c>
      <c r="E299" s="42">
        <v>101000</v>
      </c>
      <c r="F299" s="42">
        <f>E299*0.0287</f>
        <v>2898.7</v>
      </c>
      <c r="G299" s="42">
        <v>11584.37</v>
      </c>
      <c r="H299" s="42">
        <f>E299*0.0304</f>
        <v>3070.4</v>
      </c>
      <c r="I299" s="42">
        <v>3199.9</v>
      </c>
      <c r="J299" s="42">
        <f>+F299+G299+H299+I299</f>
        <v>20753.37</v>
      </c>
      <c r="K299" s="42">
        <f>E299-J299</f>
        <v>80246.63</v>
      </c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  <c r="CJ299" s="11"/>
      <c r="CK299" s="11"/>
      <c r="CL299" s="11"/>
      <c r="CM299" s="11"/>
      <c r="CN299" s="11"/>
      <c r="CO299" s="11"/>
      <c r="CP299" s="11"/>
      <c r="CQ299" s="11"/>
      <c r="CR299" s="11"/>
      <c r="CS299" s="11"/>
      <c r="CT299" s="11"/>
      <c r="CU299" s="11"/>
      <c r="CV299" s="11"/>
      <c r="CW299" s="11"/>
      <c r="CX299" s="11"/>
      <c r="CY299" s="11"/>
      <c r="CZ299" s="11"/>
      <c r="DA299" s="11"/>
      <c r="DB299" s="11"/>
      <c r="DC299" s="11"/>
      <c r="DD299" s="11"/>
      <c r="DE299" s="11"/>
      <c r="DF299" s="11"/>
      <c r="DG299" s="11"/>
      <c r="DH299" s="11"/>
      <c r="DI299" s="11"/>
      <c r="DJ299" s="11"/>
      <c r="DK299" s="11"/>
      <c r="DL299" s="11"/>
      <c r="DM299" s="11"/>
      <c r="DN299" s="11"/>
      <c r="DO299" s="11"/>
      <c r="DP299" s="11"/>
      <c r="DQ299" s="11"/>
      <c r="DR299" s="11"/>
      <c r="DS299" s="11"/>
      <c r="DT299" s="11"/>
      <c r="DU299" s="11"/>
      <c r="DV299" s="11"/>
      <c r="DW299" s="11"/>
      <c r="DX299" s="11"/>
      <c r="DY299" s="11"/>
      <c r="DZ299" s="11"/>
      <c r="EA299" s="11"/>
      <c r="EB299" s="11"/>
      <c r="EC299" s="11"/>
      <c r="ED299" s="11"/>
      <c r="EE299" s="11"/>
      <c r="EF299" s="11"/>
      <c r="EG299" s="11"/>
      <c r="EH299" s="11"/>
      <c r="EI299" s="11"/>
      <c r="EJ299" s="11"/>
      <c r="EK299" s="11"/>
      <c r="EL299" s="11"/>
      <c r="EM299" s="11"/>
      <c r="EN299" s="11"/>
      <c r="EO299" s="11"/>
      <c r="EP299" s="11"/>
      <c r="EQ299" s="11"/>
      <c r="ER299" s="11"/>
      <c r="ES299" s="11"/>
      <c r="ET299" s="11"/>
      <c r="EU299" s="11"/>
      <c r="EV299" s="11"/>
      <c r="EW299" s="11"/>
      <c r="EX299" s="11"/>
      <c r="EY299" s="11"/>
      <c r="EZ299" s="11"/>
      <c r="FA299" s="11"/>
      <c r="FB299" s="11"/>
      <c r="FC299" s="11"/>
      <c r="FD299" s="11"/>
      <c r="FE299" s="11"/>
      <c r="FF299" s="11"/>
      <c r="FG299" s="11"/>
      <c r="FH299" s="11"/>
      <c r="FI299" s="11"/>
      <c r="FJ299" s="11"/>
      <c r="FK299" s="11"/>
      <c r="FL299" s="11"/>
      <c r="FM299" s="11"/>
      <c r="FN299" s="11"/>
      <c r="FO299" s="11"/>
      <c r="FP299" s="11"/>
      <c r="FQ299" s="11"/>
      <c r="FR299" s="11"/>
      <c r="FS299" s="11"/>
      <c r="FT299" s="11"/>
      <c r="FU299" s="11"/>
      <c r="FV299" s="11"/>
      <c r="FW299" s="11"/>
      <c r="FX299" s="11"/>
      <c r="FY299" s="11"/>
      <c r="FZ299" s="11"/>
      <c r="GA299" s="11"/>
      <c r="GB299" s="11"/>
      <c r="GC299" s="11"/>
      <c r="GD299" s="11"/>
      <c r="GE299" s="11"/>
      <c r="GF299" s="11"/>
      <c r="GG299" s="11"/>
      <c r="GH299" s="11"/>
      <c r="GI299" s="11"/>
      <c r="GJ299" s="11"/>
      <c r="GK299" s="11"/>
      <c r="GL299" s="11"/>
      <c r="GM299" s="11"/>
      <c r="GN299" s="11"/>
      <c r="GO299" s="11"/>
      <c r="GP299" s="11"/>
      <c r="GQ299" s="11"/>
      <c r="GR299" s="11"/>
      <c r="GS299" s="11"/>
      <c r="GT299" s="11"/>
      <c r="GU299" s="11"/>
      <c r="GV299" s="11"/>
      <c r="GW299" s="11"/>
      <c r="GX299" s="11"/>
      <c r="GY299" s="11"/>
      <c r="GZ299" s="11"/>
      <c r="HA299" s="11"/>
      <c r="HB299" s="11"/>
      <c r="HC299" s="11"/>
      <c r="HD299" s="11"/>
      <c r="HE299" s="11"/>
      <c r="HF299" s="11"/>
      <c r="HG299" s="11"/>
      <c r="HH299" s="11"/>
      <c r="HI299" s="11"/>
      <c r="HJ299" s="11"/>
      <c r="HK299" s="11"/>
      <c r="HL299" s="11"/>
      <c r="HM299" s="11"/>
      <c r="HN299" s="11"/>
      <c r="HO299" s="11"/>
      <c r="HP299" s="11"/>
      <c r="HQ299" s="11"/>
      <c r="HR299" s="11"/>
      <c r="HS299" s="11"/>
      <c r="HT299" s="11"/>
      <c r="HU299" s="11"/>
      <c r="HV299" s="11"/>
      <c r="HW299" s="11"/>
      <c r="HX299" s="11"/>
      <c r="HY299" s="11"/>
      <c r="HZ299" s="11"/>
      <c r="IA299" s="11"/>
      <c r="IB299" s="11"/>
      <c r="IC299" s="11"/>
      <c r="ID299" s="11"/>
      <c r="IE299" s="11"/>
      <c r="IF299" s="11"/>
      <c r="IG299" s="11"/>
      <c r="IH299" s="11"/>
      <c r="II299" s="11"/>
      <c r="IJ299" s="11"/>
      <c r="IK299" s="11"/>
      <c r="IL299" s="11"/>
      <c r="IM299" s="11"/>
      <c r="IN299" s="11"/>
      <c r="IO299" s="11"/>
      <c r="IP299" s="11"/>
      <c r="IQ299" s="11"/>
      <c r="IR299" s="11"/>
      <c r="IS299" s="11"/>
      <c r="IT299" s="11"/>
      <c r="IU299" s="11"/>
      <c r="IV299" s="11"/>
      <c r="IW299" s="11"/>
      <c r="IX299" s="11"/>
      <c r="IY299" s="11"/>
      <c r="IZ299" s="11"/>
      <c r="JA299" s="11"/>
      <c r="JB299" s="11"/>
      <c r="JC299" s="11"/>
      <c r="JD299" s="11"/>
      <c r="JE299" s="11"/>
      <c r="JF299" s="11"/>
      <c r="JG299" s="11"/>
      <c r="JH299" s="11"/>
      <c r="JI299" s="11"/>
      <c r="JJ299" s="11"/>
      <c r="JK299" s="11"/>
      <c r="JL299" s="11"/>
      <c r="JM299" s="11"/>
      <c r="JN299" s="11"/>
      <c r="JO299" s="11"/>
      <c r="JP299" s="11"/>
      <c r="JQ299" s="11"/>
      <c r="JR299" s="11"/>
      <c r="JS299" s="11"/>
      <c r="JT299" s="11"/>
      <c r="JU299" s="11"/>
      <c r="JV299" s="11"/>
    </row>
    <row r="300" spans="1:282" x14ac:dyDescent="0.25">
      <c r="A300" s="26" t="s">
        <v>12</v>
      </c>
      <c r="B300" s="26">
        <v>1</v>
      </c>
      <c r="C300" s="27"/>
      <c r="D300" s="26"/>
      <c r="E300" s="49">
        <f t="shared" ref="E300:K300" si="39">SUM(E299)</f>
        <v>101000</v>
      </c>
      <c r="F300" s="49">
        <f t="shared" si="39"/>
        <v>2898.7</v>
      </c>
      <c r="G300" s="49">
        <f t="shared" si="39"/>
        <v>11584.37</v>
      </c>
      <c r="H300" s="49">
        <f t="shared" si="39"/>
        <v>3070.4</v>
      </c>
      <c r="I300" s="49">
        <f t="shared" si="39"/>
        <v>3199.9</v>
      </c>
      <c r="J300" s="49">
        <f t="shared" si="39"/>
        <v>20753.37</v>
      </c>
      <c r="K300" s="49">
        <f t="shared" si="39"/>
        <v>80246.63</v>
      </c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12"/>
      <c r="FY300" s="12"/>
      <c r="FZ300" s="12"/>
      <c r="GA300" s="12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  <c r="HP300" s="12"/>
      <c r="HQ300" s="12"/>
      <c r="HR300" s="12"/>
      <c r="HS300" s="12"/>
      <c r="HT300" s="12"/>
      <c r="HU300" s="12"/>
      <c r="HV300" s="12"/>
      <c r="HW300" s="12"/>
      <c r="HX300" s="12"/>
      <c r="HY300" s="12"/>
      <c r="HZ300" s="12"/>
      <c r="IA300" s="12"/>
      <c r="IB300" s="12"/>
      <c r="IC300" s="12"/>
      <c r="ID300" s="12"/>
      <c r="IE300" s="12"/>
      <c r="IF300" s="12"/>
      <c r="IG300" s="12"/>
      <c r="IH300" s="12"/>
      <c r="II300" s="12"/>
      <c r="IJ300" s="12"/>
      <c r="IK300" s="12"/>
      <c r="IL300" s="12"/>
      <c r="IM300" s="12"/>
      <c r="IN300" s="12"/>
      <c r="IO300" s="12"/>
      <c r="IP300" s="12"/>
      <c r="IQ300" s="12"/>
      <c r="IR300" s="12"/>
      <c r="IS300" s="12"/>
      <c r="IT300" s="12"/>
      <c r="IU300" s="12"/>
      <c r="IV300" s="12"/>
      <c r="IW300" s="12"/>
      <c r="IX300" s="12"/>
      <c r="IY300" s="12"/>
      <c r="IZ300" s="12"/>
      <c r="JA300" s="12"/>
      <c r="JB300" s="12"/>
      <c r="JC300" s="12"/>
      <c r="JD300" s="12"/>
      <c r="JE300" s="12"/>
      <c r="JF300" s="12"/>
      <c r="JG300" s="12"/>
      <c r="JH300" s="12"/>
      <c r="JI300" s="12"/>
      <c r="JJ300" s="12"/>
      <c r="JK300" s="12"/>
      <c r="JL300" s="12"/>
      <c r="JM300" s="12"/>
      <c r="JN300" s="12"/>
      <c r="JO300" s="12"/>
      <c r="JP300" s="12"/>
      <c r="JQ300" s="12"/>
      <c r="JR300" s="12"/>
      <c r="JS300" s="12"/>
      <c r="JT300" s="12"/>
      <c r="JU300" s="12"/>
      <c r="JV300" s="12"/>
    </row>
    <row r="301" spans="1:282" s="12" customFormat="1" x14ac:dyDescent="0.25">
      <c r="A301" s="11"/>
      <c r="B301" s="11"/>
      <c r="C301" s="16"/>
      <c r="D301" s="11"/>
      <c r="E301" s="56"/>
      <c r="F301" s="56"/>
      <c r="G301" s="56"/>
      <c r="H301" s="56"/>
      <c r="I301" s="56"/>
      <c r="J301" s="56"/>
      <c r="K301" s="56"/>
    </row>
    <row r="302" spans="1:282" s="12" customFormat="1" x14ac:dyDescent="0.25">
      <c r="A302" s="11" t="s">
        <v>487</v>
      </c>
      <c r="B302" s="11"/>
      <c r="C302" s="16"/>
      <c r="D302" s="11"/>
      <c r="E302" s="56"/>
      <c r="F302" s="56"/>
      <c r="G302" s="56"/>
      <c r="H302" s="56"/>
      <c r="I302" s="56"/>
      <c r="J302" s="56"/>
      <c r="K302" s="56"/>
    </row>
    <row r="303" spans="1:282" s="12" customFormat="1" x14ac:dyDescent="0.25">
      <c r="A303" s="12" t="s">
        <v>90</v>
      </c>
      <c r="B303" s="12" t="s">
        <v>16</v>
      </c>
      <c r="C303" s="41" t="s">
        <v>342</v>
      </c>
      <c r="D303" s="12" t="s">
        <v>226</v>
      </c>
      <c r="E303" s="59">
        <v>101000</v>
      </c>
      <c r="F303" s="59">
        <v>2898.7</v>
      </c>
      <c r="G303" s="59">
        <v>12340.59</v>
      </c>
      <c r="H303" s="59">
        <v>3070.4</v>
      </c>
      <c r="I303" s="59">
        <v>25</v>
      </c>
      <c r="J303" s="59">
        <v>18334.689999999999</v>
      </c>
      <c r="K303" s="59">
        <v>82665.31</v>
      </c>
    </row>
    <row r="304" spans="1:282" s="29" customFormat="1" x14ac:dyDescent="0.25">
      <c r="A304" s="2" t="s">
        <v>12</v>
      </c>
      <c r="B304" s="2">
        <v>1</v>
      </c>
      <c r="C304" s="15"/>
      <c r="D304" s="2"/>
      <c r="E304" s="50">
        <f t="shared" ref="E304:K304" si="40">E303</f>
        <v>101000</v>
      </c>
      <c r="F304" s="50">
        <f t="shared" si="40"/>
        <v>2898.7</v>
      </c>
      <c r="G304" s="50">
        <f t="shared" si="40"/>
        <v>12340.59</v>
      </c>
      <c r="H304" s="50">
        <f t="shared" si="40"/>
        <v>3070.4</v>
      </c>
      <c r="I304" s="50">
        <f t="shared" si="40"/>
        <v>25</v>
      </c>
      <c r="J304" s="50">
        <f t="shared" si="40"/>
        <v>18334.689999999999</v>
      </c>
      <c r="K304" s="50">
        <f t="shared" si="40"/>
        <v>82665.31</v>
      </c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</row>
    <row r="305" spans="1:282" s="12" customFormat="1" x14ac:dyDescent="0.25">
      <c r="A305" s="11"/>
      <c r="B305" s="11"/>
      <c r="C305" s="16"/>
      <c r="D305" s="11"/>
      <c r="E305" s="56"/>
      <c r="F305" s="56"/>
      <c r="G305" s="56"/>
      <c r="H305" s="56"/>
      <c r="I305" s="56"/>
      <c r="J305" s="56"/>
      <c r="K305" s="56"/>
    </row>
    <row r="306" spans="1:282" x14ac:dyDescent="0.25">
      <c r="A306" s="5" t="s">
        <v>94</v>
      </c>
      <c r="B306" s="5"/>
      <c r="C306" s="17"/>
      <c r="D306" s="5"/>
      <c r="E306" s="57"/>
      <c r="F306" s="57"/>
      <c r="G306" s="57"/>
      <c r="H306" s="57"/>
      <c r="I306" s="57"/>
      <c r="J306" s="57"/>
      <c r="K306" s="57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</row>
    <row r="307" spans="1:282" x14ac:dyDescent="0.25">
      <c r="A307" t="s">
        <v>204</v>
      </c>
      <c r="B307" t="s">
        <v>104</v>
      </c>
      <c r="C307" s="14" t="s">
        <v>343</v>
      </c>
      <c r="D307" t="s">
        <v>228</v>
      </c>
      <c r="E307" s="42">
        <v>76000</v>
      </c>
      <c r="F307" s="42">
        <f>E307*0.0287</f>
        <v>2181.1999999999998</v>
      </c>
      <c r="G307" s="42">
        <v>6497.56</v>
      </c>
      <c r="H307" s="42">
        <f>E307*0.0304</f>
        <v>2310.4</v>
      </c>
      <c r="I307" s="42">
        <v>175</v>
      </c>
      <c r="J307" s="42">
        <f t="shared" ref="J307:J316" si="41">+F307+G307+H307+I307</f>
        <v>11164.16</v>
      </c>
      <c r="K307" s="42">
        <f t="shared" ref="K307:K316" si="42">+E307-J307</f>
        <v>64835.839999999997</v>
      </c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</row>
    <row r="308" spans="1:282" x14ac:dyDescent="0.25">
      <c r="A308" t="s">
        <v>95</v>
      </c>
      <c r="B308" t="s">
        <v>96</v>
      </c>
      <c r="C308" s="14" t="s">
        <v>342</v>
      </c>
      <c r="D308" t="s">
        <v>226</v>
      </c>
      <c r="E308" s="42">
        <v>81000</v>
      </c>
      <c r="F308" s="42">
        <f>E308*0.0287</f>
        <v>2324.6999999999998</v>
      </c>
      <c r="G308" s="42">
        <v>7636.09</v>
      </c>
      <c r="H308" s="42">
        <f>E308*0.0304</f>
        <v>2462.4</v>
      </c>
      <c r="I308" s="42">
        <v>425</v>
      </c>
      <c r="J308" s="42">
        <f t="shared" si="41"/>
        <v>12848.19</v>
      </c>
      <c r="K308" s="42">
        <f t="shared" si="42"/>
        <v>68151.81</v>
      </c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12"/>
      <c r="FY308" s="12"/>
      <c r="FZ308" s="12"/>
      <c r="GA308" s="12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  <c r="HP308" s="12"/>
      <c r="HQ308" s="12"/>
      <c r="HR308" s="12"/>
      <c r="HS308" s="12"/>
      <c r="HT308" s="12"/>
      <c r="HU308" s="12"/>
      <c r="HV308" s="12"/>
      <c r="HW308" s="12"/>
      <c r="HX308" s="12"/>
      <c r="HY308" s="12"/>
      <c r="HZ308" s="12"/>
      <c r="IA308" s="12"/>
      <c r="IB308" s="12"/>
      <c r="IC308" s="12"/>
      <c r="ID308" s="12"/>
      <c r="IE308" s="12"/>
      <c r="IF308" s="12"/>
      <c r="IG308" s="12"/>
      <c r="IH308" s="12"/>
      <c r="II308" s="12"/>
      <c r="IJ308" s="12"/>
      <c r="IK308" s="12"/>
      <c r="IL308" s="12"/>
      <c r="IM308" s="12"/>
      <c r="IN308" s="12"/>
      <c r="IO308" s="12"/>
      <c r="IP308" s="12"/>
      <c r="IQ308" s="12"/>
      <c r="IR308" s="12"/>
      <c r="IS308" s="12"/>
      <c r="IT308" s="12"/>
      <c r="IU308" s="12"/>
      <c r="IV308" s="12"/>
      <c r="IW308" s="12"/>
      <c r="IX308" s="12"/>
      <c r="IY308" s="12"/>
      <c r="IZ308" s="12"/>
      <c r="JA308" s="12"/>
      <c r="JB308" s="12"/>
      <c r="JC308" s="12"/>
      <c r="JD308" s="12"/>
      <c r="JE308" s="12"/>
      <c r="JF308" s="12"/>
      <c r="JG308" s="12"/>
      <c r="JH308" s="12"/>
      <c r="JI308" s="12"/>
      <c r="JJ308" s="12"/>
      <c r="JK308" s="12"/>
      <c r="JL308" s="12"/>
      <c r="JM308" s="12"/>
      <c r="JN308" s="12"/>
      <c r="JO308" s="12"/>
      <c r="JP308" s="12"/>
      <c r="JQ308" s="12"/>
      <c r="JR308" s="12"/>
      <c r="JS308" s="12"/>
      <c r="JT308" s="12"/>
      <c r="JU308" s="12"/>
      <c r="JV308" s="12"/>
    </row>
    <row r="309" spans="1:282" x14ac:dyDescent="0.25">
      <c r="A309" t="s">
        <v>97</v>
      </c>
      <c r="B309" t="s">
        <v>45</v>
      </c>
      <c r="C309" s="14" t="s">
        <v>343</v>
      </c>
      <c r="D309" t="s">
        <v>228</v>
      </c>
      <c r="E309" s="42">
        <v>24150</v>
      </c>
      <c r="F309" s="42">
        <f>E309*0.0287</f>
        <v>693.11</v>
      </c>
      <c r="G309" s="42">
        <v>0</v>
      </c>
      <c r="H309" s="42">
        <f>E309*0.0304</f>
        <v>734.16</v>
      </c>
      <c r="I309" s="42">
        <v>1654</v>
      </c>
      <c r="J309" s="42">
        <f t="shared" si="41"/>
        <v>3081.27</v>
      </c>
      <c r="K309" s="42">
        <f t="shared" si="42"/>
        <v>21068.73</v>
      </c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12"/>
      <c r="FY309" s="12"/>
      <c r="FZ309" s="12"/>
      <c r="GA309" s="12"/>
      <c r="GB309" s="12"/>
      <c r="GC309" s="12"/>
      <c r="GD309" s="12"/>
      <c r="GE309" s="12"/>
      <c r="GF309" s="12"/>
      <c r="GG309" s="12"/>
      <c r="GH309" s="12"/>
      <c r="GI309" s="12"/>
      <c r="GJ309" s="12"/>
      <c r="GK309" s="12"/>
      <c r="GL309" s="12"/>
      <c r="GM309" s="12"/>
      <c r="GN309" s="12"/>
      <c r="GO309" s="12"/>
      <c r="GP309" s="12"/>
      <c r="GQ309" s="12"/>
      <c r="GR309" s="12"/>
      <c r="GS309" s="12"/>
      <c r="GT309" s="12"/>
      <c r="GU309" s="12"/>
      <c r="GV309" s="12"/>
      <c r="GW309" s="12"/>
      <c r="GX309" s="12"/>
      <c r="GY309" s="12"/>
      <c r="GZ309" s="12"/>
      <c r="HA309" s="12"/>
      <c r="HB309" s="12"/>
      <c r="HC309" s="12"/>
      <c r="HD309" s="12"/>
      <c r="HE309" s="12"/>
      <c r="HF309" s="12"/>
      <c r="HG309" s="12"/>
      <c r="HH309" s="12"/>
      <c r="HI309" s="12"/>
      <c r="HJ309" s="12"/>
      <c r="HK309" s="12"/>
      <c r="HL309" s="12"/>
      <c r="HM309" s="12"/>
      <c r="HN309" s="12"/>
      <c r="HO309" s="12"/>
      <c r="HP309" s="12"/>
      <c r="HQ309" s="12"/>
      <c r="HR309" s="12"/>
      <c r="HS309" s="12"/>
      <c r="HT309" s="12"/>
      <c r="HU309" s="12"/>
      <c r="HV309" s="12"/>
      <c r="HW309" s="12"/>
      <c r="HX309" s="12"/>
      <c r="HY309" s="12"/>
      <c r="HZ309" s="12"/>
      <c r="IA309" s="12"/>
      <c r="IB309" s="12"/>
      <c r="IC309" s="12"/>
      <c r="ID309" s="12"/>
      <c r="IE309" s="12"/>
      <c r="IF309" s="12"/>
      <c r="IG309" s="12"/>
      <c r="IH309" s="12"/>
      <c r="II309" s="12"/>
      <c r="IJ309" s="12"/>
      <c r="IK309" s="12"/>
      <c r="IL309" s="12"/>
      <c r="IM309" s="12"/>
      <c r="IN309" s="12"/>
      <c r="IO309" s="12"/>
      <c r="IP309" s="12"/>
      <c r="IQ309" s="12"/>
      <c r="IR309" s="12"/>
      <c r="IS309" s="12"/>
      <c r="IT309" s="12"/>
      <c r="IU309" s="12"/>
      <c r="IV309" s="12"/>
      <c r="IW309" s="12"/>
      <c r="IX309" s="12"/>
      <c r="IY309" s="12"/>
      <c r="IZ309" s="12"/>
      <c r="JA309" s="12"/>
      <c r="JB309" s="12"/>
      <c r="JC309" s="12"/>
      <c r="JD309" s="12"/>
      <c r="JE309" s="12"/>
      <c r="JF309" s="12"/>
      <c r="JG309" s="12"/>
      <c r="JH309" s="12"/>
      <c r="JI309" s="12"/>
      <c r="JJ309" s="12"/>
      <c r="JK309" s="12"/>
      <c r="JL309" s="12"/>
      <c r="JM309" s="12"/>
      <c r="JN309" s="12"/>
      <c r="JO309" s="12"/>
      <c r="JP309" s="12"/>
      <c r="JQ309" s="12"/>
      <c r="JR309" s="12"/>
      <c r="JS309" s="12"/>
      <c r="JT309" s="12"/>
      <c r="JU309" s="12"/>
      <c r="JV309" s="12"/>
    </row>
    <row r="310" spans="1:282" x14ac:dyDescent="0.25">
      <c r="A310" t="s">
        <v>247</v>
      </c>
      <c r="B310" t="s">
        <v>231</v>
      </c>
      <c r="C310" s="14" t="s">
        <v>342</v>
      </c>
      <c r="D310" t="s">
        <v>228</v>
      </c>
      <c r="E310" s="42">
        <v>33000</v>
      </c>
      <c r="F310" s="42">
        <v>947.1</v>
      </c>
      <c r="G310" s="42">
        <v>9753.1200000000008</v>
      </c>
      <c r="H310" s="42">
        <v>1003.2</v>
      </c>
      <c r="I310" s="42">
        <v>1687.45</v>
      </c>
      <c r="J310" s="42">
        <f t="shared" si="41"/>
        <v>13390.87</v>
      </c>
      <c r="K310" s="42">
        <f t="shared" si="42"/>
        <v>19609.13</v>
      </c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</row>
    <row r="311" spans="1:282" x14ac:dyDescent="0.25">
      <c r="A311" t="s">
        <v>98</v>
      </c>
      <c r="B311" t="s">
        <v>474</v>
      </c>
      <c r="C311" s="14" t="s">
        <v>342</v>
      </c>
      <c r="D311" t="s">
        <v>228</v>
      </c>
      <c r="E311" s="42">
        <v>90000</v>
      </c>
      <c r="F311" s="42">
        <f t="shared" ref="F311:F316" si="43">E311*0.0287</f>
        <v>2583</v>
      </c>
      <c r="G311" s="42">
        <v>0</v>
      </c>
      <c r="H311" s="42">
        <f>E311*0.0304</f>
        <v>2736</v>
      </c>
      <c r="I311" s="42">
        <v>25</v>
      </c>
      <c r="J311" s="42">
        <f t="shared" si="41"/>
        <v>5344</v>
      </c>
      <c r="K311" s="42">
        <f t="shared" si="42"/>
        <v>84656</v>
      </c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12"/>
      <c r="FY311" s="12"/>
      <c r="FZ311" s="12"/>
      <c r="GA311" s="12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  <c r="HP311" s="12"/>
      <c r="HQ311" s="12"/>
      <c r="HR311" s="12"/>
      <c r="HS311" s="12"/>
      <c r="HT311" s="12"/>
      <c r="HU311" s="12"/>
      <c r="HV311" s="12"/>
      <c r="HW311" s="12"/>
      <c r="HX311" s="12"/>
      <c r="HY311" s="12"/>
      <c r="HZ311" s="12"/>
      <c r="IA311" s="12"/>
      <c r="IB311" s="12"/>
      <c r="IC311" s="12"/>
      <c r="ID311" s="12"/>
      <c r="IE311" s="12"/>
      <c r="IF311" s="12"/>
      <c r="IG311" s="12"/>
      <c r="IH311" s="12"/>
      <c r="II311" s="12"/>
      <c r="IJ311" s="12"/>
      <c r="IK311" s="12"/>
      <c r="IL311" s="12"/>
      <c r="IM311" s="12"/>
      <c r="IN311" s="12"/>
      <c r="IO311" s="12"/>
      <c r="IP311" s="12"/>
      <c r="IQ311" s="12"/>
      <c r="IR311" s="12"/>
      <c r="IS311" s="12"/>
      <c r="IT311" s="12"/>
      <c r="IU311" s="12"/>
      <c r="IV311" s="12"/>
      <c r="IW311" s="12"/>
      <c r="IX311" s="12"/>
      <c r="IY311" s="12"/>
      <c r="IZ311" s="12"/>
      <c r="JA311" s="12"/>
      <c r="JB311" s="12"/>
      <c r="JC311" s="12"/>
      <c r="JD311" s="12"/>
      <c r="JE311" s="12"/>
      <c r="JF311" s="12"/>
      <c r="JG311" s="12"/>
      <c r="JH311" s="12"/>
      <c r="JI311" s="12"/>
      <c r="JJ311" s="12"/>
      <c r="JK311" s="12"/>
      <c r="JL311" s="12"/>
      <c r="JM311" s="12"/>
      <c r="JN311" s="12"/>
      <c r="JO311" s="12"/>
      <c r="JP311" s="12"/>
      <c r="JQ311" s="12"/>
      <c r="JR311" s="12"/>
      <c r="JS311" s="12"/>
      <c r="JT311" s="12"/>
      <c r="JU311" s="12"/>
      <c r="JV311" s="12"/>
    </row>
    <row r="312" spans="1:282" x14ac:dyDescent="0.25">
      <c r="A312" t="s">
        <v>99</v>
      </c>
      <c r="B312" t="s">
        <v>198</v>
      </c>
      <c r="C312" s="14" t="s">
        <v>342</v>
      </c>
      <c r="D312" t="s">
        <v>226</v>
      </c>
      <c r="E312" s="42">
        <v>41000</v>
      </c>
      <c r="F312" s="42">
        <f t="shared" si="43"/>
        <v>1176.7</v>
      </c>
      <c r="G312" s="42">
        <v>583.79</v>
      </c>
      <c r="H312" s="42">
        <f>E312*0.0304</f>
        <v>1246.4000000000001</v>
      </c>
      <c r="I312" s="42">
        <v>665</v>
      </c>
      <c r="J312" s="42">
        <f t="shared" si="41"/>
        <v>3671.89</v>
      </c>
      <c r="K312" s="42">
        <f t="shared" si="42"/>
        <v>37328.11</v>
      </c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</row>
    <row r="313" spans="1:282" x14ac:dyDescent="0.25">
      <c r="A313" t="s">
        <v>218</v>
      </c>
      <c r="B313" t="s">
        <v>96</v>
      </c>
      <c r="C313" s="14" t="s">
        <v>342</v>
      </c>
      <c r="D313" t="s">
        <v>228</v>
      </c>
      <c r="E313" s="42">
        <v>41000</v>
      </c>
      <c r="F313" s="42">
        <f t="shared" si="43"/>
        <v>1176.7</v>
      </c>
      <c r="G313" s="42">
        <v>583.79</v>
      </c>
      <c r="H313" s="42">
        <f>E313*0.0304</f>
        <v>1246.4000000000001</v>
      </c>
      <c r="I313" s="42">
        <v>863</v>
      </c>
      <c r="J313" s="42">
        <f t="shared" si="41"/>
        <v>3869.89</v>
      </c>
      <c r="K313" s="42">
        <f t="shared" si="42"/>
        <v>37130.11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</row>
    <row r="314" spans="1:282" x14ac:dyDescent="0.25">
      <c r="A314" t="s">
        <v>217</v>
      </c>
      <c r="B314" t="s">
        <v>451</v>
      </c>
      <c r="C314" s="14" t="s">
        <v>343</v>
      </c>
      <c r="D314" t="s">
        <v>228</v>
      </c>
      <c r="E314" s="42">
        <v>59000</v>
      </c>
      <c r="F314" s="42">
        <f t="shared" si="43"/>
        <v>1693.3</v>
      </c>
      <c r="G314" s="42">
        <v>2693.52</v>
      </c>
      <c r="H314" s="42">
        <f>E314*0.0304</f>
        <v>1793.6</v>
      </c>
      <c r="I314" s="42">
        <v>3199.9</v>
      </c>
      <c r="J314" s="42">
        <f t="shared" si="41"/>
        <v>9380.32</v>
      </c>
      <c r="K314" s="42">
        <f t="shared" si="42"/>
        <v>49619.68</v>
      </c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</row>
    <row r="315" spans="1:282" x14ac:dyDescent="0.25">
      <c r="A315" t="s">
        <v>311</v>
      </c>
      <c r="B315" t="s">
        <v>231</v>
      </c>
      <c r="C315" s="14" t="s">
        <v>342</v>
      </c>
      <c r="D315" t="s">
        <v>228</v>
      </c>
      <c r="E315" s="42">
        <v>32000</v>
      </c>
      <c r="F315" s="42">
        <f t="shared" si="43"/>
        <v>918.4</v>
      </c>
      <c r="G315" s="42">
        <v>0</v>
      </c>
      <c r="H315" s="42">
        <f>E315*0.0304</f>
        <v>972.8</v>
      </c>
      <c r="I315" s="42">
        <v>1537.45</v>
      </c>
      <c r="J315" s="42">
        <f t="shared" si="41"/>
        <v>3428.65</v>
      </c>
      <c r="K315" s="42">
        <f t="shared" si="42"/>
        <v>28571.35</v>
      </c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</row>
    <row r="316" spans="1:282" x14ac:dyDescent="0.25">
      <c r="A316" t="s">
        <v>434</v>
      </c>
      <c r="B316" t="s">
        <v>475</v>
      </c>
      <c r="C316" s="14" t="s">
        <v>343</v>
      </c>
      <c r="D316" t="s">
        <v>228</v>
      </c>
      <c r="E316" s="42">
        <v>133000</v>
      </c>
      <c r="F316" s="42">
        <f t="shared" si="43"/>
        <v>3817.1</v>
      </c>
      <c r="G316" s="42">
        <v>19867.79</v>
      </c>
      <c r="H316" s="42">
        <v>4043.2</v>
      </c>
      <c r="I316" s="42">
        <v>25</v>
      </c>
      <c r="J316" s="42">
        <f t="shared" si="41"/>
        <v>27753.09</v>
      </c>
      <c r="K316" s="42">
        <f t="shared" si="42"/>
        <v>105246.91</v>
      </c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</row>
    <row r="317" spans="1:282" x14ac:dyDescent="0.25">
      <c r="A317" s="2" t="s">
        <v>12</v>
      </c>
      <c r="B317" s="2">
        <v>10</v>
      </c>
      <c r="C317" s="15"/>
      <c r="D317" s="2"/>
      <c r="E317" s="50">
        <f t="shared" ref="E317:K317" si="44">SUM(E307:E316)</f>
        <v>610150</v>
      </c>
      <c r="F317" s="50">
        <f t="shared" si="44"/>
        <v>17511.310000000001</v>
      </c>
      <c r="G317" s="50">
        <f t="shared" si="44"/>
        <v>47615.66</v>
      </c>
      <c r="H317" s="50">
        <f t="shared" si="44"/>
        <v>18548.560000000001</v>
      </c>
      <c r="I317" s="50">
        <f t="shared" si="44"/>
        <v>10256.799999999999</v>
      </c>
      <c r="J317" s="50">
        <f t="shared" si="44"/>
        <v>93932.33</v>
      </c>
      <c r="K317" s="50">
        <f t="shared" si="44"/>
        <v>516217.67</v>
      </c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</row>
    <row r="318" spans="1:282" s="12" customFormat="1" x14ac:dyDescent="0.25">
      <c r="A318" s="11"/>
      <c r="B318" s="11"/>
      <c r="C318" s="16"/>
      <c r="D318" s="11"/>
      <c r="E318" s="56"/>
      <c r="F318" s="56"/>
      <c r="G318" s="56"/>
      <c r="H318" s="56"/>
      <c r="I318" s="56"/>
      <c r="J318" s="56"/>
      <c r="K318" s="56"/>
    </row>
    <row r="319" spans="1:282" x14ac:dyDescent="0.25">
      <c r="A319" s="5" t="s">
        <v>294</v>
      </c>
      <c r="B319" s="5"/>
      <c r="C319" s="17"/>
      <c r="D319" s="5"/>
      <c r="E319" s="57"/>
      <c r="F319" s="57"/>
      <c r="G319" s="57"/>
      <c r="H319" s="57"/>
      <c r="I319" s="57"/>
      <c r="J319" s="57"/>
      <c r="K319" s="57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</row>
    <row r="320" spans="1:282" x14ac:dyDescent="0.25">
      <c r="A320" s="12" t="s">
        <v>100</v>
      </c>
      <c r="B320" t="s">
        <v>101</v>
      </c>
      <c r="C320" s="14" t="s">
        <v>342</v>
      </c>
      <c r="D320" t="s">
        <v>226</v>
      </c>
      <c r="E320" s="42">
        <v>66000</v>
      </c>
      <c r="F320" s="42">
        <f>E320*0.0287</f>
        <v>1894.2</v>
      </c>
      <c r="G320" s="42">
        <v>4615.76</v>
      </c>
      <c r="H320" s="42">
        <f>E320*0.0304</f>
        <v>2006.4</v>
      </c>
      <c r="I320" s="42">
        <v>125</v>
      </c>
      <c r="J320" s="42">
        <v>8641.36</v>
      </c>
      <c r="K320" s="42">
        <v>57358.64</v>
      </c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12"/>
      <c r="FY320" s="12"/>
      <c r="FZ320" s="12"/>
      <c r="GA320" s="12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  <c r="HP320" s="12"/>
      <c r="HQ320" s="12"/>
      <c r="HR320" s="12"/>
      <c r="HS320" s="12"/>
      <c r="HT320" s="12"/>
      <c r="HU320" s="12"/>
      <c r="HV320" s="12"/>
      <c r="HW320" s="12"/>
      <c r="HX320" s="12"/>
      <c r="HY320" s="12"/>
      <c r="HZ320" s="12"/>
      <c r="IA320" s="12"/>
      <c r="IB320" s="12"/>
      <c r="IC320" s="12"/>
      <c r="ID320" s="12"/>
      <c r="IE320" s="12"/>
      <c r="IF320" s="12"/>
      <c r="IG320" s="12"/>
      <c r="IH320" s="12"/>
      <c r="II320" s="12"/>
      <c r="IJ320" s="12"/>
      <c r="IK320" s="12"/>
      <c r="IL320" s="12"/>
      <c r="IM320" s="12"/>
      <c r="IN320" s="12"/>
      <c r="IO320" s="12"/>
      <c r="IP320" s="12"/>
      <c r="IQ320" s="12"/>
      <c r="IR320" s="12"/>
      <c r="IS320" s="12"/>
      <c r="IT320" s="12"/>
      <c r="IU320" s="12"/>
      <c r="IV320" s="12"/>
      <c r="IW320" s="12"/>
      <c r="IX320" s="12"/>
      <c r="IY320" s="12"/>
      <c r="IZ320" s="12"/>
      <c r="JA320" s="12"/>
      <c r="JB320" s="12"/>
      <c r="JC320" s="12"/>
      <c r="JD320" s="12"/>
      <c r="JE320" s="12"/>
      <c r="JF320" s="12"/>
      <c r="JG320" s="12"/>
      <c r="JH320" s="12"/>
      <c r="JI320" s="12"/>
      <c r="JJ320" s="12"/>
      <c r="JK320" s="12"/>
      <c r="JL320" s="12"/>
      <c r="JM320" s="12"/>
      <c r="JN320" s="12"/>
      <c r="JO320" s="12"/>
      <c r="JP320" s="12"/>
      <c r="JQ320" s="12"/>
      <c r="JR320" s="12"/>
      <c r="JS320" s="12"/>
      <c r="JT320" s="12"/>
      <c r="JU320" s="12"/>
      <c r="JV320" s="12"/>
    </row>
    <row r="321" spans="1:282" x14ac:dyDescent="0.25">
      <c r="A321" t="s">
        <v>102</v>
      </c>
      <c r="B321" t="s">
        <v>476</v>
      </c>
      <c r="C321" s="14" t="s">
        <v>342</v>
      </c>
      <c r="D321" t="s">
        <v>226</v>
      </c>
      <c r="E321" s="42">
        <v>66000</v>
      </c>
      <c r="F321" s="42">
        <f>E321*0.0287</f>
        <v>1894.2</v>
      </c>
      <c r="G321" s="42">
        <v>4313.2700000000004</v>
      </c>
      <c r="H321" s="42">
        <f>E321*0.0304</f>
        <v>2006.4</v>
      </c>
      <c r="I321" s="42">
        <v>1537.45</v>
      </c>
      <c r="J321" s="42">
        <v>9751.32</v>
      </c>
      <c r="K321" s="42">
        <v>56248.68</v>
      </c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12"/>
      <c r="CC321" s="12"/>
      <c r="CD321" s="12"/>
      <c r="CE321" s="12"/>
      <c r="CF321" s="12"/>
      <c r="CG321" s="12"/>
      <c r="CH321" s="12"/>
      <c r="CI321" s="12"/>
      <c r="CJ321" s="12"/>
      <c r="CK321" s="12"/>
      <c r="CL321" s="12"/>
      <c r="CM321" s="12"/>
      <c r="CN321" s="12"/>
      <c r="CO321" s="12"/>
      <c r="CP321" s="12"/>
      <c r="CQ321" s="12"/>
      <c r="CR321" s="12"/>
      <c r="CS321" s="12"/>
      <c r="CT321" s="12"/>
      <c r="CU321" s="12"/>
      <c r="CV321" s="12"/>
      <c r="CW321" s="12"/>
      <c r="CX321" s="12"/>
      <c r="CY321" s="12"/>
      <c r="CZ321" s="12"/>
      <c r="DA321" s="12"/>
      <c r="DB321" s="12"/>
      <c r="DC321" s="12"/>
      <c r="DD321" s="12"/>
      <c r="DE321" s="12"/>
      <c r="DF321" s="12"/>
      <c r="DG321" s="12"/>
      <c r="DH321" s="12"/>
      <c r="DI321" s="12"/>
      <c r="DJ321" s="12"/>
      <c r="DK321" s="12"/>
      <c r="DL321" s="12"/>
      <c r="DM321" s="12"/>
      <c r="DN321" s="12"/>
      <c r="DO321" s="12"/>
      <c r="DP321" s="12"/>
      <c r="DQ321" s="12"/>
      <c r="DR321" s="12"/>
      <c r="DS321" s="12"/>
      <c r="DT321" s="12"/>
      <c r="DU321" s="12"/>
      <c r="DV321" s="12"/>
      <c r="DW321" s="12"/>
      <c r="DX321" s="12"/>
      <c r="DY321" s="12"/>
      <c r="DZ321" s="12"/>
      <c r="EA321" s="12"/>
      <c r="EB321" s="12"/>
      <c r="EC321" s="12"/>
      <c r="ED321" s="12"/>
      <c r="EE321" s="12"/>
      <c r="EF321" s="12"/>
      <c r="EG321" s="12"/>
      <c r="EH321" s="12"/>
      <c r="EI321" s="12"/>
      <c r="EJ321" s="12"/>
      <c r="EK321" s="12"/>
      <c r="EL321" s="12"/>
      <c r="EM321" s="12"/>
      <c r="EN321" s="12"/>
      <c r="EO321" s="12"/>
      <c r="EP321" s="12"/>
      <c r="EQ321" s="12"/>
      <c r="ER321" s="12"/>
      <c r="ES321" s="12"/>
      <c r="ET321" s="12"/>
      <c r="EU321" s="12"/>
      <c r="EV321" s="12"/>
      <c r="EW321" s="12"/>
      <c r="EX321" s="12"/>
      <c r="EY321" s="12"/>
      <c r="EZ321" s="12"/>
      <c r="FA321" s="12"/>
      <c r="FB321" s="12"/>
      <c r="FC321" s="12"/>
      <c r="FD321" s="12"/>
      <c r="FE321" s="12"/>
      <c r="FF321" s="12"/>
      <c r="FG321" s="12"/>
      <c r="FH321" s="12"/>
      <c r="FI321" s="12"/>
      <c r="FJ321" s="12"/>
      <c r="FK321" s="12"/>
      <c r="FL321" s="12"/>
      <c r="FM321" s="12"/>
      <c r="FN321" s="12"/>
      <c r="FO321" s="12"/>
      <c r="FP321" s="12"/>
      <c r="FQ321" s="12"/>
      <c r="FR321" s="12"/>
      <c r="FS321" s="12"/>
      <c r="FT321" s="12"/>
      <c r="FU321" s="12"/>
      <c r="FV321" s="12"/>
      <c r="FW321" s="12"/>
      <c r="FX321" s="12"/>
      <c r="FY321" s="12"/>
      <c r="FZ321" s="12"/>
      <c r="GA321" s="12"/>
      <c r="GB321" s="12"/>
      <c r="GC321" s="12"/>
      <c r="GD321" s="12"/>
      <c r="GE321" s="12"/>
      <c r="GF321" s="12"/>
      <c r="GG321" s="12"/>
      <c r="GH321" s="12"/>
      <c r="GI321" s="12"/>
      <c r="GJ321" s="12"/>
      <c r="GK321" s="12"/>
      <c r="GL321" s="12"/>
      <c r="GM321" s="12"/>
      <c r="GN321" s="12"/>
      <c r="GO321" s="12"/>
      <c r="GP321" s="12"/>
      <c r="GQ321" s="12"/>
      <c r="GR321" s="12"/>
      <c r="GS321" s="12"/>
      <c r="GT321" s="12"/>
      <c r="GU321" s="12"/>
      <c r="GV321" s="12"/>
      <c r="GW321" s="12"/>
      <c r="GX321" s="12"/>
      <c r="GY321" s="12"/>
      <c r="GZ321" s="12"/>
      <c r="HA321" s="12"/>
      <c r="HB321" s="12"/>
      <c r="HC321" s="12"/>
      <c r="HD321" s="12"/>
      <c r="HE321" s="12"/>
      <c r="HF321" s="12"/>
      <c r="HG321" s="12"/>
      <c r="HH321" s="12"/>
      <c r="HI321" s="12"/>
      <c r="HJ321" s="12"/>
      <c r="HK321" s="12"/>
      <c r="HL321" s="12"/>
      <c r="HM321" s="12"/>
      <c r="HN321" s="12"/>
      <c r="HO321" s="12"/>
      <c r="HP321" s="12"/>
      <c r="HQ321" s="12"/>
      <c r="HR321" s="12"/>
      <c r="HS321" s="12"/>
      <c r="HT321" s="12"/>
      <c r="HU321" s="12"/>
      <c r="HV321" s="12"/>
      <c r="HW321" s="12"/>
      <c r="HX321" s="12"/>
      <c r="HY321" s="12"/>
      <c r="HZ321" s="12"/>
      <c r="IA321" s="12"/>
      <c r="IB321" s="12"/>
      <c r="IC321" s="12"/>
      <c r="ID321" s="12"/>
      <c r="IE321" s="12"/>
      <c r="IF321" s="12"/>
      <c r="IG321" s="12"/>
      <c r="IH321" s="12"/>
      <c r="II321" s="12"/>
      <c r="IJ321" s="12"/>
      <c r="IK321" s="12"/>
      <c r="IL321" s="12"/>
      <c r="IM321" s="12"/>
      <c r="IN321" s="12"/>
      <c r="IO321" s="12"/>
      <c r="IP321" s="12"/>
      <c r="IQ321" s="12"/>
      <c r="IR321" s="12"/>
      <c r="IS321" s="12"/>
      <c r="IT321" s="12"/>
      <c r="IU321" s="12"/>
      <c r="IV321" s="12"/>
      <c r="IW321" s="12"/>
      <c r="IX321" s="12"/>
      <c r="IY321" s="12"/>
      <c r="IZ321" s="12"/>
      <c r="JA321" s="12"/>
      <c r="JB321" s="12"/>
      <c r="JC321" s="12"/>
      <c r="JD321" s="12"/>
      <c r="JE321" s="12"/>
      <c r="JF321" s="12"/>
      <c r="JG321" s="12"/>
      <c r="JH321" s="12"/>
      <c r="JI321" s="12"/>
      <c r="JJ321" s="12"/>
      <c r="JK321" s="12"/>
      <c r="JL321" s="12"/>
      <c r="JM321" s="12"/>
      <c r="JN321" s="12"/>
      <c r="JO321" s="12"/>
      <c r="JP321" s="12"/>
      <c r="JQ321" s="12"/>
      <c r="JR321" s="12"/>
      <c r="JS321" s="12"/>
      <c r="JT321" s="12"/>
      <c r="JU321" s="12"/>
      <c r="JV321" s="12"/>
    </row>
    <row r="322" spans="1:282" x14ac:dyDescent="0.25">
      <c r="A322" t="s">
        <v>103</v>
      </c>
      <c r="B322" t="s">
        <v>104</v>
      </c>
      <c r="C322" s="14" t="s">
        <v>343</v>
      </c>
      <c r="D322" t="s">
        <v>226</v>
      </c>
      <c r="E322" s="42">
        <v>60000</v>
      </c>
      <c r="F322" s="42">
        <v>1722</v>
      </c>
      <c r="G322" s="42">
        <v>3486.68</v>
      </c>
      <c r="H322" s="42">
        <f>E322*0.0304</f>
        <v>1824</v>
      </c>
      <c r="I322" s="42">
        <v>25</v>
      </c>
      <c r="J322" s="42">
        <v>7057.68</v>
      </c>
      <c r="K322" s="42">
        <v>52942.32</v>
      </c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</row>
    <row r="323" spans="1:282" x14ac:dyDescent="0.25">
      <c r="A323" t="s">
        <v>297</v>
      </c>
      <c r="B323" t="s">
        <v>101</v>
      </c>
      <c r="C323" s="14" t="s">
        <v>342</v>
      </c>
      <c r="D323" t="s">
        <v>226</v>
      </c>
      <c r="E323" s="42">
        <v>60000</v>
      </c>
      <c r="F323" s="42">
        <v>1722</v>
      </c>
      <c r="G323" s="42">
        <v>3486.68</v>
      </c>
      <c r="H323" s="42">
        <v>1824</v>
      </c>
      <c r="I323" s="42">
        <v>25</v>
      </c>
      <c r="J323" s="42">
        <v>7057.68</v>
      </c>
      <c r="K323" s="42">
        <v>52942.32</v>
      </c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12"/>
      <c r="FY323" s="12"/>
      <c r="FZ323" s="12"/>
      <c r="GA323" s="12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  <c r="HP323" s="12"/>
      <c r="HQ323" s="12"/>
      <c r="HR323" s="12"/>
      <c r="HS323" s="12"/>
      <c r="HT323" s="12"/>
      <c r="HU323" s="12"/>
      <c r="HV323" s="12"/>
      <c r="HW323" s="12"/>
      <c r="HX323" s="12"/>
      <c r="HY323" s="12"/>
      <c r="HZ323" s="12"/>
      <c r="IA323" s="12"/>
      <c r="IB323" s="12"/>
      <c r="IC323" s="12"/>
      <c r="ID323" s="12"/>
      <c r="IE323" s="12"/>
      <c r="IF323" s="12"/>
      <c r="IG323" s="12"/>
      <c r="IH323" s="12"/>
      <c r="II323" s="12"/>
      <c r="IJ323" s="12"/>
      <c r="IK323" s="12"/>
      <c r="IL323" s="12"/>
      <c r="IM323" s="12"/>
      <c r="IN323" s="12"/>
      <c r="IO323" s="12"/>
      <c r="IP323" s="12"/>
      <c r="IQ323" s="12"/>
      <c r="IR323" s="12"/>
      <c r="IS323" s="12"/>
      <c r="IT323" s="12"/>
      <c r="IU323" s="12"/>
      <c r="IV323" s="12"/>
      <c r="IW323" s="12"/>
      <c r="IX323" s="12"/>
      <c r="IY323" s="12"/>
      <c r="IZ323" s="12"/>
      <c r="JA323" s="12"/>
      <c r="JB323" s="12"/>
      <c r="JC323" s="12"/>
      <c r="JD323" s="12"/>
      <c r="JE323" s="12"/>
      <c r="JF323" s="12"/>
      <c r="JG323" s="12"/>
      <c r="JH323" s="12"/>
      <c r="JI323" s="12"/>
      <c r="JJ323" s="12"/>
      <c r="JK323" s="12"/>
      <c r="JL323" s="12"/>
      <c r="JM323" s="12"/>
      <c r="JN323" s="12"/>
      <c r="JO323" s="12"/>
      <c r="JP323" s="12"/>
      <c r="JQ323" s="12"/>
      <c r="JR323" s="12"/>
      <c r="JS323" s="12"/>
      <c r="JT323" s="12"/>
      <c r="JU323" s="12"/>
      <c r="JV323" s="12"/>
    </row>
    <row r="324" spans="1:282" x14ac:dyDescent="0.25">
      <c r="A324" t="s">
        <v>295</v>
      </c>
      <c r="B324" t="s">
        <v>16</v>
      </c>
      <c r="C324" s="14" t="s">
        <v>342</v>
      </c>
      <c r="D324" t="s">
        <v>228</v>
      </c>
      <c r="E324" s="42">
        <v>106500</v>
      </c>
      <c r="F324" s="42">
        <f>E324*0.0287</f>
        <v>3056.55</v>
      </c>
      <c r="G324" s="42">
        <v>13634.33</v>
      </c>
      <c r="H324" s="42">
        <f>E324*0.0304</f>
        <v>3237.6</v>
      </c>
      <c r="I324" s="42">
        <v>25</v>
      </c>
      <c r="J324" s="42">
        <v>19953.48</v>
      </c>
      <c r="K324" s="42">
        <v>86546.52</v>
      </c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</row>
    <row r="325" spans="1:282" x14ac:dyDescent="0.25">
      <c r="A325" s="2" t="s">
        <v>12</v>
      </c>
      <c r="B325" s="2">
        <v>5</v>
      </c>
      <c r="C325" s="15"/>
      <c r="D325" s="2"/>
      <c r="E325" s="50">
        <f t="shared" ref="E325:K325" si="45">SUM(E320:E324)</f>
        <v>358500</v>
      </c>
      <c r="F325" s="50">
        <f t="shared" si="45"/>
        <v>10288.950000000001</v>
      </c>
      <c r="G325" s="50">
        <f t="shared" si="45"/>
        <v>29536.720000000001</v>
      </c>
      <c r="H325" s="50">
        <f t="shared" si="45"/>
        <v>10898.4</v>
      </c>
      <c r="I325" s="50">
        <f t="shared" si="45"/>
        <v>1737.45</v>
      </c>
      <c r="J325" s="50">
        <f t="shared" si="45"/>
        <v>52461.52</v>
      </c>
      <c r="K325" s="50">
        <f t="shared" si="45"/>
        <v>306038.48</v>
      </c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</row>
    <row r="326" spans="1:282" x14ac:dyDescent="0.25"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</row>
    <row r="327" spans="1:282" x14ac:dyDescent="0.25">
      <c r="A327" s="5" t="s">
        <v>453</v>
      </c>
      <c r="B327" s="5"/>
      <c r="C327" s="17"/>
      <c r="D327" s="5"/>
      <c r="E327" s="57"/>
      <c r="F327" s="57"/>
      <c r="G327" s="57"/>
      <c r="H327" s="57"/>
      <c r="I327" s="57"/>
      <c r="J327" s="57"/>
      <c r="K327" s="57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</row>
    <row r="328" spans="1:282" x14ac:dyDescent="0.25">
      <c r="A328" t="s">
        <v>105</v>
      </c>
      <c r="B328" t="s">
        <v>199</v>
      </c>
      <c r="C328" s="14" t="s">
        <v>342</v>
      </c>
      <c r="D328" t="s">
        <v>226</v>
      </c>
      <c r="E328" s="42">
        <v>41000</v>
      </c>
      <c r="F328" s="42">
        <f>E328*0.0287</f>
        <v>1176.7</v>
      </c>
      <c r="G328" s="42">
        <v>583.79</v>
      </c>
      <c r="H328" s="42">
        <f>E328*0.0304</f>
        <v>1246.4000000000001</v>
      </c>
      <c r="I328" s="42">
        <v>275</v>
      </c>
      <c r="J328" s="42">
        <v>3281.89</v>
      </c>
      <c r="K328" s="42">
        <v>37718.11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</row>
    <row r="329" spans="1:282" x14ac:dyDescent="0.25">
      <c r="A329" t="s">
        <v>107</v>
      </c>
      <c r="B329" t="s">
        <v>200</v>
      </c>
      <c r="C329" s="14" t="s">
        <v>343</v>
      </c>
      <c r="D329" t="s">
        <v>226</v>
      </c>
      <c r="E329" s="42">
        <v>41000</v>
      </c>
      <c r="F329" s="42">
        <f>E329*0.0287</f>
        <v>1176.7</v>
      </c>
      <c r="G329" s="42">
        <v>583.79</v>
      </c>
      <c r="H329" s="42">
        <f>E329*0.0304</f>
        <v>1246.4000000000001</v>
      </c>
      <c r="I329" s="42">
        <v>295</v>
      </c>
      <c r="J329" s="42">
        <v>3301.89</v>
      </c>
      <c r="K329" s="42">
        <v>37698.11</v>
      </c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</row>
    <row r="330" spans="1:282" s="2" customFormat="1" x14ac:dyDescent="0.25">
      <c r="A330" t="s">
        <v>108</v>
      </c>
      <c r="B330" t="s">
        <v>200</v>
      </c>
      <c r="C330" s="14" t="s">
        <v>343</v>
      </c>
      <c r="D330" t="s">
        <v>226</v>
      </c>
      <c r="E330" s="42">
        <v>41000</v>
      </c>
      <c r="F330" s="42">
        <f>E330*0.0287</f>
        <v>1176.7</v>
      </c>
      <c r="G330" s="42">
        <v>583.79</v>
      </c>
      <c r="H330" s="42">
        <f>E330*0.0304</f>
        <v>1246.4000000000001</v>
      </c>
      <c r="I330" s="42">
        <v>175</v>
      </c>
      <c r="J330" s="42">
        <v>3181.89</v>
      </c>
      <c r="K330" s="42">
        <v>37818.11</v>
      </c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  <c r="CJ330" s="11"/>
      <c r="CK330" s="11"/>
      <c r="CL330" s="11"/>
      <c r="CM330" s="11"/>
      <c r="CN330" s="11"/>
      <c r="CO330" s="11"/>
      <c r="CP330" s="11"/>
      <c r="CQ330" s="11"/>
      <c r="CR330" s="11"/>
      <c r="CS330" s="11"/>
      <c r="CT330" s="11"/>
      <c r="CU330" s="11"/>
      <c r="CV330" s="11"/>
      <c r="CW330" s="11"/>
      <c r="CX330" s="11"/>
      <c r="CY330" s="11"/>
      <c r="CZ330" s="11"/>
      <c r="DA330" s="11"/>
      <c r="DB330" s="11"/>
      <c r="DC330" s="11"/>
      <c r="DD330" s="11"/>
      <c r="DE330" s="11"/>
      <c r="DF330" s="11"/>
      <c r="DG330" s="11"/>
      <c r="DH330" s="11"/>
      <c r="DI330" s="11"/>
      <c r="DJ330" s="11"/>
      <c r="DK330" s="11"/>
      <c r="DL330" s="11"/>
      <c r="DM330" s="11"/>
      <c r="DN330" s="11"/>
      <c r="DO330" s="11"/>
      <c r="DP330" s="11"/>
      <c r="DQ330" s="11"/>
      <c r="DR330" s="11"/>
      <c r="DS330" s="11"/>
      <c r="DT330" s="11"/>
      <c r="DU330" s="11"/>
      <c r="DV330" s="11"/>
      <c r="DW330" s="11"/>
      <c r="DX330" s="11"/>
      <c r="DY330" s="11"/>
      <c r="DZ330" s="11"/>
      <c r="EA330" s="11"/>
      <c r="EB330" s="11"/>
      <c r="EC330" s="11"/>
      <c r="ED330" s="11"/>
      <c r="EE330" s="11"/>
      <c r="EF330" s="11"/>
      <c r="EG330" s="11"/>
      <c r="EH330" s="11"/>
      <c r="EI330" s="11"/>
      <c r="EJ330" s="11"/>
      <c r="EK330" s="11"/>
      <c r="EL330" s="11"/>
      <c r="EM330" s="11"/>
      <c r="EN330" s="11"/>
      <c r="EO330" s="11"/>
      <c r="EP330" s="11"/>
      <c r="EQ330" s="11"/>
      <c r="ER330" s="11"/>
      <c r="ES330" s="11"/>
      <c r="ET330" s="11"/>
      <c r="EU330" s="11"/>
      <c r="EV330" s="11"/>
      <c r="EW330" s="11"/>
      <c r="EX330" s="11"/>
      <c r="EY330" s="11"/>
      <c r="EZ330" s="11"/>
      <c r="FA330" s="11"/>
      <c r="FB330" s="11"/>
      <c r="FC330" s="11"/>
      <c r="FD330" s="11"/>
      <c r="FE330" s="11"/>
      <c r="FF330" s="11"/>
      <c r="FG330" s="11"/>
      <c r="FH330" s="11"/>
      <c r="FI330" s="11"/>
      <c r="FJ330" s="11"/>
      <c r="FK330" s="11"/>
      <c r="FL330" s="11"/>
      <c r="FM330" s="11"/>
      <c r="FN330" s="11"/>
      <c r="FO330" s="11"/>
      <c r="FP330" s="11"/>
      <c r="FQ330" s="11"/>
      <c r="FR330" s="11"/>
      <c r="FS330" s="11"/>
      <c r="FT330" s="11"/>
      <c r="FU330" s="11"/>
      <c r="FV330" s="11"/>
      <c r="FW330" s="11"/>
      <c r="FX330" s="11"/>
      <c r="FY330" s="11"/>
      <c r="FZ330" s="11"/>
      <c r="GA330" s="11"/>
      <c r="GB330" s="11"/>
      <c r="GC330" s="11"/>
      <c r="GD330" s="11"/>
      <c r="GE330" s="11"/>
      <c r="GF330" s="11"/>
      <c r="GG330" s="11"/>
      <c r="GH330" s="11"/>
      <c r="GI330" s="11"/>
      <c r="GJ330" s="11"/>
      <c r="GK330" s="11"/>
      <c r="GL330" s="11"/>
      <c r="GM330" s="11"/>
      <c r="GN330" s="11"/>
      <c r="GO330" s="11"/>
      <c r="GP330" s="11"/>
      <c r="GQ330" s="11"/>
      <c r="GR330" s="11"/>
      <c r="GS330" s="11"/>
      <c r="GT330" s="11"/>
      <c r="GU330" s="11"/>
      <c r="GV330" s="11"/>
      <c r="GW330" s="11"/>
      <c r="GX330" s="11"/>
      <c r="GY330" s="11"/>
      <c r="GZ330" s="11"/>
      <c r="HA330" s="11"/>
      <c r="HB330" s="11"/>
      <c r="HC330" s="11"/>
      <c r="HD330" s="11"/>
      <c r="HE330" s="11"/>
      <c r="HF330" s="11"/>
      <c r="HG330" s="11"/>
      <c r="HH330" s="11"/>
      <c r="HI330" s="11"/>
      <c r="HJ330" s="11"/>
      <c r="HK330" s="11"/>
      <c r="HL330" s="11"/>
      <c r="HM330" s="11"/>
      <c r="HN330" s="11"/>
      <c r="HO330" s="11"/>
      <c r="HP330" s="11"/>
      <c r="HQ330" s="11"/>
      <c r="HR330" s="11"/>
      <c r="HS330" s="11"/>
      <c r="HT330" s="11"/>
      <c r="HU330" s="11"/>
      <c r="HV330" s="11"/>
      <c r="HW330" s="11"/>
      <c r="HX330" s="11"/>
      <c r="HY330" s="11"/>
      <c r="HZ330" s="11"/>
      <c r="IA330" s="11"/>
      <c r="IB330" s="11"/>
      <c r="IC330" s="11"/>
      <c r="ID330" s="11"/>
      <c r="IE330" s="11"/>
      <c r="IF330" s="11"/>
      <c r="IG330" s="11"/>
      <c r="IH330" s="11"/>
      <c r="II330" s="11"/>
      <c r="IJ330" s="11"/>
      <c r="IK330" s="11"/>
      <c r="IL330" s="11"/>
      <c r="IM330" s="11"/>
      <c r="IN330" s="11"/>
      <c r="IO330" s="11"/>
      <c r="IP330" s="11"/>
      <c r="IQ330" s="11"/>
      <c r="IR330" s="11"/>
      <c r="IS330" s="11"/>
      <c r="IT330" s="11"/>
      <c r="IU330" s="11"/>
      <c r="IV330" s="11"/>
      <c r="IW330" s="11"/>
      <c r="IX330" s="11"/>
      <c r="IY330" s="11"/>
      <c r="IZ330" s="11"/>
      <c r="JA330" s="11"/>
      <c r="JB330" s="11"/>
      <c r="JC330" s="11"/>
      <c r="JD330" s="11"/>
      <c r="JE330" s="11"/>
      <c r="JF330" s="11"/>
      <c r="JG330" s="11"/>
      <c r="JH330" s="11"/>
      <c r="JI330" s="11"/>
      <c r="JJ330" s="11"/>
      <c r="JK330" s="11"/>
      <c r="JL330" s="11"/>
      <c r="JM330" s="11"/>
      <c r="JN330" s="11"/>
      <c r="JO330" s="11"/>
      <c r="JP330" s="11"/>
      <c r="JQ330" s="11"/>
      <c r="JR330" s="11"/>
      <c r="JS330" s="11"/>
      <c r="JT330" s="11"/>
      <c r="JU330" s="11"/>
      <c r="JV330" s="11"/>
    </row>
    <row r="331" spans="1:282" x14ac:dyDescent="0.25">
      <c r="A331" t="s">
        <v>402</v>
      </c>
      <c r="B331" t="s">
        <v>87</v>
      </c>
      <c r="C331" s="14" t="s">
        <v>343</v>
      </c>
      <c r="D331" t="s">
        <v>228</v>
      </c>
      <c r="E331" s="42">
        <v>41000</v>
      </c>
      <c r="F331" s="42">
        <v>1176.7</v>
      </c>
      <c r="G331" s="42">
        <v>583.79</v>
      </c>
      <c r="H331" s="42">
        <f>E331*0.0304</f>
        <v>1246.4000000000001</v>
      </c>
      <c r="I331" s="42">
        <v>565</v>
      </c>
      <c r="J331" s="42">
        <v>3571.89</v>
      </c>
      <c r="K331" s="42">
        <v>37428.11</v>
      </c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</row>
    <row r="332" spans="1:282" x14ac:dyDescent="0.25">
      <c r="A332" t="s">
        <v>251</v>
      </c>
      <c r="B332" t="s">
        <v>489</v>
      </c>
      <c r="C332" s="14" t="s">
        <v>342</v>
      </c>
      <c r="D332" t="s">
        <v>228</v>
      </c>
      <c r="E332" s="42">
        <v>41000</v>
      </c>
      <c r="F332" s="42">
        <v>1176.7</v>
      </c>
      <c r="G332" s="42">
        <v>583.79</v>
      </c>
      <c r="H332" s="42">
        <f>E332*0.0304</f>
        <v>1246.4000000000001</v>
      </c>
      <c r="I332" s="42">
        <v>275</v>
      </c>
      <c r="J332" s="42">
        <v>3281.89</v>
      </c>
      <c r="K332" s="42">
        <v>37718.11</v>
      </c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</row>
    <row r="333" spans="1:282" x14ac:dyDescent="0.25">
      <c r="A333" s="2" t="s">
        <v>12</v>
      </c>
      <c r="B333" s="2">
        <v>5</v>
      </c>
      <c r="C333" s="15"/>
      <c r="D333" s="2"/>
      <c r="E333" s="50">
        <f t="shared" ref="E333:K333" si="46">SUM(E328:E332)</f>
        <v>205000</v>
      </c>
      <c r="F333" s="50">
        <f t="shared" si="46"/>
        <v>5883.5</v>
      </c>
      <c r="G333" s="49">
        <f>SUM(G328:G332)</f>
        <v>2918.95</v>
      </c>
      <c r="H333" s="50">
        <f t="shared" si="46"/>
        <v>6232</v>
      </c>
      <c r="I333" s="50">
        <f t="shared" si="46"/>
        <v>1585</v>
      </c>
      <c r="J333" s="50">
        <f t="shared" si="46"/>
        <v>16619.45</v>
      </c>
      <c r="K333" s="50">
        <f t="shared" si="46"/>
        <v>188380.55</v>
      </c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</row>
    <row r="334" spans="1:282" x14ac:dyDescent="0.25"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</row>
    <row r="335" spans="1:282" x14ac:dyDescent="0.25">
      <c r="A335" s="1" t="s">
        <v>210</v>
      </c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</row>
    <row r="336" spans="1:282" x14ac:dyDescent="0.25">
      <c r="A336" t="s">
        <v>358</v>
      </c>
      <c r="B336" t="s">
        <v>359</v>
      </c>
      <c r="C336" s="14" t="s">
        <v>342</v>
      </c>
      <c r="D336" t="s">
        <v>228</v>
      </c>
      <c r="E336" s="42">
        <v>32000</v>
      </c>
      <c r="F336" s="42">
        <v>918.4</v>
      </c>
      <c r="G336" s="42">
        <v>0</v>
      </c>
      <c r="H336" s="42">
        <v>972.8</v>
      </c>
      <c r="I336" s="42">
        <v>3075</v>
      </c>
      <c r="J336" s="42">
        <v>4966.2</v>
      </c>
      <c r="K336" s="42">
        <v>27033.8</v>
      </c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</row>
    <row r="337" spans="1:282" x14ac:dyDescent="0.25">
      <c r="A337" s="6" t="s">
        <v>299</v>
      </c>
      <c r="B337" s="6" t="s">
        <v>300</v>
      </c>
      <c r="C337" s="14" t="s">
        <v>342</v>
      </c>
      <c r="D337" s="9" t="s">
        <v>228</v>
      </c>
      <c r="E337" s="42">
        <v>28000</v>
      </c>
      <c r="F337" s="42">
        <v>803.6</v>
      </c>
      <c r="G337" s="42">
        <v>0</v>
      </c>
      <c r="H337" s="42">
        <f>E337*0.0304</f>
        <v>851.2</v>
      </c>
      <c r="I337" s="42">
        <v>3702.36</v>
      </c>
      <c r="J337" s="42">
        <v>5357.16</v>
      </c>
      <c r="K337" s="42">
        <v>22642.84</v>
      </c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</row>
    <row r="338" spans="1:282" s="28" customFormat="1" x14ac:dyDescent="0.25">
      <c r="A338" s="6" t="s">
        <v>206</v>
      </c>
      <c r="B338" s="6" t="s">
        <v>96</v>
      </c>
      <c r="C338" s="14" t="s">
        <v>343</v>
      </c>
      <c r="D338" s="9" t="s">
        <v>228</v>
      </c>
      <c r="E338" s="42">
        <v>65000</v>
      </c>
      <c r="F338" s="42">
        <v>1865.5</v>
      </c>
      <c r="G338" s="42">
        <v>4427.58</v>
      </c>
      <c r="H338" s="42">
        <v>1976</v>
      </c>
      <c r="I338" s="42">
        <v>175</v>
      </c>
      <c r="J338" s="42">
        <v>8444.08</v>
      </c>
      <c r="K338" s="42">
        <v>56555.92</v>
      </c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</row>
    <row r="339" spans="1:282" x14ac:dyDescent="0.25">
      <c r="A339" s="26" t="s">
        <v>12</v>
      </c>
      <c r="B339" s="26">
        <v>3</v>
      </c>
      <c r="C339" s="27"/>
      <c r="D339" s="26"/>
      <c r="E339" s="49">
        <f>SUM(E337:E337)+E336+E338</f>
        <v>125000</v>
      </c>
      <c r="F339" s="49">
        <f>SUM(F337:F337)+F336+F338</f>
        <v>3587.5</v>
      </c>
      <c r="G339" s="49">
        <f>+G338+G337+G336</f>
        <v>4427.58</v>
      </c>
      <c r="H339" s="49">
        <f>SUM(H337:H337)+H336+H338</f>
        <v>3800</v>
      </c>
      <c r="I339" s="49">
        <f>SUM(I337:I337)+I336+I338</f>
        <v>6952.36</v>
      </c>
      <c r="J339" s="49">
        <f>SUM(J337:J337)+J336+J338</f>
        <v>18767.439999999999</v>
      </c>
      <c r="K339" s="49">
        <f>SUM(K337:K337)+K336+K338</f>
        <v>106232.56</v>
      </c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</row>
    <row r="340" spans="1:282" x14ac:dyDescent="0.25"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</row>
    <row r="341" spans="1:282" s="29" customFormat="1" x14ac:dyDescent="0.25">
      <c r="A341" s="1" t="s">
        <v>363</v>
      </c>
      <c r="B341" s="1"/>
      <c r="C341" s="14"/>
      <c r="D341"/>
      <c r="E341" s="54"/>
      <c r="F341" s="54"/>
      <c r="G341" s="54"/>
      <c r="H341" s="54"/>
      <c r="I341" s="54"/>
      <c r="J341" s="54"/>
      <c r="K341" s="54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</row>
    <row r="342" spans="1:282" x14ac:dyDescent="0.25">
      <c r="A342" t="s">
        <v>42</v>
      </c>
      <c r="B342" t="s">
        <v>300</v>
      </c>
      <c r="C342" s="14" t="s">
        <v>342</v>
      </c>
      <c r="D342" t="s">
        <v>226</v>
      </c>
      <c r="E342" s="42">
        <v>32000</v>
      </c>
      <c r="F342" s="42">
        <v>918.4</v>
      </c>
      <c r="G342" s="42">
        <v>0</v>
      </c>
      <c r="H342" s="42">
        <v>972.8</v>
      </c>
      <c r="I342" s="42">
        <v>10775.05</v>
      </c>
      <c r="J342" s="42">
        <f>+F342+G342+H342+I342</f>
        <v>12666.25</v>
      </c>
      <c r="K342" s="42">
        <f>+E342-J342</f>
        <v>19333.75</v>
      </c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</row>
    <row r="343" spans="1:282" x14ac:dyDescent="0.25">
      <c r="A343" s="2" t="s">
        <v>12</v>
      </c>
      <c r="B343" s="2">
        <v>1</v>
      </c>
      <c r="C343" s="15"/>
      <c r="D343" s="2"/>
      <c r="E343" s="50">
        <f>E342</f>
        <v>32000</v>
      </c>
      <c r="F343" s="50">
        <f>SUM(F342)</f>
        <v>918.4</v>
      </c>
      <c r="G343" s="50">
        <f>G342</f>
        <v>0</v>
      </c>
      <c r="H343" s="50">
        <f>H342</f>
        <v>972.8</v>
      </c>
      <c r="I343" s="50">
        <f>I342</f>
        <v>10775.05</v>
      </c>
      <c r="J343" s="50">
        <f>J342</f>
        <v>12666.25</v>
      </c>
      <c r="K343" s="50">
        <f>K342</f>
        <v>19333.75</v>
      </c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</row>
    <row r="344" spans="1:282" x14ac:dyDescent="0.25"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</row>
    <row r="345" spans="1:282" x14ac:dyDescent="0.25">
      <c r="A345" s="5" t="s">
        <v>337</v>
      </c>
      <c r="B345" s="5"/>
      <c r="C345" s="17"/>
      <c r="D345" s="5"/>
      <c r="E345" s="57"/>
      <c r="F345" s="57"/>
      <c r="G345" s="57"/>
      <c r="H345" s="57"/>
      <c r="I345" s="57"/>
      <c r="J345" s="57"/>
      <c r="K345" s="57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</row>
    <row r="346" spans="1:282" x14ac:dyDescent="0.25">
      <c r="A346" t="s">
        <v>110</v>
      </c>
      <c r="B346" t="s">
        <v>111</v>
      </c>
      <c r="C346" s="14" t="s">
        <v>342</v>
      </c>
      <c r="D346" t="s">
        <v>228</v>
      </c>
      <c r="E346" s="42">
        <v>48000</v>
      </c>
      <c r="F346" s="42">
        <f t="shared" ref="F346:F352" si="47">E346*0.0287</f>
        <v>1377.6</v>
      </c>
      <c r="G346" s="42">
        <v>1571.73</v>
      </c>
      <c r="H346" s="42">
        <f t="shared" ref="H346:H352" si="48">E346*0.0304</f>
        <v>1459.2</v>
      </c>
      <c r="I346" s="42">
        <v>175</v>
      </c>
      <c r="J346" s="42">
        <v>4583.53</v>
      </c>
      <c r="K346" s="42">
        <v>43416.47</v>
      </c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12"/>
      <c r="CC346" s="12"/>
      <c r="CD346" s="12"/>
      <c r="CE346" s="12"/>
      <c r="CF346" s="12"/>
      <c r="CG346" s="12"/>
      <c r="CH346" s="12"/>
      <c r="CI346" s="12"/>
      <c r="CJ346" s="12"/>
      <c r="CK346" s="12"/>
      <c r="CL346" s="12"/>
      <c r="CM346" s="12"/>
      <c r="CN346" s="12"/>
      <c r="CO346" s="12"/>
      <c r="CP346" s="12"/>
      <c r="CQ346" s="12"/>
      <c r="CR346" s="12"/>
      <c r="CS346" s="12"/>
      <c r="CT346" s="12"/>
      <c r="CU346" s="12"/>
      <c r="CV346" s="12"/>
      <c r="CW346" s="12"/>
      <c r="CX346" s="12"/>
      <c r="CY346" s="12"/>
      <c r="CZ346" s="12"/>
      <c r="DA346" s="12"/>
      <c r="DB346" s="12"/>
      <c r="DC346" s="12"/>
      <c r="DD346" s="12"/>
      <c r="DE346" s="12"/>
      <c r="DF346" s="12"/>
      <c r="DG346" s="12"/>
      <c r="DH346" s="12"/>
      <c r="DI346" s="12"/>
      <c r="DJ346" s="12"/>
      <c r="DK346" s="12"/>
      <c r="DL346" s="12"/>
      <c r="DM346" s="12"/>
      <c r="DN346" s="12"/>
      <c r="DO346" s="12"/>
      <c r="DP346" s="12"/>
      <c r="DQ346" s="12"/>
      <c r="DR346" s="12"/>
      <c r="DS346" s="12"/>
      <c r="DT346" s="12"/>
      <c r="DU346" s="12"/>
      <c r="DV346" s="12"/>
      <c r="DW346" s="12"/>
      <c r="DX346" s="12"/>
      <c r="DY346" s="12"/>
      <c r="DZ346" s="12"/>
      <c r="EA346" s="12"/>
      <c r="EB346" s="12"/>
      <c r="EC346" s="12"/>
      <c r="ED346" s="12"/>
      <c r="EE346" s="12"/>
      <c r="EF346" s="12"/>
      <c r="EG346" s="12"/>
      <c r="EH346" s="12"/>
      <c r="EI346" s="12"/>
      <c r="EJ346" s="12"/>
      <c r="EK346" s="12"/>
      <c r="EL346" s="12"/>
      <c r="EM346" s="12"/>
      <c r="EN346" s="12"/>
      <c r="EO346" s="12"/>
      <c r="EP346" s="12"/>
      <c r="EQ346" s="12"/>
      <c r="ER346" s="12"/>
      <c r="ES346" s="12"/>
      <c r="ET346" s="12"/>
      <c r="EU346" s="12"/>
      <c r="EV346" s="12"/>
      <c r="EW346" s="12"/>
      <c r="EX346" s="12"/>
      <c r="EY346" s="12"/>
      <c r="EZ346" s="12"/>
      <c r="FA346" s="12"/>
      <c r="FB346" s="12"/>
      <c r="FC346" s="12"/>
      <c r="FD346" s="12"/>
      <c r="FE346" s="12"/>
      <c r="FF346" s="12"/>
      <c r="FG346" s="12"/>
      <c r="FH346" s="12"/>
      <c r="FI346" s="12"/>
      <c r="FJ346" s="12"/>
      <c r="FK346" s="12"/>
      <c r="FL346" s="12"/>
      <c r="FM346" s="12"/>
      <c r="FN346" s="12"/>
      <c r="FO346" s="12"/>
      <c r="FP346" s="12"/>
      <c r="FQ346" s="12"/>
      <c r="FR346" s="12"/>
      <c r="FS346" s="12"/>
      <c r="FT346" s="12"/>
      <c r="FU346" s="12"/>
      <c r="FV346" s="12"/>
      <c r="FW346" s="12"/>
      <c r="FX346" s="12"/>
      <c r="FY346" s="12"/>
      <c r="FZ346" s="12"/>
      <c r="GA346" s="12"/>
      <c r="GB346" s="12"/>
      <c r="GC346" s="12"/>
      <c r="GD346" s="12"/>
      <c r="GE346" s="12"/>
      <c r="GF346" s="12"/>
      <c r="GG346" s="12"/>
      <c r="GH346" s="12"/>
      <c r="GI346" s="12"/>
      <c r="GJ346" s="12"/>
      <c r="GK346" s="12"/>
      <c r="GL346" s="12"/>
      <c r="GM346" s="12"/>
      <c r="GN346" s="12"/>
      <c r="GO346" s="12"/>
      <c r="GP346" s="12"/>
      <c r="GQ346" s="12"/>
      <c r="GR346" s="12"/>
      <c r="GS346" s="12"/>
      <c r="GT346" s="12"/>
      <c r="GU346" s="12"/>
      <c r="GV346" s="12"/>
      <c r="GW346" s="12"/>
      <c r="GX346" s="12"/>
      <c r="GY346" s="12"/>
      <c r="GZ346" s="12"/>
      <c r="HA346" s="12"/>
      <c r="HB346" s="12"/>
      <c r="HC346" s="12"/>
      <c r="HD346" s="12"/>
      <c r="HE346" s="12"/>
      <c r="HF346" s="12"/>
      <c r="HG346" s="12"/>
      <c r="HH346" s="12"/>
      <c r="HI346" s="12"/>
      <c r="HJ346" s="12"/>
      <c r="HK346" s="12"/>
      <c r="HL346" s="12"/>
      <c r="HM346" s="12"/>
      <c r="HN346" s="12"/>
      <c r="HO346" s="12"/>
      <c r="HP346" s="12"/>
      <c r="HQ346" s="12"/>
      <c r="HR346" s="12"/>
      <c r="HS346" s="12"/>
      <c r="HT346" s="12"/>
      <c r="HU346" s="12"/>
      <c r="HV346" s="12"/>
      <c r="HW346" s="12"/>
      <c r="HX346" s="12"/>
      <c r="HY346" s="12"/>
      <c r="HZ346" s="12"/>
      <c r="IA346" s="12"/>
      <c r="IB346" s="12"/>
      <c r="IC346" s="12"/>
      <c r="ID346" s="12"/>
      <c r="IE346" s="12"/>
      <c r="IF346" s="12"/>
      <c r="IG346" s="12"/>
      <c r="IH346" s="12"/>
      <c r="II346" s="12"/>
      <c r="IJ346" s="12"/>
      <c r="IK346" s="12"/>
      <c r="IL346" s="12"/>
      <c r="IM346" s="12"/>
      <c r="IN346" s="12"/>
      <c r="IO346" s="12"/>
      <c r="IP346" s="12"/>
      <c r="IQ346" s="12"/>
      <c r="IR346" s="12"/>
      <c r="IS346" s="12"/>
      <c r="IT346" s="12"/>
      <c r="IU346" s="12"/>
      <c r="IV346" s="12"/>
      <c r="IW346" s="12"/>
      <c r="IX346" s="12"/>
      <c r="IY346" s="12"/>
      <c r="IZ346" s="12"/>
      <c r="JA346" s="12"/>
      <c r="JB346" s="12"/>
      <c r="JC346" s="12"/>
      <c r="JD346" s="12"/>
      <c r="JE346" s="12"/>
      <c r="JF346" s="12"/>
      <c r="JG346" s="12"/>
      <c r="JH346" s="12"/>
      <c r="JI346" s="12"/>
      <c r="JJ346" s="12"/>
      <c r="JK346" s="12"/>
      <c r="JL346" s="12"/>
      <c r="JM346" s="12"/>
      <c r="JN346" s="12"/>
      <c r="JO346" s="12"/>
      <c r="JP346" s="12"/>
      <c r="JQ346" s="12"/>
      <c r="JR346" s="12"/>
      <c r="JS346" s="12"/>
      <c r="JT346" s="12"/>
      <c r="JU346" s="12"/>
      <c r="JV346" s="12"/>
    </row>
    <row r="347" spans="1:282" x14ac:dyDescent="0.25">
      <c r="A347" t="s">
        <v>254</v>
      </c>
      <c r="B347" t="s">
        <v>253</v>
      </c>
      <c r="C347" s="14" t="s">
        <v>343</v>
      </c>
      <c r="D347" t="s">
        <v>228</v>
      </c>
      <c r="E347" s="42">
        <v>30000</v>
      </c>
      <c r="F347" s="42">
        <f t="shared" si="47"/>
        <v>861</v>
      </c>
      <c r="G347" s="42">
        <v>0</v>
      </c>
      <c r="H347" s="42">
        <f t="shared" si="48"/>
        <v>912</v>
      </c>
      <c r="I347" s="42">
        <v>175</v>
      </c>
      <c r="J347" s="42">
        <v>1948</v>
      </c>
      <c r="K347" s="42">
        <v>28052</v>
      </c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43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12"/>
      <c r="FY347" s="12"/>
      <c r="FZ347" s="12"/>
      <c r="GA347" s="12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  <c r="HP347" s="12"/>
      <c r="HQ347" s="12"/>
      <c r="HR347" s="12"/>
      <c r="HS347" s="12"/>
      <c r="HT347" s="12"/>
      <c r="HU347" s="12"/>
      <c r="HV347" s="12"/>
      <c r="HW347" s="12"/>
      <c r="HX347" s="12"/>
      <c r="HY347" s="12"/>
      <c r="HZ347" s="12"/>
      <c r="IA347" s="12"/>
      <c r="IB347" s="12"/>
      <c r="IC347" s="12"/>
      <c r="ID347" s="12"/>
      <c r="IE347" s="12"/>
      <c r="IF347" s="12"/>
      <c r="IG347" s="12"/>
      <c r="IH347" s="12"/>
      <c r="II347" s="12"/>
      <c r="IJ347" s="12"/>
      <c r="IK347" s="12"/>
      <c r="IL347" s="12"/>
      <c r="IM347" s="12"/>
      <c r="IN347" s="12"/>
      <c r="IO347" s="12"/>
      <c r="IP347" s="12"/>
      <c r="IQ347" s="12"/>
      <c r="IR347" s="12"/>
      <c r="IS347" s="12"/>
      <c r="IT347" s="12"/>
      <c r="IU347" s="12"/>
      <c r="IV347" s="12"/>
      <c r="IW347" s="12"/>
      <c r="IX347" s="12"/>
      <c r="IY347" s="12"/>
      <c r="IZ347" s="12"/>
      <c r="JA347" s="12"/>
      <c r="JB347" s="12"/>
      <c r="JC347" s="12"/>
      <c r="JD347" s="12"/>
      <c r="JE347" s="12"/>
      <c r="JF347" s="12"/>
      <c r="JG347" s="12"/>
      <c r="JH347" s="12"/>
      <c r="JI347" s="12"/>
      <c r="JJ347" s="12"/>
      <c r="JK347" s="12"/>
      <c r="JL347" s="12"/>
      <c r="JM347" s="12"/>
      <c r="JN347" s="12"/>
      <c r="JO347" s="12"/>
      <c r="JP347" s="12"/>
      <c r="JQ347" s="12"/>
      <c r="JR347" s="12"/>
      <c r="JS347" s="12"/>
      <c r="JT347" s="12"/>
      <c r="JU347" s="12"/>
      <c r="JV347" s="12"/>
    </row>
    <row r="348" spans="1:282" x14ac:dyDescent="0.25">
      <c r="A348" t="s">
        <v>235</v>
      </c>
      <c r="B348" t="s">
        <v>14</v>
      </c>
      <c r="C348" s="14" t="s">
        <v>343</v>
      </c>
      <c r="D348" t="s">
        <v>228</v>
      </c>
      <c r="E348" s="42">
        <v>30000</v>
      </c>
      <c r="F348" s="42">
        <f t="shared" si="47"/>
        <v>861</v>
      </c>
      <c r="G348" s="42">
        <v>0</v>
      </c>
      <c r="H348" s="42">
        <f t="shared" si="48"/>
        <v>912</v>
      </c>
      <c r="I348" s="42">
        <v>1687.45</v>
      </c>
      <c r="J348" s="42">
        <v>3460.45</v>
      </c>
      <c r="K348" s="42">
        <v>26539.55</v>
      </c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  <c r="BC348" s="12"/>
      <c r="BD348" s="12"/>
      <c r="BE348" s="12"/>
      <c r="BF348" s="12"/>
      <c r="BG348" s="12"/>
      <c r="BH348" s="12"/>
      <c r="BI348" s="12"/>
      <c r="BJ348" s="12"/>
      <c r="BK348" s="12"/>
      <c r="BL348" s="12"/>
      <c r="BM348" s="12"/>
      <c r="BN348" s="12"/>
      <c r="BO348" s="12"/>
      <c r="BP348" s="12"/>
      <c r="BQ348" s="12"/>
      <c r="BR348" s="12"/>
      <c r="BS348" s="12"/>
      <c r="BT348" s="12"/>
      <c r="BU348" s="12"/>
      <c r="BV348" s="12"/>
      <c r="BW348" s="12"/>
      <c r="BX348" s="12"/>
      <c r="BY348" s="12"/>
      <c r="BZ348" s="12"/>
      <c r="CA348" s="12"/>
      <c r="CB348" s="12"/>
      <c r="CC348" s="12"/>
      <c r="CD348" s="12"/>
      <c r="CE348" s="12"/>
      <c r="CF348" s="12"/>
      <c r="CG348" s="12"/>
      <c r="CH348" s="12"/>
      <c r="CI348" s="12"/>
      <c r="CJ348" s="12"/>
      <c r="CK348" s="12"/>
      <c r="CL348" s="12"/>
      <c r="CM348" s="12"/>
      <c r="CN348" s="12"/>
      <c r="CO348" s="12"/>
      <c r="CP348" s="12"/>
      <c r="CQ348" s="12"/>
      <c r="CR348" s="12"/>
      <c r="CS348" s="12"/>
      <c r="CT348" s="12"/>
      <c r="CU348" s="12"/>
      <c r="CV348" s="12"/>
      <c r="CW348" s="12"/>
      <c r="CX348" s="12"/>
      <c r="CY348" s="12"/>
      <c r="CZ348" s="12"/>
      <c r="DA348" s="12"/>
      <c r="DB348" s="12"/>
      <c r="DC348" s="12"/>
      <c r="DD348" s="12"/>
      <c r="DE348" s="12"/>
      <c r="DF348" s="12"/>
      <c r="DG348" s="12"/>
      <c r="DH348" s="12"/>
      <c r="DI348" s="12"/>
      <c r="DJ348" s="12"/>
      <c r="DK348" s="12"/>
      <c r="DL348" s="12"/>
      <c r="DM348" s="12"/>
      <c r="DN348" s="12"/>
      <c r="DO348" s="12"/>
      <c r="DP348" s="12"/>
      <c r="DQ348" s="12"/>
      <c r="DR348" s="12"/>
      <c r="DS348" s="12"/>
      <c r="DT348" s="12"/>
      <c r="DU348" s="12"/>
      <c r="DV348" s="12"/>
      <c r="DW348" s="12"/>
      <c r="DX348" s="12"/>
      <c r="DY348" s="12"/>
      <c r="DZ348" s="12"/>
      <c r="EA348" s="12"/>
      <c r="EB348" s="12"/>
      <c r="EC348" s="12"/>
      <c r="ED348" s="12"/>
      <c r="EE348" s="12"/>
      <c r="EF348" s="12"/>
      <c r="EG348" s="12"/>
      <c r="EH348" s="12"/>
      <c r="EI348" s="12"/>
      <c r="EJ348" s="12"/>
      <c r="EK348" s="12"/>
      <c r="EL348" s="12"/>
      <c r="EM348" s="12"/>
      <c r="EN348" s="12"/>
      <c r="EO348" s="12"/>
      <c r="EP348" s="12"/>
      <c r="EQ348" s="12"/>
      <c r="ER348" s="12"/>
      <c r="ES348" s="12"/>
      <c r="ET348" s="12"/>
      <c r="EU348" s="12"/>
      <c r="EV348" s="12"/>
      <c r="EW348" s="12"/>
      <c r="EX348" s="12"/>
      <c r="EY348" s="12"/>
      <c r="EZ348" s="12"/>
      <c r="FA348" s="12"/>
      <c r="FB348" s="12"/>
      <c r="FC348" s="12"/>
      <c r="FD348" s="12"/>
      <c r="FE348" s="12"/>
      <c r="FF348" s="12"/>
      <c r="FG348" s="12"/>
      <c r="FH348" s="12"/>
      <c r="FI348" s="12"/>
      <c r="FJ348" s="12"/>
      <c r="FK348" s="12"/>
      <c r="FL348" s="12"/>
      <c r="FM348" s="12"/>
      <c r="FN348" s="12"/>
      <c r="FO348" s="12"/>
      <c r="FP348" s="12"/>
      <c r="FQ348" s="12"/>
      <c r="FR348" s="12"/>
      <c r="FS348" s="12"/>
      <c r="FT348" s="12"/>
      <c r="FU348" s="12"/>
      <c r="FV348" s="12"/>
      <c r="FW348" s="12"/>
      <c r="FX348" s="12"/>
      <c r="FY348" s="12"/>
      <c r="FZ348" s="12"/>
      <c r="GA348" s="12"/>
      <c r="GB348" s="12"/>
      <c r="GC348" s="12"/>
      <c r="GD348" s="12"/>
      <c r="GE348" s="12"/>
      <c r="GF348" s="12"/>
      <c r="GG348" s="12"/>
      <c r="GH348" s="12"/>
      <c r="GI348" s="12"/>
      <c r="GJ348" s="12"/>
      <c r="GK348" s="12"/>
      <c r="GL348" s="12"/>
      <c r="GM348" s="12"/>
      <c r="GN348" s="12"/>
      <c r="GO348" s="12"/>
      <c r="GP348" s="12"/>
      <c r="GQ348" s="12"/>
      <c r="GR348" s="12"/>
      <c r="GS348" s="12"/>
      <c r="GT348" s="12"/>
      <c r="GU348" s="12"/>
      <c r="GV348" s="12"/>
      <c r="GW348" s="12"/>
      <c r="GX348" s="12"/>
      <c r="GY348" s="12"/>
      <c r="GZ348" s="12"/>
      <c r="HA348" s="12"/>
      <c r="HB348" s="12"/>
      <c r="HC348" s="12"/>
      <c r="HD348" s="12"/>
      <c r="HE348" s="12"/>
      <c r="HF348" s="12"/>
      <c r="HG348" s="12"/>
      <c r="HH348" s="12"/>
      <c r="HI348" s="12"/>
      <c r="HJ348" s="12"/>
      <c r="HK348" s="12"/>
      <c r="HL348" s="12"/>
      <c r="HM348" s="12"/>
      <c r="HN348" s="12"/>
      <c r="HO348" s="12"/>
      <c r="HP348" s="12"/>
      <c r="HQ348" s="12"/>
      <c r="HR348" s="12"/>
      <c r="HS348" s="12"/>
      <c r="HT348" s="12"/>
      <c r="HU348" s="12"/>
      <c r="HV348" s="12"/>
      <c r="HW348" s="12"/>
      <c r="HX348" s="12"/>
      <c r="HY348" s="12"/>
      <c r="HZ348" s="12"/>
      <c r="IA348" s="12"/>
      <c r="IB348" s="12"/>
      <c r="IC348" s="12"/>
      <c r="ID348" s="12"/>
      <c r="IE348" s="12"/>
      <c r="IF348" s="12"/>
      <c r="IG348" s="12"/>
      <c r="IH348" s="12"/>
      <c r="II348" s="12"/>
      <c r="IJ348" s="12"/>
      <c r="IK348" s="12"/>
      <c r="IL348" s="12"/>
      <c r="IM348" s="12"/>
      <c r="IN348" s="12"/>
      <c r="IO348" s="12"/>
      <c r="IP348" s="12"/>
      <c r="IQ348" s="12"/>
      <c r="IR348" s="12"/>
      <c r="IS348" s="12"/>
      <c r="IT348" s="12"/>
      <c r="IU348" s="12"/>
      <c r="IV348" s="12"/>
      <c r="IW348" s="12"/>
      <c r="IX348" s="12"/>
      <c r="IY348" s="12"/>
      <c r="IZ348" s="12"/>
      <c r="JA348" s="12"/>
      <c r="JB348" s="12"/>
      <c r="JC348" s="12"/>
      <c r="JD348" s="12"/>
      <c r="JE348" s="12"/>
      <c r="JF348" s="12"/>
      <c r="JG348" s="12"/>
      <c r="JH348" s="12"/>
      <c r="JI348" s="12"/>
      <c r="JJ348" s="12"/>
      <c r="JK348" s="12"/>
      <c r="JL348" s="12"/>
      <c r="JM348" s="12"/>
      <c r="JN348" s="12"/>
      <c r="JO348" s="12"/>
      <c r="JP348" s="12"/>
      <c r="JQ348" s="12"/>
      <c r="JR348" s="12"/>
      <c r="JS348" s="12"/>
      <c r="JT348" s="12"/>
      <c r="JU348" s="12"/>
      <c r="JV348" s="12"/>
    </row>
    <row r="349" spans="1:282" x14ac:dyDescent="0.25">
      <c r="A349" t="s">
        <v>257</v>
      </c>
      <c r="B349" t="s">
        <v>130</v>
      </c>
      <c r="C349" s="14" t="s">
        <v>342</v>
      </c>
      <c r="D349" t="s">
        <v>228</v>
      </c>
      <c r="E349" s="42">
        <v>30000</v>
      </c>
      <c r="F349" s="42">
        <f t="shared" si="47"/>
        <v>861</v>
      </c>
      <c r="G349" s="42">
        <v>0</v>
      </c>
      <c r="H349" s="42">
        <f t="shared" si="48"/>
        <v>912</v>
      </c>
      <c r="I349" s="42">
        <v>175</v>
      </c>
      <c r="J349" s="42">
        <v>1948</v>
      </c>
      <c r="K349" s="42">
        <v>28052</v>
      </c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12"/>
      <c r="FY349" s="12"/>
      <c r="FZ349" s="12"/>
      <c r="GA349" s="12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  <c r="HP349" s="12"/>
      <c r="HQ349" s="12"/>
      <c r="HR349" s="12"/>
      <c r="HS349" s="12"/>
      <c r="HT349" s="12"/>
      <c r="HU349" s="12"/>
      <c r="HV349" s="12"/>
      <c r="HW349" s="12"/>
      <c r="HX349" s="12"/>
      <c r="HY349" s="12"/>
      <c r="HZ349" s="12"/>
      <c r="IA349" s="12"/>
      <c r="IB349" s="12"/>
      <c r="IC349" s="12"/>
      <c r="ID349" s="12"/>
      <c r="IE349" s="12"/>
      <c r="IF349" s="12"/>
      <c r="IG349" s="12"/>
      <c r="IH349" s="12"/>
      <c r="II349" s="12"/>
      <c r="IJ349" s="12"/>
      <c r="IK349" s="12"/>
      <c r="IL349" s="12"/>
      <c r="IM349" s="12"/>
      <c r="IN349" s="12"/>
      <c r="IO349" s="12"/>
      <c r="IP349" s="12"/>
      <c r="IQ349" s="12"/>
      <c r="IR349" s="12"/>
      <c r="IS349" s="12"/>
      <c r="IT349" s="12"/>
      <c r="IU349" s="12"/>
      <c r="IV349" s="12"/>
      <c r="IW349" s="12"/>
      <c r="IX349" s="12"/>
      <c r="IY349" s="12"/>
      <c r="IZ349" s="12"/>
      <c r="JA349" s="12"/>
      <c r="JB349" s="12"/>
      <c r="JC349" s="12"/>
      <c r="JD349" s="12"/>
      <c r="JE349" s="12"/>
      <c r="JF349" s="12"/>
      <c r="JG349" s="12"/>
      <c r="JH349" s="12"/>
      <c r="JI349" s="12"/>
      <c r="JJ349" s="12"/>
      <c r="JK349" s="12"/>
      <c r="JL349" s="12"/>
      <c r="JM349" s="12"/>
      <c r="JN349" s="12"/>
      <c r="JO349" s="12"/>
      <c r="JP349" s="12"/>
      <c r="JQ349" s="12"/>
      <c r="JR349" s="12"/>
      <c r="JS349" s="12"/>
      <c r="JT349" s="12"/>
      <c r="JU349" s="12"/>
      <c r="JV349" s="12"/>
    </row>
    <row r="350" spans="1:282" x14ac:dyDescent="0.25">
      <c r="A350" t="s">
        <v>279</v>
      </c>
      <c r="B350" s="8" t="s">
        <v>106</v>
      </c>
      <c r="C350" s="14" t="s">
        <v>343</v>
      </c>
      <c r="D350" s="7" t="s">
        <v>228</v>
      </c>
      <c r="E350" s="42">
        <v>30000</v>
      </c>
      <c r="F350" s="42">
        <f t="shared" si="47"/>
        <v>861</v>
      </c>
      <c r="G350" s="42">
        <v>0</v>
      </c>
      <c r="H350" s="42">
        <f t="shared" si="48"/>
        <v>912</v>
      </c>
      <c r="I350" s="42">
        <v>175</v>
      </c>
      <c r="J350" s="42">
        <v>1948</v>
      </c>
      <c r="K350" s="42">
        <v>28052</v>
      </c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12"/>
      <c r="FY350" s="12"/>
      <c r="FZ350" s="12"/>
      <c r="GA350" s="12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  <c r="HP350" s="12"/>
      <c r="HQ350" s="12"/>
      <c r="HR350" s="12"/>
      <c r="HS350" s="12"/>
      <c r="HT350" s="12"/>
      <c r="HU350" s="12"/>
      <c r="HV350" s="12"/>
      <c r="HW350" s="12"/>
      <c r="HX350" s="12"/>
      <c r="HY350" s="12"/>
      <c r="HZ350" s="12"/>
      <c r="IA350" s="12"/>
      <c r="IB350" s="12"/>
      <c r="IC350" s="12"/>
      <c r="ID350" s="12"/>
      <c r="IE350" s="12"/>
      <c r="IF350" s="12"/>
      <c r="IG350" s="12"/>
      <c r="IH350" s="12"/>
      <c r="II350" s="12"/>
      <c r="IJ350" s="12"/>
      <c r="IK350" s="12"/>
      <c r="IL350" s="12"/>
      <c r="IM350" s="12"/>
      <c r="IN350" s="12"/>
      <c r="IO350" s="12"/>
      <c r="IP350" s="12"/>
      <c r="IQ350" s="12"/>
      <c r="IR350" s="12"/>
      <c r="IS350" s="12"/>
      <c r="IT350" s="12"/>
      <c r="IU350" s="12"/>
      <c r="IV350" s="12"/>
      <c r="IW350" s="12"/>
      <c r="IX350" s="12"/>
      <c r="IY350" s="12"/>
      <c r="IZ350" s="12"/>
      <c r="JA350" s="12"/>
      <c r="JB350" s="12"/>
      <c r="JC350" s="12"/>
      <c r="JD350" s="12"/>
      <c r="JE350" s="12"/>
      <c r="JF350" s="12"/>
      <c r="JG350" s="12"/>
      <c r="JH350" s="12"/>
      <c r="JI350" s="12"/>
      <c r="JJ350" s="12"/>
      <c r="JK350" s="12"/>
      <c r="JL350" s="12"/>
      <c r="JM350" s="12"/>
      <c r="JN350" s="12"/>
      <c r="JO350" s="12"/>
      <c r="JP350" s="12"/>
      <c r="JQ350" s="12"/>
      <c r="JR350" s="12"/>
      <c r="JS350" s="12"/>
      <c r="JT350" s="12"/>
      <c r="JU350" s="12"/>
      <c r="JV350" s="12"/>
    </row>
    <row r="351" spans="1:282" x14ac:dyDescent="0.25">
      <c r="A351" s="6" t="s">
        <v>256</v>
      </c>
      <c r="B351" s="6" t="s">
        <v>96</v>
      </c>
      <c r="C351" s="14" t="s">
        <v>342</v>
      </c>
      <c r="D351" t="s">
        <v>228</v>
      </c>
      <c r="E351" s="42">
        <v>82000</v>
      </c>
      <c r="F351" s="42">
        <f t="shared" si="47"/>
        <v>2353.4</v>
      </c>
      <c r="G351" s="42">
        <v>7115.09</v>
      </c>
      <c r="H351" s="42">
        <f t="shared" si="48"/>
        <v>2492.8000000000002</v>
      </c>
      <c r="I351" s="42">
        <v>4719.8999999999996</v>
      </c>
      <c r="J351" s="42">
        <v>16681.189999999999</v>
      </c>
      <c r="K351" s="42">
        <v>65318.81</v>
      </c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</row>
    <row r="352" spans="1:282" x14ac:dyDescent="0.25">
      <c r="A352" t="s">
        <v>220</v>
      </c>
      <c r="B352" t="s">
        <v>14</v>
      </c>
      <c r="C352" s="14" t="s">
        <v>342</v>
      </c>
      <c r="D352" t="s">
        <v>228</v>
      </c>
      <c r="E352" s="42">
        <v>44000</v>
      </c>
      <c r="F352" s="42">
        <f t="shared" si="47"/>
        <v>1262.8</v>
      </c>
      <c r="G352" s="42">
        <v>1007.19</v>
      </c>
      <c r="H352" s="42">
        <f t="shared" si="48"/>
        <v>1337.6</v>
      </c>
      <c r="I352" s="42">
        <v>175</v>
      </c>
      <c r="J352" s="42">
        <v>3782.59</v>
      </c>
      <c r="K352" s="42">
        <v>40217.410000000003</v>
      </c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</row>
    <row r="353" spans="1:282" x14ac:dyDescent="0.25">
      <c r="A353" s="2" t="s">
        <v>12</v>
      </c>
      <c r="B353" s="2">
        <v>7</v>
      </c>
      <c r="C353" s="15"/>
      <c r="D353" s="2"/>
      <c r="E353" s="50">
        <f t="shared" ref="E353:K353" si="49">SUM(E346:E352)</f>
        <v>294000</v>
      </c>
      <c r="F353" s="50">
        <f t="shared" si="49"/>
        <v>8437.7999999999993</v>
      </c>
      <c r="G353" s="50">
        <f t="shared" si="49"/>
        <v>9694.01</v>
      </c>
      <c r="H353" s="50">
        <f t="shared" si="49"/>
        <v>8937.6</v>
      </c>
      <c r="I353" s="50">
        <f t="shared" si="49"/>
        <v>7282.35</v>
      </c>
      <c r="J353" s="50">
        <f t="shared" si="49"/>
        <v>34351.760000000002</v>
      </c>
      <c r="K353" s="50">
        <f t="shared" si="49"/>
        <v>259648.24</v>
      </c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</row>
    <row r="354" spans="1:282" x14ac:dyDescent="0.25">
      <c r="A354" s="1"/>
      <c r="B354" s="1"/>
      <c r="C354" s="17"/>
      <c r="D354" s="1"/>
      <c r="E354" s="54"/>
      <c r="F354" s="54"/>
      <c r="G354" s="54"/>
      <c r="H354" s="54"/>
      <c r="I354" s="54"/>
      <c r="J354" s="54"/>
      <c r="K354" s="54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</row>
    <row r="355" spans="1:282" x14ac:dyDescent="0.25">
      <c r="A355" s="1" t="s">
        <v>403</v>
      </c>
      <c r="B355" s="1"/>
      <c r="C355" s="17"/>
      <c r="D355" s="1"/>
      <c r="E355" s="54"/>
      <c r="F355" s="54"/>
      <c r="G355" s="54"/>
      <c r="H355" s="54"/>
      <c r="I355" s="54"/>
      <c r="J355" s="54"/>
      <c r="K355" s="54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12"/>
      <c r="FY355" s="12"/>
      <c r="FZ355" s="12"/>
      <c r="GA355" s="12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  <c r="HP355" s="12"/>
      <c r="HQ355" s="12"/>
      <c r="HR355" s="12"/>
      <c r="HS355" s="12"/>
      <c r="HT355" s="12"/>
      <c r="HU355" s="12"/>
      <c r="HV355" s="12"/>
      <c r="HW355" s="12"/>
      <c r="HX355" s="12"/>
      <c r="HY355" s="12"/>
      <c r="HZ355" s="12"/>
      <c r="IA355" s="12"/>
      <c r="IB355" s="12"/>
      <c r="IC355" s="12"/>
      <c r="ID355" s="12"/>
      <c r="IE355" s="12"/>
      <c r="IF355" s="12"/>
      <c r="IG355" s="12"/>
      <c r="IH355" s="12"/>
      <c r="II355" s="12"/>
      <c r="IJ355" s="12"/>
      <c r="IK355" s="12"/>
      <c r="IL355" s="12"/>
      <c r="IM355" s="12"/>
      <c r="IN355" s="12"/>
      <c r="IO355" s="12"/>
      <c r="IP355" s="12"/>
      <c r="IQ355" s="12"/>
      <c r="IR355" s="12"/>
      <c r="IS355" s="12"/>
      <c r="IT355" s="12"/>
      <c r="IU355" s="12"/>
      <c r="IV355" s="12"/>
      <c r="IW355" s="12"/>
      <c r="IX355" s="12"/>
      <c r="IY355" s="12"/>
      <c r="IZ355" s="12"/>
      <c r="JA355" s="12"/>
      <c r="JB355" s="12"/>
      <c r="JC355" s="12"/>
      <c r="JD355" s="12"/>
      <c r="JE355" s="12"/>
      <c r="JF355" s="12"/>
      <c r="JG355" s="12"/>
      <c r="JH355" s="12"/>
      <c r="JI355" s="12"/>
      <c r="JJ355" s="12"/>
      <c r="JK355" s="12"/>
      <c r="JL355" s="12"/>
      <c r="JM355" s="12"/>
      <c r="JN355" s="12"/>
      <c r="JO355" s="12"/>
      <c r="JP355" s="12"/>
      <c r="JQ355" s="12"/>
      <c r="JR355" s="12"/>
      <c r="JS355" s="12"/>
      <c r="JT355" s="12"/>
      <c r="JU355" s="12"/>
      <c r="JV355" s="12"/>
    </row>
    <row r="356" spans="1:282" s="26" customFormat="1" x14ac:dyDescent="0.25">
      <c r="A356" t="s">
        <v>128</v>
      </c>
      <c r="B356" t="s">
        <v>51</v>
      </c>
      <c r="C356" s="14" t="s">
        <v>342</v>
      </c>
      <c r="D356" t="s">
        <v>228</v>
      </c>
      <c r="E356" s="42">
        <v>19800</v>
      </c>
      <c r="F356" s="42">
        <v>568.26</v>
      </c>
      <c r="G356" s="42">
        <v>0</v>
      </c>
      <c r="H356" s="42">
        <v>601.91999999999996</v>
      </c>
      <c r="I356" s="42">
        <v>25</v>
      </c>
      <c r="J356" s="42">
        <v>1195.18</v>
      </c>
      <c r="K356" s="42">
        <v>18604.82</v>
      </c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  <c r="BU356" s="11"/>
      <c r="BV356" s="11"/>
      <c r="BW356" s="11"/>
      <c r="BX356" s="11"/>
      <c r="BY356" s="11"/>
      <c r="BZ356" s="11"/>
      <c r="CA356" s="11"/>
      <c r="CB356" s="11"/>
      <c r="CC356" s="11"/>
      <c r="CD356" s="11"/>
      <c r="CE356" s="11"/>
      <c r="CF356" s="11"/>
      <c r="CG356" s="11"/>
      <c r="CH356" s="11"/>
      <c r="CI356" s="11"/>
      <c r="CJ356" s="11"/>
      <c r="CK356" s="11"/>
      <c r="CL356" s="11"/>
      <c r="CM356" s="11"/>
      <c r="CN356" s="11"/>
      <c r="CO356" s="11"/>
      <c r="CP356" s="11"/>
      <c r="CQ356" s="11"/>
      <c r="CR356" s="11"/>
      <c r="CS356" s="11"/>
      <c r="CT356" s="11"/>
      <c r="CU356" s="11"/>
      <c r="CV356" s="11"/>
      <c r="CW356" s="11"/>
      <c r="CX356" s="11"/>
      <c r="CY356" s="11"/>
      <c r="CZ356" s="11"/>
      <c r="DA356" s="11"/>
      <c r="DB356" s="11"/>
      <c r="DC356" s="11"/>
      <c r="DD356" s="11"/>
      <c r="DE356" s="11"/>
      <c r="DF356" s="11"/>
      <c r="DG356" s="11"/>
      <c r="DH356" s="11"/>
      <c r="DI356" s="11"/>
      <c r="DJ356" s="11"/>
      <c r="DK356" s="11"/>
      <c r="DL356" s="11"/>
      <c r="DM356" s="11"/>
      <c r="DN356" s="11"/>
      <c r="DO356" s="11"/>
      <c r="DP356" s="11"/>
      <c r="DQ356" s="11"/>
      <c r="DR356" s="11"/>
      <c r="DS356" s="11"/>
      <c r="DT356" s="11"/>
      <c r="DU356" s="11"/>
      <c r="DV356" s="11"/>
      <c r="DW356" s="11"/>
      <c r="DX356" s="11"/>
      <c r="DY356" s="11"/>
      <c r="DZ356" s="11"/>
      <c r="EA356" s="11"/>
      <c r="EB356" s="11"/>
      <c r="EC356" s="11"/>
      <c r="ED356" s="11"/>
      <c r="EE356" s="11"/>
      <c r="EF356" s="11"/>
      <c r="EG356" s="11"/>
      <c r="EH356" s="11"/>
      <c r="EI356" s="11"/>
      <c r="EJ356" s="11"/>
      <c r="EK356" s="11"/>
      <c r="EL356" s="11"/>
      <c r="EM356" s="11"/>
      <c r="EN356" s="11"/>
      <c r="EO356" s="11"/>
      <c r="EP356" s="11"/>
      <c r="EQ356" s="11"/>
      <c r="ER356" s="11"/>
      <c r="ES356" s="11"/>
      <c r="ET356" s="11"/>
      <c r="EU356" s="11"/>
      <c r="EV356" s="11"/>
      <c r="EW356" s="11"/>
      <c r="EX356" s="11"/>
      <c r="EY356" s="11"/>
      <c r="EZ356" s="11"/>
      <c r="FA356" s="11"/>
      <c r="FB356" s="11"/>
      <c r="FC356" s="11"/>
      <c r="FD356" s="11"/>
      <c r="FE356" s="11"/>
      <c r="FF356" s="11"/>
      <c r="FG356" s="11"/>
      <c r="FH356" s="11"/>
      <c r="FI356" s="11"/>
      <c r="FJ356" s="11"/>
      <c r="FK356" s="11"/>
      <c r="FL356" s="11"/>
      <c r="FM356" s="11"/>
      <c r="FN356" s="11"/>
      <c r="FO356" s="11"/>
      <c r="FP356" s="11"/>
      <c r="FQ356" s="11"/>
      <c r="FR356" s="11"/>
      <c r="FS356" s="11"/>
      <c r="FT356" s="11"/>
      <c r="FU356" s="11"/>
      <c r="FV356" s="11"/>
      <c r="FW356" s="11"/>
      <c r="FX356" s="11"/>
      <c r="FY356" s="11"/>
      <c r="FZ356" s="11"/>
      <c r="GA356" s="11"/>
      <c r="GB356" s="11"/>
      <c r="GC356" s="11"/>
      <c r="GD356" s="11"/>
      <c r="GE356" s="11"/>
      <c r="GF356" s="11"/>
      <c r="GG356" s="11"/>
      <c r="GH356" s="11"/>
      <c r="GI356" s="11"/>
      <c r="GJ356" s="11"/>
      <c r="GK356" s="11"/>
      <c r="GL356" s="11"/>
      <c r="GM356" s="11"/>
      <c r="GN356" s="11"/>
      <c r="GO356" s="11"/>
      <c r="GP356" s="11"/>
      <c r="GQ356" s="11"/>
      <c r="GR356" s="11"/>
      <c r="GS356" s="11"/>
      <c r="GT356" s="11"/>
      <c r="GU356" s="11"/>
      <c r="GV356" s="11"/>
      <c r="GW356" s="11"/>
      <c r="GX356" s="11"/>
      <c r="GY356" s="11"/>
      <c r="GZ356" s="11"/>
      <c r="HA356" s="11"/>
      <c r="HB356" s="11"/>
      <c r="HC356" s="11"/>
      <c r="HD356" s="11"/>
      <c r="HE356" s="11"/>
      <c r="HF356" s="11"/>
      <c r="HG356" s="11"/>
      <c r="HH356" s="11"/>
      <c r="HI356" s="11"/>
      <c r="HJ356" s="11"/>
      <c r="HK356" s="11"/>
      <c r="HL356" s="11"/>
      <c r="HM356" s="11"/>
      <c r="HN356" s="11"/>
      <c r="HO356" s="11"/>
      <c r="HP356" s="11"/>
      <c r="HQ356" s="11"/>
      <c r="HR356" s="11"/>
      <c r="HS356" s="11"/>
      <c r="HT356" s="11"/>
      <c r="HU356" s="11"/>
      <c r="HV356" s="11"/>
      <c r="HW356" s="11"/>
      <c r="HX356" s="11"/>
      <c r="HY356" s="11"/>
      <c r="HZ356" s="11"/>
      <c r="IA356" s="11"/>
      <c r="IB356" s="11"/>
      <c r="IC356" s="11"/>
      <c r="ID356" s="11"/>
      <c r="IE356" s="11"/>
      <c r="IF356" s="11"/>
      <c r="IG356" s="11"/>
      <c r="IH356" s="11"/>
      <c r="II356" s="11"/>
      <c r="IJ356" s="11"/>
      <c r="IK356" s="11"/>
      <c r="IL356" s="11"/>
      <c r="IM356" s="11"/>
      <c r="IN356" s="11"/>
      <c r="IO356" s="11"/>
      <c r="IP356" s="11"/>
      <c r="IQ356" s="11"/>
      <c r="IR356" s="11"/>
      <c r="IS356" s="11"/>
      <c r="IT356" s="11"/>
      <c r="IU356" s="11"/>
      <c r="IV356" s="11"/>
      <c r="IW356" s="11"/>
      <c r="IX356" s="11"/>
      <c r="IY356" s="11"/>
      <c r="IZ356" s="11"/>
      <c r="JA356" s="11"/>
      <c r="JB356" s="11"/>
      <c r="JC356" s="11"/>
      <c r="JD356" s="11"/>
      <c r="JE356" s="11"/>
      <c r="JF356" s="11"/>
      <c r="JG356" s="11"/>
      <c r="JH356" s="11"/>
      <c r="JI356" s="11"/>
      <c r="JJ356" s="11"/>
      <c r="JK356" s="11"/>
      <c r="JL356" s="11"/>
      <c r="JM356" s="11"/>
      <c r="JN356" s="11"/>
      <c r="JO356" s="11"/>
      <c r="JP356" s="11"/>
      <c r="JQ356" s="11"/>
      <c r="JR356" s="11"/>
      <c r="JS356" s="11"/>
      <c r="JT356" s="11"/>
      <c r="JU356" s="11"/>
      <c r="JV356" s="11"/>
    </row>
    <row r="357" spans="1:282" x14ac:dyDescent="0.25">
      <c r="A357" s="26" t="s">
        <v>12</v>
      </c>
      <c r="B357" s="26">
        <v>1</v>
      </c>
      <c r="C357" s="27"/>
      <c r="D357" s="26"/>
      <c r="E357" s="49">
        <f>E356</f>
        <v>19800</v>
      </c>
      <c r="F357" s="49">
        <f>SUM(F356)</f>
        <v>568.26</v>
      </c>
      <c r="G357" s="49">
        <f>G356</f>
        <v>0</v>
      </c>
      <c r="H357" s="49">
        <f>H356</f>
        <v>601.91999999999996</v>
      </c>
      <c r="I357" s="49">
        <f>I356</f>
        <v>25</v>
      </c>
      <c r="J357" s="49">
        <f>J356</f>
        <v>1195.18</v>
      </c>
      <c r="K357" s="49">
        <f>K356</f>
        <v>18604.82</v>
      </c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12"/>
      <c r="FY357" s="12"/>
      <c r="FZ357" s="12"/>
      <c r="GA357" s="12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  <c r="HP357" s="12"/>
      <c r="HQ357" s="12"/>
      <c r="HR357" s="12"/>
      <c r="HS357" s="12"/>
      <c r="HT357" s="12"/>
      <c r="HU357" s="12"/>
      <c r="HV357" s="12"/>
      <c r="HW357" s="12"/>
      <c r="HX357" s="12"/>
      <c r="HY357" s="12"/>
      <c r="HZ357" s="12"/>
      <c r="IA357" s="12"/>
      <c r="IB357" s="12"/>
      <c r="IC357" s="12"/>
      <c r="ID357" s="12"/>
      <c r="IE357" s="12"/>
      <c r="IF357" s="12"/>
      <c r="IG357" s="12"/>
      <c r="IH357" s="12"/>
      <c r="II357" s="12"/>
      <c r="IJ357" s="12"/>
      <c r="IK357" s="12"/>
      <c r="IL357" s="12"/>
      <c r="IM357" s="12"/>
      <c r="IN357" s="12"/>
      <c r="IO357" s="12"/>
      <c r="IP357" s="12"/>
      <c r="IQ357" s="12"/>
      <c r="IR357" s="12"/>
      <c r="IS357" s="12"/>
      <c r="IT357" s="12"/>
      <c r="IU357" s="12"/>
      <c r="IV357" s="12"/>
      <c r="IW357" s="12"/>
      <c r="IX357" s="12"/>
      <c r="IY357" s="12"/>
      <c r="IZ357" s="12"/>
      <c r="JA357" s="12"/>
      <c r="JB357" s="12"/>
      <c r="JC357" s="12"/>
      <c r="JD357" s="12"/>
      <c r="JE357" s="12"/>
      <c r="JF357" s="12"/>
      <c r="JG357" s="12"/>
      <c r="JH357" s="12"/>
      <c r="JI357" s="12"/>
      <c r="JJ357" s="12"/>
      <c r="JK357" s="12"/>
      <c r="JL357" s="12"/>
      <c r="JM357" s="12"/>
      <c r="JN357" s="12"/>
      <c r="JO357" s="12"/>
      <c r="JP357" s="12"/>
      <c r="JQ357" s="12"/>
      <c r="JR357" s="12"/>
      <c r="JS357" s="12"/>
      <c r="JT357" s="12"/>
      <c r="JU357" s="12"/>
      <c r="JV357" s="12"/>
    </row>
    <row r="358" spans="1:282" s="1" customFormat="1" x14ac:dyDescent="0.25">
      <c r="A358"/>
      <c r="B358"/>
      <c r="C358" s="14"/>
      <c r="D358"/>
      <c r="E358" s="42"/>
      <c r="F358" s="42"/>
      <c r="G358" s="42"/>
      <c r="H358" s="42"/>
      <c r="I358" s="42"/>
      <c r="J358" s="42"/>
      <c r="K358" s="4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  <c r="CJ358" s="11"/>
      <c r="CK358" s="11"/>
      <c r="CL358" s="11"/>
      <c r="CM358" s="11"/>
      <c r="CN358" s="11"/>
      <c r="CO358" s="11"/>
      <c r="CP358" s="11"/>
      <c r="CQ358" s="11"/>
      <c r="CR358" s="11"/>
      <c r="CS358" s="11"/>
      <c r="CT358" s="11"/>
      <c r="CU358" s="11"/>
      <c r="CV358" s="11"/>
      <c r="CW358" s="11"/>
      <c r="CX358" s="11"/>
      <c r="CY358" s="11"/>
      <c r="CZ358" s="11"/>
      <c r="DA358" s="11"/>
      <c r="DB358" s="11"/>
      <c r="DC358" s="11"/>
      <c r="DD358" s="11"/>
      <c r="DE358" s="11"/>
      <c r="DF358" s="11"/>
      <c r="DG358" s="11"/>
      <c r="DH358" s="11"/>
      <c r="DI358" s="11"/>
      <c r="DJ358" s="11"/>
      <c r="DK358" s="11"/>
      <c r="DL358" s="11"/>
      <c r="DM358" s="11"/>
      <c r="DN358" s="11"/>
      <c r="DO358" s="11"/>
      <c r="DP358" s="11"/>
      <c r="DQ358" s="11"/>
      <c r="DR358" s="11"/>
      <c r="DS358" s="11"/>
      <c r="DT358" s="11"/>
      <c r="DU358" s="11"/>
      <c r="DV358" s="11"/>
      <c r="DW358" s="11"/>
      <c r="DX358" s="11"/>
      <c r="DY358" s="11"/>
      <c r="DZ358" s="11"/>
      <c r="EA358" s="11"/>
      <c r="EB358" s="11"/>
      <c r="EC358" s="11"/>
      <c r="ED358" s="11"/>
      <c r="EE358" s="11"/>
      <c r="EF358" s="11"/>
      <c r="EG358" s="11"/>
      <c r="EH358" s="11"/>
      <c r="EI358" s="11"/>
      <c r="EJ358" s="11"/>
      <c r="EK358" s="11"/>
      <c r="EL358" s="11"/>
      <c r="EM358" s="11"/>
      <c r="EN358" s="11"/>
      <c r="EO358" s="11"/>
      <c r="EP358" s="11"/>
      <c r="EQ358" s="11"/>
      <c r="ER358" s="11"/>
      <c r="ES358" s="11"/>
      <c r="ET358" s="11"/>
      <c r="EU358" s="11"/>
      <c r="EV358" s="11"/>
      <c r="EW358" s="11"/>
      <c r="EX358" s="11"/>
      <c r="EY358" s="11"/>
      <c r="EZ358" s="11"/>
      <c r="FA358" s="11"/>
      <c r="FB358" s="11"/>
      <c r="FC358" s="11"/>
      <c r="FD358" s="11"/>
      <c r="FE358" s="11"/>
      <c r="FF358" s="11"/>
      <c r="FG358" s="11"/>
      <c r="FH358" s="11"/>
      <c r="FI358" s="11"/>
      <c r="FJ358" s="11"/>
      <c r="FK358" s="11"/>
      <c r="FL358" s="11"/>
      <c r="FM358" s="11"/>
      <c r="FN358" s="11"/>
      <c r="FO358" s="11"/>
      <c r="FP358" s="11"/>
      <c r="FQ358" s="11"/>
      <c r="FR358" s="11"/>
      <c r="FS358" s="11"/>
      <c r="FT358" s="11"/>
      <c r="FU358" s="11"/>
      <c r="FV358" s="11"/>
      <c r="FW358" s="11"/>
      <c r="FX358" s="11"/>
      <c r="FY358" s="11"/>
      <c r="FZ358" s="11"/>
      <c r="GA358" s="11"/>
      <c r="GB358" s="11"/>
      <c r="GC358" s="11"/>
      <c r="GD358" s="11"/>
      <c r="GE358" s="11"/>
      <c r="GF358" s="11"/>
      <c r="GG358" s="11"/>
      <c r="GH358" s="11"/>
      <c r="GI358" s="11"/>
      <c r="GJ358" s="11"/>
      <c r="GK358" s="11"/>
      <c r="GL358" s="11"/>
      <c r="GM358" s="11"/>
      <c r="GN358" s="11"/>
      <c r="GO358" s="11"/>
      <c r="GP358" s="11"/>
      <c r="GQ358" s="11"/>
      <c r="GR358" s="11"/>
      <c r="GS358" s="11"/>
      <c r="GT358" s="11"/>
      <c r="GU358" s="11"/>
      <c r="GV358" s="11"/>
      <c r="GW358" s="11"/>
      <c r="GX358" s="11"/>
      <c r="GY358" s="11"/>
      <c r="GZ358" s="11"/>
      <c r="HA358" s="11"/>
      <c r="HB358" s="11"/>
      <c r="HC358" s="11"/>
      <c r="HD358" s="11"/>
      <c r="HE358" s="11"/>
      <c r="HF358" s="11"/>
      <c r="HG358" s="11"/>
      <c r="HH358" s="11"/>
      <c r="HI358" s="11"/>
      <c r="HJ358" s="11"/>
      <c r="HK358" s="11"/>
      <c r="HL358" s="11"/>
      <c r="HM358" s="11"/>
      <c r="HN358" s="11"/>
      <c r="HO358" s="11"/>
      <c r="HP358" s="11"/>
      <c r="HQ358" s="11"/>
      <c r="HR358" s="11"/>
      <c r="HS358" s="11"/>
      <c r="HT358" s="11"/>
      <c r="HU358" s="11"/>
      <c r="HV358" s="11"/>
      <c r="HW358" s="11"/>
      <c r="HX358" s="11"/>
      <c r="HY358" s="11"/>
      <c r="HZ358" s="11"/>
      <c r="IA358" s="11"/>
      <c r="IB358" s="11"/>
      <c r="IC358" s="11"/>
      <c r="ID358" s="11"/>
      <c r="IE358" s="11"/>
      <c r="IF358" s="11"/>
      <c r="IG358" s="11"/>
      <c r="IH358" s="11"/>
      <c r="II358" s="11"/>
      <c r="IJ358" s="11"/>
      <c r="IK358" s="11"/>
      <c r="IL358" s="11"/>
      <c r="IM358" s="11"/>
      <c r="IN358" s="11"/>
      <c r="IO358" s="11"/>
      <c r="IP358" s="11"/>
      <c r="IQ358" s="11"/>
      <c r="IR358" s="11"/>
      <c r="IS358" s="11"/>
      <c r="IT358" s="11"/>
      <c r="IU358" s="11"/>
      <c r="IV358" s="11"/>
      <c r="IW358" s="11"/>
      <c r="IX358" s="11"/>
      <c r="IY358" s="11"/>
      <c r="IZ358" s="11"/>
      <c r="JA358" s="11"/>
      <c r="JB358" s="11"/>
      <c r="JC358" s="11"/>
      <c r="JD358" s="11"/>
      <c r="JE358" s="11"/>
      <c r="JF358" s="11"/>
      <c r="JG358" s="11"/>
      <c r="JH358" s="11"/>
      <c r="JI358" s="11"/>
      <c r="JJ358" s="11"/>
      <c r="JK358" s="11"/>
      <c r="JL358" s="11"/>
      <c r="JM358" s="11"/>
      <c r="JN358" s="11"/>
      <c r="JO358" s="11"/>
      <c r="JP358" s="11"/>
      <c r="JQ358" s="11"/>
      <c r="JR358" s="11"/>
      <c r="JS358" s="11"/>
      <c r="JT358" s="11"/>
      <c r="JU358" s="11"/>
      <c r="JV358" s="11"/>
    </row>
    <row r="359" spans="1:282" x14ac:dyDescent="0.25">
      <c r="A359" s="5" t="s">
        <v>338</v>
      </c>
      <c r="B359" s="5"/>
      <c r="C359" s="17"/>
      <c r="D359" s="5"/>
      <c r="E359" s="57"/>
      <c r="F359" s="57"/>
      <c r="G359" s="57"/>
      <c r="H359" s="57"/>
      <c r="I359" s="57"/>
      <c r="J359" s="57"/>
      <c r="K359" s="57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</row>
    <row r="360" spans="1:282" x14ac:dyDescent="0.25">
      <c r="A360" t="s">
        <v>234</v>
      </c>
      <c r="B360" t="s">
        <v>115</v>
      </c>
      <c r="C360" s="14" t="s">
        <v>342</v>
      </c>
      <c r="D360" t="s">
        <v>228</v>
      </c>
      <c r="E360" s="42">
        <v>46000</v>
      </c>
      <c r="F360" s="42">
        <f>E360*0.0287</f>
        <v>1320.2</v>
      </c>
      <c r="G360" s="42">
        <v>1289.46</v>
      </c>
      <c r="H360" s="42">
        <v>1398.4</v>
      </c>
      <c r="I360" s="42">
        <v>175</v>
      </c>
      <c r="J360" s="42">
        <v>4183.0600000000004</v>
      </c>
      <c r="K360" s="42">
        <v>41816.94</v>
      </c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</row>
    <row r="361" spans="1:282" x14ac:dyDescent="0.25">
      <c r="A361" t="s">
        <v>112</v>
      </c>
      <c r="B361" t="s">
        <v>111</v>
      </c>
      <c r="C361" s="14" t="s">
        <v>342</v>
      </c>
      <c r="D361" t="s">
        <v>228</v>
      </c>
      <c r="E361" s="42">
        <v>50000</v>
      </c>
      <c r="F361" s="42">
        <f>E361*0.0287</f>
        <v>1435</v>
      </c>
      <c r="G361" s="42">
        <v>1854</v>
      </c>
      <c r="H361" s="42">
        <v>1520</v>
      </c>
      <c r="I361" s="42">
        <v>275</v>
      </c>
      <c r="J361" s="42">
        <v>5084</v>
      </c>
      <c r="K361" s="42">
        <v>44916</v>
      </c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</row>
    <row r="362" spans="1:282" x14ac:dyDescent="0.25">
      <c r="A362" s="2" t="s">
        <v>12</v>
      </c>
      <c r="B362" s="2">
        <v>2</v>
      </c>
      <c r="C362" s="15"/>
      <c r="D362" s="2"/>
      <c r="E362" s="50">
        <f t="shared" ref="E362:K362" si="50">SUM(E360:E361)</f>
        <v>96000</v>
      </c>
      <c r="F362" s="50">
        <f t="shared" si="50"/>
        <v>2755.2</v>
      </c>
      <c r="G362" s="50">
        <f t="shared" si="50"/>
        <v>3143.46</v>
      </c>
      <c r="H362" s="50">
        <f t="shared" si="50"/>
        <v>2918.4</v>
      </c>
      <c r="I362" s="50">
        <f t="shared" si="50"/>
        <v>450</v>
      </c>
      <c r="J362" s="50">
        <f t="shared" si="50"/>
        <v>9267.06</v>
      </c>
      <c r="K362" s="50">
        <f t="shared" si="50"/>
        <v>86732.94</v>
      </c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</row>
    <row r="363" spans="1:282" x14ac:dyDescent="0.25"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</row>
    <row r="364" spans="1:282" x14ac:dyDescent="0.25">
      <c r="A364" s="5" t="s">
        <v>339</v>
      </c>
      <c r="B364" s="5"/>
      <c r="C364" s="17"/>
      <c r="D364" s="5"/>
      <c r="E364" s="57"/>
      <c r="F364" s="57"/>
      <c r="G364" s="57"/>
      <c r="H364" s="57"/>
      <c r="I364" s="57"/>
      <c r="J364" s="57"/>
      <c r="K364" s="57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</row>
    <row r="365" spans="1:282" x14ac:dyDescent="0.25">
      <c r="A365" t="s">
        <v>296</v>
      </c>
      <c r="B365" t="s">
        <v>435</v>
      </c>
      <c r="C365" s="14" t="s">
        <v>343</v>
      </c>
      <c r="D365" t="s">
        <v>228</v>
      </c>
      <c r="E365" s="42">
        <v>100000</v>
      </c>
      <c r="F365" s="42">
        <f t="shared" ref="F365:F372" si="51">E365*0.0287</f>
        <v>2870</v>
      </c>
      <c r="G365" s="42">
        <v>12105.37</v>
      </c>
      <c r="H365" s="42">
        <v>3040</v>
      </c>
      <c r="I365" s="42">
        <v>25</v>
      </c>
      <c r="J365" s="42">
        <v>18040.37</v>
      </c>
      <c r="K365" s="42">
        <v>81959.63</v>
      </c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</row>
    <row r="366" spans="1:282" x14ac:dyDescent="0.25">
      <c r="A366" t="s">
        <v>207</v>
      </c>
      <c r="B366" t="s">
        <v>14</v>
      </c>
      <c r="C366" s="14" t="s">
        <v>342</v>
      </c>
      <c r="D366" t="s">
        <v>228</v>
      </c>
      <c r="E366" s="42">
        <v>35000</v>
      </c>
      <c r="F366" s="42">
        <f t="shared" si="51"/>
        <v>1004.5</v>
      </c>
      <c r="G366" s="42">
        <v>0</v>
      </c>
      <c r="H366" s="42">
        <f t="shared" ref="H366:H371" si="52">E366*0.0304</f>
        <v>1064</v>
      </c>
      <c r="I366" s="42">
        <v>275</v>
      </c>
      <c r="J366" s="42">
        <v>2343.5</v>
      </c>
      <c r="K366" s="42">
        <v>32656.5</v>
      </c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</row>
    <row r="367" spans="1:282" x14ac:dyDescent="0.25">
      <c r="A367" t="s">
        <v>260</v>
      </c>
      <c r="B367" t="s">
        <v>115</v>
      </c>
      <c r="C367" s="14" t="s">
        <v>342</v>
      </c>
      <c r="D367" t="s">
        <v>228</v>
      </c>
      <c r="E367" s="42">
        <v>30000</v>
      </c>
      <c r="F367" s="42">
        <f t="shared" si="51"/>
        <v>861</v>
      </c>
      <c r="G367" s="42">
        <v>0</v>
      </c>
      <c r="H367" s="42">
        <f t="shared" si="52"/>
        <v>912</v>
      </c>
      <c r="I367" s="42">
        <v>955</v>
      </c>
      <c r="J367" s="42">
        <v>2728</v>
      </c>
      <c r="K367" s="42">
        <v>27272</v>
      </c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</row>
    <row r="368" spans="1:282" x14ac:dyDescent="0.25">
      <c r="A368" t="s">
        <v>267</v>
      </c>
      <c r="B368" t="s">
        <v>14</v>
      </c>
      <c r="C368" s="14" t="s">
        <v>342</v>
      </c>
      <c r="D368" t="s">
        <v>228</v>
      </c>
      <c r="E368" s="42">
        <v>41000</v>
      </c>
      <c r="F368" s="42">
        <f t="shared" si="51"/>
        <v>1176.7</v>
      </c>
      <c r="G368" s="42">
        <v>356.92</v>
      </c>
      <c r="H368" s="42">
        <f t="shared" si="52"/>
        <v>1246.4000000000001</v>
      </c>
      <c r="I368" s="42">
        <v>1687.45</v>
      </c>
      <c r="J368" s="42">
        <v>4467.47</v>
      </c>
      <c r="K368" s="42">
        <v>36532.53</v>
      </c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</row>
    <row r="369" spans="1:282" x14ac:dyDescent="0.25">
      <c r="A369" t="s">
        <v>129</v>
      </c>
      <c r="B369" t="s">
        <v>477</v>
      </c>
      <c r="C369" s="14" t="s">
        <v>343</v>
      </c>
      <c r="D369" t="s">
        <v>226</v>
      </c>
      <c r="E369" s="42">
        <v>30000</v>
      </c>
      <c r="F369" s="42">
        <f t="shared" si="51"/>
        <v>861</v>
      </c>
      <c r="G369" s="42">
        <v>0</v>
      </c>
      <c r="H369" s="42">
        <f t="shared" si="52"/>
        <v>912</v>
      </c>
      <c r="I369" s="42">
        <v>1847.45</v>
      </c>
      <c r="J369" s="42">
        <v>3620.45</v>
      </c>
      <c r="K369" s="42">
        <v>26379.55</v>
      </c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</row>
    <row r="370" spans="1:282" x14ac:dyDescent="0.25">
      <c r="A370" t="s">
        <v>119</v>
      </c>
      <c r="B370" t="s">
        <v>477</v>
      </c>
      <c r="C370" s="14" t="s">
        <v>342</v>
      </c>
      <c r="D370" t="s">
        <v>226</v>
      </c>
      <c r="E370" s="42">
        <v>30000</v>
      </c>
      <c r="F370" s="42">
        <f t="shared" si="51"/>
        <v>861</v>
      </c>
      <c r="G370" s="42">
        <v>0</v>
      </c>
      <c r="H370" s="42">
        <f t="shared" si="52"/>
        <v>912</v>
      </c>
      <c r="I370" s="42">
        <v>335</v>
      </c>
      <c r="J370" s="42">
        <v>2108</v>
      </c>
      <c r="K370" s="42">
        <v>27892</v>
      </c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12"/>
      <c r="CC370" s="12"/>
      <c r="CD370" s="12"/>
      <c r="CE370" s="12"/>
      <c r="CF370" s="12"/>
      <c r="CG370" s="12"/>
      <c r="CH370" s="12"/>
      <c r="CI370" s="12"/>
      <c r="CJ370" s="12"/>
      <c r="CK370" s="12"/>
      <c r="CL370" s="12"/>
      <c r="CM370" s="12"/>
      <c r="CN370" s="12"/>
      <c r="CO370" s="12"/>
      <c r="CP370" s="12"/>
      <c r="CQ370" s="12"/>
      <c r="CR370" s="12"/>
      <c r="CS370" s="12"/>
      <c r="CT370" s="12"/>
      <c r="CU370" s="12"/>
      <c r="CV370" s="12"/>
      <c r="CW370" s="12"/>
      <c r="CX370" s="12"/>
      <c r="CY370" s="12"/>
      <c r="CZ370" s="12"/>
      <c r="DA370" s="12"/>
      <c r="DB370" s="12"/>
      <c r="DC370" s="12"/>
      <c r="DD370" s="12"/>
      <c r="DE370" s="12"/>
      <c r="DF370" s="12"/>
      <c r="DG370" s="12"/>
      <c r="DH370" s="12"/>
      <c r="DI370" s="12"/>
      <c r="DJ370" s="12"/>
      <c r="DK370" s="12"/>
      <c r="DL370" s="12"/>
      <c r="DM370" s="12"/>
      <c r="DN370" s="12"/>
      <c r="DO370" s="12"/>
      <c r="DP370" s="12"/>
      <c r="DQ370" s="12"/>
      <c r="DR370" s="12"/>
      <c r="DS370" s="12"/>
      <c r="DT370" s="12"/>
      <c r="DU370" s="12"/>
      <c r="DV370" s="12"/>
      <c r="DW370" s="12"/>
      <c r="DX370" s="12"/>
      <c r="DY370" s="12"/>
      <c r="DZ370" s="12"/>
      <c r="EA370" s="12"/>
      <c r="EB370" s="12"/>
      <c r="EC370" s="12"/>
      <c r="ED370" s="12"/>
      <c r="EE370" s="12"/>
      <c r="EF370" s="12"/>
      <c r="EG370" s="12"/>
      <c r="EH370" s="12"/>
      <c r="EI370" s="12"/>
      <c r="EJ370" s="12"/>
      <c r="EK370" s="12"/>
      <c r="EL370" s="12"/>
      <c r="EM370" s="12"/>
      <c r="EN370" s="12"/>
      <c r="EO370" s="12"/>
      <c r="EP370" s="12"/>
      <c r="EQ370" s="12"/>
      <c r="ER370" s="12"/>
      <c r="ES370" s="12"/>
      <c r="ET370" s="12"/>
      <c r="EU370" s="12"/>
      <c r="EV370" s="12"/>
      <c r="EW370" s="12"/>
      <c r="EX370" s="12"/>
      <c r="EY370" s="12"/>
      <c r="EZ370" s="12"/>
      <c r="FA370" s="12"/>
      <c r="FB370" s="12"/>
      <c r="FC370" s="12"/>
      <c r="FD370" s="12"/>
      <c r="FE370" s="12"/>
      <c r="FF370" s="12"/>
      <c r="FG370" s="12"/>
      <c r="FH370" s="12"/>
      <c r="FI370" s="12"/>
      <c r="FJ370" s="12"/>
      <c r="FK370" s="12"/>
      <c r="FL370" s="12"/>
      <c r="FM370" s="12"/>
      <c r="FN370" s="12"/>
      <c r="FO370" s="12"/>
      <c r="FP370" s="12"/>
      <c r="FQ370" s="12"/>
      <c r="FR370" s="12"/>
      <c r="FS370" s="12"/>
      <c r="FT370" s="12"/>
      <c r="FU370" s="12"/>
      <c r="FV370" s="12"/>
      <c r="FW370" s="12"/>
      <c r="FX370" s="12"/>
      <c r="FY370" s="12"/>
      <c r="FZ370" s="12"/>
      <c r="GA370" s="12"/>
      <c r="GB370" s="12"/>
      <c r="GC370" s="12"/>
      <c r="GD370" s="12"/>
      <c r="GE370" s="12"/>
      <c r="GF370" s="12"/>
      <c r="GG370" s="12"/>
      <c r="GH370" s="12"/>
      <c r="GI370" s="12"/>
      <c r="GJ370" s="12"/>
      <c r="GK370" s="12"/>
      <c r="GL370" s="12"/>
      <c r="GM370" s="12"/>
      <c r="GN370" s="12"/>
      <c r="GO370" s="12"/>
      <c r="GP370" s="12"/>
      <c r="GQ370" s="12"/>
      <c r="GR370" s="12"/>
      <c r="GS370" s="12"/>
      <c r="GT370" s="12"/>
      <c r="GU370" s="12"/>
      <c r="GV370" s="12"/>
      <c r="GW370" s="12"/>
      <c r="GX370" s="12"/>
      <c r="GY370" s="12"/>
      <c r="GZ370" s="12"/>
      <c r="HA370" s="12"/>
      <c r="HB370" s="12"/>
      <c r="HC370" s="12"/>
      <c r="HD370" s="12"/>
      <c r="HE370" s="12"/>
      <c r="HF370" s="12"/>
      <c r="HG370" s="12"/>
      <c r="HH370" s="12"/>
      <c r="HI370" s="12"/>
      <c r="HJ370" s="12"/>
      <c r="HK370" s="12"/>
      <c r="HL370" s="12"/>
      <c r="HM370" s="12"/>
      <c r="HN370" s="12"/>
      <c r="HO370" s="12"/>
      <c r="HP370" s="12"/>
      <c r="HQ370" s="12"/>
      <c r="HR370" s="12"/>
      <c r="HS370" s="12"/>
      <c r="HT370" s="12"/>
      <c r="HU370" s="12"/>
      <c r="HV370" s="12"/>
      <c r="HW370" s="12"/>
      <c r="HX370" s="12"/>
      <c r="HY370" s="12"/>
      <c r="HZ370" s="12"/>
      <c r="IA370" s="12"/>
      <c r="IB370" s="12"/>
      <c r="IC370" s="12"/>
      <c r="ID370" s="12"/>
      <c r="IE370" s="12"/>
      <c r="IF370" s="12"/>
      <c r="IG370" s="12"/>
      <c r="IH370" s="12"/>
      <c r="II370" s="12"/>
      <c r="IJ370" s="12"/>
      <c r="IK370" s="12"/>
      <c r="IL370" s="12"/>
      <c r="IM370" s="12"/>
      <c r="IN370" s="12"/>
      <c r="IO370" s="12"/>
      <c r="IP370" s="12"/>
      <c r="IQ370" s="12"/>
      <c r="IR370" s="12"/>
      <c r="IS370" s="12"/>
      <c r="IT370" s="12"/>
      <c r="IU370" s="12"/>
      <c r="IV370" s="12"/>
      <c r="IW370" s="12"/>
      <c r="IX370" s="12"/>
      <c r="IY370" s="12"/>
      <c r="IZ370" s="12"/>
      <c r="JA370" s="12"/>
      <c r="JB370" s="12"/>
      <c r="JC370" s="12"/>
      <c r="JD370" s="12"/>
      <c r="JE370" s="12"/>
      <c r="JF370" s="12"/>
      <c r="JG370" s="12"/>
      <c r="JH370" s="12"/>
      <c r="JI370" s="12"/>
      <c r="JJ370" s="12"/>
      <c r="JK370" s="12"/>
      <c r="JL370" s="12"/>
      <c r="JM370" s="12"/>
      <c r="JN370" s="12"/>
      <c r="JO370" s="12"/>
      <c r="JP370" s="12"/>
      <c r="JQ370" s="12"/>
      <c r="JR370" s="12"/>
      <c r="JS370" s="12"/>
      <c r="JT370" s="12"/>
      <c r="JU370" s="12"/>
      <c r="JV370" s="12"/>
    </row>
    <row r="371" spans="1:282" x14ac:dyDescent="0.25">
      <c r="A371" t="s">
        <v>126</v>
      </c>
      <c r="B371" t="s">
        <v>127</v>
      </c>
      <c r="C371" s="14" t="s">
        <v>343</v>
      </c>
      <c r="D371" t="s">
        <v>228</v>
      </c>
      <c r="E371" s="42">
        <v>19580</v>
      </c>
      <c r="F371" s="42">
        <f t="shared" si="51"/>
        <v>561.95000000000005</v>
      </c>
      <c r="G371" s="42">
        <v>0</v>
      </c>
      <c r="H371" s="42">
        <f t="shared" si="52"/>
        <v>595.23</v>
      </c>
      <c r="I371" s="42">
        <v>145</v>
      </c>
      <c r="J371" s="42">
        <v>1302.18</v>
      </c>
      <c r="K371" s="42">
        <v>18277.82</v>
      </c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12"/>
      <c r="FY371" s="12"/>
      <c r="FZ371" s="12"/>
      <c r="GA371" s="12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  <c r="HP371" s="12"/>
      <c r="HQ371" s="12"/>
      <c r="HR371" s="12"/>
      <c r="HS371" s="12"/>
      <c r="HT371" s="12"/>
      <c r="HU371" s="12"/>
      <c r="HV371" s="12"/>
      <c r="HW371" s="12"/>
      <c r="HX371" s="12"/>
      <c r="HY371" s="12"/>
      <c r="HZ371" s="12"/>
      <c r="IA371" s="12"/>
      <c r="IB371" s="12"/>
      <c r="IC371" s="12"/>
      <c r="ID371" s="12"/>
      <c r="IE371" s="12"/>
      <c r="IF371" s="12"/>
      <c r="IG371" s="12"/>
      <c r="IH371" s="12"/>
      <c r="II371" s="12"/>
      <c r="IJ371" s="12"/>
      <c r="IK371" s="12"/>
      <c r="IL371" s="12"/>
      <c r="IM371" s="12"/>
      <c r="IN371" s="12"/>
      <c r="IO371" s="12"/>
      <c r="IP371" s="12"/>
      <c r="IQ371" s="12"/>
      <c r="IR371" s="12"/>
      <c r="IS371" s="12"/>
      <c r="IT371" s="12"/>
      <c r="IU371" s="12"/>
      <c r="IV371" s="12"/>
      <c r="IW371" s="12"/>
      <c r="IX371" s="12"/>
      <c r="IY371" s="12"/>
      <c r="IZ371" s="12"/>
      <c r="JA371" s="12"/>
      <c r="JB371" s="12"/>
      <c r="JC371" s="12"/>
      <c r="JD371" s="12"/>
      <c r="JE371" s="12"/>
      <c r="JF371" s="12"/>
      <c r="JG371" s="12"/>
      <c r="JH371" s="12"/>
      <c r="JI371" s="12"/>
      <c r="JJ371" s="12"/>
      <c r="JK371" s="12"/>
      <c r="JL371" s="12"/>
      <c r="JM371" s="12"/>
      <c r="JN371" s="12"/>
      <c r="JO371" s="12"/>
      <c r="JP371" s="12"/>
      <c r="JQ371" s="12"/>
      <c r="JR371" s="12"/>
      <c r="JS371" s="12"/>
      <c r="JT371" s="12"/>
      <c r="JU371" s="12"/>
      <c r="JV371" s="12"/>
    </row>
    <row r="372" spans="1:282" x14ac:dyDescent="0.25">
      <c r="A372" t="s">
        <v>120</v>
      </c>
      <c r="B372" t="s">
        <v>477</v>
      </c>
      <c r="C372" s="14" t="s">
        <v>342</v>
      </c>
      <c r="D372" t="s">
        <v>226</v>
      </c>
      <c r="E372" s="42">
        <v>30000</v>
      </c>
      <c r="F372" s="42">
        <f t="shared" si="51"/>
        <v>861</v>
      </c>
      <c r="G372" s="42">
        <v>0</v>
      </c>
      <c r="H372" s="42">
        <v>912</v>
      </c>
      <c r="I372" s="42">
        <v>295</v>
      </c>
      <c r="J372" s="42">
        <v>2068</v>
      </c>
      <c r="K372" s="42">
        <v>27932</v>
      </c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  <c r="BC372" s="12"/>
      <c r="BD372" s="12"/>
      <c r="BE372" s="12"/>
      <c r="BF372" s="12"/>
      <c r="BG372" s="12"/>
      <c r="BH372" s="12"/>
      <c r="BI372" s="12"/>
      <c r="BJ372" s="12"/>
      <c r="BK372" s="12"/>
      <c r="BL372" s="12"/>
      <c r="BM372" s="12"/>
      <c r="BN372" s="12"/>
      <c r="BO372" s="12"/>
      <c r="BP372" s="12"/>
      <c r="BQ372" s="12"/>
      <c r="BR372" s="12"/>
      <c r="BS372" s="12"/>
      <c r="BT372" s="12"/>
      <c r="BU372" s="12"/>
      <c r="BV372" s="12"/>
      <c r="BW372" s="12"/>
      <c r="BX372" s="12"/>
      <c r="BY372" s="12"/>
      <c r="BZ372" s="12"/>
      <c r="CA372" s="12"/>
      <c r="CB372" s="12"/>
      <c r="CC372" s="12"/>
      <c r="CD372" s="12"/>
      <c r="CE372" s="12"/>
      <c r="CF372" s="12"/>
      <c r="CG372" s="12"/>
      <c r="CH372" s="12"/>
      <c r="CI372" s="12"/>
      <c r="CJ372" s="12"/>
      <c r="CK372" s="12"/>
      <c r="CL372" s="12"/>
      <c r="CM372" s="12"/>
      <c r="CN372" s="12"/>
      <c r="CO372" s="12"/>
      <c r="CP372" s="12"/>
      <c r="CQ372" s="12"/>
      <c r="CR372" s="12"/>
      <c r="CS372" s="12"/>
      <c r="CT372" s="12"/>
      <c r="CU372" s="12"/>
      <c r="CV372" s="12"/>
      <c r="CW372" s="12"/>
      <c r="CX372" s="12"/>
      <c r="CY372" s="12"/>
      <c r="CZ372" s="12"/>
      <c r="DA372" s="12"/>
      <c r="DB372" s="12"/>
      <c r="DC372" s="12"/>
      <c r="DD372" s="12"/>
      <c r="DE372" s="12"/>
      <c r="DF372" s="12"/>
      <c r="DG372" s="12"/>
      <c r="DH372" s="12"/>
      <c r="DI372" s="12"/>
      <c r="DJ372" s="12"/>
      <c r="DK372" s="12"/>
      <c r="DL372" s="12"/>
      <c r="DM372" s="12"/>
      <c r="DN372" s="12"/>
      <c r="DO372" s="12"/>
      <c r="DP372" s="12"/>
      <c r="DQ372" s="12"/>
      <c r="DR372" s="12"/>
      <c r="DS372" s="12"/>
      <c r="DT372" s="12"/>
      <c r="DU372" s="12"/>
      <c r="DV372" s="12"/>
      <c r="DW372" s="12"/>
      <c r="DX372" s="12"/>
      <c r="DY372" s="12"/>
      <c r="DZ372" s="12"/>
      <c r="EA372" s="12"/>
      <c r="EB372" s="12"/>
      <c r="EC372" s="12"/>
      <c r="ED372" s="12"/>
      <c r="EE372" s="12"/>
      <c r="EF372" s="12"/>
      <c r="EG372" s="12"/>
      <c r="EH372" s="12"/>
      <c r="EI372" s="12"/>
      <c r="EJ372" s="12"/>
      <c r="EK372" s="12"/>
      <c r="EL372" s="12"/>
      <c r="EM372" s="12"/>
      <c r="EN372" s="12"/>
      <c r="EO372" s="12"/>
      <c r="EP372" s="12"/>
      <c r="EQ372" s="12"/>
      <c r="ER372" s="12"/>
      <c r="ES372" s="12"/>
      <c r="ET372" s="12"/>
      <c r="EU372" s="12"/>
      <c r="EV372" s="12"/>
      <c r="EW372" s="12"/>
      <c r="EX372" s="12"/>
      <c r="EY372" s="12"/>
      <c r="EZ372" s="12"/>
      <c r="FA372" s="12"/>
      <c r="FB372" s="12"/>
      <c r="FC372" s="12"/>
      <c r="FD372" s="12"/>
      <c r="FE372" s="12"/>
      <c r="FF372" s="12"/>
      <c r="FG372" s="12"/>
      <c r="FH372" s="12"/>
      <c r="FI372" s="12"/>
      <c r="FJ372" s="12"/>
      <c r="FK372" s="12"/>
      <c r="FL372" s="12"/>
      <c r="FM372" s="12"/>
      <c r="FN372" s="12"/>
      <c r="FO372" s="12"/>
      <c r="FP372" s="12"/>
      <c r="FQ372" s="12"/>
      <c r="FR372" s="12"/>
      <c r="FS372" s="12"/>
      <c r="FT372" s="12"/>
      <c r="FU372" s="12"/>
      <c r="FV372" s="12"/>
      <c r="FW372" s="12"/>
      <c r="FX372" s="12"/>
      <c r="FY372" s="12"/>
      <c r="FZ372" s="12"/>
      <c r="GA372" s="12"/>
      <c r="GB372" s="12"/>
      <c r="GC372" s="12"/>
      <c r="GD372" s="12"/>
      <c r="GE372" s="12"/>
      <c r="GF372" s="12"/>
      <c r="GG372" s="12"/>
      <c r="GH372" s="12"/>
      <c r="GI372" s="12"/>
      <c r="GJ372" s="12"/>
      <c r="GK372" s="12"/>
      <c r="GL372" s="12"/>
      <c r="GM372" s="12"/>
      <c r="GN372" s="12"/>
      <c r="GO372" s="12"/>
      <c r="GP372" s="12"/>
      <c r="GQ372" s="12"/>
      <c r="GR372" s="12"/>
      <c r="GS372" s="12"/>
      <c r="GT372" s="12"/>
      <c r="GU372" s="12"/>
      <c r="GV372" s="12"/>
      <c r="GW372" s="12"/>
      <c r="GX372" s="12"/>
      <c r="GY372" s="12"/>
      <c r="GZ372" s="12"/>
      <c r="HA372" s="12"/>
      <c r="HB372" s="12"/>
      <c r="HC372" s="12"/>
      <c r="HD372" s="12"/>
      <c r="HE372" s="12"/>
      <c r="HF372" s="12"/>
      <c r="HG372" s="12"/>
      <c r="HH372" s="12"/>
      <c r="HI372" s="12"/>
      <c r="HJ372" s="12"/>
      <c r="HK372" s="12"/>
      <c r="HL372" s="12"/>
      <c r="HM372" s="12"/>
      <c r="HN372" s="12"/>
      <c r="HO372" s="12"/>
      <c r="HP372" s="12"/>
      <c r="HQ372" s="12"/>
      <c r="HR372" s="12"/>
      <c r="HS372" s="12"/>
      <c r="HT372" s="12"/>
      <c r="HU372" s="12"/>
      <c r="HV372" s="12"/>
      <c r="HW372" s="12"/>
      <c r="HX372" s="12"/>
      <c r="HY372" s="12"/>
      <c r="HZ372" s="12"/>
      <c r="IA372" s="12"/>
      <c r="IB372" s="12"/>
      <c r="IC372" s="12"/>
      <c r="ID372" s="12"/>
      <c r="IE372" s="12"/>
      <c r="IF372" s="12"/>
      <c r="IG372" s="12"/>
      <c r="IH372" s="12"/>
      <c r="II372" s="12"/>
      <c r="IJ372" s="12"/>
      <c r="IK372" s="12"/>
      <c r="IL372" s="12"/>
      <c r="IM372" s="12"/>
      <c r="IN372" s="12"/>
      <c r="IO372" s="12"/>
      <c r="IP372" s="12"/>
      <c r="IQ372" s="12"/>
      <c r="IR372" s="12"/>
      <c r="IS372" s="12"/>
      <c r="IT372" s="12"/>
      <c r="IU372" s="12"/>
      <c r="IV372" s="12"/>
      <c r="IW372" s="12"/>
      <c r="IX372" s="12"/>
      <c r="IY372" s="12"/>
      <c r="IZ372" s="12"/>
      <c r="JA372" s="12"/>
      <c r="JB372" s="12"/>
      <c r="JC372" s="12"/>
      <c r="JD372" s="12"/>
      <c r="JE372" s="12"/>
      <c r="JF372" s="12"/>
      <c r="JG372" s="12"/>
      <c r="JH372" s="12"/>
      <c r="JI372" s="12"/>
      <c r="JJ372" s="12"/>
      <c r="JK372" s="12"/>
      <c r="JL372" s="12"/>
      <c r="JM372" s="12"/>
      <c r="JN372" s="12"/>
      <c r="JO372" s="12"/>
      <c r="JP372" s="12"/>
      <c r="JQ372" s="12"/>
      <c r="JR372" s="12"/>
      <c r="JS372" s="12"/>
      <c r="JT372" s="12"/>
      <c r="JU372" s="12"/>
      <c r="JV372" s="12"/>
    </row>
    <row r="373" spans="1:282" x14ac:dyDescent="0.25">
      <c r="A373" s="2" t="s">
        <v>12</v>
      </c>
      <c r="B373" s="2">
        <v>8</v>
      </c>
      <c r="C373" s="15"/>
      <c r="D373" s="2"/>
      <c r="E373" s="49">
        <f t="shared" ref="E373:K373" si="53">SUM(E365:E372)</f>
        <v>315580</v>
      </c>
      <c r="F373" s="50">
        <f t="shared" si="53"/>
        <v>9057.15</v>
      </c>
      <c r="G373" s="50">
        <f t="shared" si="53"/>
        <v>12462.29</v>
      </c>
      <c r="H373" s="50">
        <f t="shared" si="53"/>
        <v>9593.6299999999992</v>
      </c>
      <c r="I373" s="50">
        <f>SUM(I365:I372)</f>
        <v>5564.9</v>
      </c>
      <c r="J373" s="50">
        <f t="shared" si="53"/>
        <v>36677.97</v>
      </c>
      <c r="K373" s="50">
        <f t="shared" si="53"/>
        <v>278902.03000000003</v>
      </c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  <c r="BC373" s="12"/>
      <c r="BD373" s="12"/>
      <c r="BE373" s="12"/>
      <c r="BF373" s="12"/>
      <c r="BG373" s="12"/>
      <c r="BH373" s="12"/>
      <c r="BI373" s="12"/>
      <c r="BJ373" s="12"/>
      <c r="BK373" s="12"/>
      <c r="BL373" s="12"/>
      <c r="BM373" s="12"/>
      <c r="BN373" s="12"/>
      <c r="BO373" s="12"/>
      <c r="BP373" s="12"/>
      <c r="BQ373" s="12"/>
      <c r="BR373" s="12"/>
      <c r="BS373" s="12"/>
      <c r="BT373" s="12"/>
      <c r="BU373" s="12"/>
      <c r="BV373" s="12"/>
      <c r="BW373" s="12"/>
      <c r="BX373" s="12"/>
      <c r="BY373" s="12"/>
      <c r="BZ373" s="12"/>
      <c r="CA373" s="12"/>
      <c r="CB373" s="12"/>
      <c r="CC373" s="12"/>
      <c r="CD373" s="12"/>
      <c r="CE373" s="12"/>
      <c r="CF373" s="12"/>
      <c r="CG373" s="12"/>
      <c r="CH373" s="12"/>
      <c r="CI373" s="12"/>
      <c r="CJ373" s="12"/>
      <c r="CK373" s="12"/>
      <c r="CL373" s="12"/>
      <c r="CM373" s="12"/>
      <c r="CN373" s="12"/>
      <c r="CO373" s="12"/>
      <c r="CP373" s="12"/>
      <c r="CQ373" s="12"/>
      <c r="CR373" s="12"/>
      <c r="CS373" s="12"/>
      <c r="CT373" s="12"/>
      <c r="CU373" s="12"/>
      <c r="CV373" s="12"/>
      <c r="CW373" s="12"/>
      <c r="CX373" s="12"/>
      <c r="CY373" s="12"/>
      <c r="CZ373" s="12"/>
      <c r="DA373" s="12"/>
      <c r="DB373" s="12"/>
      <c r="DC373" s="12"/>
      <c r="DD373" s="12"/>
      <c r="DE373" s="12"/>
      <c r="DF373" s="12"/>
      <c r="DG373" s="12"/>
      <c r="DH373" s="12"/>
      <c r="DI373" s="12"/>
      <c r="DJ373" s="12"/>
      <c r="DK373" s="12"/>
      <c r="DL373" s="12"/>
      <c r="DM373" s="12"/>
      <c r="DN373" s="12"/>
      <c r="DO373" s="12"/>
      <c r="DP373" s="12"/>
      <c r="DQ373" s="12"/>
      <c r="DR373" s="12"/>
      <c r="DS373" s="12"/>
      <c r="DT373" s="12"/>
      <c r="DU373" s="12"/>
      <c r="DV373" s="12"/>
      <c r="DW373" s="12"/>
      <c r="DX373" s="12"/>
      <c r="DY373" s="12"/>
      <c r="DZ373" s="12"/>
      <c r="EA373" s="12"/>
      <c r="EB373" s="12"/>
      <c r="EC373" s="12"/>
      <c r="ED373" s="12"/>
      <c r="EE373" s="12"/>
      <c r="EF373" s="12"/>
      <c r="EG373" s="12"/>
      <c r="EH373" s="12"/>
      <c r="EI373" s="12"/>
      <c r="EJ373" s="12"/>
      <c r="EK373" s="12"/>
      <c r="EL373" s="12"/>
      <c r="EM373" s="12"/>
      <c r="EN373" s="12"/>
      <c r="EO373" s="12"/>
      <c r="EP373" s="12"/>
      <c r="EQ373" s="12"/>
      <c r="ER373" s="12"/>
      <c r="ES373" s="12"/>
      <c r="ET373" s="12"/>
      <c r="EU373" s="12"/>
      <c r="EV373" s="12"/>
      <c r="EW373" s="12"/>
      <c r="EX373" s="12"/>
      <c r="EY373" s="12"/>
      <c r="EZ373" s="12"/>
      <c r="FA373" s="12"/>
      <c r="FB373" s="12"/>
      <c r="FC373" s="12"/>
      <c r="FD373" s="12"/>
      <c r="FE373" s="12"/>
      <c r="FF373" s="12"/>
      <c r="FG373" s="12"/>
      <c r="FH373" s="12"/>
      <c r="FI373" s="12"/>
      <c r="FJ373" s="12"/>
      <c r="FK373" s="12"/>
      <c r="FL373" s="12"/>
      <c r="FM373" s="12"/>
      <c r="FN373" s="12"/>
      <c r="FO373" s="12"/>
      <c r="FP373" s="12"/>
      <c r="FQ373" s="12"/>
      <c r="FR373" s="12"/>
      <c r="FS373" s="12"/>
      <c r="FT373" s="12"/>
      <c r="FU373" s="12"/>
      <c r="FV373" s="12"/>
      <c r="FW373" s="12"/>
      <c r="FX373" s="12"/>
      <c r="FY373" s="12"/>
      <c r="FZ373" s="12"/>
      <c r="GA373" s="12"/>
      <c r="GB373" s="12"/>
      <c r="GC373" s="12"/>
      <c r="GD373" s="12"/>
      <c r="GE373" s="12"/>
      <c r="GF373" s="12"/>
      <c r="GG373" s="12"/>
      <c r="GH373" s="12"/>
      <c r="GI373" s="12"/>
      <c r="GJ373" s="12"/>
      <c r="GK373" s="12"/>
      <c r="GL373" s="12"/>
      <c r="GM373" s="12"/>
      <c r="GN373" s="12"/>
      <c r="GO373" s="12"/>
      <c r="GP373" s="12"/>
      <c r="GQ373" s="12"/>
      <c r="GR373" s="12"/>
      <c r="GS373" s="12"/>
      <c r="GT373" s="12"/>
      <c r="GU373" s="12"/>
      <c r="GV373" s="12"/>
      <c r="GW373" s="12"/>
      <c r="GX373" s="12"/>
      <c r="GY373" s="12"/>
      <c r="GZ373" s="12"/>
      <c r="HA373" s="12"/>
      <c r="HB373" s="12"/>
      <c r="HC373" s="12"/>
      <c r="HD373" s="12"/>
      <c r="HE373" s="12"/>
      <c r="HF373" s="12"/>
      <c r="HG373" s="12"/>
      <c r="HH373" s="12"/>
      <c r="HI373" s="12"/>
      <c r="HJ373" s="12"/>
      <c r="HK373" s="12"/>
      <c r="HL373" s="12"/>
      <c r="HM373" s="12"/>
      <c r="HN373" s="12"/>
      <c r="HO373" s="12"/>
      <c r="HP373" s="12"/>
      <c r="HQ373" s="12"/>
      <c r="HR373" s="12"/>
      <c r="HS373" s="12"/>
      <c r="HT373" s="12"/>
      <c r="HU373" s="12"/>
      <c r="HV373" s="12"/>
      <c r="HW373" s="12"/>
      <c r="HX373" s="12"/>
      <c r="HY373" s="12"/>
      <c r="HZ373" s="12"/>
      <c r="IA373" s="12"/>
      <c r="IB373" s="12"/>
      <c r="IC373" s="12"/>
      <c r="ID373" s="12"/>
      <c r="IE373" s="12"/>
      <c r="IF373" s="12"/>
      <c r="IG373" s="12"/>
      <c r="IH373" s="12"/>
      <c r="II373" s="12"/>
      <c r="IJ373" s="12"/>
      <c r="IK373" s="12"/>
      <c r="IL373" s="12"/>
      <c r="IM373" s="12"/>
      <c r="IN373" s="12"/>
      <c r="IO373" s="12"/>
      <c r="IP373" s="12"/>
      <c r="IQ373" s="12"/>
      <c r="IR373" s="12"/>
      <c r="IS373" s="12"/>
      <c r="IT373" s="12"/>
      <c r="IU373" s="12"/>
      <c r="IV373" s="12"/>
      <c r="IW373" s="12"/>
      <c r="IX373" s="12"/>
      <c r="IY373" s="12"/>
      <c r="IZ373" s="12"/>
      <c r="JA373" s="12"/>
      <c r="JB373" s="12"/>
      <c r="JC373" s="12"/>
      <c r="JD373" s="12"/>
      <c r="JE373" s="12"/>
      <c r="JF373" s="12"/>
      <c r="JG373" s="12"/>
      <c r="JH373" s="12"/>
      <c r="JI373" s="12"/>
      <c r="JJ373" s="12"/>
      <c r="JK373" s="12"/>
      <c r="JL373" s="12"/>
      <c r="JM373" s="12"/>
      <c r="JN373" s="12"/>
      <c r="JO373" s="12"/>
      <c r="JP373" s="12"/>
      <c r="JQ373" s="12"/>
      <c r="JR373" s="12"/>
      <c r="JS373" s="12"/>
      <c r="JT373" s="12"/>
      <c r="JU373" s="12"/>
      <c r="JV373" s="12"/>
    </row>
    <row r="374" spans="1:282" x14ac:dyDescent="0.25"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12"/>
      <c r="CC374" s="12"/>
      <c r="CD374" s="12"/>
      <c r="CE374" s="12"/>
      <c r="CF374" s="12"/>
      <c r="CG374" s="12"/>
      <c r="CH374" s="12"/>
      <c r="CI374" s="12"/>
      <c r="CJ374" s="12"/>
      <c r="CK374" s="12"/>
      <c r="CL374" s="12"/>
      <c r="CM374" s="12"/>
      <c r="CN374" s="12"/>
      <c r="CO374" s="12"/>
      <c r="CP374" s="12"/>
      <c r="CQ374" s="12"/>
      <c r="CR374" s="12"/>
      <c r="CS374" s="12"/>
      <c r="CT374" s="12"/>
      <c r="CU374" s="12"/>
      <c r="CV374" s="12"/>
      <c r="CW374" s="12"/>
      <c r="CX374" s="12"/>
      <c r="CY374" s="12"/>
      <c r="CZ374" s="12"/>
      <c r="DA374" s="12"/>
      <c r="DB374" s="12"/>
      <c r="DC374" s="12"/>
      <c r="DD374" s="12"/>
      <c r="DE374" s="12"/>
      <c r="DF374" s="12"/>
      <c r="DG374" s="12"/>
      <c r="DH374" s="12"/>
      <c r="DI374" s="12"/>
      <c r="DJ374" s="12"/>
      <c r="DK374" s="12"/>
      <c r="DL374" s="12"/>
      <c r="DM374" s="12"/>
      <c r="DN374" s="12"/>
      <c r="DO374" s="12"/>
      <c r="DP374" s="12"/>
      <c r="DQ374" s="12"/>
      <c r="DR374" s="12"/>
      <c r="DS374" s="12"/>
      <c r="DT374" s="12"/>
      <c r="DU374" s="12"/>
      <c r="DV374" s="12"/>
      <c r="DW374" s="12"/>
      <c r="DX374" s="12"/>
      <c r="DY374" s="12"/>
      <c r="DZ374" s="12"/>
      <c r="EA374" s="12"/>
      <c r="EB374" s="12"/>
      <c r="EC374" s="12"/>
      <c r="ED374" s="12"/>
      <c r="EE374" s="12"/>
      <c r="EF374" s="12"/>
      <c r="EG374" s="12"/>
      <c r="EH374" s="12"/>
      <c r="EI374" s="12"/>
      <c r="EJ374" s="12"/>
      <c r="EK374" s="12"/>
      <c r="EL374" s="12"/>
      <c r="EM374" s="12"/>
      <c r="EN374" s="12"/>
      <c r="EO374" s="12"/>
      <c r="EP374" s="12"/>
      <c r="EQ374" s="12"/>
      <c r="ER374" s="12"/>
      <c r="ES374" s="12"/>
      <c r="ET374" s="12"/>
      <c r="EU374" s="12"/>
      <c r="EV374" s="12"/>
      <c r="EW374" s="12"/>
      <c r="EX374" s="12"/>
      <c r="EY374" s="12"/>
      <c r="EZ374" s="12"/>
      <c r="FA374" s="12"/>
      <c r="FB374" s="12"/>
      <c r="FC374" s="12"/>
      <c r="FD374" s="12"/>
      <c r="FE374" s="12"/>
      <c r="FF374" s="12"/>
      <c r="FG374" s="12"/>
      <c r="FH374" s="12"/>
      <c r="FI374" s="12"/>
      <c r="FJ374" s="12"/>
      <c r="FK374" s="12"/>
      <c r="FL374" s="12"/>
      <c r="FM374" s="12"/>
      <c r="FN374" s="12"/>
      <c r="FO374" s="12"/>
      <c r="FP374" s="12"/>
      <c r="FQ374" s="12"/>
      <c r="FR374" s="12"/>
      <c r="FS374" s="12"/>
      <c r="FT374" s="12"/>
      <c r="FU374" s="12"/>
      <c r="FV374" s="12"/>
      <c r="FW374" s="12"/>
      <c r="FX374" s="12"/>
      <c r="FY374" s="12"/>
      <c r="FZ374" s="12"/>
      <c r="GA374" s="12"/>
      <c r="GB374" s="12"/>
      <c r="GC374" s="12"/>
      <c r="GD374" s="12"/>
      <c r="GE374" s="12"/>
      <c r="GF374" s="12"/>
      <c r="GG374" s="12"/>
      <c r="GH374" s="12"/>
      <c r="GI374" s="12"/>
      <c r="GJ374" s="12"/>
      <c r="GK374" s="12"/>
      <c r="GL374" s="12"/>
      <c r="GM374" s="12"/>
      <c r="GN374" s="12"/>
      <c r="GO374" s="12"/>
      <c r="GP374" s="12"/>
      <c r="GQ374" s="12"/>
      <c r="GR374" s="12"/>
      <c r="GS374" s="12"/>
      <c r="GT374" s="12"/>
      <c r="GU374" s="12"/>
      <c r="GV374" s="12"/>
      <c r="GW374" s="12"/>
      <c r="GX374" s="12"/>
      <c r="GY374" s="12"/>
      <c r="GZ374" s="12"/>
      <c r="HA374" s="12"/>
      <c r="HB374" s="12"/>
      <c r="HC374" s="12"/>
      <c r="HD374" s="12"/>
      <c r="HE374" s="12"/>
      <c r="HF374" s="12"/>
      <c r="HG374" s="12"/>
      <c r="HH374" s="12"/>
      <c r="HI374" s="12"/>
      <c r="HJ374" s="12"/>
      <c r="HK374" s="12"/>
      <c r="HL374" s="12"/>
      <c r="HM374" s="12"/>
      <c r="HN374" s="12"/>
      <c r="HO374" s="12"/>
      <c r="HP374" s="12"/>
      <c r="HQ374" s="12"/>
      <c r="HR374" s="12"/>
      <c r="HS374" s="12"/>
      <c r="HT374" s="12"/>
      <c r="HU374" s="12"/>
      <c r="HV374" s="12"/>
      <c r="HW374" s="12"/>
      <c r="HX374" s="12"/>
      <c r="HY374" s="12"/>
      <c r="HZ374" s="12"/>
      <c r="IA374" s="12"/>
      <c r="IB374" s="12"/>
      <c r="IC374" s="12"/>
      <c r="ID374" s="12"/>
      <c r="IE374" s="12"/>
      <c r="IF374" s="12"/>
      <c r="IG374" s="12"/>
      <c r="IH374" s="12"/>
      <c r="II374" s="12"/>
      <c r="IJ374" s="12"/>
      <c r="IK374" s="12"/>
      <c r="IL374" s="12"/>
      <c r="IM374" s="12"/>
      <c r="IN374" s="12"/>
      <c r="IO374" s="12"/>
      <c r="IP374" s="12"/>
      <c r="IQ374" s="12"/>
      <c r="IR374" s="12"/>
      <c r="IS374" s="12"/>
      <c r="IT374" s="12"/>
      <c r="IU374" s="12"/>
      <c r="IV374" s="12"/>
      <c r="IW374" s="12"/>
      <c r="IX374" s="12"/>
      <c r="IY374" s="12"/>
      <c r="IZ374" s="12"/>
      <c r="JA374" s="12"/>
      <c r="JB374" s="12"/>
      <c r="JC374" s="12"/>
      <c r="JD374" s="12"/>
      <c r="JE374" s="12"/>
      <c r="JF374" s="12"/>
      <c r="JG374" s="12"/>
      <c r="JH374" s="12"/>
      <c r="JI374" s="12"/>
      <c r="JJ374" s="12"/>
      <c r="JK374" s="12"/>
      <c r="JL374" s="12"/>
      <c r="JM374" s="12"/>
      <c r="JN374" s="12"/>
      <c r="JO374" s="12"/>
      <c r="JP374" s="12"/>
      <c r="JQ374" s="12"/>
      <c r="JR374" s="12"/>
      <c r="JS374" s="12"/>
      <c r="JT374" s="12"/>
      <c r="JU374" s="12"/>
      <c r="JV374" s="12"/>
    </row>
    <row r="375" spans="1:282" x14ac:dyDescent="0.25">
      <c r="A375" s="5" t="s">
        <v>478</v>
      </c>
      <c r="B375" s="5"/>
      <c r="C375" s="17"/>
      <c r="D375" s="5"/>
      <c r="E375" s="57"/>
      <c r="F375" s="57"/>
      <c r="G375" s="57"/>
      <c r="H375" s="57"/>
      <c r="I375" s="57"/>
      <c r="J375" s="57"/>
      <c r="K375" s="57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  <c r="BC375" s="12"/>
      <c r="BD375" s="12"/>
      <c r="BE375" s="12"/>
      <c r="BF375" s="12"/>
      <c r="BG375" s="12"/>
      <c r="BH375" s="12"/>
      <c r="BI375" s="12"/>
      <c r="BJ375" s="12"/>
      <c r="BK375" s="12"/>
      <c r="BL375" s="12"/>
      <c r="BM375" s="12"/>
      <c r="BN375" s="12"/>
      <c r="BO375" s="12"/>
      <c r="BP375" s="12"/>
      <c r="BQ375" s="12"/>
      <c r="BR375" s="12"/>
      <c r="BS375" s="12"/>
      <c r="BT375" s="12"/>
      <c r="BU375" s="12"/>
      <c r="BV375" s="12"/>
      <c r="BW375" s="12"/>
      <c r="BX375" s="12"/>
      <c r="BY375" s="12"/>
      <c r="BZ375" s="12"/>
      <c r="CA375" s="12"/>
      <c r="CB375" s="12"/>
      <c r="CC375" s="12"/>
      <c r="CD375" s="12"/>
      <c r="CE375" s="12"/>
      <c r="CF375" s="12"/>
      <c r="CG375" s="12"/>
      <c r="CH375" s="12"/>
      <c r="CI375" s="12"/>
      <c r="CJ375" s="12"/>
      <c r="CK375" s="12"/>
      <c r="CL375" s="12"/>
      <c r="CM375" s="12"/>
      <c r="CN375" s="12"/>
      <c r="CO375" s="12"/>
      <c r="CP375" s="12"/>
      <c r="CQ375" s="12"/>
      <c r="CR375" s="12"/>
      <c r="CS375" s="12"/>
      <c r="CT375" s="12"/>
      <c r="CU375" s="12"/>
      <c r="CV375" s="12"/>
      <c r="CW375" s="12"/>
      <c r="CX375" s="12"/>
      <c r="CY375" s="12"/>
      <c r="CZ375" s="12"/>
      <c r="DA375" s="12"/>
      <c r="DB375" s="12"/>
      <c r="DC375" s="12"/>
      <c r="DD375" s="12"/>
      <c r="DE375" s="12"/>
      <c r="DF375" s="12"/>
      <c r="DG375" s="12"/>
      <c r="DH375" s="12"/>
      <c r="DI375" s="12"/>
      <c r="DJ375" s="12"/>
      <c r="DK375" s="12"/>
      <c r="DL375" s="12"/>
      <c r="DM375" s="12"/>
      <c r="DN375" s="12"/>
      <c r="DO375" s="12"/>
      <c r="DP375" s="12"/>
      <c r="DQ375" s="12"/>
      <c r="DR375" s="12"/>
      <c r="DS375" s="12"/>
      <c r="DT375" s="12"/>
      <c r="DU375" s="12"/>
      <c r="DV375" s="12"/>
      <c r="DW375" s="12"/>
      <c r="DX375" s="12"/>
      <c r="DY375" s="12"/>
      <c r="DZ375" s="12"/>
      <c r="EA375" s="12"/>
      <c r="EB375" s="12"/>
      <c r="EC375" s="12"/>
      <c r="ED375" s="12"/>
      <c r="EE375" s="12"/>
      <c r="EF375" s="12"/>
      <c r="EG375" s="12"/>
      <c r="EH375" s="12"/>
      <c r="EI375" s="12"/>
      <c r="EJ375" s="12"/>
      <c r="EK375" s="12"/>
      <c r="EL375" s="12"/>
      <c r="EM375" s="12"/>
      <c r="EN375" s="12"/>
      <c r="EO375" s="12"/>
      <c r="EP375" s="12"/>
      <c r="EQ375" s="12"/>
      <c r="ER375" s="12"/>
      <c r="ES375" s="12"/>
      <c r="ET375" s="12"/>
      <c r="EU375" s="12"/>
      <c r="EV375" s="12"/>
      <c r="EW375" s="12"/>
      <c r="EX375" s="12"/>
      <c r="EY375" s="12"/>
      <c r="EZ375" s="12"/>
      <c r="FA375" s="12"/>
      <c r="FB375" s="12"/>
      <c r="FC375" s="12"/>
      <c r="FD375" s="12"/>
      <c r="FE375" s="12"/>
      <c r="FF375" s="12"/>
      <c r="FG375" s="12"/>
      <c r="FH375" s="12"/>
      <c r="FI375" s="12"/>
      <c r="FJ375" s="12"/>
      <c r="FK375" s="12"/>
      <c r="FL375" s="12"/>
      <c r="FM375" s="12"/>
      <c r="FN375" s="12"/>
      <c r="FO375" s="12"/>
      <c r="FP375" s="12"/>
      <c r="FQ375" s="12"/>
      <c r="FR375" s="12"/>
      <c r="FS375" s="12"/>
      <c r="FT375" s="12"/>
      <c r="FU375" s="12"/>
      <c r="FV375" s="12"/>
      <c r="FW375" s="12"/>
      <c r="FX375" s="12"/>
      <c r="FY375" s="12"/>
      <c r="FZ375" s="12"/>
      <c r="GA375" s="12"/>
      <c r="GB375" s="12"/>
      <c r="GC375" s="12"/>
      <c r="GD375" s="12"/>
      <c r="GE375" s="12"/>
      <c r="GF375" s="12"/>
      <c r="GG375" s="12"/>
      <c r="GH375" s="12"/>
      <c r="GI375" s="12"/>
      <c r="GJ375" s="12"/>
      <c r="GK375" s="12"/>
      <c r="GL375" s="12"/>
      <c r="GM375" s="12"/>
      <c r="GN375" s="12"/>
      <c r="GO375" s="12"/>
      <c r="GP375" s="12"/>
      <c r="GQ375" s="12"/>
      <c r="GR375" s="12"/>
      <c r="GS375" s="12"/>
      <c r="GT375" s="12"/>
      <c r="GU375" s="12"/>
      <c r="GV375" s="12"/>
      <c r="GW375" s="12"/>
      <c r="GX375" s="12"/>
      <c r="GY375" s="12"/>
      <c r="GZ375" s="12"/>
      <c r="HA375" s="12"/>
      <c r="HB375" s="12"/>
      <c r="HC375" s="12"/>
      <c r="HD375" s="12"/>
      <c r="HE375" s="12"/>
      <c r="HF375" s="12"/>
      <c r="HG375" s="12"/>
      <c r="HH375" s="12"/>
      <c r="HI375" s="12"/>
      <c r="HJ375" s="12"/>
      <c r="HK375" s="12"/>
      <c r="HL375" s="12"/>
      <c r="HM375" s="12"/>
      <c r="HN375" s="12"/>
      <c r="HO375" s="12"/>
      <c r="HP375" s="12"/>
      <c r="HQ375" s="12"/>
      <c r="HR375" s="12"/>
      <c r="HS375" s="12"/>
      <c r="HT375" s="12"/>
      <c r="HU375" s="12"/>
      <c r="HV375" s="12"/>
      <c r="HW375" s="12"/>
      <c r="HX375" s="12"/>
      <c r="HY375" s="12"/>
      <c r="HZ375" s="12"/>
      <c r="IA375" s="12"/>
      <c r="IB375" s="12"/>
      <c r="IC375" s="12"/>
      <c r="ID375" s="12"/>
      <c r="IE375" s="12"/>
      <c r="IF375" s="12"/>
      <c r="IG375" s="12"/>
      <c r="IH375" s="12"/>
      <c r="II375" s="12"/>
      <c r="IJ375" s="12"/>
      <c r="IK375" s="12"/>
      <c r="IL375" s="12"/>
      <c r="IM375" s="12"/>
      <c r="IN375" s="12"/>
      <c r="IO375" s="12"/>
      <c r="IP375" s="12"/>
      <c r="IQ375" s="12"/>
      <c r="IR375" s="12"/>
      <c r="IS375" s="12"/>
      <c r="IT375" s="12"/>
      <c r="IU375" s="12"/>
      <c r="IV375" s="12"/>
      <c r="IW375" s="12"/>
      <c r="IX375" s="12"/>
      <c r="IY375" s="12"/>
      <c r="IZ375" s="12"/>
      <c r="JA375" s="12"/>
      <c r="JB375" s="12"/>
      <c r="JC375" s="12"/>
      <c r="JD375" s="12"/>
      <c r="JE375" s="12"/>
      <c r="JF375" s="12"/>
      <c r="JG375" s="12"/>
      <c r="JH375" s="12"/>
      <c r="JI375" s="12"/>
      <c r="JJ375" s="12"/>
      <c r="JK375" s="12"/>
      <c r="JL375" s="12"/>
      <c r="JM375" s="12"/>
      <c r="JN375" s="12"/>
      <c r="JO375" s="12"/>
      <c r="JP375" s="12"/>
      <c r="JQ375" s="12"/>
      <c r="JR375" s="12"/>
      <c r="JS375" s="12"/>
      <c r="JT375" s="12"/>
      <c r="JU375" s="12"/>
      <c r="JV375" s="12"/>
    </row>
    <row r="376" spans="1:282" x14ac:dyDescent="0.25">
      <c r="A376" t="s">
        <v>117</v>
      </c>
      <c r="B376" t="s">
        <v>96</v>
      </c>
      <c r="C376" s="14" t="s">
        <v>343</v>
      </c>
      <c r="D376" t="s">
        <v>228</v>
      </c>
      <c r="E376" s="42">
        <v>82000</v>
      </c>
      <c r="F376" s="42">
        <f t="shared" ref="F376:F385" si="54">E376*0.0287</f>
        <v>2353.4</v>
      </c>
      <c r="G376" s="42">
        <v>7871.32</v>
      </c>
      <c r="H376" s="42">
        <v>2492.8000000000002</v>
      </c>
      <c r="I376" s="42">
        <v>275</v>
      </c>
      <c r="J376" s="42">
        <v>12992.52</v>
      </c>
      <c r="K376" s="42">
        <v>69007.48</v>
      </c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  <c r="BC376" s="12"/>
      <c r="BD376" s="12"/>
      <c r="BE376" s="12"/>
      <c r="BF376" s="12"/>
      <c r="BG376" s="12"/>
      <c r="BH376" s="12"/>
      <c r="BI376" s="12"/>
      <c r="BJ376" s="12"/>
      <c r="BK376" s="12"/>
      <c r="BL376" s="12"/>
      <c r="BM376" s="12"/>
      <c r="BN376" s="12"/>
      <c r="BO376" s="12"/>
      <c r="BP376" s="12"/>
      <c r="BQ376" s="12"/>
      <c r="BR376" s="12"/>
      <c r="BS376" s="12"/>
      <c r="BT376" s="12"/>
      <c r="BU376" s="12"/>
      <c r="BV376" s="12"/>
      <c r="BW376" s="12"/>
      <c r="BX376" s="12"/>
      <c r="BY376" s="12"/>
      <c r="BZ376" s="12"/>
      <c r="CA376" s="12"/>
      <c r="CB376" s="12"/>
      <c r="CC376" s="12"/>
      <c r="CD376" s="12"/>
      <c r="CE376" s="12"/>
      <c r="CF376" s="12"/>
      <c r="CG376" s="12"/>
      <c r="CH376" s="12"/>
      <c r="CI376" s="12"/>
      <c r="CJ376" s="12"/>
      <c r="CK376" s="12"/>
      <c r="CL376" s="12"/>
      <c r="CM376" s="12"/>
      <c r="CN376" s="12"/>
      <c r="CO376" s="12"/>
      <c r="CP376" s="12"/>
      <c r="CQ376" s="12"/>
      <c r="CR376" s="12"/>
      <c r="CS376" s="12"/>
      <c r="CT376" s="12"/>
      <c r="CU376" s="12"/>
      <c r="CV376" s="12"/>
      <c r="CW376" s="12"/>
      <c r="CX376" s="12"/>
      <c r="CY376" s="12"/>
      <c r="CZ376" s="12"/>
      <c r="DA376" s="12"/>
      <c r="DB376" s="12"/>
      <c r="DC376" s="12"/>
      <c r="DD376" s="12"/>
      <c r="DE376" s="12"/>
      <c r="DF376" s="12"/>
      <c r="DG376" s="12"/>
      <c r="DH376" s="12"/>
      <c r="DI376" s="12"/>
      <c r="DJ376" s="12"/>
      <c r="DK376" s="12"/>
      <c r="DL376" s="12"/>
      <c r="DM376" s="12"/>
      <c r="DN376" s="12"/>
      <c r="DO376" s="12"/>
      <c r="DP376" s="12"/>
      <c r="DQ376" s="12"/>
      <c r="DR376" s="12"/>
      <c r="DS376" s="12"/>
      <c r="DT376" s="12"/>
      <c r="DU376" s="12"/>
      <c r="DV376" s="12"/>
      <c r="DW376" s="12"/>
      <c r="DX376" s="12"/>
      <c r="DY376" s="12"/>
      <c r="DZ376" s="12"/>
      <c r="EA376" s="12"/>
      <c r="EB376" s="12"/>
      <c r="EC376" s="12"/>
      <c r="ED376" s="12"/>
      <c r="EE376" s="12"/>
      <c r="EF376" s="12"/>
      <c r="EG376" s="12"/>
      <c r="EH376" s="12"/>
      <c r="EI376" s="12"/>
      <c r="EJ376" s="12"/>
      <c r="EK376" s="12"/>
      <c r="EL376" s="12"/>
      <c r="EM376" s="12"/>
      <c r="EN376" s="12"/>
      <c r="EO376" s="12"/>
      <c r="EP376" s="12"/>
      <c r="EQ376" s="12"/>
      <c r="ER376" s="12"/>
      <c r="ES376" s="12"/>
      <c r="ET376" s="12"/>
      <c r="EU376" s="12"/>
      <c r="EV376" s="12"/>
      <c r="EW376" s="12"/>
      <c r="EX376" s="12"/>
      <c r="EY376" s="12"/>
      <c r="EZ376" s="12"/>
      <c r="FA376" s="12"/>
      <c r="FB376" s="12"/>
      <c r="FC376" s="12"/>
      <c r="FD376" s="12"/>
      <c r="FE376" s="12"/>
      <c r="FF376" s="12"/>
      <c r="FG376" s="12"/>
      <c r="FH376" s="12"/>
      <c r="FI376" s="12"/>
      <c r="FJ376" s="12"/>
      <c r="FK376" s="12"/>
      <c r="FL376" s="12"/>
      <c r="FM376" s="12"/>
      <c r="FN376" s="12"/>
      <c r="FO376" s="12"/>
      <c r="FP376" s="12"/>
      <c r="FQ376" s="12"/>
      <c r="FR376" s="12"/>
      <c r="FS376" s="12"/>
      <c r="FT376" s="12"/>
      <c r="FU376" s="12"/>
      <c r="FV376" s="12"/>
      <c r="FW376" s="12"/>
      <c r="FX376" s="12"/>
      <c r="FY376" s="12"/>
      <c r="FZ376" s="12"/>
      <c r="GA376" s="12"/>
      <c r="GB376" s="12"/>
      <c r="GC376" s="12"/>
      <c r="GD376" s="12"/>
      <c r="GE376" s="12"/>
      <c r="GF376" s="12"/>
      <c r="GG376" s="12"/>
      <c r="GH376" s="12"/>
      <c r="GI376" s="12"/>
      <c r="GJ376" s="12"/>
      <c r="GK376" s="12"/>
      <c r="GL376" s="12"/>
      <c r="GM376" s="12"/>
      <c r="GN376" s="12"/>
      <c r="GO376" s="12"/>
      <c r="GP376" s="12"/>
      <c r="GQ376" s="12"/>
      <c r="GR376" s="12"/>
      <c r="GS376" s="12"/>
      <c r="GT376" s="12"/>
      <c r="GU376" s="12"/>
      <c r="GV376" s="12"/>
      <c r="GW376" s="12"/>
      <c r="GX376" s="12"/>
      <c r="GY376" s="12"/>
      <c r="GZ376" s="12"/>
      <c r="HA376" s="12"/>
      <c r="HB376" s="12"/>
      <c r="HC376" s="12"/>
      <c r="HD376" s="12"/>
      <c r="HE376" s="12"/>
      <c r="HF376" s="12"/>
      <c r="HG376" s="12"/>
      <c r="HH376" s="12"/>
      <c r="HI376" s="12"/>
      <c r="HJ376" s="12"/>
      <c r="HK376" s="12"/>
      <c r="HL376" s="12"/>
      <c r="HM376" s="12"/>
      <c r="HN376" s="12"/>
      <c r="HO376" s="12"/>
      <c r="HP376" s="12"/>
      <c r="HQ376" s="12"/>
      <c r="HR376" s="12"/>
      <c r="HS376" s="12"/>
      <c r="HT376" s="12"/>
      <c r="HU376" s="12"/>
      <c r="HV376" s="12"/>
      <c r="HW376" s="12"/>
      <c r="HX376" s="12"/>
      <c r="HY376" s="12"/>
      <c r="HZ376" s="12"/>
      <c r="IA376" s="12"/>
      <c r="IB376" s="12"/>
      <c r="IC376" s="12"/>
      <c r="ID376" s="12"/>
      <c r="IE376" s="12"/>
      <c r="IF376" s="12"/>
      <c r="IG376" s="12"/>
      <c r="IH376" s="12"/>
      <c r="II376" s="12"/>
      <c r="IJ376" s="12"/>
      <c r="IK376" s="12"/>
      <c r="IL376" s="12"/>
      <c r="IM376" s="12"/>
      <c r="IN376" s="12"/>
      <c r="IO376" s="12"/>
      <c r="IP376" s="12"/>
      <c r="IQ376" s="12"/>
      <c r="IR376" s="12"/>
      <c r="IS376" s="12"/>
      <c r="IT376" s="12"/>
      <c r="IU376" s="12"/>
      <c r="IV376" s="12"/>
      <c r="IW376" s="12"/>
      <c r="IX376" s="12"/>
      <c r="IY376" s="12"/>
      <c r="IZ376" s="12"/>
      <c r="JA376" s="12"/>
      <c r="JB376" s="12"/>
      <c r="JC376" s="12"/>
      <c r="JD376" s="12"/>
      <c r="JE376" s="12"/>
      <c r="JF376" s="12"/>
      <c r="JG376" s="12"/>
      <c r="JH376" s="12"/>
      <c r="JI376" s="12"/>
      <c r="JJ376" s="12"/>
      <c r="JK376" s="12"/>
      <c r="JL376" s="12"/>
      <c r="JM376" s="12"/>
      <c r="JN376" s="12"/>
      <c r="JO376" s="12"/>
      <c r="JP376" s="12"/>
      <c r="JQ376" s="12"/>
      <c r="JR376" s="12"/>
      <c r="JS376" s="12"/>
      <c r="JT376" s="12"/>
      <c r="JU376" s="12"/>
      <c r="JV376" s="12"/>
    </row>
    <row r="377" spans="1:282" x14ac:dyDescent="0.25">
      <c r="A377" t="s">
        <v>118</v>
      </c>
      <c r="B377" t="s">
        <v>111</v>
      </c>
      <c r="C377" s="14" t="s">
        <v>342</v>
      </c>
      <c r="D377" t="s">
        <v>228</v>
      </c>
      <c r="E377" s="42">
        <v>41000</v>
      </c>
      <c r="F377" s="42">
        <f t="shared" si="54"/>
        <v>1176.7</v>
      </c>
      <c r="G377" s="42">
        <v>583.79</v>
      </c>
      <c r="H377" s="42">
        <f t="shared" ref="H377:H385" si="55">E377*0.0304</f>
        <v>1246.4000000000001</v>
      </c>
      <c r="I377" s="42">
        <v>175</v>
      </c>
      <c r="J377" s="42">
        <v>3181.89</v>
      </c>
      <c r="K377" s="42">
        <v>37818.11</v>
      </c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12"/>
      <c r="CC377" s="12"/>
      <c r="CD377" s="12"/>
      <c r="CE377" s="12"/>
      <c r="CF377" s="12"/>
      <c r="CG377" s="12"/>
      <c r="CH377" s="12"/>
      <c r="CI377" s="12"/>
      <c r="CJ377" s="12"/>
      <c r="CK377" s="12"/>
      <c r="CL377" s="12"/>
      <c r="CM377" s="12"/>
      <c r="CN377" s="12"/>
      <c r="CO377" s="12"/>
      <c r="CP377" s="12"/>
      <c r="CQ377" s="12"/>
      <c r="CR377" s="12"/>
      <c r="CS377" s="12"/>
      <c r="CT377" s="12"/>
      <c r="CU377" s="12"/>
      <c r="CV377" s="12"/>
      <c r="CW377" s="12"/>
      <c r="CX377" s="12"/>
      <c r="CY377" s="12"/>
      <c r="CZ377" s="12"/>
      <c r="DA377" s="12"/>
      <c r="DB377" s="12"/>
      <c r="DC377" s="12"/>
      <c r="DD377" s="12"/>
      <c r="DE377" s="12"/>
      <c r="DF377" s="12"/>
      <c r="DG377" s="12"/>
      <c r="DH377" s="12"/>
      <c r="DI377" s="12"/>
      <c r="DJ377" s="12"/>
      <c r="DK377" s="12"/>
      <c r="DL377" s="12"/>
      <c r="DM377" s="12"/>
      <c r="DN377" s="12"/>
      <c r="DO377" s="12"/>
      <c r="DP377" s="12"/>
      <c r="DQ377" s="12"/>
      <c r="DR377" s="12"/>
      <c r="DS377" s="12"/>
      <c r="DT377" s="12"/>
      <c r="DU377" s="12"/>
      <c r="DV377" s="12"/>
      <c r="DW377" s="12"/>
      <c r="DX377" s="12"/>
      <c r="DY377" s="12"/>
      <c r="DZ377" s="12"/>
      <c r="EA377" s="12"/>
      <c r="EB377" s="12"/>
      <c r="EC377" s="12"/>
      <c r="ED377" s="12"/>
      <c r="EE377" s="12"/>
      <c r="EF377" s="12"/>
      <c r="EG377" s="12"/>
      <c r="EH377" s="12"/>
      <c r="EI377" s="12"/>
      <c r="EJ377" s="12"/>
      <c r="EK377" s="12"/>
      <c r="EL377" s="12"/>
      <c r="EM377" s="12"/>
      <c r="EN377" s="12"/>
      <c r="EO377" s="12"/>
      <c r="EP377" s="12"/>
      <c r="EQ377" s="12"/>
      <c r="ER377" s="12"/>
      <c r="ES377" s="12"/>
      <c r="ET377" s="12"/>
      <c r="EU377" s="12"/>
      <c r="EV377" s="12"/>
      <c r="EW377" s="12"/>
      <c r="EX377" s="12"/>
      <c r="EY377" s="12"/>
      <c r="EZ377" s="12"/>
      <c r="FA377" s="12"/>
      <c r="FB377" s="12"/>
      <c r="FC377" s="12"/>
      <c r="FD377" s="12"/>
      <c r="FE377" s="12"/>
      <c r="FF377" s="12"/>
      <c r="FG377" s="12"/>
      <c r="FH377" s="12"/>
      <c r="FI377" s="12"/>
      <c r="FJ377" s="12"/>
      <c r="FK377" s="12"/>
      <c r="FL377" s="12"/>
      <c r="FM377" s="12"/>
      <c r="FN377" s="12"/>
      <c r="FO377" s="12"/>
      <c r="FP377" s="12"/>
      <c r="FQ377" s="12"/>
      <c r="FR377" s="12"/>
      <c r="FS377" s="12"/>
      <c r="FT377" s="12"/>
      <c r="FU377" s="12"/>
      <c r="FV377" s="12"/>
      <c r="FW377" s="12"/>
      <c r="FX377" s="12"/>
      <c r="FY377" s="12"/>
      <c r="FZ377" s="12"/>
      <c r="GA377" s="12"/>
      <c r="GB377" s="12"/>
      <c r="GC377" s="12"/>
      <c r="GD377" s="12"/>
      <c r="GE377" s="12"/>
      <c r="GF377" s="12"/>
      <c r="GG377" s="12"/>
      <c r="GH377" s="12"/>
      <c r="GI377" s="12"/>
      <c r="GJ377" s="12"/>
      <c r="GK377" s="12"/>
      <c r="GL377" s="12"/>
      <c r="GM377" s="12"/>
      <c r="GN377" s="12"/>
      <c r="GO377" s="12"/>
      <c r="GP377" s="12"/>
      <c r="GQ377" s="12"/>
      <c r="GR377" s="12"/>
      <c r="GS377" s="12"/>
      <c r="GT377" s="12"/>
      <c r="GU377" s="12"/>
      <c r="GV377" s="12"/>
      <c r="GW377" s="12"/>
      <c r="GX377" s="12"/>
      <c r="GY377" s="12"/>
      <c r="GZ377" s="12"/>
      <c r="HA377" s="12"/>
      <c r="HB377" s="12"/>
      <c r="HC377" s="12"/>
      <c r="HD377" s="12"/>
      <c r="HE377" s="12"/>
      <c r="HF377" s="12"/>
      <c r="HG377" s="12"/>
      <c r="HH377" s="12"/>
      <c r="HI377" s="12"/>
      <c r="HJ377" s="12"/>
      <c r="HK377" s="12"/>
      <c r="HL377" s="12"/>
      <c r="HM377" s="12"/>
      <c r="HN377" s="12"/>
      <c r="HO377" s="12"/>
      <c r="HP377" s="12"/>
      <c r="HQ377" s="12"/>
      <c r="HR377" s="12"/>
      <c r="HS377" s="12"/>
      <c r="HT377" s="12"/>
      <c r="HU377" s="12"/>
      <c r="HV377" s="12"/>
      <c r="HW377" s="12"/>
      <c r="HX377" s="12"/>
      <c r="HY377" s="12"/>
      <c r="HZ377" s="12"/>
      <c r="IA377" s="12"/>
      <c r="IB377" s="12"/>
      <c r="IC377" s="12"/>
      <c r="ID377" s="12"/>
      <c r="IE377" s="12"/>
      <c r="IF377" s="12"/>
      <c r="IG377" s="12"/>
      <c r="IH377" s="12"/>
      <c r="II377" s="12"/>
      <c r="IJ377" s="12"/>
      <c r="IK377" s="12"/>
      <c r="IL377" s="12"/>
      <c r="IM377" s="12"/>
      <c r="IN377" s="12"/>
      <c r="IO377" s="12"/>
      <c r="IP377" s="12"/>
      <c r="IQ377" s="12"/>
      <c r="IR377" s="12"/>
      <c r="IS377" s="12"/>
      <c r="IT377" s="12"/>
      <c r="IU377" s="12"/>
      <c r="IV377" s="12"/>
      <c r="IW377" s="12"/>
      <c r="IX377" s="12"/>
      <c r="IY377" s="12"/>
      <c r="IZ377" s="12"/>
      <c r="JA377" s="12"/>
      <c r="JB377" s="12"/>
      <c r="JC377" s="12"/>
      <c r="JD377" s="12"/>
      <c r="JE377" s="12"/>
      <c r="JF377" s="12"/>
      <c r="JG377" s="12"/>
      <c r="JH377" s="12"/>
      <c r="JI377" s="12"/>
      <c r="JJ377" s="12"/>
      <c r="JK377" s="12"/>
      <c r="JL377" s="12"/>
      <c r="JM377" s="12"/>
      <c r="JN377" s="12"/>
      <c r="JO377" s="12"/>
      <c r="JP377" s="12"/>
      <c r="JQ377" s="12"/>
      <c r="JR377" s="12"/>
      <c r="JS377" s="12"/>
      <c r="JT377" s="12"/>
      <c r="JU377" s="12"/>
      <c r="JV377" s="12"/>
    </row>
    <row r="378" spans="1:282" x14ac:dyDescent="0.25">
      <c r="A378" s="12" t="s">
        <v>116</v>
      </c>
      <c r="B378" t="s">
        <v>14</v>
      </c>
      <c r="C378" s="14" t="s">
        <v>343</v>
      </c>
      <c r="D378" t="s">
        <v>226</v>
      </c>
      <c r="E378" s="42">
        <v>41000</v>
      </c>
      <c r="F378" s="42">
        <f t="shared" si="54"/>
        <v>1176.7</v>
      </c>
      <c r="G378" s="42">
        <v>583.79</v>
      </c>
      <c r="H378" s="42">
        <f t="shared" si="55"/>
        <v>1246.4000000000001</v>
      </c>
      <c r="I378" s="42">
        <v>4905.91</v>
      </c>
      <c r="J378" s="42">
        <v>7912.8</v>
      </c>
      <c r="K378" s="42">
        <v>33087.199999999997</v>
      </c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12"/>
      <c r="FY378" s="12"/>
      <c r="FZ378" s="12"/>
      <c r="GA378" s="12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  <c r="HP378" s="12"/>
      <c r="HQ378" s="12"/>
      <c r="HR378" s="12"/>
      <c r="HS378" s="12"/>
      <c r="HT378" s="12"/>
      <c r="HU378" s="12"/>
      <c r="HV378" s="12"/>
      <c r="HW378" s="12"/>
      <c r="HX378" s="12"/>
      <c r="HY378" s="12"/>
      <c r="HZ378" s="12"/>
      <c r="IA378" s="12"/>
      <c r="IB378" s="12"/>
      <c r="IC378" s="12"/>
      <c r="ID378" s="12"/>
      <c r="IE378" s="12"/>
      <c r="IF378" s="12"/>
      <c r="IG378" s="12"/>
      <c r="IH378" s="12"/>
      <c r="II378" s="12"/>
      <c r="IJ378" s="12"/>
      <c r="IK378" s="12"/>
      <c r="IL378" s="12"/>
      <c r="IM378" s="12"/>
      <c r="IN378" s="12"/>
      <c r="IO378" s="12"/>
      <c r="IP378" s="12"/>
      <c r="IQ378" s="12"/>
      <c r="IR378" s="12"/>
      <c r="IS378" s="12"/>
      <c r="IT378" s="12"/>
      <c r="IU378" s="12"/>
      <c r="IV378" s="12"/>
      <c r="IW378" s="12"/>
      <c r="IX378" s="12"/>
      <c r="IY378" s="12"/>
      <c r="IZ378" s="12"/>
      <c r="JA378" s="12"/>
      <c r="JB378" s="12"/>
      <c r="JC378" s="12"/>
      <c r="JD378" s="12"/>
      <c r="JE378" s="12"/>
      <c r="JF378" s="12"/>
      <c r="JG378" s="12"/>
      <c r="JH378" s="12"/>
      <c r="JI378" s="12"/>
      <c r="JJ378" s="12"/>
      <c r="JK378" s="12"/>
      <c r="JL378" s="12"/>
      <c r="JM378" s="12"/>
      <c r="JN378" s="12"/>
      <c r="JO378" s="12"/>
      <c r="JP378" s="12"/>
      <c r="JQ378" s="12"/>
      <c r="JR378" s="12"/>
      <c r="JS378" s="12"/>
      <c r="JT378" s="12"/>
      <c r="JU378" s="12"/>
      <c r="JV378" s="12"/>
    </row>
    <row r="379" spans="1:282" x14ac:dyDescent="0.25">
      <c r="A379" t="s">
        <v>219</v>
      </c>
      <c r="B379" t="s">
        <v>101</v>
      </c>
      <c r="C379" s="14" t="s">
        <v>343</v>
      </c>
      <c r="D379" t="s">
        <v>228</v>
      </c>
      <c r="E379" s="42">
        <v>41000</v>
      </c>
      <c r="F379" s="42">
        <f t="shared" si="54"/>
        <v>1176.7</v>
      </c>
      <c r="G379" s="42">
        <v>583.79</v>
      </c>
      <c r="H379" s="42">
        <f t="shared" si="55"/>
        <v>1246.4000000000001</v>
      </c>
      <c r="I379" s="42">
        <v>175</v>
      </c>
      <c r="J379" s="42">
        <v>3181.89</v>
      </c>
      <c r="K379" s="42">
        <v>37818.11</v>
      </c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12"/>
      <c r="CC379" s="12"/>
      <c r="CD379" s="12"/>
      <c r="CE379" s="12"/>
      <c r="CF379" s="12"/>
      <c r="CG379" s="12"/>
      <c r="CH379" s="12"/>
      <c r="CI379" s="12"/>
      <c r="CJ379" s="12"/>
      <c r="CK379" s="12"/>
      <c r="CL379" s="12"/>
      <c r="CM379" s="12"/>
      <c r="CN379" s="12"/>
      <c r="CO379" s="12"/>
      <c r="CP379" s="12"/>
      <c r="CQ379" s="12"/>
      <c r="CR379" s="12"/>
      <c r="CS379" s="12"/>
      <c r="CT379" s="12"/>
      <c r="CU379" s="12"/>
      <c r="CV379" s="12"/>
      <c r="CW379" s="12"/>
      <c r="CX379" s="12"/>
      <c r="CY379" s="12"/>
      <c r="CZ379" s="12"/>
      <c r="DA379" s="12"/>
      <c r="DB379" s="12"/>
      <c r="DC379" s="12"/>
      <c r="DD379" s="12"/>
      <c r="DE379" s="12"/>
      <c r="DF379" s="12"/>
      <c r="DG379" s="12"/>
      <c r="DH379" s="12"/>
      <c r="DI379" s="12"/>
      <c r="DJ379" s="12"/>
      <c r="DK379" s="12"/>
      <c r="DL379" s="12"/>
      <c r="DM379" s="12"/>
      <c r="DN379" s="12"/>
      <c r="DO379" s="12"/>
      <c r="DP379" s="12"/>
      <c r="DQ379" s="12"/>
      <c r="DR379" s="12"/>
      <c r="DS379" s="12"/>
      <c r="DT379" s="12"/>
      <c r="DU379" s="12"/>
      <c r="DV379" s="12"/>
      <c r="DW379" s="12"/>
      <c r="DX379" s="12"/>
      <c r="DY379" s="12"/>
      <c r="DZ379" s="12"/>
      <c r="EA379" s="12"/>
      <c r="EB379" s="12"/>
      <c r="EC379" s="12"/>
      <c r="ED379" s="12"/>
      <c r="EE379" s="12"/>
      <c r="EF379" s="12"/>
      <c r="EG379" s="12"/>
      <c r="EH379" s="12"/>
      <c r="EI379" s="12"/>
      <c r="EJ379" s="12"/>
      <c r="EK379" s="12"/>
      <c r="EL379" s="12"/>
      <c r="EM379" s="12"/>
      <c r="EN379" s="12"/>
      <c r="EO379" s="12"/>
      <c r="EP379" s="12"/>
      <c r="EQ379" s="12"/>
      <c r="ER379" s="12"/>
      <c r="ES379" s="12"/>
      <c r="ET379" s="12"/>
      <c r="EU379" s="12"/>
      <c r="EV379" s="12"/>
      <c r="EW379" s="12"/>
      <c r="EX379" s="12"/>
      <c r="EY379" s="12"/>
      <c r="EZ379" s="12"/>
      <c r="FA379" s="12"/>
      <c r="FB379" s="12"/>
      <c r="FC379" s="12"/>
      <c r="FD379" s="12"/>
      <c r="FE379" s="12"/>
      <c r="FF379" s="12"/>
      <c r="FG379" s="12"/>
      <c r="FH379" s="12"/>
      <c r="FI379" s="12"/>
      <c r="FJ379" s="12"/>
      <c r="FK379" s="12"/>
      <c r="FL379" s="12"/>
      <c r="FM379" s="12"/>
      <c r="FN379" s="12"/>
      <c r="FO379" s="12"/>
      <c r="FP379" s="12"/>
      <c r="FQ379" s="12"/>
      <c r="FR379" s="12"/>
      <c r="FS379" s="12"/>
      <c r="FT379" s="12"/>
      <c r="FU379" s="12"/>
      <c r="FV379" s="12"/>
      <c r="FW379" s="12"/>
      <c r="FX379" s="12"/>
      <c r="FY379" s="12"/>
      <c r="FZ379" s="12"/>
      <c r="GA379" s="12"/>
      <c r="GB379" s="12"/>
      <c r="GC379" s="12"/>
      <c r="GD379" s="12"/>
      <c r="GE379" s="12"/>
      <c r="GF379" s="12"/>
      <c r="GG379" s="12"/>
      <c r="GH379" s="12"/>
      <c r="GI379" s="12"/>
      <c r="GJ379" s="12"/>
      <c r="GK379" s="12"/>
      <c r="GL379" s="12"/>
      <c r="GM379" s="12"/>
      <c r="GN379" s="12"/>
      <c r="GO379" s="12"/>
      <c r="GP379" s="12"/>
      <c r="GQ379" s="12"/>
      <c r="GR379" s="12"/>
      <c r="GS379" s="12"/>
      <c r="GT379" s="12"/>
      <c r="GU379" s="12"/>
      <c r="GV379" s="12"/>
      <c r="GW379" s="12"/>
      <c r="GX379" s="12"/>
      <c r="GY379" s="12"/>
      <c r="GZ379" s="12"/>
      <c r="HA379" s="12"/>
      <c r="HB379" s="12"/>
      <c r="HC379" s="12"/>
      <c r="HD379" s="12"/>
      <c r="HE379" s="12"/>
      <c r="HF379" s="12"/>
      <c r="HG379" s="12"/>
      <c r="HH379" s="12"/>
      <c r="HI379" s="12"/>
      <c r="HJ379" s="12"/>
      <c r="HK379" s="12"/>
      <c r="HL379" s="12"/>
      <c r="HM379" s="12"/>
      <c r="HN379" s="12"/>
      <c r="HO379" s="12"/>
      <c r="HP379" s="12"/>
      <c r="HQ379" s="12"/>
      <c r="HR379" s="12"/>
      <c r="HS379" s="12"/>
      <c r="HT379" s="12"/>
      <c r="HU379" s="12"/>
      <c r="HV379" s="12"/>
      <c r="HW379" s="12"/>
      <c r="HX379" s="12"/>
      <c r="HY379" s="12"/>
      <c r="HZ379" s="12"/>
      <c r="IA379" s="12"/>
      <c r="IB379" s="12"/>
      <c r="IC379" s="12"/>
      <c r="ID379" s="12"/>
      <c r="IE379" s="12"/>
      <c r="IF379" s="12"/>
      <c r="IG379" s="12"/>
      <c r="IH379" s="12"/>
      <c r="II379" s="12"/>
      <c r="IJ379" s="12"/>
      <c r="IK379" s="12"/>
      <c r="IL379" s="12"/>
      <c r="IM379" s="12"/>
      <c r="IN379" s="12"/>
      <c r="IO379" s="12"/>
      <c r="IP379" s="12"/>
      <c r="IQ379" s="12"/>
      <c r="IR379" s="12"/>
      <c r="IS379" s="12"/>
      <c r="IT379" s="12"/>
      <c r="IU379" s="12"/>
      <c r="IV379" s="12"/>
      <c r="IW379" s="12"/>
      <c r="IX379" s="12"/>
      <c r="IY379" s="12"/>
      <c r="IZ379" s="12"/>
      <c r="JA379" s="12"/>
      <c r="JB379" s="12"/>
      <c r="JC379" s="12"/>
      <c r="JD379" s="12"/>
      <c r="JE379" s="12"/>
      <c r="JF379" s="12"/>
      <c r="JG379" s="12"/>
      <c r="JH379" s="12"/>
      <c r="JI379" s="12"/>
      <c r="JJ379" s="12"/>
      <c r="JK379" s="12"/>
      <c r="JL379" s="12"/>
      <c r="JM379" s="12"/>
      <c r="JN379" s="12"/>
      <c r="JO379" s="12"/>
      <c r="JP379" s="12"/>
      <c r="JQ379" s="12"/>
      <c r="JR379" s="12"/>
      <c r="JS379" s="12"/>
      <c r="JT379" s="12"/>
      <c r="JU379" s="12"/>
      <c r="JV379" s="12"/>
    </row>
    <row r="380" spans="1:282" s="1" customFormat="1" x14ac:dyDescent="0.25">
      <c r="A380" t="s">
        <v>208</v>
      </c>
      <c r="B380" t="s">
        <v>111</v>
      </c>
      <c r="C380" s="14" t="s">
        <v>342</v>
      </c>
      <c r="D380" t="s">
        <v>228</v>
      </c>
      <c r="E380" s="42">
        <v>41000</v>
      </c>
      <c r="F380" s="42">
        <f t="shared" si="54"/>
        <v>1176.7</v>
      </c>
      <c r="G380" s="42">
        <v>583.79</v>
      </c>
      <c r="H380" s="42">
        <f t="shared" si="55"/>
        <v>1246.4000000000001</v>
      </c>
      <c r="I380" s="42">
        <v>175</v>
      </c>
      <c r="J380" s="42">
        <v>3181.89</v>
      </c>
      <c r="K380" s="42">
        <v>37818.11</v>
      </c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  <c r="CR380" s="11"/>
      <c r="CS380" s="11"/>
      <c r="CT380" s="11"/>
      <c r="CU380" s="11"/>
      <c r="CV380" s="11"/>
      <c r="CW380" s="11"/>
      <c r="CX380" s="11"/>
      <c r="CY380" s="11"/>
      <c r="CZ380" s="11"/>
      <c r="DA380" s="11"/>
      <c r="DB380" s="11"/>
      <c r="DC380" s="11"/>
      <c r="DD380" s="11"/>
      <c r="DE380" s="11"/>
      <c r="DF380" s="11"/>
      <c r="DG380" s="11"/>
      <c r="DH380" s="11"/>
      <c r="DI380" s="11"/>
      <c r="DJ380" s="11"/>
      <c r="DK380" s="11"/>
      <c r="DL380" s="11"/>
      <c r="DM380" s="11"/>
      <c r="DN380" s="11"/>
      <c r="DO380" s="11"/>
      <c r="DP380" s="11"/>
      <c r="DQ380" s="11"/>
      <c r="DR380" s="11"/>
      <c r="DS380" s="11"/>
      <c r="DT380" s="11"/>
      <c r="DU380" s="11"/>
      <c r="DV380" s="11"/>
      <c r="DW380" s="11"/>
      <c r="DX380" s="11"/>
      <c r="DY380" s="11"/>
      <c r="DZ380" s="11"/>
      <c r="EA380" s="11"/>
      <c r="EB380" s="11"/>
      <c r="EC380" s="11"/>
      <c r="ED380" s="11"/>
      <c r="EE380" s="11"/>
      <c r="EF380" s="11"/>
      <c r="EG380" s="11"/>
      <c r="EH380" s="11"/>
      <c r="EI380" s="11"/>
      <c r="EJ380" s="11"/>
      <c r="EK380" s="11"/>
      <c r="EL380" s="11"/>
      <c r="EM380" s="11"/>
      <c r="EN380" s="11"/>
      <c r="EO380" s="11"/>
      <c r="EP380" s="11"/>
      <c r="EQ380" s="11"/>
      <c r="ER380" s="11"/>
      <c r="ES380" s="11"/>
      <c r="ET380" s="11"/>
      <c r="EU380" s="11"/>
      <c r="EV380" s="11"/>
      <c r="EW380" s="11"/>
      <c r="EX380" s="11"/>
      <c r="EY380" s="11"/>
      <c r="EZ380" s="11"/>
      <c r="FA380" s="11"/>
      <c r="FB380" s="11"/>
      <c r="FC380" s="11"/>
      <c r="FD380" s="11"/>
      <c r="FE380" s="11"/>
      <c r="FF380" s="11"/>
      <c r="FG380" s="11"/>
      <c r="FH380" s="11"/>
      <c r="FI380" s="11"/>
      <c r="FJ380" s="11"/>
      <c r="FK380" s="11"/>
      <c r="FL380" s="11"/>
      <c r="FM380" s="11"/>
      <c r="FN380" s="11"/>
      <c r="FO380" s="11"/>
      <c r="FP380" s="11"/>
      <c r="FQ380" s="11"/>
      <c r="FR380" s="11"/>
      <c r="FS380" s="11"/>
      <c r="FT380" s="11"/>
      <c r="FU380" s="11"/>
      <c r="FV380" s="11"/>
      <c r="FW380" s="11"/>
      <c r="FX380" s="11"/>
      <c r="FY380" s="11"/>
      <c r="FZ380" s="11"/>
      <c r="GA380" s="11"/>
      <c r="GB380" s="11"/>
      <c r="GC380" s="11"/>
      <c r="GD380" s="11"/>
      <c r="GE380" s="11"/>
      <c r="GF380" s="11"/>
      <c r="GG380" s="11"/>
      <c r="GH380" s="11"/>
      <c r="GI380" s="11"/>
      <c r="GJ380" s="11"/>
      <c r="GK380" s="11"/>
      <c r="GL380" s="11"/>
      <c r="GM380" s="11"/>
      <c r="GN380" s="11"/>
      <c r="GO380" s="11"/>
      <c r="GP380" s="11"/>
      <c r="GQ380" s="11"/>
      <c r="GR380" s="11"/>
      <c r="GS380" s="11"/>
      <c r="GT380" s="11"/>
      <c r="GU380" s="11"/>
      <c r="GV380" s="11"/>
      <c r="GW380" s="11"/>
      <c r="GX380" s="11"/>
      <c r="GY380" s="11"/>
      <c r="GZ380" s="11"/>
      <c r="HA380" s="11"/>
      <c r="HB380" s="11"/>
      <c r="HC380" s="11"/>
      <c r="HD380" s="11"/>
      <c r="HE380" s="11"/>
      <c r="HF380" s="11"/>
      <c r="HG380" s="11"/>
      <c r="HH380" s="11"/>
      <c r="HI380" s="11"/>
      <c r="HJ380" s="11"/>
      <c r="HK380" s="11"/>
      <c r="HL380" s="11"/>
      <c r="HM380" s="11"/>
      <c r="HN380" s="11"/>
      <c r="HO380" s="11"/>
      <c r="HP380" s="11"/>
      <c r="HQ380" s="11"/>
      <c r="HR380" s="11"/>
      <c r="HS380" s="11"/>
      <c r="HT380" s="11"/>
      <c r="HU380" s="11"/>
      <c r="HV380" s="11"/>
      <c r="HW380" s="11"/>
      <c r="HX380" s="11"/>
      <c r="HY380" s="11"/>
      <c r="HZ380" s="11"/>
      <c r="IA380" s="11"/>
      <c r="IB380" s="11"/>
      <c r="IC380" s="11"/>
      <c r="ID380" s="11"/>
      <c r="IE380" s="11"/>
      <c r="IF380" s="11"/>
      <c r="IG380" s="11"/>
      <c r="IH380" s="11"/>
      <c r="II380" s="11"/>
      <c r="IJ380" s="11"/>
      <c r="IK380" s="11"/>
      <c r="IL380" s="11"/>
      <c r="IM380" s="11"/>
      <c r="IN380" s="11"/>
      <c r="IO380" s="11"/>
      <c r="IP380" s="11"/>
      <c r="IQ380" s="11"/>
      <c r="IR380" s="11"/>
      <c r="IS380" s="11"/>
      <c r="IT380" s="11"/>
      <c r="IU380" s="11"/>
      <c r="IV380" s="11"/>
      <c r="IW380" s="11"/>
      <c r="IX380" s="11"/>
      <c r="IY380" s="11"/>
      <c r="IZ380" s="11"/>
      <c r="JA380" s="11"/>
      <c r="JB380" s="11"/>
      <c r="JC380" s="11"/>
      <c r="JD380" s="11"/>
      <c r="JE380" s="11"/>
      <c r="JF380" s="11"/>
      <c r="JG380" s="11"/>
      <c r="JH380" s="11"/>
      <c r="JI380" s="11"/>
      <c r="JJ380" s="11"/>
      <c r="JK380" s="11"/>
      <c r="JL380" s="11"/>
      <c r="JM380" s="11"/>
      <c r="JN380" s="11"/>
      <c r="JO380" s="11"/>
      <c r="JP380" s="11"/>
      <c r="JQ380" s="11"/>
      <c r="JR380" s="11"/>
      <c r="JS380" s="11"/>
      <c r="JT380" s="11"/>
      <c r="JU380" s="11"/>
      <c r="JV380" s="11"/>
    </row>
    <row r="381" spans="1:282" x14ac:dyDescent="0.25">
      <c r="A381" t="s">
        <v>114</v>
      </c>
      <c r="B381" t="s">
        <v>109</v>
      </c>
      <c r="C381" s="14" t="s">
        <v>343</v>
      </c>
      <c r="D381" t="s">
        <v>228</v>
      </c>
      <c r="E381" s="42">
        <v>41000</v>
      </c>
      <c r="F381" s="42">
        <f t="shared" si="54"/>
        <v>1176.7</v>
      </c>
      <c r="G381" s="42">
        <v>356.92</v>
      </c>
      <c r="H381" s="42">
        <f t="shared" si="55"/>
        <v>1246.4000000000001</v>
      </c>
      <c r="I381" s="42">
        <v>3187.45</v>
      </c>
      <c r="J381" s="42">
        <v>5967.47</v>
      </c>
      <c r="K381" s="42">
        <v>35032.53</v>
      </c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12"/>
      <c r="FY381" s="12"/>
      <c r="FZ381" s="12"/>
      <c r="GA381" s="12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  <c r="HP381" s="12"/>
      <c r="HQ381" s="12"/>
      <c r="HR381" s="12"/>
      <c r="HS381" s="12"/>
      <c r="HT381" s="12"/>
      <c r="HU381" s="12"/>
      <c r="HV381" s="12"/>
      <c r="HW381" s="12"/>
      <c r="HX381" s="12"/>
      <c r="HY381" s="12"/>
      <c r="HZ381" s="12"/>
      <c r="IA381" s="12"/>
      <c r="IB381" s="12"/>
      <c r="IC381" s="12"/>
      <c r="ID381" s="12"/>
      <c r="IE381" s="12"/>
      <c r="IF381" s="12"/>
      <c r="IG381" s="12"/>
      <c r="IH381" s="12"/>
      <c r="II381" s="12"/>
      <c r="IJ381" s="12"/>
      <c r="IK381" s="12"/>
      <c r="IL381" s="12"/>
      <c r="IM381" s="12"/>
      <c r="IN381" s="12"/>
      <c r="IO381" s="12"/>
      <c r="IP381" s="12"/>
      <c r="IQ381" s="12"/>
      <c r="IR381" s="12"/>
      <c r="IS381" s="12"/>
      <c r="IT381" s="12"/>
      <c r="IU381" s="12"/>
      <c r="IV381" s="12"/>
      <c r="IW381" s="12"/>
      <c r="IX381" s="12"/>
      <c r="IY381" s="12"/>
      <c r="IZ381" s="12"/>
      <c r="JA381" s="12"/>
      <c r="JB381" s="12"/>
      <c r="JC381" s="12"/>
      <c r="JD381" s="12"/>
      <c r="JE381" s="12"/>
      <c r="JF381" s="12"/>
      <c r="JG381" s="12"/>
      <c r="JH381" s="12"/>
      <c r="JI381" s="12"/>
      <c r="JJ381" s="12"/>
      <c r="JK381" s="12"/>
      <c r="JL381" s="12"/>
      <c r="JM381" s="12"/>
      <c r="JN381" s="12"/>
      <c r="JO381" s="12"/>
      <c r="JP381" s="12"/>
      <c r="JQ381" s="12"/>
      <c r="JR381" s="12"/>
      <c r="JS381" s="12"/>
      <c r="JT381" s="12"/>
      <c r="JU381" s="12"/>
      <c r="JV381" s="12"/>
    </row>
    <row r="382" spans="1:282" s="12" customFormat="1" x14ac:dyDescent="0.25">
      <c r="A382" t="s">
        <v>113</v>
      </c>
      <c r="B382" t="s">
        <v>109</v>
      </c>
      <c r="C382" s="14" t="s">
        <v>342</v>
      </c>
      <c r="D382" t="s">
        <v>226</v>
      </c>
      <c r="E382" s="42">
        <v>33500</v>
      </c>
      <c r="F382" s="42">
        <f t="shared" si="54"/>
        <v>961.45</v>
      </c>
      <c r="G382" s="42">
        <v>0</v>
      </c>
      <c r="H382" s="42">
        <f t="shared" si="55"/>
        <v>1018.4</v>
      </c>
      <c r="I382" s="42">
        <v>1362.5</v>
      </c>
      <c r="J382" s="42">
        <v>3342.35</v>
      </c>
      <c r="K382" s="42">
        <v>30157.65</v>
      </c>
    </row>
    <row r="383" spans="1:282" s="12" customFormat="1" x14ac:dyDescent="0.25">
      <c r="A383" t="s">
        <v>259</v>
      </c>
      <c r="B383" t="s">
        <v>130</v>
      </c>
      <c r="C383" s="14" t="s">
        <v>342</v>
      </c>
      <c r="D383" t="s">
        <v>228</v>
      </c>
      <c r="E383" s="42">
        <v>33000</v>
      </c>
      <c r="F383" s="42">
        <f t="shared" si="54"/>
        <v>947.1</v>
      </c>
      <c r="G383" s="42">
        <v>0</v>
      </c>
      <c r="H383" s="42">
        <f t="shared" si="55"/>
        <v>1003.2</v>
      </c>
      <c r="I383" s="42">
        <v>315</v>
      </c>
      <c r="J383" s="42">
        <v>2265.3000000000002</v>
      </c>
      <c r="K383" s="42">
        <v>30734.7</v>
      </c>
    </row>
    <row r="384" spans="1:282" x14ac:dyDescent="0.25">
      <c r="A384" t="s">
        <v>255</v>
      </c>
      <c r="B384" t="s">
        <v>14</v>
      </c>
      <c r="C384" s="14" t="s">
        <v>342</v>
      </c>
      <c r="D384" t="s">
        <v>228</v>
      </c>
      <c r="E384" s="42">
        <v>30000</v>
      </c>
      <c r="F384" s="42">
        <f t="shared" si="54"/>
        <v>861</v>
      </c>
      <c r="G384" s="42">
        <v>0</v>
      </c>
      <c r="H384" s="42">
        <f t="shared" si="55"/>
        <v>912</v>
      </c>
      <c r="I384" s="42">
        <v>275</v>
      </c>
      <c r="J384" s="42">
        <v>2048</v>
      </c>
      <c r="K384" s="42">
        <v>27952</v>
      </c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</row>
    <row r="385" spans="1:282" s="2" customFormat="1" x14ac:dyDescent="0.25">
      <c r="A385" t="s">
        <v>258</v>
      </c>
      <c r="B385" t="s">
        <v>130</v>
      </c>
      <c r="C385" s="14" t="s">
        <v>342</v>
      </c>
      <c r="D385" t="s">
        <v>228</v>
      </c>
      <c r="E385" s="42">
        <v>33000</v>
      </c>
      <c r="F385" s="42">
        <f t="shared" si="54"/>
        <v>947.1</v>
      </c>
      <c r="G385" s="42">
        <v>0</v>
      </c>
      <c r="H385" s="42">
        <f t="shared" si="55"/>
        <v>1003.2</v>
      </c>
      <c r="I385" s="42">
        <v>515</v>
      </c>
      <c r="J385" s="42">
        <v>2465.3000000000002</v>
      </c>
      <c r="K385" s="42">
        <v>30534.7</v>
      </c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  <c r="BG385" s="11"/>
      <c r="BH385" s="11"/>
      <c r="BI385" s="11"/>
      <c r="BJ385" s="11"/>
      <c r="BK385" s="11"/>
      <c r="BL385" s="11"/>
      <c r="BM385" s="11"/>
      <c r="BN385" s="11"/>
      <c r="BO385" s="11"/>
      <c r="BP385" s="11"/>
      <c r="BQ385" s="11"/>
      <c r="BR385" s="11"/>
      <c r="BS385" s="11"/>
      <c r="BT385" s="11"/>
      <c r="BU385" s="11"/>
      <c r="BV385" s="11"/>
      <c r="BW385" s="11"/>
      <c r="BX385" s="11"/>
      <c r="BY385" s="11"/>
      <c r="BZ385" s="11"/>
      <c r="CA385" s="11"/>
      <c r="CB385" s="11"/>
      <c r="CC385" s="11"/>
      <c r="CD385" s="11"/>
      <c r="CE385" s="11"/>
      <c r="CF385" s="11"/>
      <c r="CG385" s="11"/>
      <c r="CH385" s="11"/>
      <c r="CI385" s="11"/>
      <c r="CJ385" s="11"/>
      <c r="CK385" s="11"/>
      <c r="CL385" s="11"/>
      <c r="CM385" s="11"/>
      <c r="CN385" s="11"/>
      <c r="CO385" s="11"/>
      <c r="CP385" s="11"/>
      <c r="CQ385" s="11"/>
      <c r="CR385" s="11"/>
      <c r="CS385" s="11"/>
      <c r="CT385" s="11"/>
      <c r="CU385" s="11"/>
      <c r="CV385" s="11"/>
      <c r="CW385" s="11"/>
      <c r="CX385" s="11"/>
      <c r="CY385" s="11"/>
      <c r="CZ385" s="11"/>
      <c r="DA385" s="11"/>
      <c r="DB385" s="11"/>
      <c r="DC385" s="11"/>
      <c r="DD385" s="11"/>
      <c r="DE385" s="11"/>
      <c r="DF385" s="11"/>
      <c r="DG385" s="11"/>
      <c r="DH385" s="11"/>
      <c r="DI385" s="11"/>
      <c r="DJ385" s="11"/>
      <c r="DK385" s="11"/>
      <c r="DL385" s="11"/>
      <c r="DM385" s="11"/>
      <c r="DN385" s="11"/>
      <c r="DO385" s="11"/>
      <c r="DP385" s="11"/>
      <c r="DQ385" s="11"/>
      <c r="DR385" s="11"/>
      <c r="DS385" s="11"/>
      <c r="DT385" s="11"/>
      <c r="DU385" s="11"/>
      <c r="DV385" s="11"/>
      <c r="DW385" s="11"/>
      <c r="DX385" s="11"/>
      <c r="DY385" s="11"/>
      <c r="DZ385" s="11"/>
      <c r="EA385" s="11"/>
      <c r="EB385" s="11"/>
      <c r="EC385" s="11"/>
      <c r="ED385" s="11"/>
      <c r="EE385" s="11"/>
      <c r="EF385" s="11"/>
      <c r="EG385" s="11"/>
      <c r="EH385" s="11"/>
      <c r="EI385" s="11"/>
      <c r="EJ385" s="11"/>
      <c r="EK385" s="11"/>
      <c r="EL385" s="11"/>
      <c r="EM385" s="11"/>
      <c r="EN385" s="11"/>
      <c r="EO385" s="11"/>
      <c r="EP385" s="11"/>
      <c r="EQ385" s="11"/>
      <c r="ER385" s="11"/>
      <c r="ES385" s="11"/>
      <c r="ET385" s="11"/>
      <c r="EU385" s="11"/>
      <c r="EV385" s="11"/>
      <c r="EW385" s="11"/>
      <c r="EX385" s="11"/>
      <c r="EY385" s="11"/>
      <c r="EZ385" s="11"/>
      <c r="FA385" s="11"/>
      <c r="FB385" s="11"/>
      <c r="FC385" s="11"/>
      <c r="FD385" s="11"/>
      <c r="FE385" s="11"/>
      <c r="FF385" s="11"/>
      <c r="FG385" s="11"/>
      <c r="FH385" s="11"/>
      <c r="FI385" s="11"/>
      <c r="FJ385" s="11"/>
      <c r="FK385" s="11"/>
      <c r="FL385" s="11"/>
      <c r="FM385" s="11"/>
      <c r="FN385" s="11"/>
      <c r="FO385" s="11"/>
      <c r="FP385" s="11"/>
      <c r="FQ385" s="11"/>
      <c r="FR385" s="11"/>
      <c r="FS385" s="11"/>
      <c r="FT385" s="11"/>
      <c r="FU385" s="11"/>
      <c r="FV385" s="11"/>
      <c r="FW385" s="11"/>
      <c r="FX385" s="11"/>
      <c r="FY385" s="11"/>
      <c r="FZ385" s="11"/>
      <c r="GA385" s="11"/>
      <c r="GB385" s="11"/>
      <c r="GC385" s="11"/>
      <c r="GD385" s="11"/>
      <c r="GE385" s="11"/>
      <c r="GF385" s="11"/>
      <c r="GG385" s="11"/>
      <c r="GH385" s="11"/>
      <c r="GI385" s="11"/>
      <c r="GJ385" s="11"/>
      <c r="GK385" s="11"/>
      <c r="GL385" s="11"/>
      <c r="GM385" s="11"/>
      <c r="GN385" s="11"/>
      <c r="GO385" s="11"/>
      <c r="GP385" s="11"/>
      <c r="GQ385" s="11"/>
      <c r="GR385" s="11"/>
      <c r="GS385" s="11"/>
      <c r="GT385" s="11"/>
      <c r="GU385" s="11"/>
      <c r="GV385" s="11"/>
      <c r="GW385" s="11"/>
      <c r="GX385" s="11"/>
      <c r="GY385" s="11"/>
      <c r="GZ385" s="11"/>
      <c r="HA385" s="11"/>
      <c r="HB385" s="11"/>
      <c r="HC385" s="11"/>
      <c r="HD385" s="11"/>
      <c r="HE385" s="11"/>
      <c r="HF385" s="11"/>
      <c r="HG385" s="11"/>
      <c r="HH385" s="11"/>
      <c r="HI385" s="11"/>
      <c r="HJ385" s="11"/>
      <c r="HK385" s="11"/>
      <c r="HL385" s="11"/>
      <c r="HM385" s="11"/>
      <c r="HN385" s="11"/>
      <c r="HO385" s="11"/>
      <c r="HP385" s="11"/>
      <c r="HQ385" s="11"/>
      <c r="HR385" s="11"/>
      <c r="HS385" s="11"/>
      <c r="HT385" s="11"/>
      <c r="HU385" s="11"/>
      <c r="HV385" s="11"/>
      <c r="HW385" s="11"/>
      <c r="HX385" s="11"/>
      <c r="HY385" s="11"/>
      <c r="HZ385" s="11"/>
      <c r="IA385" s="11"/>
      <c r="IB385" s="11"/>
      <c r="IC385" s="11"/>
      <c r="ID385" s="11"/>
      <c r="IE385" s="11"/>
      <c r="IF385" s="11"/>
      <c r="IG385" s="11"/>
      <c r="IH385" s="11"/>
      <c r="II385" s="11"/>
      <c r="IJ385" s="11"/>
      <c r="IK385" s="11"/>
      <c r="IL385" s="11"/>
      <c r="IM385" s="11"/>
      <c r="IN385" s="11"/>
      <c r="IO385" s="11"/>
      <c r="IP385" s="11"/>
      <c r="IQ385" s="11"/>
      <c r="IR385" s="11"/>
      <c r="IS385" s="11"/>
      <c r="IT385" s="11"/>
      <c r="IU385" s="11"/>
      <c r="IV385" s="11"/>
      <c r="IW385" s="11"/>
      <c r="IX385" s="11"/>
      <c r="IY385" s="11"/>
      <c r="IZ385" s="11"/>
      <c r="JA385" s="11"/>
      <c r="JB385" s="11"/>
      <c r="JC385" s="11"/>
      <c r="JD385" s="11"/>
      <c r="JE385" s="11"/>
      <c r="JF385" s="11"/>
      <c r="JG385" s="11"/>
      <c r="JH385" s="11"/>
      <c r="JI385" s="11"/>
      <c r="JJ385" s="11"/>
      <c r="JK385" s="11"/>
      <c r="JL385" s="11"/>
      <c r="JM385" s="11"/>
      <c r="JN385" s="11"/>
      <c r="JO385" s="11"/>
      <c r="JP385" s="11"/>
      <c r="JQ385" s="11"/>
      <c r="JR385" s="11"/>
      <c r="JS385" s="11"/>
      <c r="JT385" s="11"/>
      <c r="JU385" s="11"/>
      <c r="JV385" s="11"/>
    </row>
    <row r="386" spans="1:282" s="1" customFormat="1" x14ac:dyDescent="0.25">
      <c r="A386" s="2" t="s">
        <v>12</v>
      </c>
      <c r="B386" s="2">
        <v>10</v>
      </c>
      <c r="C386" s="15"/>
      <c r="D386" s="2"/>
      <c r="E386" s="50">
        <f t="shared" ref="E386:K386" si="56">SUM(E376:E385)</f>
        <v>416500</v>
      </c>
      <c r="F386" s="50">
        <f t="shared" si="56"/>
        <v>11953.55</v>
      </c>
      <c r="G386" s="50">
        <f t="shared" si="56"/>
        <v>10563.4</v>
      </c>
      <c r="H386" s="50">
        <f t="shared" si="56"/>
        <v>12661.6</v>
      </c>
      <c r="I386" s="50">
        <f t="shared" si="56"/>
        <v>11360.86</v>
      </c>
      <c r="J386" s="50">
        <f t="shared" si="56"/>
        <v>46539.41</v>
      </c>
      <c r="K386" s="50">
        <f t="shared" si="56"/>
        <v>369960.59</v>
      </c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  <c r="BG386" s="11"/>
      <c r="BH386" s="11"/>
      <c r="BI386" s="11"/>
      <c r="BJ386" s="11"/>
      <c r="BK386" s="11"/>
      <c r="BL386" s="11"/>
      <c r="BM386" s="11"/>
      <c r="BN386" s="11"/>
      <c r="BO386" s="11"/>
      <c r="BP386" s="11"/>
      <c r="BQ386" s="11"/>
      <c r="BR386" s="11"/>
      <c r="BS386" s="11"/>
      <c r="BT386" s="11"/>
      <c r="BU386" s="11"/>
      <c r="BV386" s="11"/>
      <c r="BW386" s="11"/>
      <c r="BX386" s="11"/>
      <c r="BY386" s="11"/>
      <c r="BZ386" s="11"/>
      <c r="CA386" s="11"/>
      <c r="CB386" s="11"/>
      <c r="CC386" s="11"/>
      <c r="CD386" s="11"/>
      <c r="CE386" s="11"/>
      <c r="CF386" s="11"/>
      <c r="CG386" s="11"/>
      <c r="CH386" s="11"/>
      <c r="CI386" s="11"/>
      <c r="CJ386" s="11"/>
      <c r="CK386" s="11"/>
      <c r="CL386" s="11"/>
      <c r="CM386" s="11"/>
      <c r="CN386" s="11"/>
      <c r="CO386" s="11"/>
      <c r="CP386" s="11"/>
      <c r="CQ386" s="11"/>
      <c r="CR386" s="11"/>
      <c r="CS386" s="11"/>
      <c r="CT386" s="11"/>
      <c r="CU386" s="11"/>
      <c r="CV386" s="11"/>
      <c r="CW386" s="11"/>
      <c r="CX386" s="11"/>
      <c r="CY386" s="11"/>
      <c r="CZ386" s="11"/>
      <c r="DA386" s="11"/>
      <c r="DB386" s="11"/>
      <c r="DC386" s="11"/>
      <c r="DD386" s="11"/>
      <c r="DE386" s="11"/>
      <c r="DF386" s="11"/>
      <c r="DG386" s="11"/>
      <c r="DH386" s="11"/>
      <c r="DI386" s="11"/>
      <c r="DJ386" s="11"/>
      <c r="DK386" s="11"/>
      <c r="DL386" s="11"/>
      <c r="DM386" s="11"/>
      <c r="DN386" s="11"/>
      <c r="DO386" s="11"/>
      <c r="DP386" s="11"/>
      <c r="DQ386" s="11"/>
      <c r="DR386" s="11"/>
      <c r="DS386" s="11"/>
      <c r="DT386" s="11"/>
      <c r="DU386" s="11"/>
      <c r="DV386" s="11"/>
      <c r="DW386" s="11"/>
      <c r="DX386" s="11"/>
      <c r="DY386" s="11"/>
      <c r="DZ386" s="11"/>
      <c r="EA386" s="11"/>
      <c r="EB386" s="11"/>
      <c r="EC386" s="11"/>
      <c r="ED386" s="11"/>
      <c r="EE386" s="11"/>
      <c r="EF386" s="11"/>
      <c r="EG386" s="11"/>
      <c r="EH386" s="11"/>
      <c r="EI386" s="11"/>
      <c r="EJ386" s="11"/>
      <c r="EK386" s="11"/>
      <c r="EL386" s="11"/>
      <c r="EM386" s="11"/>
      <c r="EN386" s="11"/>
      <c r="EO386" s="11"/>
      <c r="EP386" s="11"/>
      <c r="EQ386" s="11"/>
      <c r="ER386" s="11"/>
      <c r="ES386" s="11"/>
      <c r="ET386" s="11"/>
      <c r="EU386" s="11"/>
      <c r="EV386" s="11"/>
      <c r="EW386" s="11"/>
      <c r="EX386" s="11"/>
      <c r="EY386" s="11"/>
      <c r="EZ386" s="11"/>
      <c r="FA386" s="11"/>
      <c r="FB386" s="11"/>
      <c r="FC386" s="11"/>
      <c r="FD386" s="11"/>
      <c r="FE386" s="11"/>
      <c r="FF386" s="11"/>
      <c r="FG386" s="11"/>
      <c r="FH386" s="11"/>
      <c r="FI386" s="11"/>
      <c r="FJ386" s="11"/>
      <c r="FK386" s="11"/>
      <c r="FL386" s="11"/>
      <c r="FM386" s="11"/>
      <c r="FN386" s="11"/>
      <c r="FO386" s="11"/>
      <c r="FP386" s="11"/>
      <c r="FQ386" s="11"/>
      <c r="FR386" s="11"/>
      <c r="FS386" s="11"/>
      <c r="FT386" s="11"/>
      <c r="FU386" s="11"/>
      <c r="FV386" s="11"/>
      <c r="FW386" s="11"/>
      <c r="FX386" s="11"/>
      <c r="FY386" s="11"/>
      <c r="FZ386" s="11"/>
      <c r="GA386" s="11"/>
      <c r="GB386" s="11"/>
      <c r="GC386" s="11"/>
      <c r="GD386" s="11"/>
      <c r="GE386" s="11"/>
      <c r="GF386" s="11"/>
      <c r="GG386" s="11"/>
      <c r="GH386" s="11"/>
      <c r="GI386" s="11"/>
      <c r="GJ386" s="11"/>
      <c r="GK386" s="11"/>
      <c r="GL386" s="11"/>
      <c r="GM386" s="11"/>
      <c r="GN386" s="11"/>
      <c r="GO386" s="11"/>
      <c r="GP386" s="11"/>
      <c r="GQ386" s="11"/>
      <c r="GR386" s="11"/>
      <c r="GS386" s="11"/>
      <c r="GT386" s="11"/>
      <c r="GU386" s="11"/>
      <c r="GV386" s="11"/>
      <c r="GW386" s="11"/>
      <c r="GX386" s="11"/>
      <c r="GY386" s="11"/>
      <c r="GZ386" s="11"/>
      <c r="HA386" s="11"/>
      <c r="HB386" s="11"/>
      <c r="HC386" s="11"/>
      <c r="HD386" s="11"/>
      <c r="HE386" s="11"/>
      <c r="HF386" s="11"/>
      <c r="HG386" s="11"/>
      <c r="HH386" s="11"/>
      <c r="HI386" s="11"/>
      <c r="HJ386" s="11"/>
      <c r="HK386" s="11"/>
      <c r="HL386" s="11"/>
      <c r="HM386" s="11"/>
      <c r="HN386" s="11"/>
      <c r="HO386" s="11"/>
      <c r="HP386" s="11"/>
      <c r="HQ386" s="11"/>
      <c r="HR386" s="11"/>
      <c r="HS386" s="11"/>
      <c r="HT386" s="11"/>
      <c r="HU386" s="11"/>
      <c r="HV386" s="11"/>
      <c r="HW386" s="11"/>
      <c r="HX386" s="11"/>
      <c r="HY386" s="11"/>
      <c r="HZ386" s="11"/>
      <c r="IA386" s="11"/>
      <c r="IB386" s="11"/>
      <c r="IC386" s="11"/>
      <c r="ID386" s="11"/>
      <c r="IE386" s="11"/>
      <c r="IF386" s="11"/>
      <c r="IG386" s="11"/>
      <c r="IH386" s="11"/>
      <c r="II386" s="11"/>
      <c r="IJ386" s="11"/>
      <c r="IK386" s="11"/>
      <c r="IL386" s="11"/>
      <c r="IM386" s="11"/>
      <c r="IN386" s="11"/>
      <c r="IO386" s="11"/>
      <c r="IP386" s="11"/>
      <c r="IQ386" s="11"/>
      <c r="IR386" s="11"/>
      <c r="IS386" s="11"/>
      <c r="IT386" s="11"/>
      <c r="IU386" s="11"/>
      <c r="IV386" s="11"/>
      <c r="IW386" s="11"/>
      <c r="IX386" s="11"/>
      <c r="IY386" s="11"/>
      <c r="IZ386" s="11"/>
      <c r="JA386" s="11"/>
      <c r="JB386" s="11"/>
      <c r="JC386" s="11"/>
      <c r="JD386" s="11"/>
      <c r="JE386" s="11"/>
      <c r="JF386" s="11"/>
      <c r="JG386" s="11"/>
      <c r="JH386" s="11"/>
      <c r="JI386" s="11"/>
      <c r="JJ386" s="11"/>
      <c r="JK386" s="11"/>
      <c r="JL386" s="11"/>
      <c r="JM386" s="11"/>
      <c r="JN386" s="11"/>
      <c r="JO386" s="11"/>
      <c r="JP386" s="11"/>
      <c r="JQ386" s="11"/>
      <c r="JR386" s="11"/>
      <c r="JS386" s="11"/>
      <c r="JT386" s="11"/>
      <c r="JU386" s="11"/>
      <c r="JV386" s="11"/>
    </row>
    <row r="387" spans="1:282" x14ac:dyDescent="0.25">
      <c r="A387" s="11"/>
      <c r="B387" s="11"/>
      <c r="C387" s="16"/>
      <c r="D387" s="11"/>
      <c r="E387" s="56"/>
      <c r="F387" s="56"/>
      <c r="G387" s="56"/>
      <c r="H387" s="56"/>
      <c r="I387" s="56"/>
      <c r="J387" s="56"/>
      <c r="K387" s="56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</row>
    <row r="388" spans="1:282" x14ac:dyDescent="0.25">
      <c r="A388" s="11" t="s">
        <v>456</v>
      </c>
      <c r="B388" s="11"/>
      <c r="C388" s="16"/>
      <c r="D388" s="11"/>
      <c r="E388" s="56"/>
      <c r="F388" s="56"/>
      <c r="G388" s="56"/>
      <c r="H388" s="56"/>
      <c r="I388" s="56"/>
      <c r="J388" s="56"/>
      <c r="K388" s="56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</row>
    <row r="389" spans="1:282" s="1" customFormat="1" x14ac:dyDescent="0.25">
      <c r="A389" t="s">
        <v>190</v>
      </c>
      <c r="B389" t="s">
        <v>211</v>
      </c>
      <c r="C389" s="14" t="s">
        <v>343</v>
      </c>
      <c r="D389" t="s">
        <v>228</v>
      </c>
      <c r="E389" s="42">
        <v>125000</v>
      </c>
      <c r="F389" s="42">
        <v>3587.5</v>
      </c>
      <c r="G389" s="42">
        <v>17985.990000000002</v>
      </c>
      <c r="H389" s="42">
        <v>3800</v>
      </c>
      <c r="I389" s="42">
        <v>25</v>
      </c>
      <c r="J389" s="42">
        <v>25398.49</v>
      </c>
      <c r="K389" s="42">
        <v>99601.51</v>
      </c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  <c r="BG389" s="11"/>
      <c r="BH389" s="11"/>
      <c r="BI389" s="11"/>
      <c r="BJ389" s="11"/>
      <c r="BK389" s="11"/>
      <c r="BL389" s="11"/>
      <c r="BM389" s="11"/>
      <c r="BN389" s="11"/>
      <c r="BO389" s="11"/>
      <c r="BP389" s="11"/>
      <c r="BQ389" s="11"/>
      <c r="BR389" s="11"/>
      <c r="BS389" s="11"/>
      <c r="BT389" s="11"/>
      <c r="BU389" s="11"/>
      <c r="BV389" s="11"/>
      <c r="BW389" s="11"/>
      <c r="BX389" s="11"/>
      <c r="BY389" s="11"/>
      <c r="BZ389" s="11"/>
      <c r="CA389" s="11"/>
      <c r="CB389" s="11"/>
      <c r="CC389" s="11"/>
      <c r="CD389" s="11"/>
      <c r="CE389" s="11"/>
      <c r="CF389" s="11"/>
      <c r="CG389" s="11"/>
      <c r="CH389" s="11"/>
      <c r="CI389" s="11"/>
      <c r="CJ389" s="11"/>
      <c r="CK389" s="11"/>
      <c r="CL389" s="11"/>
      <c r="CM389" s="11"/>
      <c r="CN389" s="11"/>
      <c r="CO389" s="11"/>
      <c r="CP389" s="11"/>
      <c r="CQ389" s="11"/>
      <c r="CR389" s="11"/>
      <c r="CS389" s="11"/>
      <c r="CT389" s="11"/>
      <c r="CU389" s="11"/>
      <c r="CV389" s="11"/>
      <c r="CW389" s="11"/>
      <c r="CX389" s="11"/>
      <c r="CY389" s="11"/>
      <c r="CZ389" s="11"/>
      <c r="DA389" s="11"/>
      <c r="DB389" s="11"/>
      <c r="DC389" s="11"/>
      <c r="DD389" s="11"/>
      <c r="DE389" s="11"/>
      <c r="DF389" s="11"/>
      <c r="DG389" s="11"/>
      <c r="DH389" s="11"/>
      <c r="DI389" s="11"/>
      <c r="DJ389" s="11"/>
      <c r="DK389" s="11"/>
      <c r="DL389" s="11"/>
      <c r="DM389" s="11"/>
      <c r="DN389" s="11"/>
      <c r="DO389" s="11"/>
      <c r="DP389" s="11"/>
      <c r="DQ389" s="11"/>
      <c r="DR389" s="11"/>
      <c r="DS389" s="11"/>
      <c r="DT389" s="11"/>
      <c r="DU389" s="11"/>
      <c r="DV389" s="11"/>
      <c r="DW389" s="11"/>
      <c r="DX389" s="11"/>
      <c r="DY389" s="11"/>
      <c r="DZ389" s="11"/>
      <c r="EA389" s="11"/>
      <c r="EB389" s="11"/>
      <c r="EC389" s="11"/>
      <c r="ED389" s="11"/>
      <c r="EE389" s="11"/>
      <c r="EF389" s="11"/>
      <c r="EG389" s="11"/>
      <c r="EH389" s="11"/>
      <c r="EI389" s="11"/>
      <c r="EJ389" s="11"/>
      <c r="EK389" s="11"/>
      <c r="EL389" s="11"/>
      <c r="EM389" s="11"/>
      <c r="EN389" s="11"/>
      <c r="EO389" s="11"/>
      <c r="EP389" s="11"/>
      <c r="EQ389" s="11"/>
      <c r="ER389" s="11"/>
      <c r="ES389" s="11"/>
      <c r="ET389" s="11"/>
      <c r="EU389" s="11"/>
      <c r="EV389" s="11"/>
      <c r="EW389" s="11"/>
      <c r="EX389" s="11"/>
      <c r="EY389" s="11"/>
      <c r="EZ389" s="11"/>
      <c r="FA389" s="11"/>
      <c r="FB389" s="11"/>
      <c r="FC389" s="11"/>
      <c r="FD389" s="11"/>
      <c r="FE389" s="11"/>
      <c r="FF389" s="11"/>
      <c r="FG389" s="11"/>
      <c r="FH389" s="11"/>
      <c r="FI389" s="11"/>
      <c r="FJ389" s="11"/>
      <c r="FK389" s="11"/>
      <c r="FL389" s="11"/>
      <c r="FM389" s="11"/>
      <c r="FN389" s="11"/>
      <c r="FO389" s="11"/>
      <c r="FP389" s="11"/>
      <c r="FQ389" s="11"/>
      <c r="FR389" s="11"/>
      <c r="FS389" s="11"/>
      <c r="FT389" s="11"/>
      <c r="FU389" s="11"/>
      <c r="FV389" s="11"/>
      <c r="FW389" s="11"/>
      <c r="FX389" s="11"/>
      <c r="FY389" s="11"/>
      <c r="FZ389" s="11"/>
      <c r="GA389" s="11"/>
      <c r="GB389" s="11"/>
      <c r="GC389" s="11"/>
      <c r="GD389" s="11"/>
      <c r="GE389" s="11"/>
      <c r="GF389" s="11"/>
      <c r="GG389" s="11"/>
      <c r="GH389" s="11"/>
      <c r="GI389" s="11"/>
      <c r="GJ389" s="11"/>
      <c r="GK389" s="11"/>
      <c r="GL389" s="11"/>
      <c r="GM389" s="11"/>
      <c r="GN389" s="11"/>
      <c r="GO389" s="11"/>
      <c r="GP389" s="11"/>
      <c r="GQ389" s="11"/>
      <c r="GR389" s="11"/>
      <c r="GS389" s="11"/>
      <c r="GT389" s="11"/>
      <c r="GU389" s="11"/>
      <c r="GV389" s="11"/>
      <c r="GW389" s="11"/>
      <c r="GX389" s="11"/>
      <c r="GY389" s="11"/>
      <c r="GZ389" s="11"/>
      <c r="HA389" s="11"/>
      <c r="HB389" s="11"/>
      <c r="HC389" s="11"/>
      <c r="HD389" s="11"/>
      <c r="HE389" s="11"/>
      <c r="HF389" s="11"/>
      <c r="HG389" s="11"/>
      <c r="HH389" s="11"/>
      <c r="HI389" s="11"/>
      <c r="HJ389" s="11"/>
      <c r="HK389" s="11"/>
      <c r="HL389" s="11"/>
      <c r="HM389" s="11"/>
      <c r="HN389" s="11"/>
      <c r="HO389" s="11"/>
      <c r="HP389" s="11"/>
      <c r="HQ389" s="11"/>
      <c r="HR389" s="11"/>
      <c r="HS389" s="11"/>
      <c r="HT389" s="11"/>
      <c r="HU389" s="11"/>
      <c r="HV389" s="11"/>
      <c r="HW389" s="11"/>
      <c r="HX389" s="11"/>
      <c r="HY389" s="11"/>
      <c r="HZ389" s="11"/>
      <c r="IA389" s="11"/>
      <c r="IB389" s="11"/>
      <c r="IC389" s="11"/>
      <c r="ID389" s="11"/>
      <c r="IE389" s="11"/>
      <c r="IF389" s="11"/>
      <c r="IG389" s="11"/>
      <c r="IH389" s="11"/>
      <c r="II389" s="11"/>
      <c r="IJ389" s="11"/>
      <c r="IK389" s="11"/>
      <c r="IL389" s="11"/>
      <c r="IM389" s="11"/>
      <c r="IN389" s="11"/>
      <c r="IO389" s="11"/>
      <c r="IP389" s="11"/>
      <c r="IQ389" s="11"/>
      <c r="IR389" s="11"/>
      <c r="IS389" s="11"/>
      <c r="IT389" s="11"/>
      <c r="IU389" s="11"/>
      <c r="IV389" s="11"/>
      <c r="IW389" s="11"/>
      <c r="IX389" s="11"/>
      <c r="IY389" s="11"/>
      <c r="IZ389" s="11"/>
      <c r="JA389" s="11"/>
      <c r="JB389" s="11"/>
      <c r="JC389" s="11"/>
      <c r="JD389" s="11"/>
      <c r="JE389" s="11"/>
      <c r="JF389" s="11"/>
      <c r="JG389" s="11"/>
      <c r="JH389" s="11"/>
      <c r="JI389" s="11"/>
      <c r="JJ389" s="11"/>
      <c r="JK389" s="11"/>
      <c r="JL389" s="11"/>
      <c r="JM389" s="11"/>
      <c r="JN389" s="11"/>
      <c r="JO389" s="11"/>
      <c r="JP389" s="11"/>
      <c r="JQ389" s="11"/>
      <c r="JR389" s="11"/>
      <c r="JS389" s="11"/>
      <c r="JT389" s="11"/>
      <c r="JU389" s="11"/>
      <c r="JV389" s="11"/>
    </row>
    <row r="390" spans="1:282" x14ac:dyDescent="0.25">
      <c r="A390" s="2" t="s">
        <v>12</v>
      </c>
      <c r="B390" s="2">
        <v>1</v>
      </c>
      <c r="C390" s="45"/>
      <c r="D390" s="29"/>
      <c r="E390" s="50">
        <f t="shared" ref="E390:K390" si="57">E389</f>
        <v>125000</v>
      </c>
      <c r="F390" s="50">
        <f t="shared" si="57"/>
        <v>3587.5</v>
      </c>
      <c r="G390" s="50">
        <f t="shared" si="57"/>
        <v>17985.990000000002</v>
      </c>
      <c r="H390" s="50">
        <f t="shared" si="57"/>
        <v>3800</v>
      </c>
      <c r="I390" s="50">
        <f t="shared" si="57"/>
        <v>25</v>
      </c>
      <c r="J390" s="50">
        <f t="shared" si="57"/>
        <v>25398.49</v>
      </c>
      <c r="K390" s="50">
        <f t="shared" si="57"/>
        <v>99601.51</v>
      </c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</row>
    <row r="391" spans="1:282" x14ac:dyDescent="0.25">
      <c r="A391" s="1"/>
      <c r="B391" s="1"/>
      <c r="E391" s="54"/>
      <c r="F391" s="54"/>
      <c r="G391" s="54"/>
      <c r="H391" s="54"/>
      <c r="I391" s="54"/>
      <c r="J391" s="54"/>
      <c r="K391" s="54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</row>
    <row r="392" spans="1:282" x14ac:dyDescent="0.25">
      <c r="A392" s="5" t="s">
        <v>340</v>
      </c>
      <c r="B392" s="5"/>
      <c r="C392" s="17"/>
      <c r="D392" s="5"/>
      <c r="E392" s="57"/>
      <c r="F392" s="57"/>
      <c r="G392" s="57"/>
      <c r="H392" s="57"/>
      <c r="I392" s="57"/>
      <c r="J392" s="57"/>
      <c r="K392" s="57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</row>
    <row r="393" spans="1:282" x14ac:dyDescent="0.25">
      <c r="A393" t="s">
        <v>125</v>
      </c>
      <c r="B393" t="s">
        <v>212</v>
      </c>
      <c r="C393" s="14" t="s">
        <v>342</v>
      </c>
      <c r="D393" t="s">
        <v>226</v>
      </c>
      <c r="E393" s="42">
        <v>38000</v>
      </c>
      <c r="F393" s="42">
        <f>E393*0.0287</f>
        <v>1090.5999999999999</v>
      </c>
      <c r="G393" s="42">
        <v>160.38</v>
      </c>
      <c r="H393" s="42">
        <f>E393*0.0304</f>
        <v>1155.2</v>
      </c>
      <c r="I393" s="42">
        <v>165</v>
      </c>
      <c r="J393" s="42">
        <v>2571.1799999999998</v>
      </c>
      <c r="K393" s="42">
        <v>35428.82</v>
      </c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</row>
    <row r="394" spans="1:282" x14ac:dyDescent="0.25">
      <c r="A394" t="s">
        <v>221</v>
      </c>
      <c r="B394" t="s">
        <v>212</v>
      </c>
      <c r="C394" s="14" t="s">
        <v>343</v>
      </c>
      <c r="D394" t="s">
        <v>228</v>
      </c>
      <c r="E394" s="42">
        <v>60000</v>
      </c>
      <c r="F394" s="42">
        <v>1722</v>
      </c>
      <c r="G394" s="42">
        <v>2881.7</v>
      </c>
      <c r="H394" s="42">
        <v>1824</v>
      </c>
      <c r="I394" s="42">
        <v>3199.9</v>
      </c>
      <c r="J394" s="42">
        <v>9627.6</v>
      </c>
      <c r="K394" s="42">
        <v>50372.4</v>
      </c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</row>
    <row r="395" spans="1:282" x14ac:dyDescent="0.25">
      <c r="A395" s="2" t="s">
        <v>12</v>
      </c>
      <c r="B395" s="2">
        <v>2</v>
      </c>
      <c r="C395" s="15"/>
      <c r="D395" s="2"/>
      <c r="E395" s="50">
        <f t="shared" ref="E395:K395" si="58">SUM(E393:E393)+E394</f>
        <v>98000</v>
      </c>
      <c r="F395" s="50">
        <f t="shared" si="58"/>
        <v>2812.6</v>
      </c>
      <c r="G395" s="50">
        <f t="shared" si="58"/>
        <v>3042.08</v>
      </c>
      <c r="H395" s="50">
        <f t="shared" si="58"/>
        <v>2979.2</v>
      </c>
      <c r="I395" s="50">
        <f t="shared" si="58"/>
        <v>3364.9</v>
      </c>
      <c r="J395" s="50">
        <f t="shared" si="58"/>
        <v>12198.78</v>
      </c>
      <c r="K395" s="49">
        <f t="shared" si="58"/>
        <v>85801.22</v>
      </c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12"/>
      <c r="CC395" s="12"/>
      <c r="CD395" s="12"/>
      <c r="CE395" s="12"/>
      <c r="CF395" s="12"/>
      <c r="CG395" s="12"/>
      <c r="CH395" s="12"/>
      <c r="CI395" s="12"/>
      <c r="CJ395" s="12"/>
      <c r="CK395" s="12"/>
      <c r="CL395" s="12"/>
      <c r="CM395" s="12"/>
      <c r="CN395" s="12"/>
      <c r="CO395" s="12"/>
      <c r="CP395" s="12"/>
      <c r="CQ395" s="12"/>
      <c r="CR395" s="12"/>
      <c r="CS395" s="12"/>
      <c r="CT395" s="12"/>
      <c r="CU395" s="12"/>
      <c r="CV395" s="12"/>
      <c r="CW395" s="12"/>
      <c r="CX395" s="12"/>
      <c r="CY395" s="12"/>
      <c r="CZ395" s="12"/>
      <c r="DA395" s="12"/>
      <c r="DB395" s="12"/>
      <c r="DC395" s="12"/>
      <c r="DD395" s="12"/>
      <c r="DE395" s="12"/>
      <c r="DF395" s="12"/>
      <c r="DG395" s="12"/>
      <c r="DH395" s="12"/>
      <c r="DI395" s="12"/>
      <c r="DJ395" s="12"/>
      <c r="DK395" s="12"/>
      <c r="DL395" s="12"/>
      <c r="DM395" s="12"/>
      <c r="DN395" s="12"/>
      <c r="DO395" s="12"/>
      <c r="DP395" s="12"/>
      <c r="DQ395" s="12"/>
      <c r="DR395" s="12"/>
      <c r="DS395" s="12"/>
      <c r="DT395" s="12"/>
      <c r="DU395" s="12"/>
      <c r="DV395" s="12"/>
      <c r="DW395" s="12"/>
      <c r="DX395" s="12"/>
      <c r="DY395" s="12"/>
      <c r="DZ395" s="12"/>
      <c r="EA395" s="12"/>
      <c r="EB395" s="12"/>
      <c r="EC395" s="12"/>
      <c r="ED395" s="12"/>
      <c r="EE395" s="12"/>
      <c r="EF395" s="12"/>
      <c r="EG395" s="12"/>
      <c r="EH395" s="12"/>
      <c r="EI395" s="12"/>
      <c r="EJ395" s="12"/>
      <c r="EK395" s="12"/>
      <c r="EL395" s="12"/>
      <c r="EM395" s="12"/>
      <c r="EN395" s="12"/>
      <c r="EO395" s="12"/>
      <c r="EP395" s="12"/>
      <c r="EQ395" s="12"/>
      <c r="ER395" s="12"/>
      <c r="ES395" s="12"/>
      <c r="ET395" s="12"/>
      <c r="EU395" s="12"/>
      <c r="EV395" s="12"/>
      <c r="EW395" s="12"/>
      <c r="EX395" s="12"/>
      <c r="EY395" s="12"/>
      <c r="EZ395" s="12"/>
      <c r="FA395" s="12"/>
      <c r="FB395" s="12"/>
      <c r="FC395" s="12"/>
      <c r="FD395" s="12"/>
      <c r="FE395" s="12"/>
      <c r="FF395" s="12"/>
      <c r="FG395" s="12"/>
      <c r="FH395" s="12"/>
      <c r="FI395" s="12"/>
      <c r="FJ395" s="12"/>
      <c r="FK395" s="12"/>
      <c r="FL395" s="12"/>
      <c r="FM395" s="12"/>
      <c r="FN395" s="12"/>
      <c r="FO395" s="12"/>
      <c r="FP395" s="12"/>
      <c r="FQ395" s="12"/>
      <c r="FR395" s="12"/>
      <c r="FS395" s="12"/>
      <c r="FT395" s="12"/>
      <c r="FU395" s="12"/>
      <c r="FV395" s="12"/>
      <c r="FW395" s="12"/>
      <c r="FX395" s="12"/>
      <c r="FY395" s="12"/>
      <c r="FZ395" s="12"/>
      <c r="GA395" s="12"/>
      <c r="GB395" s="12"/>
      <c r="GC395" s="12"/>
      <c r="GD395" s="12"/>
      <c r="GE395" s="12"/>
      <c r="GF395" s="12"/>
      <c r="GG395" s="12"/>
      <c r="GH395" s="12"/>
      <c r="GI395" s="12"/>
      <c r="GJ395" s="12"/>
      <c r="GK395" s="12"/>
      <c r="GL395" s="12"/>
      <c r="GM395" s="12"/>
      <c r="GN395" s="12"/>
      <c r="GO395" s="12"/>
      <c r="GP395" s="12"/>
      <c r="GQ395" s="12"/>
      <c r="GR395" s="12"/>
      <c r="GS395" s="12"/>
      <c r="GT395" s="12"/>
      <c r="GU395" s="12"/>
      <c r="GV395" s="12"/>
      <c r="GW395" s="12"/>
      <c r="GX395" s="12"/>
      <c r="GY395" s="12"/>
      <c r="GZ395" s="12"/>
      <c r="HA395" s="12"/>
      <c r="HB395" s="12"/>
      <c r="HC395" s="12"/>
      <c r="HD395" s="12"/>
      <c r="HE395" s="12"/>
      <c r="HF395" s="12"/>
      <c r="HG395" s="12"/>
      <c r="HH395" s="12"/>
      <c r="HI395" s="12"/>
      <c r="HJ395" s="12"/>
      <c r="HK395" s="12"/>
      <c r="HL395" s="12"/>
      <c r="HM395" s="12"/>
      <c r="HN395" s="12"/>
      <c r="HO395" s="12"/>
      <c r="HP395" s="12"/>
      <c r="HQ395" s="12"/>
      <c r="HR395" s="12"/>
      <c r="HS395" s="12"/>
      <c r="HT395" s="12"/>
      <c r="HU395" s="12"/>
      <c r="HV395" s="12"/>
      <c r="HW395" s="12"/>
      <c r="HX395" s="12"/>
      <c r="HY395" s="12"/>
      <c r="HZ395" s="12"/>
      <c r="IA395" s="12"/>
      <c r="IB395" s="12"/>
      <c r="IC395" s="12"/>
      <c r="ID395" s="12"/>
      <c r="IE395" s="12"/>
      <c r="IF395" s="12"/>
      <c r="IG395" s="12"/>
      <c r="IH395" s="12"/>
      <c r="II395" s="12"/>
      <c r="IJ395" s="12"/>
      <c r="IK395" s="12"/>
      <c r="IL395" s="12"/>
      <c r="IM395" s="12"/>
      <c r="IN395" s="12"/>
      <c r="IO395" s="12"/>
      <c r="IP395" s="12"/>
      <c r="IQ395" s="12"/>
      <c r="IR395" s="12"/>
      <c r="IS395" s="12"/>
      <c r="IT395" s="12"/>
      <c r="IU395" s="12"/>
      <c r="IV395" s="12"/>
      <c r="IW395" s="12"/>
      <c r="IX395" s="12"/>
      <c r="IY395" s="12"/>
      <c r="IZ395" s="12"/>
      <c r="JA395" s="12"/>
      <c r="JB395" s="12"/>
      <c r="JC395" s="12"/>
      <c r="JD395" s="12"/>
      <c r="JE395" s="12"/>
      <c r="JF395" s="12"/>
      <c r="JG395" s="12"/>
      <c r="JH395" s="12"/>
      <c r="JI395" s="12"/>
      <c r="JJ395" s="12"/>
      <c r="JK395" s="12"/>
      <c r="JL395" s="12"/>
      <c r="JM395" s="12"/>
      <c r="JN395" s="12"/>
      <c r="JO395" s="12"/>
      <c r="JP395" s="12"/>
      <c r="JQ395" s="12"/>
      <c r="JR395" s="12"/>
      <c r="JS395" s="12"/>
      <c r="JT395" s="12"/>
      <c r="JU395" s="12"/>
      <c r="JV395" s="12"/>
    </row>
    <row r="396" spans="1:282" x14ac:dyDescent="0.25">
      <c r="A396" s="11"/>
      <c r="B396" s="11"/>
      <c r="C396" s="16"/>
      <c r="D396" s="11"/>
      <c r="E396" s="56"/>
      <c r="F396" s="56"/>
      <c r="G396" s="56"/>
      <c r="H396" s="56"/>
      <c r="I396" s="56"/>
      <c r="J396" s="56"/>
      <c r="K396" s="56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  <c r="BA396" s="12"/>
      <c r="BB396" s="12"/>
      <c r="BC396" s="12"/>
      <c r="BD396" s="12"/>
      <c r="BE396" s="12"/>
      <c r="BF396" s="12"/>
      <c r="BG396" s="12"/>
      <c r="BH396" s="12"/>
      <c r="BI396" s="12"/>
      <c r="BJ396" s="12"/>
      <c r="BK396" s="12"/>
      <c r="BL396" s="12"/>
      <c r="BM396" s="12"/>
      <c r="BN396" s="12"/>
      <c r="BO396" s="12"/>
      <c r="BP396" s="12"/>
      <c r="BQ396" s="12"/>
      <c r="BR396" s="12"/>
      <c r="BS396" s="12"/>
      <c r="BT396" s="12"/>
      <c r="BU396" s="12"/>
      <c r="BV396" s="12"/>
      <c r="BW396" s="12"/>
      <c r="BX396" s="12"/>
      <c r="BY396" s="12"/>
      <c r="BZ396" s="12"/>
      <c r="CA396" s="12"/>
      <c r="CB396" s="12"/>
      <c r="CC396" s="12"/>
      <c r="CD396" s="12"/>
      <c r="CE396" s="12"/>
      <c r="CF396" s="12"/>
      <c r="CG396" s="12"/>
      <c r="CH396" s="12"/>
      <c r="CI396" s="12"/>
      <c r="CJ396" s="12"/>
      <c r="CK396" s="12"/>
      <c r="CL396" s="12"/>
      <c r="CM396" s="12"/>
      <c r="CN396" s="12"/>
      <c r="CO396" s="12"/>
      <c r="CP396" s="12"/>
      <c r="CQ396" s="12"/>
      <c r="CR396" s="12"/>
      <c r="CS396" s="12"/>
      <c r="CT396" s="12"/>
      <c r="CU396" s="12"/>
      <c r="CV396" s="12"/>
      <c r="CW396" s="12"/>
      <c r="CX396" s="12"/>
      <c r="CY396" s="12"/>
      <c r="CZ396" s="12"/>
      <c r="DA396" s="12"/>
      <c r="DB396" s="12"/>
      <c r="DC396" s="12"/>
      <c r="DD396" s="12"/>
      <c r="DE396" s="12"/>
      <c r="DF396" s="12"/>
      <c r="DG396" s="12"/>
      <c r="DH396" s="12"/>
      <c r="DI396" s="12"/>
      <c r="DJ396" s="12"/>
      <c r="DK396" s="12"/>
      <c r="DL396" s="12"/>
      <c r="DM396" s="12"/>
      <c r="DN396" s="12"/>
      <c r="DO396" s="12"/>
      <c r="DP396" s="12"/>
      <c r="DQ396" s="12"/>
      <c r="DR396" s="12"/>
      <c r="DS396" s="12"/>
      <c r="DT396" s="12"/>
      <c r="DU396" s="12"/>
      <c r="DV396" s="12"/>
      <c r="DW396" s="12"/>
      <c r="DX396" s="12"/>
      <c r="DY396" s="12"/>
      <c r="DZ396" s="12"/>
      <c r="EA396" s="12"/>
      <c r="EB396" s="12"/>
      <c r="EC396" s="12"/>
      <c r="ED396" s="12"/>
      <c r="EE396" s="12"/>
      <c r="EF396" s="12"/>
      <c r="EG396" s="12"/>
      <c r="EH396" s="12"/>
      <c r="EI396" s="12"/>
      <c r="EJ396" s="12"/>
      <c r="EK396" s="12"/>
      <c r="EL396" s="12"/>
      <c r="EM396" s="12"/>
      <c r="EN396" s="12"/>
      <c r="EO396" s="12"/>
      <c r="EP396" s="12"/>
      <c r="EQ396" s="12"/>
      <c r="ER396" s="12"/>
      <c r="ES396" s="12"/>
      <c r="ET396" s="12"/>
      <c r="EU396" s="12"/>
      <c r="EV396" s="12"/>
      <c r="EW396" s="12"/>
      <c r="EX396" s="12"/>
      <c r="EY396" s="12"/>
      <c r="EZ396" s="12"/>
      <c r="FA396" s="12"/>
      <c r="FB396" s="12"/>
      <c r="FC396" s="12"/>
      <c r="FD396" s="12"/>
      <c r="FE396" s="12"/>
      <c r="FF396" s="12"/>
      <c r="FG396" s="12"/>
      <c r="FH396" s="12"/>
      <c r="FI396" s="12"/>
      <c r="FJ396" s="12"/>
      <c r="FK396" s="12"/>
      <c r="FL396" s="12"/>
      <c r="FM396" s="12"/>
      <c r="FN396" s="12"/>
      <c r="FO396" s="12"/>
      <c r="FP396" s="12"/>
      <c r="FQ396" s="12"/>
      <c r="FR396" s="12"/>
      <c r="FS396" s="12"/>
      <c r="FT396" s="12"/>
      <c r="FU396" s="12"/>
      <c r="FV396" s="12"/>
      <c r="FW396" s="12"/>
      <c r="FX396" s="12"/>
      <c r="FY396" s="12"/>
      <c r="FZ396" s="12"/>
      <c r="GA396" s="12"/>
      <c r="GB396" s="12"/>
      <c r="GC396" s="12"/>
      <c r="GD396" s="12"/>
      <c r="GE396" s="12"/>
      <c r="GF396" s="12"/>
      <c r="GG396" s="12"/>
      <c r="GH396" s="12"/>
      <c r="GI396" s="12"/>
      <c r="GJ396" s="12"/>
      <c r="GK396" s="12"/>
      <c r="GL396" s="12"/>
      <c r="GM396" s="12"/>
      <c r="GN396" s="12"/>
      <c r="GO396" s="12"/>
      <c r="GP396" s="12"/>
      <c r="GQ396" s="12"/>
      <c r="GR396" s="12"/>
      <c r="GS396" s="12"/>
      <c r="GT396" s="12"/>
      <c r="GU396" s="12"/>
      <c r="GV396" s="12"/>
      <c r="GW396" s="12"/>
      <c r="GX396" s="12"/>
      <c r="GY396" s="12"/>
      <c r="GZ396" s="12"/>
      <c r="HA396" s="12"/>
      <c r="HB396" s="12"/>
      <c r="HC396" s="12"/>
      <c r="HD396" s="12"/>
      <c r="HE396" s="12"/>
      <c r="HF396" s="12"/>
      <c r="HG396" s="12"/>
      <c r="HH396" s="12"/>
      <c r="HI396" s="12"/>
      <c r="HJ396" s="12"/>
      <c r="HK396" s="12"/>
      <c r="HL396" s="12"/>
      <c r="HM396" s="12"/>
      <c r="HN396" s="12"/>
      <c r="HO396" s="12"/>
      <c r="HP396" s="12"/>
      <c r="HQ396" s="12"/>
      <c r="HR396" s="12"/>
      <c r="HS396" s="12"/>
      <c r="HT396" s="12"/>
      <c r="HU396" s="12"/>
      <c r="HV396" s="12"/>
      <c r="HW396" s="12"/>
      <c r="HX396" s="12"/>
      <c r="HY396" s="12"/>
      <c r="HZ396" s="12"/>
      <c r="IA396" s="12"/>
      <c r="IB396" s="12"/>
      <c r="IC396" s="12"/>
      <c r="ID396" s="12"/>
      <c r="IE396" s="12"/>
      <c r="IF396" s="12"/>
      <c r="IG396" s="12"/>
      <c r="IH396" s="12"/>
      <c r="II396" s="12"/>
      <c r="IJ396" s="12"/>
      <c r="IK396" s="12"/>
      <c r="IL396" s="12"/>
      <c r="IM396" s="12"/>
      <c r="IN396" s="12"/>
      <c r="IO396" s="12"/>
      <c r="IP396" s="12"/>
      <c r="IQ396" s="12"/>
      <c r="IR396" s="12"/>
      <c r="IS396" s="12"/>
      <c r="IT396" s="12"/>
      <c r="IU396" s="12"/>
      <c r="IV396" s="12"/>
      <c r="IW396" s="12"/>
      <c r="IX396" s="12"/>
      <c r="IY396" s="12"/>
      <c r="IZ396" s="12"/>
      <c r="JA396" s="12"/>
      <c r="JB396" s="12"/>
      <c r="JC396" s="12"/>
      <c r="JD396" s="12"/>
      <c r="JE396" s="12"/>
      <c r="JF396" s="12"/>
      <c r="JG396" s="12"/>
      <c r="JH396" s="12"/>
      <c r="JI396" s="12"/>
      <c r="JJ396" s="12"/>
      <c r="JK396" s="12"/>
      <c r="JL396" s="12"/>
      <c r="JM396" s="12"/>
      <c r="JN396" s="12"/>
      <c r="JO396" s="12"/>
      <c r="JP396" s="12"/>
      <c r="JQ396" s="12"/>
      <c r="JR396" s="12"/>
      <c r="JS396" s="12"/>
      <c r="JT396" s="12"/>
      <c r="JU396" s="12"/>
      <c r="JV396" s="12"/>
    </row>
    <row r="397" spans="1:282" x14ac:dyDescent="0.25">
      <c r="A397" s="5" t="s">
        <v>341</v>
      </c>
      <c r="B397" s="11"/>
      <c r="C397" s="16"/>
      <c r="D397" s="11"/>
      <c r="E397" s="56"/>
      <c r="F397" s="56"/>
      <c r="G397" s="56"/>
      <c r="H397" s="56"/>
      <c r="J397" s="56"/>
      <c r="K397" s="56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12"/>
      <c r="CC397" s="12"/>
      <c r="CD397" s="12"/>
      <c r="CE397" s="12"/>
      <c r="CF397" s="12"/>
      <c r="CG397" s="12"/>
      <c r="CH397" s="12"/>
      <c r="CI397" s="12"/>
      <c r="CJ397" s="12"/>
      <c r="CK397" s="12"/>
      <c r="CL397" s="12"/>
      <c r="CM397" s="12"/>
      <c r="CN397" s="12"/>
      <c r="CO397" s="12"/>
      <c r="CP397" s="12"/>
      <c r="CQ397" s="12"/>
      <c r="CR397" s="12"/>
      <c r="CS397" s="12"/>
      <c r="CT397" s="12"/>
      <c r="CU397" s="12"/>
      <c r="CV397" s="12"/>
      <c r="CW397" s="12"/>
      <c r="CX397" s="12"/>
      <c r="CY397" s="12"/>
      <c r="CZ397" s="12"/>
      <c r="DA397" s="12"/>
      <c r="DB397" s="12"/>
      <c r="DC397" s="12"/>
      <c r="DD397" s="12"/>
      <c r="DE397" s="12"/>
      <c r="DF397" s="12"/>
      <c r="DG397" s="12"/>
      <c r="DH397" s="12"/>
      <c r="DI397" s="12"/>
      <c r="DJ397" s="12"/>
      <c r="DK397" s="12"/>
      <c r="DL397" s="12"/>
      <c r="DM397" s="12"/>
      <c r="DN397" s="12"/>
      <c r="DO397" s="12"/>
      <c r="DP397" s="12"/>
      <c r="DQ397" s="12"/>
      <c r="DR397" s="12"/>
      <c r="DS397" s="12"/>
      <c r="DT397" s="12"/>
      <c r="DU397" s="12"/>
      <c r="DV397" s="12"/>
      <c r="DW397" s="12"/>
      <c r="DX397" s="12"/>
      <c r="DY397" s="12"/>
      <c r="DZ397" s="12"/>
      <c r="EA397" s="12"/>
      <c r="EB397" s="12"/>
      <c r="EC397" s="12"/>
      <c r="ED397" s="12"/>
      <c r="EE397" s="12"/>
      <c r="EF397" s="12"/>
      <c r="EG397" s="12"/>
      <c r="EH397" s="12"/>
      <c r="EI397" s="12"/>
      <c r="EJ397" s="12"/>
      <c r="EK397" s="12"/>
      <c r="EL397" s="12"/>
      <c r="EM397" s="12"/>
      <c r="EN397" s="12"/>
      <c r="EO397" s="12"/>
      <c r="EP397" s="12"/>
      <c r="EQ397" s="12"/>
      <c r="ER397" s="12"/>
      <c r="ES397" s="12"/>
      <c r="ET397" s="12"/>
      <c r="EU397" s="12"/>
      <c r="EV397" s="12"/>
      <c r="EW397" s="12"/>
      <c r="EX397" s="12"/>
      <c r="EY397" s="12"/>
      <c r="EZ397" s="12"/>
      <c r="FA397" s="12"/>
      <c r="FB397" s="12"/>
      <c r="FC397" s="12"/>
      <c r="FD397" s="12"/>
      <c r="FE397" s="12"/>
      <c r="FF397" s="12"/>
      <c r="FG397" s="12"/>
      <c r="FH397" s="12"/>
      <c r="FI397" s="12"/>
      <c r="FJ397" s="12"/>
      <c r="FK397" s="12"/>
      <c r="FL397" s="12"/>
      <c r="FM397" s="12"/>
      <c r="FN397" s="12"/>
      <c r="FO397" s="12"/>
      <c r="FP397" s="12"/>
      <c r="FQ397" s="12"/>
      <c r="FR397" s="12"/>
      <c r="FS397" s="12"/>
      <c r="FT397" s="12"/>
      <c r="FU397" s="12"/>
      <c r="FV397" s="12"/>
      <c r="FW397" s="12"/>
      <c r="FX397" s="12"/>
      <c r="FY397" s="12"/>
      <c r="FZ397" s="12"/>
      <c r="GA397" s="12"/>
      <c r="GB397" s="12"/>
      <c r="GC397" s="12"/>
      <c r="GD397" s="12"/>
      <c r="GE397" s="12"/>
      <c r="GF397" s="12"/>
      <c r="GG397" s="12"/>
      <c r="GH397" s="12"/>
      <c r="GI397" s="12"/>
      <c r="GJ397" s="12"/>
      <c r="GK397" s="12"/>
      <c r="GL397" s="12"/>
      <c r="GM397" s="12"/>
      <c r="GN397" s="12"/>
      <c r="GO397" s="12"/>
      <c r="GP397" s="12"/>
      <c r="GQ397" s="12"/>
      <c r="GR397" s="12"/>
      <c r="GS397" s="12"/>
      <c r="GT397" s="12"/>
      <c r="GU397" s="12"/>
      <c r="GV397" s="12"/>
      <c r="GW397" s="12"/>
      <c r="GX397" s="12"/>
      <c r="GY397" s="12"/>
      <c r="GZ397" s="12"/>
      <c r="HA397" s="12"/>
      <c r="HB397" s="12"/>
      <c r="HC397" s="12"/>
      <c r="HD397" s="12"/>
      <c r="HE397" s="12"/>
      <c r="HF397" s="12"/>
      <c r="HG397" s="12"/>
      <c r="HH397" s="12"/>
      <c r="HI397" s="12"/>
      <c r="HJ397" s="12"/>
      <c r="HK397" s="12"/>
      <c r="HL397" s="12"/>
      <c r="HM397" s="12"/>
      <c r="HN397" s="12"/>
      <c r="HO397" s="12"/>
      <c r="HP397" s="12"/>
      <c r="HQ397" s="12"/>
      <c r="HR397" s="12"/>
      <c r="HS397" s="12"/>
      <c r="HT397" s="12"/>
      <c r="HU397" s="12"/>
      <c r="HV397" s="12"/>
      <c r="HW397" s="12"/>
      <c r="HX397" s="12"/>
      <c r="HY397" s="12"/>
      <c r="HZ397" s="12"/>
      <c r="IA397" s="12"/>
      <c r="IB397" s="12"/>
      <c r="IC397" s="12"/>
      <c r="ID397" s="12"/>
      <c r="IE397" s="12"/>
      <c r="IF397" s="12"/>
      <c r="IG397" s="12"/>
      <c r="IH397" s="12"/>
      <c r="II397" s="12"/>
      <c r="IJ397" s="12"/>
      <c r="IK397" s="12"/>
      <c r="IL397" s="12"/>
      <c r="IM397" s="12"/>
      <c r="IN397" s="12"/>
      <c r="IO397" s="12"/>
      <c r="IP397" s="12"/>
      <c r="IQ397" s="12"/>
      <c r="IR397" s="12"/>
      <c r="IS397" s="12"/>
      <c r="IT397" s="12"/>
      <c r="IU397" s="12"/>
      <c r="IV397" s="12"/>
      <c r="IW397" s="12"/>
      <c r="IX397" s="12"/>
      <c r="IY397" s="12"/>
      <c r="IZ397" s="12"/>
      <c r="JA397" s="12"/>
      <c r="JB397" s="12"/>
      <c r="JC397" s="12"/>
      <c r="JD397" s="12"/>
      <c r="JE397" s="12"/>
      <c r="JF397" s="12"/>
      <c r="JG397" s="12"/>
      <c r="JH397" s="12"/>
      <c r="JI397" s="12"/>
      <c r="JJ397" s="12"/>
      <c r="JK397" s="12"/>
      <c r="JL397" s="12"/>
      <c r="JM397" s="12"/>
      <c r="JN397" s="12"/>
      <c r="JO397" s="12"/>
      <c r="JP397" s="12"/>
      <c r="JQ397" s="12"/>
      <c r="JR397" s="12"/>
      <c r="JS397" s="12"/>
      <c r="JT397" s="12"/>
      <c r="JU397" s="12"/>
      <c r="JV397" s="12"/>
    </row>
    <row r="398" spans="1:282" x14ac:dyDescent="0.25">
      <c r="A398" t="s">
        <v>123</v>
      </c>
      <c r="B398" t="s">
        <v>14</v>
      </c>
      <c r="C398" s="14" t="s">
        <v>342</v>
      </c>
      <c r="D398" t="s">
        <v>226</v>
      </c>
      <c r="E398" s="42">
        <v>35000</v>
      </c>
      <c r="F398" s="42">
        <f>E398*0.0287</f>
        <v>1004.5</v>
      </c>
      <c r="G398" s="42">
        <v>0</v>
      </c>
      <c r="H398" s="42">
        <f>E398*0.0304</f>
        <v>1064</v>
      </c>
      <c r="I398" s="42">
        <v>125</v>
      </c>
      <c r="J398" s="42">
        <v>2193.5</v>
      </c>
      <c r="K398" s="42">
        <v>32806.5</v>
      </c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12"/>
      <c r="CC398" s="12"/>
      <c r="CD398" s="12"/>
      <c r="CE398" s="12"/>
      <c r="CF398" s="12"/>
      <c r="CG398" s="12"/>
      <c r="CH398" s="12"/>
      <c r="CI398" s="12"/>
      <c r="CJ398" s="12"/>
      <c r="CK398" s="12"/>
      <c r="CL398" s="12"/>
      <c r="CM398" s="12"/>
      <c r="CN398" s="12"/>
      <c r="CO398" s="12"/>
      <c r="CP398" s="12"/>
      <c r="CQ398" s="12"/>
      <c r="CR398" s="12"/>
      <c r="CS398" s="12"/>
      <c r="CT398" s="12"/>
      <c r="CU398" s="12"/>
      <c r="CV398" s="12"/>
      <c r="CW398" s="12"/>
      <c r="CX398" s="12"/>
      <c r="CY398" s="12"/>
      <c r="CZ398" s="12"/>
      <c r="DA398" s="12"/>
      <c r="DB398" s="12"/>
      <c r="DC398" s="12"/>
      <c r="DD398" s="12"/>
      <c r="DE398" s="12"/>
      <c r="DF398" s="12"/>
      <c r="DG398" s="12"/>
      <c r="DH398" s="12"/>
      <c r="DI398" s="12"/>
      <c r="DJ398" s="12"/>
      <c r="DK398" s="12"/>
      <c r="DL398" s="12"/>
      <c r="DM398" s="12"/>
      <c r="DN398" s="12"/>
      <c r="DO398" s="12"/>
      <c r="DP398" s="12"/>
      <c r="DQ398" s="12"/>
      <c r="DR398" s="12"/>
      <c r="DS398" s="12"/>
      <c r="DT398" s="12"/>
      <c r="DU398" s="12"/>
      <c r="DV398" s="12"/>
      <c r="DW398" s="12"/>
      <c r="DX398" s="12"/>
      <c r="DY398" s="12"/>
      <c r="DZ398" s="12"/>
      <c r="EA398" s="12"/>
      <c r="EB398" s="12"/>
      <c r="EC398" s="12"/>
      <c r="ED398" s="12"/>
      <c r="EE398" s="12"/>
      <c r="EF398" s="12"/>
      <c r="EG398" s="12"/>
      <c r="EH398" s="12"/>
      <c r="EI398" s="12"/>
      <c r="EJ398" s="12"/>
      <c r="EK398" s="12"/>
      <c r="EL398" s="12"/>
      <c r="EM398" s="12"/>
      <c r="EN398" s="12"/>
      <c r="EO398" s="12"/>
      <c r="EP398" s="12"/>
      <c r="EQ398" s="12"/>
      <c r="ER398" s="12"/>
      <c r="ES398" s="12"/>
      <c r="ET398" s="12"/>
      <c r="EU398" s="12"/>
      <c r="EV398" s="12"/>
      <c r="EW398" s="12"/>
      <c r="EX398" s="12"/>
      <c r="EY398" s="12"/>
      <c r="EZ398" s="12"/>
      <c r="FA398" s="12"/>
      <c r="FB398" s="12"/>
      <c r="FC398" s="12"/>
      <c r="FD398" s="12"/>
      <c r="FE398" s="12"/>
      <c r="FF398" s="12"/>
      <c r="FG398" s="12"/>
      <c r="FH398" s="12"/>
      <c r="FI398" s="12"/>
      <c r="FJ398" s="12"/>
      <c r="FK398" s="12"/>
      <c r="FL398" s="12"/>
      <c r="FM398" s="12"/>
      <c r="FN398" s="12"/>
      <c r="FO398" s="12"/>
      <c r="FP398" s="12"/>
      <c r="FQ398" s="12"/>
      <c r="FR398" s="12"/>
      <c r="FS398" s="12"/>
      <c r="FT398" s="12"/>
      <c r="FU398" s="12"/>
      <c r="FV398" s="12"/>
      <c r="FW398" s="12"/>
      <c r="FX398" s="12"/>
      <c r="FY398" s="12"/>
      <c r="FZ398" s="12"/>
      <c r="GA398" s="12"/>
      <c r="GB398" s="12"/>
      <c r="GC398" s="12"/>
      <c r="GD398" s="12"/>
      <c r="GE398" s="12"/>
      <c r="GF398" s="12"/>
      <c r="GG398" s="12"/>
      <c r="GH398" s="12"/>
      <c r="GI398" s="12"/>
      <c r="GJ398" s="12"/>
      <c r="GK398" s="12"/>
      <c r="GL398" s="12"/>
      <c r="GM398" s="12"/>
      <c r="GN398" s="12"/>
      <c r="GO398" s="12"/>
      <c r="GP398" s="12"/>
      <c r="GQ398" s="12"/>
      <c r="GR398" s="12"/>
      <c r="GS398" s="12"/>
      <c r="GT398" s="12"/>
      <c r="GU398" s="12"/>
      <c r="GV398" s="12"/>
      <c r="GW398" s="12"/>
      <c r="GX398" s="12"/>
      <c r="GY398" s="12"/>
      <c r="GZ398" s="12"/>
      <c r="HA398" s="12"/>
      <c r="HB398" s="12"/>
      <c r="HC398" s="12"/>
      <c r="HD398" s="12"/>
      <c r="HE398" s="12"/>
      <c r="HF398" s="12"/>
      <c r="HG398" s="12"/>
      <c r="HH398" s="12"/>
      <c r="HI398" s="12"/>
      <c r="HJ398" s="12"/>
      <c r="HK398" s="12"/>
      <c r="HL398" s="12"/>
      <c r="HM398" s="12"/>
      <c r="HN398" s="12"/>
      <c r="HO398" s="12"/>
      <c r="HP398" s="12"/>
      <c r="HQ398" s="12"/>
      <c r="HR398" s="12"/>
      <c r="HS398" s="12"/>
      <c r="HT398" s="12"/>
      <c r="HU398" s="12"/>
      <c r="HV398" s="12"/>
      <c r="HW398" s="12"/>
      <c r="HX398" s="12"/>
      <c r="HY398" s="12"/>
      <c r="HZ398" s="12"/>
      <c r="IA398" s="12"/>
      <c r="IB398" s="12"/>
      <c r="IC398" s="12"/>
      <c r="ID398" s="12"/>
      <c r="IE398" s="12"/>
      <c r="IF398" s="12"/>
      <c r="IG398" s="12"/>
      <c r="IH398" s="12"/>
      <c r="II398" s="12"/>
      <c r="IJ398" s="12"/>
      <c r="IK398" s="12"/>
      <c r="IL398" s="12"/>
      <c r="IM398" s="12"/>
      <c r="IN398" s="12"/>
      <c r="IO398" s="12"/>
      <c r="IP398" s="12"/>
      <c r="IQ398" s="12"/>
      <c r="IR398" s="12"/>
      <c r="IS398" s="12"/>
      <c r="IT398" s="12"/>
      <c r="IU398" s="12"/>
      <c r="IV398" s="12"/>
      <c r="IW398" s="12"/>
      <c r="IX398" s="12"/>
      <c r="IY398" s="12"/>
      <c r="IZ398" s="12"/>
      <c r="JA398" s="12"/>
      <c r="JB398" s="12"/>
      <c r="JC398" s="12"/>
      <c r="JD398" s="12"/>
      <c r="JE398" s="12"/>
      <c r="JF398" s="12"/>
      <c r="JG398" s="12"/>
      <c r="JH398" s="12"/>
      <c r="JI398" s="12"/>
      <c r="JJ398" s="12"/>
      <c r="JK398" s="12"/>
      <c r="JL398" s="12"/>
      <c r="JM398" s="12"/>
      <c r="JN398" s="12"/>
      <c r="JO398" s="12"/>
      <c r="JP398" s="12"/>
      <c r="JQ398" s="12"/>
      <c r="JR398" s="12"/>
      <c r="JS398" s="12"/>
      <c r="JT398" s="12"/>
      <c r="JU398" s="12"/>
      <c r="JV398" s="12"/>
    </row>
    <row r="399" spans="1:282" x14ac:dyDescent="0.25">
      <c r="A399" s="12" t="s">
        <v>124</v>
      </c>
      <c r="B399" t="s">
        <v>122</v>
      </c>
      <c r="C399" s="14" t="s">
        <v>342</v>
      </c>
      <c r="D399" t="s">
        <v>228</v>
      </c>
      <c r="E399" s="42">
        <v>35000</v>
      </c>
      <c r="F399" s="42">
        <f>E399*0.0287</f>
        <v>1004.5</v>
      </c>
      <c r="G399" s="42">
        <v>0</v>
      </c>
      <c r="H399" s="42">
        <f>E399*0.0304</f>
        <v>1064</v>
      </c>
      <c r="I399" s="42">
        <v>125</v>
      </c>
      <c r="J399" s="42">
        <v>2193.5</v>
      </c>
      <c r="K399" s="42">
        <v>32806.5</v>
      </c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12"/>
      <c r="CC399" s="12"/>
      <c r="CD399" s="12"/>
      <c r="CE399" s="12"/>
      <c r="CF399" s="12"/>
      <c r="CG399" s="12"/>
      <c r="CH399" s="12"/>
      <c r="CI399" s="12"/>
      <c r="CJ399" s="12"/>
      <c r="CK399" s="12"/>
      <c r="CL399" s="12"/>
      <c r="CM399" s="12"/>
      <c r="CN399" s="12"/>
      <c r="CO399" s="12"/>
      <c r="CP399" s="12"/>
      <c r="CQ399" s="12"/>
      <c r="CR399" s="12"/>
      <c r="CS399" s="12"/>
      <c r="CT399" s="12"/>
      <c r="CU399" s="12"/>
      <c r="CV399" s="12"/>
      <c r="CW399" s="12"/>
      <c r="CX399" s="12"/>
      <c r="CY399" s="12"/>
      <c r="CZ399" s="12"/>
      <c r="DA399" s="12"/>
      <c r="DB399" s="12"/>
      <c r="DC399" s="12"/>
      <c r="DD399" s="12"/>
      <c r="DE399" s="12"/>
      <c r="DF399" s="12"/>
      <c r="DG399" s="12"/>
      <c r="DH399" s="12"/>
      <c r="DI399" s="12"/>
      <c r="DJ399" s="12"/>
      <c r="DK399" s="12"/>
      <c r="DL399" s="12"/>
      <c r="DM399" s="12"/>
      <c r="DN399" s="12"/>
      <c r="DO399" s="12"/>
      <c r="DP399" s="12"/>
      <c r="DQ399" s="12"/>
      <c r="DR399" s="12"/>
      <c r="DS399" s="12"/>
      <c r="DT399" s="12"/>
      <c r="DU399" s="12"/>
      <c r="DV399" s="12"/>
      <c r="DW399" s="12"/>
      <c r="DX399" s="12"/>
      <c r="DY399" s="12"/>
      <c r="DZ399" s="12"/>
      <c r="EA399" s="12"/>
      <c r="EB399" s="12"/>
      <c r="EC399" s="12"/>
      <c r="ED399" s="12"/>
      <c r="EE399" s="12"/>
      <c r="EF399" s="12"/>
      <c r="EG399" s="12"/>
      <c r="EH399" s="12"/>
      <c r="EI399" s="12"/>
      <c r="EJ399" s="12"/>
      <c r="EK399" s="12"/>
      <c r="EL399" s="12"/>
      <c r="EM399" s="12"/>
      <c r="EN399" s="12"/>
      <c r="EO399" s="12"/>
      <c r="EP399" s="12"/>
      <c r="EQ399" s="12"/>
      <c r="ER399" s="12"/>
      <c r="ES399" s="12"/>
      <c r="ET399" s="12"/>
      <c r="EU399" s="12"/>
      <c r="EV399" s="12"/>
      <c r="EW399" s="12"/>
      <c r="EX399" s="12"/>
      <c r="EY399" s="12"/>
      <c r="EZ399" s="12"/>
      <c r="FA399" s="12"/>
      <c r="FB399" s="12"/>
      <c r="FC399" s="12"/>
      <c r="FD399" s="12"/>
      <c r="FE399" s="12"/>
      <c r="FF399" s="12"/>
      <c r="FG399" s="12"/>
      <c r="FH399" s="12"/>
      <c r="FI399" s="12"/>
      <c r="FJ399" s="12"/>
      <c r="FK399" s="12"/>
      <c r="FL399" s="12"/>
      <c r="FM399" s="12"/>
      <c r="FN399" s="12"/>
      <c r="FO399" s="12"/>
      <c r="FP399" s="12"/>
      <c r="FQ399" s="12"/>
      <c r="FR399" s="12"/>
      <c r="FS399" s="12"/>
      <c r="FT399" s="12"/>
      <c r="FU399" s="12"/>
      <c r="FV399" s="12"/>
      <c r="FW399" s="12"/>
      <c r="FX399" s="12"/>
      <c r="FY399" s="12"/>
      <c r="FZ399" s="12"/>
      <c r="GA399" s="12"/>
      <c r="GB399" s="12"/>
      <c r="GC399" s="12"/>
      <c r="GD399" s="12"/>
      <c r="GE399" s="12"/>
      <c r="GF399" s="12"/>
      <c r="GG399" s="12"/>
      <c r="GH399" s="12"/>
      <c r="GI399" s="12"/>
      <c r="GJ399" s="12"/>
      <c r="GK399" s="12"/>
      <c r="GL399" s="12"/>
      <c r="GM399" s="12"/>
      <c r="GN399" s="12"/>
      <c r="GO399" s="12"/>
      <c r="GP399" s="12"/>
      <c r="GQ399" s="12"/>
      <c r="GR399" s="12"/>
      <c r="GS399" s="12"/>
      <c r="GT399" s="12"/>
      <c r="GU399" s="12"/>
      <c r="GV399" s="12"/>
      <c r="GW399" s="12"/>
      <c r="GX399" s="12"/>
      <c r="GY399" s="12"/>
      <c r="GZ399" s="12"/>
      <c r="HA399" s="12"/>
      <c r="HB399" s="12"/>
      <c r="HC399" s="12"/>
      <c r="HD399" s="12"/>
      <c r="HE399" s="12"/>
      <c r="HF399" s="12"/>
      <c r="HG399" s="12"/>
      <c r="HH399" s="12"/>
      <c r="HI399" s="12"/>
      <c r="HJ399" s="12"/>
      <c r="HK399" s="12"/>
      <c r="HL399" s="12"/>
      <c r="HM399" s="12"/>
      <c r="HN399" s="12"/>
      <c r="HO399" s="12"/>
      <c r="HP399" s="12"/>
      <c r="HQ399" s="12"/>
      <c r="HR399" s="12"/>
      <c r="HS399" s="12"/>
      <c r="HT399" s="12"/>
      <c r="HU399" s="12"/>
      <c r="HV399" s="12"/>
      <c r="HW399" s="12"/>
      <c r="HX399" s="12"/>
      <c r="HY399" s="12"/>
      <c r="HZ399" s="12"/>
      <c r="IA399" s="12"/>
      <c r="IB399" s="12"/>
      <c r="IC399" s="12"/>
      <c r="ID399" s="12"/>
      <c r="IE399" s="12"/>
      <c r="IF399" s="12"/>
      <c r="IG399" s="12"/>
      <c r="IH399" s="12"/>
      <c r="II399" s="12"/>
      <c r="IJ399" s="12"/>
      <c r="IK399" s="12"/>
      <c r="IL399" s="12"/>
      <c r="IM399" s="12"/>
      <c r="IN399" s="12"/>
      <c r="IO399" s="12"/>
      <c r="IP399" s="12"/>
      <c r="IQ399" s="12"/>
      <c r="IR399" s="12"/>
      <c r="IS399" s="12"/>
      <c r="IT399" s="12"/>
      <c r="IU399" s="12"/>
      <c r="IV399" s="12"/>
      <c r="IW399" s="12"/>
      <c r="IX399" s="12"/>
      <c r="IY399" s="12"/>
      <c r="IZ399" s="12"/>
      <c r="JA399" s="12"/>
      <c r="JB399" s="12"/>
      <c r="JC399" s="12"/>
      <c r="JD399" s="12"/>
      <c r="JE399" s="12"/>
      <c r="JF399" s="12"/>
      <c r="JG399" s="12"/>
      <c r="JH399" s="12"/>
      <c r="JI399" s="12"/>
      <c r="JJ399" s="12"/>
      <c r="JK399" s="12"/>
      <c r="JL399" s="12"/>
      <c r="JM399" s="12"/>
      <c r="JN399" s="12"/>
      <c r="JO399" s="12"/>
      <c r="JP399" s="12"/>
      <c r="JQ399" s="12"/>
      <c r="JR399" s="12"/>
      <c r="JS399" s="12"/>
      <c r="JT399" s="12"/>
      <c r="JU399" s="12"/>
      <c r="JV399" s="12"/>
    </row>
    <row r="400" spans="1:282" x14ac:dyDescent="0.25">
      <c r="A400" t="s">
        <v>347</v>
      </c>
      <c r="B400" t="s">
        <v>96</v>
      </c>
      <c r="C400" s="14" t="s">
        <v>343</v>
      </c>
      <c r="D400" t="s">
        <v>228</v>
      </c>
      <c r="E400" s="42">
        <v>82000</v>
      </c>
      <c r="F400" s="42">
        <f>E400*0.0287</f>
        <v>2353.4</v>
      </c>
      <c r="G400" s="42">
        <v>7871.32</v>
      </c>
      <c r="H400" s="42">
        <f>E400*0.0304</f>
        <v>2492.8000000000002</v>
      </c>
      <c r="I400" s="42">
        <v>25</v>
      </c>
      <c r="J400" s="42">
        <v>12742.52</v>
      </c>
      <c r="K400" s="42">
        <v>69257.48</v>
      </c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</row>
    <row r="401" spans="1:282" ht="17.25" customHeight="1" x14ac:dyDescent="0.25">
      <c r="A401" s="12" t="s">
        <v>404</v>
      </c>
      <c r="B401" t="s">
        <v>16</v>
      </c>
      <c r="C401" s="14" t="s">
        <v>343</v>
      </c>
      <c r="D401" t="s">
        <v>228</v>
      </c>
      <c r="E401" s="42">
        <v>48000</v>
      </c>
      <c r="F401" s="42">
        <f>E401*0.0287</f>
        <v>1377.6</v>
      </c>
      <c r="G401" s="42">
        <v>1571.73</v>
      </c>
      <c r="H401" s="42">
        <f>E401*0.0304</f>
        <v>1459.2</v>
      </c>
      <c r="I401" s="42">
        <v>275</v>
      </c>
      <c r="J401" s="42">
        <v>4683.53</v>
      </c>
      <c r="K401" s="42">
        <v>43316.47</v>
      </c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12"/>
      <c r="CC401" s="12"/>
      <c r="CD401" s="12"/>
      <c r="CE401" s="12"/>
      <c r="CF401" s="12"/>
      <c r="CG401" s="12"/>
      <c r="CH401" s="12"/>
      <c r="CI401" s="12"/>
      <c r="CJ401" s="12"/>
      <c r="CK401" s="12"/>
      <c r="CL401" s="12"/>
      <c r="CM401" s="12"/>
      <c r="CN401" s="12"/>
      <c r="CO401" s="12"/>
      <c r="CP401" s="12"/>
      <c r="CQ401" s="12"/>
      <c r="CR401" s="12"/>
      <c r="CS401" s="12"/>
      <c r="CT401" s="12"/>
      <c r="CU401" s="12"/>
      <c r="CV401" s="12"/>
      <c r="CW401" s="12"/>
      <c r="CX401" s="12"/>
      <c r="CY401" s="12"/>
      <c r="CZ401" s="12"/>
      <c r="DA401" s="12"/>
      <c r="DB401" s="12"/>
      <c r="DC401" s="12"/>
      <c r="DD401" s="12"/>
      <c r="DE401" s="12"/>
      <c r="DF401" s="12"/>
      <c r="DG401" s="12"/>
      <c r="DH401" s="12"/>
      <c r="DI401" s="12"/>
      <c r="DJ401" s="12"/>
      <c r="DK401" s="12"/>
      <c r="DL401" s="12"/>
      <c r="DM401" s="12"/>
      <c r="DN401" s="12"/>
      <c r="DO401" s="12"/>
      <c r="DP401" s="12"/>
      <c r="DQ401" s="12"/>
      <c r="DR401" s="12"/>
      <c r="DS401" s="12"/>
      <c r="DT401" s="12"/>
      <c r="DU401" s="12"/>
      <c r="DV401" s="12"/>
      <c r="DW401" s="12"/>
      <c r="DX401" s="12"/>
      <c r="DY401" s="12"/>
      <c r="DZ401" s="12"/>
      <c r="EA401" s="12"/>
      <c r="EB401" s="12"/>
      <c r="EC401" s="12"/>
      <c r="ED401" s="12"/>
      <c r="EE401" s="12"/>
      <c r="EF401" s="12"/>
      <c r="EG401" s="12"/>
      <c r="EH401" s="12"/>
      <c r="EI401" s="12"/>
      <c r="EJ401" s="12"/>
      <c r="EK401" s="12"/>
      <c r="EL401" s="12"/>
      <c r="EM401" s="12"/>
      <c r="EN401" s="12"/>
      <c r="EO401" s="12"/>
      <c r="EP401" s="12"/>
      <c r="EQ401" s="12"/>
      <c r="ER401" s="12"/>
      <c r="ES401" s="12"/>
      <c r="ET401" s="12"/>
      <c r="EU401" s="12"/>
      <c r="EV401" s="12"/>
      <c r="EW401" s="12"/>
      <c r="EX401" s="12"/>
      <c r="EY401" s="12"/>
      <c r="EZ401" s="12"/>
      <c r="FA401" s="12"/>
      <c r="FB401" s="12"/>
      <c r="FC401" s="12"/>
      <c r="FD401" s="12"/>
      <c r="FE401" s="12"/>
      <c r="FF401" s="12"/>
      <c r="FG401" s="12"/>
      <c r="FH401" s="12"/>
      <c r="FI401" s="12"/>
      <c r="FJ401" s="12"/>
      <c r="FK401" s="12"/>
      <c r="FL401" s="12"/>
      <c r="FM401" s="12"/>
      <c r="FN401" s="12"/>
      <c r="FO401" s="12"/>
      <c r="FP401" s="12"/>
      <c r="FQ401" s="12"/>
      <c r="FR401" s="12"/>
      <c r="FS401" s="12"/>
      <c r="FT401" s="12"/>
      <c r="FU401" s="12"/>
      <c r="FV401" s="12"/>
      <c r="FW401" s="12"/>
      <c r="FX401" s="12"/>
      <c r="FY401" s="12"/>
      <c r="FZ401" s="12"/>
      <c r="GA401" s="12"/>
      <c r="GB401" s="12"/>
      <c r="GC401" s="12"/>
      <c r="GD401" s="12"/>
      <c r="GE401" s="12"/>
      <c r="GF401" s="12"/>
      <c r="GG401" s="12"/>
      <c r="GH401" s="12"/>
      <c r="GI401" s="12"/>
      <c r="GJ401" s="12"/>
      <c r="GK401" s="12"/>
      <c r="GL401" s="12"/>
      <c r="GM401" s="12"/>
      <c r="GN401" s="12"/>
      <c r="GO401" s="12"/>
      <c r="GP401" s="12"/>
      <c r="GQ401" s="12"/>
      <c r="GR401" s="12"/>
      <c r="GS401" s="12"/>
      <c r="GT401" s="12"/>
      <c r="GU401" s="12"/>
      <c r="GV401" s="12"/>
      <c r="GW401" s="12"/>
      <c r="GX401" s="12"/>
      <c r="GY401" s="12"/>
      <c r="GZ401" s="12"/>
      <c r="HA401" s="12"/>
      <c r="HB401" s="12"/>
      <c r="HC401" s="12"/>
      <c r="HD401" s="12"/>
      <c r="HE401" s="12"/>
      <c r="HF401" s="12"/>
      <c r="HG401" s="12"/>
      <c r="HH401" s="12"/>
      <c r="HI401" s="12"/>
      <c r="HJ401" s="12"/>
      <c r="HK401" s="12"/>
      <c r="HL401" s="12"/>
      <c r="HM401" s="12"/>
      <c r="HN401" s="12"/>
      <c r="HO401" s="12"/>
      <c r="HP401" s="12"/>
      <c r="HQ401" s="12"/>
      <c r="HR401" s="12"/>
      <c r="HS401" s="12"/>
      <c r="HT401" s="12"/>
      <c r="HU401" s="12"/>
      <c r="HV401" s="12"/>
      <c r="HW401" s="12"/>
      <c r="HX401" s="12"/>
      <c r="HY401" s="12"/>
      <c r="HZ401" s="12"/>
      <c r="IA401" s="12"/>
      <c r="IB401" s="12"/>
      <c r="IC401" s="12"/>
      <c r="ID401" s="12"/>
      <c r="IE401" s="12"/>
      <c r="IF401" s="12"/>
      <c r="IG401" s="12"/>
      <c r="IH401" s="12"/>
      <c r="II401" s="12"/>
      <c r="IJ401" s="12"/>
      <c r="IK401" s="12"/>
      <c r="IL401" s="12"/>
      <c r="IM401" s="12"/>
      <c r="IN401" s="12"/>
      <c r="IO401" s="12"/>
      <c r="IP401" s="12"/>
      <c r="IQ401" s="12"/>
      <c r="IR401" s="12"/>
      <c r="IS401" s="12"/>
      <c r="IT401" s="12"/>
      <c r="IU401" s="12"/>
      <c r="IV401" s="12"/>
      <c r="IW401" s="12"/>
      <c r="IX401" s="12"/>
      <c r="IY401" s="12"/>
      <c r="IZ401" s="12"/>
      <c r="JA401" s="12"/>
      <c r="JB401" s="12"/>
      <c r="JC401" s="12"/>
      <c r="JD401" s="12"/>
      <c r="JE401" s="12"/>
      <c r="JF401" s="12"/>
      <c r="JG401" s="12"/>
      <c r="JH401" s="12"/>
      <c r="JI401" s="12"/>
      <c r="JJ401" s="12"/>
      <c r="JK401" s="12"/>
      <c r="JL401" s="12"/>
      <c r="JM401" s="12"/>
      <c r="JN401" s="12"/>
      <c r="JO401" s="12"/>
      <c r="JP401" s="12"/>
      <c r="JQ401" s="12"/>
      <c r="JR401" s="12"/>
      <c r="JS401" s="12"/>
      <c r="JT401" s="12"/>
      <c r="JU401" s="12"/>
      <c r="JV401" s="12"/>
    </row>
    <row r="402" spans="1:282" s="32" customFormat="1" x14ac:dyDescent="0.25">
      <c r="A402" t="s">
        <v>288</v>
      </c>
      <c r="B402" t="s">
        <v>405</v>
      </c>
      <c r="C402" s="14" t="s">
        <v>343</v>
      </c>
      <c r="D402" t="s">
        <v>228</v>
      </c>
      <c r="E402" s="42">
        <v>60000</v>
      </c>
      <c r="F402" s="42">
        <f>E402*0.0287</f>
        <v>1722</v>
      </c>
      <c r="G402" s="42">
        <v>3486.68</v>
      </c>
      <c r="H402" s="42">
        <f>E402*0.0304</f>
        <v>1824</v>
      </c>
      <c r="I402" s="42">
        <v>175</v>
      </c>
      <c r="J402" s="42">
        <v>7207.68</v>
      </c>
      <c r="K402" s="42">
        <v>52792.32</v>
      </c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12"/>
      <c r="CC402" s="12"/>
      <c r="CD402" s="12"/>
      <c r="CE402" s="12"/>
      <c r="CF402" s="12"/>
      <c r="CG402" s="12"/>
      <c r="CH402" s="12"/>
      <c r="CI402" s="12"/>
      <c r="CJ402" s="12"/>
      <c r="CK402" s="12"/>
      <c r="CL402" s="12"/>
      <c r="CM402" s="12"/>
      <c r="CN402" s="12"/>
      <c r="CO402" s="12"/>
      <c r="CP402" s="12"/>
      <c r="CQ402" s="12"/>
      <c r="CR402" s="12"/>
      <c r="CS402" s="12"/>
      <c r="CT402" s="12"/>
      <c r="CU402" s="12"/>
      <c r="CV402" s="12"/>
      <c r="CW402" s="12"/>
      <c r="CX402" s="12"/>
      <c r="CY402" s="12"/>
      <c r="CZ402" s="12"/>
      <c r="DA402" s="12"/>
      <c r="DB402" s="12"/>
      <c r="DC402" s="12"/>
      <c r="DD402" s="12"/>
      <c r="DE402" s="12"/>
      <c r="DF402" s="12"/>
      <c r="DG402" s="12"/>
      <c r="DH402" s="12"/>
      <c r="DI402" s="12"/>
      <c r="DJ402" s="12"/>
      <c r="DK402" s="12"/>
      <c r="DL402" s="12"/>
      <c r="DM402" s="12"/>
      <c r="DN402" s="12"/>
      <c r="DO402" s="12"/>
      <c r="DP402" s="12"/>
      <c r="DQ402" s="12"/>
      <c r="DR402" s="12"/>
      <c r="DS402" s="12"/>
      <c r="DT402" s="12"/>
      <c r="DU402" s="12"/>
      <c r="DV402" s="12"/>
      <c r="DW402" s="12"/>
      <c r="DX402" s="12"/>
      <c r="DY402" s="12"/>
      <c r="DZ402" s="12"/>
      <c r="EA402" s="12"/>
      <c r="EB402" s="12"/>
      <c r="EC402" s="12"/>
      <c r="ED402" s="12"/>
      <c r="EE402" s="12"/>
      <c r="EF402" s="12"/>
      <c r="EG402" s="12"/>
      <c r="EH402" s="12"/>
      <c r="EI402" s="12"/>
      <c r="EJ402" s="12"/>
      <c r="EK402" s="12"/>
      <c r="EL402" s="12"/>
      <c r="EM402" s="12"/>
      <c r="EN402" s="12"/>
      <c r="EO402" s="12"/>
      <c r="EP402" s="12"/>
      <c r="EQ402" s="12"/>
      <c r="ER402" s="12"/>
      <c r="ES402" s="12"/>
      <c r="ET402" s="12"/>
      <c r="EU402" s="12"/>
      <c r="EV402" s="12"/>
      <c r="EW402" s="12"/>
      <c r="EX402" s="12"/>
      <c r="EY402" s="12"/>
      <c r="EZ402" s="12"/>
      <c r="FA402" s="12"/>
      <c r="FB402" s="12"/>
      <c r="FC402" s="12"/>
      <c r="FD402" s="12"/>
      <c r="FE402" s="12"/>
      <c r="FF402" s="12"/>
      <c r="FG402" s="12"/>
      <c r="FH402" s="12"/>
      <c r="FI402" s="12"/>
      <c r="FJ402" s="12"/>
      <c r="FK402" s="12"/>
      <c r="FL402" s="12"/>
      <c r="FM402" s="12"/>
      <c r="FN402" s="12"/>
      <c r="FO402" s="12"/>
      <c r="FP402" s="12"/>
      <c r="FQ402" s="12"/>
      <c r="FR402" s="12"/>
      <c r="FS402" s="12"/>
      <c r="FT402" s="12"/>
      <c r="FU402" s="12"/>
      <c r="FV402" s="12"/>
      <c r="FW402" s="12"/>
      <c r="FX402" s="12"/>
      <c r="FY402" s="12"/>
      <c r="FZ402" s="12"/>
      <c r="GA402" s="12"/>
      <c r="GB402" s="12"/>
      <c r="GC402" s="12"/>
      <c r="GD402" s="12"/>
      <c r="GE402" s="12"/>
      <c r="GF402" s="12"/>
      <c r="GG402" s="12"/>
      <c r="GH402" s="12"/>
      <c r="GI402" s="12"/>
      <c r="GJ402" s="12"/>
      <c r="GK402" s="12"/>
      <c r="GL402" s="12"/>
      <c r="GM402" s="12"/>
      <c r="GN402" s="12"/>
      <c r="GO402" s="12"/>
      <c r="GP402" s="12"/>
      <c r="GQ402" s="12"/>
      <c r="GR402" s="12"/>
      <c r="GS402" s="12"/>
      <c r="GT402" s="12"/>
      <c r="GU402" s="12"/>
      <c r="GV402" s="12"/>
      <c r="GW402" s="12"/>
      <c r="GX402" s="12"/>
      <c r="GY402" s="12"/>
      <c r="GZ402" s="12"/>
      <c r="HA402" s="12"/>
      <c r="HB402" s="12"/>
      <c r="HC402" s="12"/>
      <c r="HD402" s="12"/>
      <c r="HE402" s="12"/>
      <c r="HF402" s="12"/>
      <c r="HG402" s="12"/>
      <c r="HH402" s="12"/>
      <c r="HI402" s="12"/>
      <c r="HJ402" s="12"/>
      <c r="HK402" s="12"/>
      <c r="HL402" s="12"/>
      <c r="HM402" s="12"/>
      <c r="HN402" s="12"/>
      <c r="HO402" s="12"/>
      <c r="HP402" s="12"/>
      <c r="HQ402" s="12"/>
      <c r="HR402" s="12"/>
      <c r="HS402" s="12"/>
      <c r="HT402" s="12"/>
      <c r="HU402" s="12"/>
      <c r="HV402" s="12"/>
      <c r="HW402" s="12"/>
      <c r="HX402" s="12"/>
      <c r="HY402" s="12"/>
      <c r="HZ402" s="12"/>
      <c r="IA402" s="12"/>
      <c r="IB402" s="12"/>
      <c r="IC402" s="12"/>
      <c r="ID402" s="12"/>
      <c r="IE402" s="12"/>
      <c r="IF402" s="12"/>
      <c r="IG402" s="12"/>
      <c r="IH402" s="12"/>
      <c r="II402" s="12"/>
      <c r="IJ402" s="12"/>
      <c r="IK402" s="12"/>
      <c r="IL402" s="12"/>
      <c r="IM402" s="12"/>
      <c r="IN402" s="12"/>
      <c r="IO402" s="12"/>
      <c r="IP402" s="12"/>
      <c r="IQ402" s="12"/>
      <c r="IR402" s="12"/>
      <c r="IS402" s="12"/>
      <c r="IT402" s="12"/>
      <c r="IU402" s="12"/>
      <c r="IV402" s="12"/>
      <c r="IW402" s="12"/>
      <c r="IX402" s="12"/>
      <c r="IY402" s="12"/>
      <c r="IZ402" s="12"/>
      <c r="JA402" s="12"/>
      <c r="JB402" s="12"/>
      <c r="JC402" s="12"/>
      <c r="JD402" s="12"/>
      <c r="JE402" s="12"/>
      <c r="JF402" s="12"/>
      <c r="JG402" s="12"/>
      <c r="JH402" s="12"/>
      <c r="JI402" s="12"/>
      <c r="JJ402" s="12"/>
      <c r="JK402" s="12"/>
      <c r="JL402" s="12"/>
      <c r="JM402" s="12"/>
      <c r="JN402" s="12"/>
      <c r="JO402" s="12"/>
      <c r="JP402" s="12"/>
      <c r="JQ402" s="12"/>
      <c r="JR402" s="12"/>
      <c r="JS402" s="12"/>
      <c r="JT402" s="12"/>
      <c r="JU402" s="12"/>
      <c r="JV402" s="12"/>
    </row>
    <row r="403" spans="1:282" s="32" customFormat="1" ht="16.5" customHeight="1" x14ac:dyDescent="0.25">
      <c r="A403" s="2" t="s">
        <v>12</v>
      </c>
      <c r="B403" s="2">
        <v>5</v>
      </c>
      <c r="C403" s="15"/>
      <c r="D403" s="2"/>
      <c r="E403" s="50">
        <f>SUM(E398:E402)</f>
        <v>260000</v>
      </c>
      <c r="F403" s="50">
        <f>SUM(F398:F402)</f>
        <v>7462</v>
      </c>
      <c r="G403" s="50">
        <f>SUM(G398:G402)</f>
        <v>12929.73</v>
      </c>
      <c r="H403" s="50">
        <f>SUM(H398:H402)</f>
        <v>7904</v>
      </c>
      <c r="I403" s="50">
        <f>SUM(I398:I402)</f>
        <v>725</v>
      </c>
      <c r="J403" s="50">
        <f>SUM(J398:J399)+J400+J401+J402</f>
        <v>29020.73</v>
      </c>
      <c r="K403" s="50">
        <f>SUM(K398:K399)+K400+K401+K402</f>
        <v>230979.27</v>
      </c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12"/>
      <c r="CC403" s="12"/>
      <c r="CD403" s="12"/>
      <c r="CE403" s="12"/>
      <c r="CF403" s="12"/>
      <c r="CG403" s="12"/>
      <c r="CH403" s="12"/>
      <c r="CI403" s="12"/>
      <c r="CJ403" s="12"/>
      <c r="CK403" s="12"/>
      <c r="CL403" s="12"/>
      <c r="CM403" s="12"/>
      <c r="CN403" s="12"/>
      <c r="CO403" s="12"/>
      <c r="CP403" s="12"/>
      <c r="CQ403" s="12"/>
      <c r="CR403" s="12"/>
      <c r="CS403" s="12"/>
      <c r="CT403" s="12"/>
      <c r="CU403" s="12"/>
      <c r="CV403" s="12"/>
      <c r="CW403" s="12"/>
      <c r="CX403" s="12"/>
      <c r="CY403" s="12"/>
      <c r="CZ403" s="12"/>
      <c r="DA403" s="12"/>
      <c r="DB403" s="12"/>
      <c r="DC403" s="12"/>
      <c r="DD403" s="12"/>
      <c r="DE403" s="12"/>
      <c r="DF403" s="12"/>
      <c r="DG403" s="12"/>
      <c r="DH403" s="12"/>
      <c r="DI403" s="12"/>
      <c r="DJ403" s="12"/>
      <c r="DK403" s="12"/>
      <c r="DL403" s="12"/>
      <c r="DM403" s="12"/>
      <c r="DN403" s="12"/>
      <c r="DO403" s="12"/>
      <c r="DP403" s="12"/>
      <c r="DQ403" s="12"/>
      <c r="DR403" s="12"/>
      <c r="DS403" s="12"/>
      <c r="DT403" s="12"/>
      <c r="DU403" s="12"/>
      <c r="DV403" s="12"/>
      <c r="DW403" s="12"/>
      <c r="DX403" s="12"/>
      <c r="DY403" s="12"/>
      <c r="DZ403" s="12"/>
      <c r="EA403" s="12"/>
      <c r="EB403" s="12"/>
      <c r="EC403" s="12"/>
      <c r="ED403" s="12"/>
      <c r="EE403" s="12"/>
      <c r="EF403" s="12"/>
      <c r="EG403" s="12"/>
      <c r="EH403" s="12"/>
      <c r="EI403" s="12"/>
      <c r="EJ403" s="12"/>
      <c r="EK403" s="12"/>
      <c r="EL403" s="12"/>
      <c r="EM403" s="12"/>
      <c r="EN403" s="12"/>
      <c r="EO403" s="12"/>
      <c r="EP403" s="12"/>
      <c r="EQ403" s="12"/>
      <c r="ER403" s="12"/>
      <c r="ES403" s="12"/>
      <c r="ET403" s="12"/>
      <c r="EU403" s="12"/>
      <c r="EV403" s="12"/>
      <c r="EW403" s="12"/>
      <c r="EX403" s="12"/>
      <c r="EY403" s="12"/>
      <c r="EZ403" s="12"/>
      <c r="FA403" s="12"/>
      <c r="FB403" s="12"/>
      <c r="FC403" s="12"/>
      <c r="FD403" s="12"/>
      <c r="FE403" s="12"/>
      <c r="FF403" s="12"/>
      <c r="FG403" s="12"/>
      <c r="FH403" s="12"/>
      <c r="FI403" s="12"/>
      <c r="FJ403" s="12"/>
      <c r="FK403" s="12"/>
      <c r="FL403" s="12"/>
      <c r="FM403" s="12"/>
      <c r="FN403" s="12"/>
      <c r="FO403" s="12"/>
      <c r="FP403" s="12"/>
      <c r="FQ403" s="12"/>
      <c r="FR403" s="12"/>
      <c r="FS403" s="12"/>
      <c r="FT403" s="12"/>
      <c r="FU403" s="12"/>
      <c r="FV403" s="12"/>
      <c r="FW403" s="12"/>
      <c r="FX403" s="12"/>
      <c r="FY403" s="12"/>
      <c r="FZ403" s="12"/>
      <c r="GA403" s="12"/>
      <c r="GB403" s="12"/>
      <c r="GC403" s="12"/>
      <c r="GD403" s="12"/>
      <c r="GE403" s="12"/>
      <c r="GF403" s="12"/>
      <c r="GG403" s="12"/>
      <c r="GH403" s="12"/>
      <c r="GI403" s="12"/>
      <c r="GJ403" s="12"/>
      <c r="GK403" s="12"/>
      <c r="GL403" s="12"/>
      <c r="GM403" s="12"/>
      <c r="GN403" s="12"/>
      <c r="GO403" s="12"/>
      <c r="GP403" s="12"/>
      <c r="GQ403" s="12"/>
      <c r="GR403" s="12"/>
      <c r="GS403" s="12"/>
      <c r="GT403" s="12"/>
      <c r="GU403" s="12"/>
      <c r="GV403" s="12"/>
      <c r="GW403" s="12"/>
      <c r="GX403" s="12"/>
      <c r="GY403" s="12"/>
      <c r="GZ403" s="12"/>
      <c r="HA403" s="12"/>
      <c r="HB403" s="12"/>
      <c r="HC403" s="12"/>
      <c r="HD403" s="12"/>
      <c r="HE403" s="12"/>
      <c r="HF403" s="12"/>
      <c r="HG403" s="12"/>
      <c r="HH403" s="12"/>
      <c r="HI403" s="12"/>
      <c r="HJ403" s="12"/>
      <c r="HK403" s="12"/>
      <c r="HL403" s="12"/>
      <c r="HM403" s="12"/>
      <c r="HN403" s="12"/>
      <c r="HO403" s="12"/>
      <c r="HP403" s="12"/>
      <c r="HQ403" s="12"/>
      <c r="HR403" s="12"/>
      <c r="HS403" s="12"/>
      <c r="HT403" s="12"/>
      <c r="HU403" s="12"/>
      <c r="HV403" s="12"/>
      <c r="HW403" s="12"/>
      <c r="HX403" s="12"/>
      <c r="HY403" s="12"/>
      <c r="HZ403" s="12"/>
      <c r="IA403" s="12"/>
      <c r="IB403" s="12"/>
      <c r="IC403" s="12"/>
      <c r="ID403" s="12"/>
      <c r="IE403" s="12"/>
      <c r="IF403" s="12"/>
      <c r="IG403" s="12"/>
      <c r="IH403" s="12"/>
      <c r="II403" s="12"/>
      <c r="IJ403" s="12"/>
      <c r="IK403" s="12"/>
      <c r="IL403" s="12"/>
      <c r="IM403" s="12"/>
      <c r="IN403" s="12"/>
      <c r="IO403" s="12"/>
      <c r="IP403" s="12"/>
      <c r="IQ403" s="12"/>
      <c r="IR403" s="12"/>
      <c r="IS403" s="12"/>
      <c r="IT403" s="12"/>
      <c r="IU403" s="12"/>
      <c r="IV403" s="12"/>
      <c r="IW403" s="12"/>
      <c r="IX403" s="12"/>
      <c r="IY403" s="12"/>
      <c r="IZ403" s="12"/>
      <c r="JA403" s="12"/>
      <c r="JB403" s="12"/>
      <c r="JC403" s="12"/>
      <c r="JD403" s="12"/>
      <c r="JE403" s="12"/>
      <c r="JF403" s="12"/>
      <c r="JG403" s="12"/>
      <c r="JH403" s="12"/>
      <c r="JI403" s="12"/>
      <c r="JJ403" s="12"/>
      <c r="JK403" s="12"/>
      <c r="JL403" s="12"/>
      <c r="JM403" s="12"/>
      <c r="JN403" s="12"/>
      <c r="JO403" s="12"/>
      <c r="JP403" s="12"/>
      <c r="JQ403" s="12"/>
      <c r="JR403" s="12"/>
      <c r="JS403" s="12"/>
      <c r="JT403" s="12"/>
      <c r="JU403" s="12"/>
      <c r="JV403" s="12"/>
    </row>
    <row r="404" spans="1:282" s="32" customFormat="1" x14ac:dyDescent="0.25">
      <c r="A404"/>
      <c r="B404"/>
      <c r="C404" s="14"/>
      <c r="D404"/>
      <c r="E404" s="42"/>
      <c r="F404" s="42"/>
      <c r="G404" s="42"/>
      <c r="H404" s="42"/>
      <c r="I404" s="42"/>
      <c r="J404" s="42"/>
      <c r="K404" s="4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12"/>
      <c r="CC404" s="12"/>
      <c r="CD404" s="12"/>
      <c r="CE404" s="12"/>
      <c r="CF404" s="12"/>
      <c r="CG404" s="12"/>
      <c r="CH404" s="12"/>
      <c r="CI404" s="12"/>
      <c r="CJ404" s="12"/>
      <c r="CK404" s="12"/>
      <c r="CL404" s="12"/>
      <c r="CM404" s="12"/>
      <c r="CN404" s="12"/>
      <c r="CO404" s="12"/>
      <c r="CP404" s="12"/>
      <c r="CQ404" s="12"/>
      <c r="CR404" s="12"/>
      <c r="CS404" s="12"/>
      <c r="CT404" s="12"/>
      <c r="CU404" s="12"/>
      <c r="CV404" s="12"/>
      <c r="CW404" s="12"/>
      <c r="CX404" s="12"/>
      <c r="CY404" s="12"/>
      <c r="CZ404" s="12"/>
      <c r="DA404" s="12"/>
      <c r="DB404" s="12"/>
      <c r="DC404" s="12"/>
      <c r="DD404" s="12"/>
      <c r="DE404" s="12"/>
      <c r="DF404" s="12"/>
      <c r="DG404" s="12"/>
      <c r="DH404" s="12"/>
      <c r="DI404" s="12"/>
      <c r="DJ404" s="12"/>
      <c r="DK404" s="12"/>
      <c r="DL404" s="12"/>
      <c r="DM404" s="12"/>
      <c r="DN404" s="12"/>
      <c r="DO404" s="12"/>
      <c r="DP404" s="12"/>
      <c r="DQ404" s="12"/>
      <c r="DR404" s="12"/>
      <c r="DS404" s="12"/>
      <c r="DT404" s="12"/>
      <c r="DU404" s="12"/>
      <c r="DV404" s="12"/>
      <c r="DW404" s="12"/>
      <c r="DX404" s="12"/>
      <c r="DY404" s="12"/>
      <c r="DZ404" s="12"/>
      <c r="EA404" s="12"/>
      <c r="EB404" s="12"/>
      <c r="EC404" s="12"/>
      <c r="ED404" s="12"/>
      <c r="EE404" s="12"/>
      <c r="EF404" s="12"/>
      <c r="EG404" s="12"/>
      <c r="EH404" s="12"/>
      <c r="EI404" s="12"/>
      <c r="EJ404" s="12"/>
      <c r="EK404" s="12"/>
      <c r="EL404" s="12"/>
      <c r="EM404" s="12"/>
      <c r="EN404" s="12"/>
      <c r="EO404" s="12"/>
      <c r="EP404" s="12"/>
      <c r="EQ404" s="12"/>
      <c r="ER404" s="12"/>
      <c r="ES404" s="12"/>
      <c r="ET404" s="12"/>
      <c r="EU404" s="12"/>
      <c r="EV404" s="12"/>
      <c r="EW404" s="12"/>
      <c r="EX404" s="12"/>
      <c r="EY404" s="12"/>
      <c r="EZ404" s="12"/>
      <c r="FA404" s="12"/>
      <c r="FB404" s="12"/>
      <c r="FC404" s="12"/>
      <c r="FD404" s="12"/>
      <c r="FE404" s="12"/>
      <c r="FF404" s="12"/>
      <c r="FG404" s="12"/>
      <c r="FH404" s="12"/>
      <c r="FI404" s="12"/>
      <c r="FJ404" s="12"/>
      <c r="FK404" s="12"/>
      <c r="FL404" s="12"/>
      <c r="FM404" s="12"/>
      <c r="FN404" s="12"/>
      <c r="FO404" s="12"/>
      <c r="FP404" s="12"/>
      <c r="FQ404" s="12"/>
      <c r="FR404" s="12"/>
      <c r="FS404" s="12"/>
      <c r="FT404" s="12"/>
      <c r="FU404" s="12"/>
      <c r="FV404" s="12"/>
      <c r="FW404" s="12"/>
      <c r="FX404" s="12"/>
      <c r="FY404" s="12"/>
      <c r="FZ404" s="12"/>
      <c r="GA404" s="12"/>
      <c r="GB404" s="12"/>
      <c r="GC404" s="12"/>
      <c r="GD404" s="12"/>
      <c r="GE404" s="12"/>
      <c r="GF404" s="12"/>
      <c r="GG404" s="12"/>
      <c r="GH404" s="12"/>
      <c r="GI404" s="12"/>
      <c r="GJ404" s="12"/>
      <c r="GK404" s="12"/>
      <c r="GL404" s="12"/>
      <c r="GM404" s="12"/>
      <c r="GN404" s="12"/>
      <c r="GO404" s="12"/>
      <c r="GP404" s="12"/>
      <c r="GQ404" s="12"/>
      <c r="GR404" s="12"/>
      <c r="GS404" s="12"/>
      <c r="GT404" s="12"/>
      <c r="GU404" s="12"/>
      <c r="GV404" s="12"/>
      <c r="GW404" s="12"/>
      <c r="GX404" s="12"/>
      <c r="GY404" s="12"/>
      <c r="GZ404" s="12"/>
      <c r="HA404" s="12"/>
      <c r="HB404" s="12"/>
      <c r="HC404" s="12"/>
      <c r="HD404" s="12"/>
      <c r="HE404" s="12"/>
      <c r="HF404" s="12"/>
      <c r="HG404" s="12"/>
      <c r="HH404" s="12"/>
      <c r="HI404" s="12"/>
      <c r="HJ404" s="12"/>
      <c r="HK404" s="12"/>
      <c r="HL404" s="12"/>
      <c r="HM404" s="12"/>
      <c r="HN404" s="12"/>
      <c r="HO404" s="12"/>
      <c r="HP404" s="12"/>
      <c r="HQ404" s="12"/>
      <c r="HR404" s="12"/>
      <c r="HS404" s="12"/>
      <c r="HT404" s="12"/>
      <c r="HU404" s="12"/>
      <c r="HV404" s="12"/>
      <c r="HW404" s="12"/>
      <c r="HX404" s="12"/>
      <c r="HY404" s="12"/>
      <c r="HZ404" s="12"/>
      <c r="IA404" s="12"/>
      <c r="IB404" s="12"/>
      <c r="IC404" s="12"/>
      <c r="ID404" s="12"/>
      <c r="IE404" s="12"/>
      <c r="IF404" s="12"/>
      <c r="IG404" s="12"/>
      <c r="IH404" s="12"/>
      <c r="II404" s="12"/>
      <c r="IJ404" s="12"/>
      <c r="IK404" s="12"/>
      <c r="IL404" s="12"/>
      <c r="IM404" s="12"/>
      <c r="IN404" s="12"/>
      <c r="IO404" s="12"/>
      <c r="IP404" s="12"/>
      <c r="IQ404" s="12"/>
      <c r="IR404" s="12"/>
      <c r="IS404" s="12"/>
      <c r="IT404" s="12"/>
      <c r="IU404" s="12"/>
      <c r="IV404" s="12"/>
      <c r="IW404" s="12"/>
      <c r="IX404" s="12"/>
      <c r="IY404" s="12"/>
      <c r="IZ404" s="12"/>
      <c r="JA404" s="12"/>
      <c r="JB404" s="12"/>
      <c r="JC404" s="12"/>
      <c r="JD404" s="12"/>
      <c r="JE404" s="12"/>
      <c r="JF404" s="12"/>
      <c r="JG404" s="12"/>
      <c r="JH404" s="12"/>
      <c r="JI404" s="12"/>
      <c r="JJ404" s="12"/>
      <c r="JK404" s="12"/>
      <c r="JL404" s="12"/>
      <c r="JM404" s="12"/>
      <c r="JN404" s="12"/>
      <c r="JO404" s="12"/>
      <c r="JP404" s="12"/>
      <c r="JQ404" s="12"/>
      <c r="JR404" s="12"/>
      <c r="JS404" s="12"/>
      <c r="JT404" s="12"/>
      <c r="JU404" s="12"/>
      <c r="JV404" s="12"/>
    </row>
    <row r="405" spans="1:282" s="31" customFormat="1" x14ac:dyDescent="0.25">
      <c r="A405" s="1" t="s">
        <v>334</v>
      </c>
      <c r="B405"/>
      <c r="C405" s="14"/>
      <c r="D405"/>
      <c r="E405" s="42"/>
      <c r="F405" s="42"/>
      <c r="G405" s="42"/>
      <c r="H405" s="42"/>
      <c r="I405" s="42"/>
      <c r="J405" s="42"/>
      <c r="K405" s="4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11"/>
      <c r="BP405" s="11"/>
      <c r="BQ405" s="11"/>
      <c r="BR405" s="11"/>
      <c r="BS405" s="11"/>
      <c r="BT405" s="11"/>
      <c r="BU405" s="11"/>
      <c r="BV405" s="11"/>
      <c r="BW405" s="11"/>
      <c r="BX405" s="11"/>
      <c r="BY405" s="11"/>
      <c r="BZ405" s="11"/>
      <c r="CA405" s="11"/>
      <c r="CB405" s="11"/>
      <c r="CC405" s="11"/>
      <c r="CD405" s="11"/>
      <c r="CE405" s="11"/>
      <c r="CF405" s="11"/>
      <c r="CG405" s="11"/>
      <c r="CH405" s="11"/>
      <c r="CI405" s="11"/>
      <c r="CJ405" s="11"/>
      <c r="CK405" s="11"/>
      <c r="CL405" s="11"/>
      <c r="CM405" s="11"/>
      <c r="CN405" s="11"/>
      <c r="CO405" s="11"/>
      <c r="CP405" s="11"/>
      <c r="CQ405" s="11"/>
      <c r="CR405" s="11"/>
      <c r="CS405" s="11"/>
      <c r="CT405" s="11"/>
      <c r="CU405" s="11"/>
      <c r="CV405" s="11"/>
      <c r="CW405" s="11"/>
      <c r="CX405" s="11"/>
      <c r="CY405" s="11"/>
      <c r="CZ405" s="11"/>
      <c r="DA405" s="11"/>
      <c r="DB405" s="11"/>
      <c r="DC405" s="11"/>
      <c r="DD405" s="11"/>
      <c r="DE405" s="11"/>
      <c r="DF405" s="11"/>
      <c r="DG405" s="11"/>
      <c r="DH405" s="11"/>
      <c r="DI405" s="11"/>
      <c r="DJ405" s="11"/>
      <c r="DK405" s="11"/>
      <c r="DL405" s="11"/>
      <c r="DM405" s="11"/>
      <c r="DN405" s="11"/>
      <c r="DO405" s="11"/>
      <c r="DP405" s="11"/>
      <c r="DQ405" s="11"/>
      <c r="DR405" s="11"/>
      <c r="DS405" s="11"/>
      <c r="DT405" s="11"/>
      <c r="DU405" s="11"/>
      <c r="DV405" s="11"/>
      <c r="DW405" s="11"/>
      <c r="DX405" s="11"/>
      <c r="DY405" s="11"/>
      <c r="DZ405" s="11"/>
      <c r="EA405" s="11"/>
      <c r="EB405" s="11"/>
      <c r="EC405" s="11"/>
      <c r="ED405" s="11"/>
      <c r="EE405" s="11"/>
      <c r="EF405" s="11"/>
      <c r="EG405" s="11"/>
      <c r="EH405" s="11"/>
      <c r="EI405" s="11"/>
      <c r="EJ405" s="11"/>
      <c r="EK405" s="11"/>
      <c r="EL405" s="11"/>
      <c r="EM405" s="11"/>
      <c r="EN405" s="11"/>
      <c r="EO405" s="11"/>
      <c r="EP405" s="11"/>
      <c r="EQ405" s="11"/>
      <c r="ER405" s="11"/>
      <c r="ES405" s="11"/>
      <c r="ET405" s="11"/>
      <c r="EU405" s="11"/>
      <c r="EV405" s="11"/>
      <c r="EW405" s="11"/>
      <c r="EX405" s="11"/>
      <c r="EY405" s="11"/>
      <c r="EZ405" s="11"/>
      <c r="FA405" s="11"/>
      <c r="FB405" s="11"/>
      <c r="FC405" s="11"/>
      <c r="FD405" s="11"/>
      <c r="FE405" s="11"/>
      <c r="FF405" s="11"/>
      <c r="FG405" s="11"/>
      <c r="FH405" s="11"/>
      <c r="FI405" s="11"/>
      <c r="FJ405" s="11"/>
      <c r="FK405" s="11"/>
      <c r="FL405" s="11"/>
      <c r="FM405" s="11"/>
      <c r="FN405" s="11"/>
      <c r="FO405" s="11"/>
      <c r="FP405" s="11"/>
      <c r="FQ405" s="11"/>
      <c r="FR405" s="11"/>
      <c r="FS405" s="11"/>
      <c r="FT405" s="11"/>
      <c r="FU405" s="11"/>
      <c r="FV405" s="11"/>
      <c r="FW405" s="11"/>
      <c r="FX405" s="11"/>
      <c r="FY405" s="11"/>
      <c r="FZ405" s="11"/>
      <c r="GA405" s="11"/>
      <c r="GB405" s="11"/>
      <c r="GC405" s="11"/>
      <c r="GD405" s="11"/>
      <c r="GE405" s="11"/>
      <c r="GF405" s="11"/>
      <c r="GG405" s="11"/>
      <c r="GH405" s="11"/>
      <c r="GI405" s="11"/>
      <c r="GJ405" s="11"/>
      <c r="GK405" s="11"/>
      <c r="GL405" s="11"/>
      <c r="GM405" s="11"/>
      <c r="GN405" s="11"/>
      <c r="GO405" s="11"/>
      <c r="GP405" s="11"/>
      <c r="GQ405" s="11"/>
      <c r="GR405" s="11"/>
      <c r="GS405" s="11"/>
      <c r="GT405" s="11"/>
      <c r="GU405" s="11"/>
      <c r="GV405" s="11"/>
      <c r="GW405" s="11"/>
      <c r="GX405" s="11"/>
      <c r="GY405" s="11"/>
      <c r="GZ405" s="11"/>
      <c r="HA405" s="11"/>
      <c r="HB405" s="11"/>
      <c r="HC405" s="11"/>
      <c r="HD405" s="11"/>
      <c r="HE405" s="11"/>
      <c r="HF405" s="11"/>
      <c r="HG405" s="11"/>
      <c r="HH405" s="11"/>
      <c r="HI405" s="11"/>
      <c r="HJ405" s="11"/>
      <c r="HK405" s="11"/>
      <c r="HL405" s="11"/>
      <c r="HM405" s="11"/>
      <c r="HN405" s="11"/>
      <c r="HO405" s="11"/>
      <c r="HP405" s="11"/>
      <c r="HQ405" s="11"/>
      <c r="HR405" s="11"/>
      <c r="HS405" s="11"/>
      <c r="HT405" s="11"/>
      <c r="HU405" s="11"/>
      <c r="HV405" s="11"/>
      <c r="HW405" s="11"/>
      <c r="HX405" s="11"/>
      <c r="HY405" s="11"/>
      <c r="HZ405" s="11"/>
      <c r="IA405" s="11"/>
      <c r="IB405" s="11"/>
      <c r="IC405" s="11"/>
      <c r="ID405" s="11"/>
      <c r="IE405" s="11"/>
      <c r="IF405" s="11"/>
      <c r="IG405" s="11"/>
      <c r="IH405" s="11"/>
      <c r="II405" s="11"/>
      <c r="IJ405" s="11"/>
      <c r="IK405" s="11"/>
      <c r="IL405" s="11"/>
      <c r="IM405" s="11"/>
      <c r="IN405" s="11"/>
      <c r="IO405" s="11"/>
      <c r="IP405" s="11"/>
      <c r="IQ405" s="11"/>
      <c r="IR405" s="11"/>
      <c r="IS405" s="11"/>
      <c r="IT405" s="11"/>
      <c r="IU405" s="11"/>
      <c r="IV405" s="11"/>
      <c r="IW405" s="11"/>
      <c r="IX405" s="11"/>
      <c r="IY405" s="11"/>
      <c r="IZ405" s="11"/>
      <c r="JA405" s="11"/>
      <c r="JB405" s="11"/>
      <c r="JC405" s="11"/>
      <c r="JD405" s="11"/>
      <c r="JE405" s="11"/>
      <c r="JF405" s="11"/>
      <c r="JG405" s="11"/>
      <c r="JH405" s="11"/>
      <c r="JI405" s="11"/>
      <c r="JJ405" s="11"/>
      <c r="JK405" s="11"/>
      <c r="JL405" s="11"/>
      <c r="JM405" s="11"/>
      <c r="JN405" s="11"/>
      <c r="JO405" s="11"/>
      <c r="JP405" s="11"/>
      <c r="JQ405" s="11"/>
      <c r="JR405" s="11"/>
      <c r="JS405" s="11"/>
      <c r="JT405" s="11"/>
      <c r="JU405" s="11"/>
      <c r="JV405" s="11"/>
    </row>
    <row r="406" spans="1:282" s="11" customFormat="1" x14ac:dyDescent="0.25">
      <c r="A406" t="s">
        <v>406</v>
      </c>
      <c r="B406" t="s">
        <v>11</v>
      </c>
      <c r="C406" s="14" t="s">
        <v>342</v>
      </c>
      <c r="D406" t="s">
        <v>226</v>
      </c>
      <c r="E406" s="42">
        <v>165000</v>
      </c>
      <c r="F406" s="42">
        <v>4735.5</v>
      </c>
      <c r="G406" s="42">
        <v>27413.040000000001</v>
      </c>
      <c r="H406" s="42">
        <v>4943.8</v>
      </c>
      <c r="I406" s="42">
        <v>4815</v>
      </c>
      <c r="J406" s="42">
        <f>+F406+G406+H406+I406</f>
        <v>41907.339999999997</v>
      </c>
      <c r="K406" s="42">
        <f>+E406-J406</f>
        <v>123092.66</v>
      </c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</row>
    <row r="407" spans="1:282" x14ac:dyDescent="0.25">
      <c r="A407" t="s">
        <v>148</v>
      </c>
      <c r="B407" t="s">
        <v>20</v>
      </c>
      <c r="C407" s="14" t="s">
        <v>342</v>
      </c>
      <c r="D407" t="s">
        <v>226</v>
      </c>
      <c r="E407" s="42">
        <v>32000</v>
      </c>
      <c r="F407" s="42">
        <v>918.4</v>
      </c>
      <c r="G407" s="42">
        <v>0</v>
      </c>
      <c r="H407" s="42">
        <f>E407*0.0304</f>
        <v>972.8</v>
      </c>
      <c r="I407" s="42">
        <v>275</v>
      </c>
      <c r="J407" s="42">
        <f>+F407+G407+H407+I407</f>
        <v>2166.1999999999998</v>
      </c>
      <c r="K407" s="42">
        <f>+E407-J407</f>
        <v>29833.8</v>
      </c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12"/>
      <c r="CC407" s="12"/>
      <c r="CD407" s="12"/>
      <c r="CE407" s="12"/>
      <c r="CF407" s="12"/>
      <c r="CG407" s="12"/>
      <c r="CH407" s="12"/>
      <c r="CI407" s="12"/>
      <c r="CJ407" s="12"/>
      <c r="CK407" s="12"/>
      <c r="CL407" s="12"/>
      <c r="CM407" s="12"/>
      <c r="CN407" s="12"/>
      <c r="CO407" s="12"/>
      <c r="CP407" s="12"/>
      <c r="CQ407" s="12"/>
      <c r="CR407" s="12"/>
      <c r="CS407" s="12"/>
      <c r="CT407" s="12"/>
      <c r="CU407" s="12"/>
      <c r="CV407" s="12"/>
      <c r="CW407" s="12"/>
      <c r="CX407" s="12"/>
      <c r="CY407" s="12"/>
      <c r="CZ407" s="12"/>
      <c r="DA407" s="12"/>
      <c r="DB407" s="12"/>
      <c r="DC407" s="12"/>
      <c r="DD407" s="12"/>
      <c r="DE407" s="12"/>
      <c r="DF407" s="12"/>
      <c r="DG407" s="12"/>
      <c r="DH407" s="12"/>
      <c r="DI407" s="12"/>
      <c r="DJ407" s="12"/>
      <c r="DK407" s="12"/>
      <c r="DL407" s="12"/>
      <c r="DM407" s="12"/>
      <c r="DN407" s="12"/>
      <c r="DO407" s="12"/>
      <c r="DP407" s="12"/>
      <c r="DQ407" s="12"/>
      <c r="DR407" s="12"/>
      <c r="DS407" s="12"/>
      <c r="DT407" s="12"/>
      <c r="DU407" s="12"/>
      <c r="DV407" s="12"/>
      <c r="DW407" s="12"/>
      <c r="DX407" s="12"/>
      <c r="DY407" s="12"/>
      <c r="DZ407" s="12"/>
      <c r="EA407" s="12"/>
      <c r="EB407" s="12"/>
      <c r="EC407" s="12"/>
      <c r="ED407" s="12"/>
      <c r="EE407" s="12"/>
      <c r="EF407" s="12"/>
      <c r="EG407" s="12"/>
      <c r="EH407" s="12"/>
      <c r="EI407" s="12"/>
      <c r="EJ407" s="12"/>
      <c r="EK407" s="12"/>
      <c r="EL407" s="12"/>
      <c r="EM407" s="12"/>
      <c r="EN407" s="12"/>
      <c r="EO407" s="12"/>
      <c r="EP407" s="12"/>
      <c r="EQ407" s="12"/>
      <c r="ER407" s="12"/>
      <c r="ES407" s="12"/>
      <c r="ET407" s="12"/>
      <c r="EU407" s="12"/>
      <c r="EV407" s="12"/>
      <c r="EW407" s="12"/>
      <c r="EX407" s="12"/>
      <c r="EY407" s="12"/>
      <c r="EZ407" s="12"/>
      <c r="FA407" s="12"/>
      <c r="FB407" s="12"/>
      <c r="FC407" s="12"/>
      <c r="FD407" s="12"/>
      <c r="FE407" s="12"/>
      <c r="FF407" s="12"/>
      <c r="FG407" s="12"/>
      <c r="FH407" s="12"/>
      <c r="FI407" s="12"/>
      <c r="FJ407" s="12"/>
      <c r="FK407" s="12"/>
      <c r="FL407" s="12"/>
      <c r="FM407" s="12"/>
      <c r="FN407" s="12"/>
      <c r="FO407" s="12"/>
      <c r="FP407" s="12"/>
      <c r="FQ407" s="12"/>
      <c r="FR407" s="12"/>
      <c r="FS407" s="12"/>
      <c r="FT407" s="12"/>
      <c r="FU407" s="12"/>
      <c r="FV407" s="12"/>
      <c r="FW407" s="12"/>
      <c r="FX407" s="12"/>
      <c r="FY407" s="12"/>
      <c r="FZ407" s="12"/>
      <c r="GA407" s="12"/>
      <c r="GB407" s="12"/>
      <c r="GC407" s="12"/>
      <c r="GD407" s="12"/>
      <c r="GE407" s="12"/>
      <c r="GF407" s="12"/>
      <c r="GG407" s="12"/>
      <c r="GH407" s="12"/>
      <c r="GI407" s="12"/>
      <c r="GJ407" s="12"/>
      <c r="GK407" s="12"/>
      <c r="GL407" s="12"/>
      <c r="GM407" s="12"/>
      <c r="GN407" s="12"/>
      <c r="GO407" s="12"/>
      <c r="GP407" s="12"/>
      <c r="GQ407" s="12"/>
      <c r="GR407" s="12"/>
      <c r="GS407" s="12"/>
      <c r="GT407" s="12"/>
      <c r="GU407" s="12"/>
      <c r="GV407" s="12"/>
      <c r="GW407" s="12"/>
      <c r="GX407" s="12"/>
      <c r="GY407" s="12"/>
      <c r="GZ407" s="12"/>
      <c r="HA407" s="12"/>
      <c r="HB407" s="12"/>
      <c r="HC407" s="12"/>
      <c r="HD407" s="12"/>
      <c r="HE407" s="12"/>
      <c r="HF407" s="12"/>
      <c r="HG407" s="12"/>
      <c r="HH407" s="12"/>
      <c r="HI407" s="12"/>
      <c r="HJ407" s="12"/>
      <c r="HK407" s="12"/>
      <c r="HL407" s="12"/>
      <c r="HM407" s="12"/>
      <c r="HN407" s="12"/>
      <c r="HO407" s="12"/>
      <c r="HP407" s="12"/>
      <c r="HQ407" s="12"/>
      <c r="HR407" s="12"/>
      <c r="HS407" s="12"/>
      <c r="HT407" s="12"/>
      <c r="HU407" s="12"/>
      <c r="HV407" s="12"/>
      <c r="HW407" s="12"/>
      <c r="HX407" s="12"/>
      <c r="HY407" s="12"/>
      <c r="HZ407" s="12"/>
      <c r="IA407" s="12"/>
      <c r="IB407" s="12"/>
      <c r="IC407" s="12"/>
      <c r="ID407" s="12"/>
      <c r="IE407" s="12"/>
      <c r="IF407" s="12"/>
      <c r="IG407" s="12"/>
      <c r="IH407" s="12"/>
      <c r="II407" s="12"/>
      <c r="IJ407" s="12"/>
      <c r="IK407" s="12"/>
      <c r="IL407" s="12"/>
      <c r="IM407" s="12"/>
      <c r="IN407" s="12"/>
      <c r="IO407" s="12"/>
      <c r="IP407" s="12"/>
      <c r="IQ407" s="12"/>
      <c r="IR407" s="12"/>
      <c r="IS407" s="12"/>
      <c r="IT407" s="12"/>
      <c r="IU407" s="12"/>
      <c r="IV407" s="12"/>
      <c r="IW407" s="12"/>
      <c r="IX407" s="12"/>
      <c r="IY407" s="12"/>
      <c r="IZ407" s="12"/>
      <c r="JA407" s="12"/>
      <c r="JB407" s="12"/>
      <c r="JC407" s="12"/>
      <c r="JD407" s="12"/>
      <c r="JE407" s="12"/>
      <c r="JF407" s="12"/>
      <c r="JG407" s="12"/>
      <c r="JH407" s="12"/>
      <c r="JI407" s="12"/>
      <c r="JJ407" s="12"/>
      <c r="JK407" s="12"/>
      <c r="JL407" s="12"/>
      <c r="JM407" s="12"/>
      <c r="JN407" s="12"/>
      <c r="JO407" s="12"/>
      <c r="JP407" s="12"/>
      <c r="JQ407" s="12"/>
      <c r="JR407" s="12"/>
      <c r="JS407" s="12"/>
      <c r="JT407" s="12"/>
      <c r="JU407" s="12"/>
      <c r="JV407" s="12"/>
    </row>
    <row r="408" spans="1:282" s="11" customFormat="1" x14ac:dyDescent="0.25">
      <c r="A408" t="s">
        <v>142</v>
      </c>
      <c r="B408" t="s">
        <v>312</v>
      </c>
      <c r="C408" s="14" t="s">
        <v>343</v>
      </c>
      <c r="D408" t="s">
        <v>226</v>
      </c>
      <c r="E408" s="42">
        <v>44000</v>
      </c>
      <c r="F408" s="42">
        <v>1262.8</v>
      </c>
      <c r="G408" s="42">
        <v>1007.19</v>
      </c>
      <c r="H408" s="42">
        <f>E408*0.0304</f>
        <v>1337.6</v>
      </c>
      <c r="I408" s="42">
        <v>275</v>
      </c>
      <c r="J408" s="42">
        <f>+F408+G408+H408+I408</f>
        <v>3882.59</v>
      </c>
      <c r="K408" s="42">
        <f>+E408-J408</f>
        <v>40117.410000000003</v>
      </c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</row>
    <row r="409" spans="1:282" s="28" customFormat="1" x14ac:dyDescent="0.25">
      <c r="A409" t="s">
        <v>91</v>
      </c>
      <c r="B409" t="s">
        <v>463</v>
      </c>
      <c r="C409" s="14" t="s">
        <v>342</v>
      </c>
      <c r="D409" t="s">
        <v>226</v>
      </c>
      <c r="E409" s="42">
        <v>61000</v>
      </c>
      <c r="F409" s="42">
        <v>1750.7</v>
      </c>
      <c r="G409" s="42">
        <v>3674.86</v>
      </c>
      <c r="H409" s="42">
        <v>1854.4</v>
      </c>
      <c r="I409" s="42">
        <v>175</v>
      </c>
      <c r="J409" s="42">
        <f>+F409+G409+H409+I409</f>
        <v>7454.96</v>
      </c>
      <c r="K409" s="42">
        <f>+E409-J409</f>
        <v>53545.04</v>
      </c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  <c r="BA409" s="12"/>
      <c r="BB409" s="12"/>
      <c r="BC409" s="12"/>
      <c r="BD409" s="12"/>
      <c r="BE409" s="12"/>
      <c r="BF409" s="12"/>
      <c r="BG409" s="12"/>
      <c r="BH409" s="12"/>
      <c r="BI409" s="12"/>
      <c r="BJ409" s="12"/>
      <c r="BK409" s="12"/>
      <c r="BL409" s="12"/>
      <c r="BM409" s="12"/>
      <c r="BN409" s="12"/>
      <c r="BO409" s="12"/>
      <c r="BP409" s="12"/>
      <c r="BQ409" s="12"/>
      <c r="BR409" s="12"/>
      <c r="BS409" s="12"/>
      <c r="BT409" s="12"/>
      <c r="BU409" s="12"/>
      <c r="BV409" s="12"/>
      <c r="BW409" s="12"/>
      <c r="BX409" s="12"/>
      <c r="BY409" s="12"/>
      <c r="BZ409" s="12"/>
      <c r="CA409" s="12"/>
      <c r="CB409" s="12"/>
      <c r="CC409" s="12"/>
      <c r="CD409" s="12"/>
      <c r="CE409" s="12"/>
      <c r="CF409" s="12"/>
      <c r="CG409" s="12"/>
      <c r="CH409" s="12"/>
      <c r="CI409" s="12"/>
      <c r="CJ409" s="12"/>
      <c r="CK409" s="12"/>
      <c r="CL409" s="12"/>
      <c r="CM409" s="12"/>
      <c r="CN409" s="12"/>
      <c r="CO409" s="12"/>
      <c r="CP409" s="12"/>
      <c r="CQ409" s="12"/>
      <c r="CR409" s="12"/>
      <c r="CS409" s="12"/>
      <c r="CT409" s="12"/>
      <c r="CU409" s="12"/>
      <c r="CV409" s="12"/>
      <c r="CW409" s="12"/>
      <c r="CX409" s="12"/>
      <c r="CY409" s="12"/>
      <c r="CZ409" s="12"/>
      <c r="DA409" s="12"/>
      <c r="DB409" s="12"/>
      <c r="DC409" s="12"/>
      <c r="DD409" s="12"/>
      <c r="DE409" s="12"/>
      <c r="DF409" s="12"/>
      <c r="DG409" s="12"/>
      <c r="DH409" s="12"/>
      <c r="DI409" s="12"/>
      <c r="DJ409" s="12"/>
      <c r="DK409" s="12"/>
      <c r="DL409" s="12"/>
      <c r="DM409" s="12"/>
      <c r="DN409" s="12"/>
      <c r="DO409" s="12"/>
      <c r="DP409" s="12"/>
      <c r="DQ409" s="12"/>
      <c r="DR409" s="12"/>
      <c r="DS409" s="12"/>
      <c r="DT409" s="12"/>
      <c r="DU409" s="12"/>
      <c r="DV409" s="12"/>
      <c r="DW409" s="12"/>
      <c r="DX409" s="12"/>
      <c r="DY409" s="12"/>
      <c r="DZ409" s="12"/>
      <c r="EA409" s="12"/>
      <c r="EB409" s="12"/>
      <c r="EC409" s="12"/>
      <c r="ED409" s="12"/>
      <c r="EE409" s="12"/>
      <c r="EF409" s="12"/>
      <c r="EG409" s="12"/>
      <c r="EH409" s="12"/>
      <c r="EI409" s="12"/>
      <c r="EJ409" s="12"/>
      <c r="EK409" s="12"/>
      <c r="EL409" s="12"/>
      <c r="EM409" s="12"/>
      <c r="EN409" s="12"/>
      <c r="EO409" s="12"/>
      <c r="EP409" s="12"/>
      <c r="EQ409" s="12"/>
      <c r="ER409" s="12"/>
      <c r="ES409" s="12"/>
      <c r="ET409" s="12"/>
      <c r="EU409" s="12"/>
      <c r="EV409" s="12"/>
      <c r="EW409" s="12"/>
      <c r="EX409" s="12"/>
      <c r="EY409" s="12"/>
      <c r="EZ409" s="12"/>
      <c r="FA409" s="12"/>
      <c r="FB409" s="12"/>
      <c r="FC409" s="12"/>
      <c r="FD409" s="12"/>
      <c r="FE409" s="12"/>
      <c r="FF409" s="12"/>
      <c r="FG409" s="12"/>
      <c r="FH409" s="12"/>
      <c r="FI409" s="12"/>
      <c r="FJ409" s="12"/>
      <c r="FK409" s="12"/>
      <c r="FL409" s="12"/>
      <c r="FM409" s="12"/>
      <c r="FN409" s="12"/>
      <c r="FO409" s="12"/>
      <c r="FP409" s="12"/>
      <c r="FQ409" s="12"/>
      <c r="FR409" s="12"/>
      <c r="FS409" s="12"/>
      <c r="FT409" s="12"/>
      <c r="FU409" s="12"/>
      <c r="FV409" s="12"/>
      <c r="FW409" s="12"/>
      <c r="FX409" s="12"/>
      <c r="FY409" s="12"/>
      <c r="FZ409" s="12"/>
      <c r="GA409" s="12"/>
      <c r="GB409" s="12"/>
      <c r="GC409" s="12"/>
      <c r="GD409" s="12"/>
      <c r="GE409" s="12"/>
      <c r="GF409" s="12"/>
      <c r="GG409" s="12"/>
      <c r="GH409" s="12"/>
      <c r="GI409" s="12"/>
      <c r="GJ409" s="12"/>
      <c r="GK409" s="12"/>
      <c r="GL409" s="12"/>
      <c r="GM409" s="12"/>
      <c r="GN409" s="12"/>
      <c r="GO409" s="12"/>
      <c r="GP409" s="12"/>
      <c r="GQ409" s="12"/>
      <c r="GR409" s="12"/>
      <c r="GS409" s="12"/>
      <c r="GT409" s="12"/>
      <c r="GU409" s="12"/>
      <c r="GV409" s="12"/>
      <c r="GW409" s="12"/>
      <c r="GX409" s="12"/>
      <c r="GY409" s="12"/>
      <c r="GZ409" s="12"/>
      <c r="HA409" s="12"/>
      <c r="HB409" s="12"/>
      <c r="HC409" s="12"/>
      <c r="HD409" s="12"/>
      <c r="HE409" s="12"/>
      <c r="HF409" s="12"/>
      <c r="HG409" s="12"/>
      <c r="HH409" s="12"/>
      <c r="HI409" s="12"/>
      <c r="HJ409" s="12"/>
      <c r="HK409" s="12"/>
      <c r="HL409" s="12"/>
      <c r="HM409" s="12"/>
      <c r="HN409" s="12"/>
      <c r="HO409" s="12"/>
      <c r="HP409" s="12"/>
      <c r="HQ409" s="12"/>
      <c r="HR409" s="12"/>
      <c r="HS409" s="12"/>
      <c r="HT409" s="12"/>
      <c r="HU409" s="12"/>
      <c r="HV409" s="12"/>
      <c r="HW409" s="12"/>
      <c r="HX409" s="12"/>
      <c r="HY409" s="12"/>
      <c r="HZ409" s="12"/>
      <c r="IA409" s="12"/>
      <c r="IB409" s="12"/>
      <c r="IC409" s="12"/>
      <c r="ID409" s="12"/>
      <c r="IE409" s="12"/>
      <c r="IF409" s="12"/>
      <c r="IG409" s="12"/>
      <c r="IH409" s="12"/>
      <c r="II409" s="12"/>
      <c r="IJ409" s="12"/>
      <c r="IK409" s="12"/>
      <c r="IL409" s="12"/>
      <c r="IM409" s="12"/>
      <c r="IN409" s="12"/>
      <c r="IO409" s="12"/>
      <c r="IP409" s="12"/>
      <c r="IQ409" s="12"/>
      <c r="IR409" s="12"/>
      <c r="IS409" s="12"/>
      <c r="IT409" s="12"/>
      <c r="IU409" s="12"/>
      <c r="IV409" s="12"/>
      <c r="IW409" s="12"/>
      <c r="IX409" s="12"/>
      <c r="IY409" s="12"/>
      <c r="IZ409" s="12"/>
      <c r="JA409" s="12"/>
      <c r="JB409" s="12"/>
      <c r="JC409" s="12"/>
      <c r="JD409" s="12"/>
      <c r="JE409" s="12"/>
      <c r="JF409" s="12"/>
      <c r="JG409" s="12"/>
      <c r="JH409" s="12"/>
      <c r="JI409" s="12"/>
      <c r="JJ409" s="12"/>
      <c r="JK409" s="12"/>
      <c r="JL409" s="12"/>
      <c r="JM409" s="12"/>
      <c r="JN409" s="12"/>
      <c r="JO409" s="12"/>
      <c r="JP409" s="12"/>
      <c r="JQ409" s="12"/>
      <c r="JR409" s="12"/>
      <c r="JS409" s="12"/>
      <c r="JT409" s="12"/>
      <c r="JU409" s="12"/>
      <c r="JV409" s="12"/>
    </row>
    <row r="410" spans="1:282" s="32" customFormat="1" x14ac:dyDescent="0.25">
      <c r="A410" s="26" t="s">
        <v>12</v>
      </c>
      <c r="B410" s="26">
        <v>4</v>
      </c>
      <c r="C410" s="27"/>
      <c r="D410" s="26"/>
      <c r="E410" s="49">
        <f t="shared" ref="E410:K410" si="59">SUM(E406:E409)</f>
        <v>302000</v>
      </c>
      <c r="F410" s="49">
        <f t="shared" si="59"/>
        <v>8667.4</v>
      </c>
      <c r="G410" s="49">
        <f t="shared" si="59"/>
        <v>32095.09</v>
      </c>
      <c r="H410" s="49">
        <f t="shared" si="59"/>
        <v>9108.6</v>
      </c>
      <c r="I410" s="49">
        <f t="shared" si="59"/>
        <v>5540</v>
      </c>
      <c r="J410" s="49">
        <f t="shared" si="59"/>
        <v>55411.09</v>
      </c>
      <c r="K410" s="49">
        <f t="shared" si="59"/>
        <v>246588.91</v>
      </c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  <c r="BA410" s="12"/>
      <c r="BB410" s="12"/>
      <c r="BC410" s="12"/>
      <c r="BD410" s="12"/>
      <c r="BE410" s="12"/>
      <c r="BF410" s="12"/>
      <c r="BG410" s="12"/>
      <c r="BH410" s="12"/>
      <c r="BI410" s="12"/>
      <c r="BJ410" s="12"/>
      <c r="BK410" s="12"/>
      <c r="BL410" s="12"/>
      <c r="BM410" s="12"/>
      <c r="BN410" s="12"/>
      <c r="BO410" s="12"/>
      <c r="BP410" s="12"/>
      <c r="BQ410" s="12"/>
      <c r="BR410" s="12"/>
      <c r="BS410" s="12"/>
      <c r="BT410" s="12"/>
      <c r="BU410" s="12"/>
      <c r="BV410" s="12"/>
      <c r="BW410" s="12"/>
      <c r="BX410" s="12"/>
      <c r="BY410" s="12"/>
      <c r="BZ410" s="12"/>
      <c r="CA410" s="12"/>
      <c r="CB410" s="12"/>
      <c r="CC410" s="12"/>
      <c r="CD410" s="12"/>
      <c r="CE410" s="12"/>
      <c r="CF410" s="12"/>
      <c r="CG410" s="12"/>
      <c r="CH410" s="12"/>
      <c r="CI410" s="12"/>
      <c r="CJ410" s="12"/>
      <c r="CK410" s="12"/>
      <c r="CL410" s="12"/>
      <c r="CM410" s="12"/>
      <c r="CN410" s="12"/>
      <c r="CO410" s="12"/>
      <c r="CP410" s="12"/>
      <c r="CQ410" s="12"/>
      <c r="CR410" s="12"/>
      <c r="CS410" s="12"/>
      <c r="CT410" s="12"/>
      <c r="CU410" s="12"/>
      <c r="CV410" s="12"/>
      <c r="CW410" s="12"/>
      <c r="CX410" s="12"/>
      <c r="CY410" s="12"/>
      <c r="CZ410" s="12"/>
      <c r="DA410" s="12"/>
      <c r="DB410" s="12"/>
      <c r="DC410" s="12"/>
      <c r="DD410" s="12"/>
      <c r="DE410" s="12"/>
      <c r="DF410" s="12"/>
      <c r="DG410" s="12"/>
      <c r="DH410" s="12"/>
      <c r="DI410" s="12"/>
      <c r="DJ410" s="12"/>
      <c r="DK410" s="12"/>
      <c r="DL410" s="12"/>
      <c r="DM410" s="12"/>
      <c r="DN410" s="12"/>
      <c r="DO410" s="12"/>
      <c r="DP410" s="12"/>
      <c r="DQ410" s="12"/>
      <c r="DR410" s="12"/>
      <c r="DS410" s="12"/>
      <c r="DT410" s="12"/>
      <c r="DU410" s="12"/>
      <c r="DV410" s="12"/>
      <c r="DW410" s="12"/>
      <c r="DX410" s="12"/>
      <c r="DY410" s="12"/>
      <c r="DZ410" s="12"/>
      <c r="EA410" s="12"/>
      <c r="EB410" s="12"/>
      <c r="EC410" s="12"/>
      <c r="ED410" s="12"/>
      <c r="EE410" s="12"/>
      <c r="EF410" s="12"/>
      <c r="EG410" s="12"/>
      <c r="EH410" s="12"/>
      <c r="EI410" s="12"/>
      <c r="EJ410" s="12"/>
      <c r="EK410" s="12"/>
      <c r="EL410" s="12"/>
      <c r="EM410" s="12"/>
      <c r="EN410" s="12"/>
      <c r="EO410" s="12"/>
      <c r="EP410" s="12"/>
      <c r="EQ410" s="12"/>
      <c r="ER410" s="12"/>
      <c r="ES410" s="12"/>
      <c r="ET410" s="12"/>
      <c r="EU410" s="12"/>
      <c r="EV410" s="12"/>
      <c r="EW410" s="12"/>
      <c r="EX410" s="12"/>
      <c r="EY410" s="12"/>
      <c r="EZ410" s="12"/>
      <c r="FA410" s="12"/>
      <c r="FB410" s="12"/>
      <c r="FC410" s="12"/>
      <c r="FD410" s="12"/>
      <c r="FE410" s="12"/>
      <c r="FF410" s="12"/>
      <c r="FG410" s="12"/>
      <c r="FH410" s="12"/>
      <c r="FI410" s="12"/>
      <c r="FJ410" s="12"/>
      <c r="FK410" s="12"/>
      <c r="FL410" s="12"/>
      <c r="FM410" s="12"/>
      <c r="FN410" s="12"/>
      <c r="FO410" s="12"/>
      <c r="FP410" s="12"/>
      <c r="FQ410" s="12"/>
      <c r="FR410" s="12"/>
      <c r="FS410" s="12"/>
      <c r="FT410" s="12"/>
      <c r="FU410" s="12"/>
      <c r="FV410" s="12"/>
      <c r="FW410" s="12"/>
      <c r="FX410" s="12"/>
      <c r="FY410" s="12"/>
      <c r="FZ410" s="12"/>
      <c r="GA410" s="12"/>
      <c r="GB410" s="12"/>
      <c r="GC410" s="12"/>
      <c r="GD410" s="12"/>
      <c r="GE410" s="12"/>
      <c r="GF410" s="12"/>
      <c r="GG410" s="12"/>
      <c r="GH410" s="12"/>
      <c r="GI410" s="12"/>
      <c r="GJ410" s="12"/>
      <c r="GK410" s="12"/>
      <c r="GL410" s="12"/>
      <c r="GM410" s="12"/>
      <c r="GN410" s="12"/>
      <c r="GO410" s="12"/>
      <c r="GP410" s="12"/>
      <c r="GQ410" s="12"/>
      <c r="GR410" s="12"/>
      <c r="GS410" s="12"/>
      <c r="GT410" s="12"/>
      <c r="GU410" s="12"/>
      <c r="GV410" s="12"/>
      <c r="GW410" s="12"/>
      <c r="GX410" s="12"/>
      <c r="GY410" s="12"/>
      <c r="GZ410" s="12"/>
      <c r="HA410" s="12"/>
      <c r="HB410" s="12"/>
      <c r="HC410" s="12"/>
      <c r="HD410" s="12"/>
      <c r="HE410" s="12"/>
      <c r="HF410" s="12"/>
      <c r="HG410" s="12"/>
      <c r="HH410" s="12"/>
      <c r="HI410" s="12"/>
      <c r="HJ410" s="12"/>
      <c r="HK410" s="12"/>
      <c r="HL410" s="12"/>
      <c r="HM410" s="12"/>
      <c r="HN410" s="12"/>
      <c r="HO410" s="12"/>
      <c r="HP410" s="12"/>
      <c r="HQ410" s="12"/>
      <c r="HR410" s="12"/>
      <c r="HS410" s="12"/>
      <c r="HT410" s="12"/>
      <c r="HU410" s="12"/>
      <c r="HV410" s="12"/>
      <c r="HW410" s="12"/>
      <c r="HX410" s="12"/>
      <c r="HY410" s="12"/>
      <c r="HZ410" s="12"/>
      <c r="IA410" s="12"/>
      <c r="IB410" s="12"/>
      <c r="IC410" s="12"/>
      <c r="ID410" s="12"/>
      <c r="IE410" s="12"/>
      <c r="IF410" s="12"/>
      <c r="IG410" s="12"/>
      <c r="IH410" s="12"/>
      <c r="II410" s="12"/>
      <c r="IJ410" s="12"/>
      <c r="IK410" s="12"/>
      <c r="IL410" s="12"/>
      <c r="IM410" s="12"/>
      <c r="IN410" s="12"/>
      <c r="IO410" s="12"/>
      <c r="IP410" s="12"/>
      <c r="IQ410" s="12"/>
      <c r="IR410" s="12"/>
      <c r="IS410" s="12"/>
      <c r="IT410" s="12"/>
      <c r="IU410" s="12"/>
      <c r="IV410" s="12"/>
      <c r="IW410" s="12"/>
      <c r="IX410" s="12"/>
      <c r="IY410" s="12"/>
      <c r="IZ410" s="12"/>
      <c r="JA410" s="12"/>
      <c r="JB410" s="12"/>
      <c r="JC410" s="12"/>
      <c r="JD410" s="12"/>
      <c r="JE410" s="12"/>
      <c r="JF410" s="12"/>
      <c r="JG410" s="12"/>
      <c r="JH410" s="12"/>
      <c r="JI410" s="12"/>
      <c r="JJ410" s="12"/>
      <c r="JK410" s="12"/>
      <c r="JL410" s="12"/>
      <c r="JM410" s="12"/>
      <c r="JN410" s="12"/>
      <c r="JO410" s="12"/>
      <c r="JP410" s="12"/>
      <c r="JQ410" s="12"/>
      <c r="JR410" s="12"/>
      <c r="JS410" s="12"/>
      <c r="JT410" s="12"/>
      <c r="JU410" s="12"/>
      <c r="JV410" s="12"/>
    </row>
    <row r="411" spans="1:282" s="20" customFormat="1" x14ac:dyDescent="0.25">
      <c r="A411" s="46"/>
      <c r="B411" s="46"/>
      <c r="C411" s="47"/>
      <c r="D411" s="46"/>
      <c r="E411" s="62"/>
      <c r="F411" s="62"/>
      <c r="G411" s="62"/>
      <c r="H411" s="62"/>
      <c r="I411" s="62"/>
      <c r="J411" s="62"/>
      <c r="K411" s="62"/>
    </row>
    <row r="412" spans="1:282" s="32" customFormat="1" x14ac:dyDescent="0.25">
      <c r="A412" s="1" t="s">
        <v>335</v>
      </c>
      <c r="B412"/>
      <c r="C412" s="14"/>
      <c r="D412"/>
      <c r="E412" s="42"/>
      <c r="F412" s="42"/>
      <c r="G412" s="42"/>
      <c r="H412" s="42"/>
      <c r="I412" s="42"/>
      <c r="J412" s="42"/>
      <c r="K412" s="42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  <c r="BA412" s="12"/>
      <c r="BB412" s="12"/>
      <c r="BC412" s="12"/>
      <c r="BD412" s="12"/>
      <c r="BE412" s="12"/>
      <c r="BF412" s="12"/>
      <c r="BG412" s="12"/>
      <c r="BH412" s="12"/>
      <c r="BI412" s="12"/>
      <c r="BJ412" s="12"/>
      <c r="BK412" s="12"/>
      <c r="BL412" s="12"/>
      <c r="BM412" s="12"/>
      <c r="BN412" s="12"/>
      <c r="BO412" s="12"/>
      <c r="BP412" s="12"/>
      <c r="BQ412" s="12"/>
      <c r="BR412" s="12"/>
      <c r="BS412" s="12"/>
      <c r="BT412" s="12"/>
      <c r="BU412" s="12"/>
      <c r="BV412" s="12"/>
      <c r="BW412" s="12"/>
      <c r="BX412" s="12"/>
      <c r="BY412" s="12"/>
      <c r="BZ412" s="12"/>
      <c r="CA412" s="12"/>
      <c r="CB412" s="12"/>
      <c r="CC412" s="12"/>
      <c r="CD412" s="12"/>
      <c r="CE412" s="12"/>
      <c r="CF412" s="12"/>
      <c r="CG412" s="12"/>
      <c r="CH412" s="12"/>
      <c r="CI412" s="12"/>
      <c r="CJ412" s="12"/>
      <c r="CK412" s="12"/>
      <c r="CL412" s="12"/>
      <c r="CM412" s="12"/>
      <c r="CN412" s="12"/>
      <c r="CO412" s="12"/>
      <c r="CP412" s="12"/>
      <c r="CQ412" s="12"/>
      <c r="CR412" s="12"/>
      <c r="CS412" s="12"/>
      <c r="CT412" s="12"/>
      <c r="CU412" s="12"/>
      <c r="CV412" s="12"/>
      <c r="CW412" s="12"/>
      <c r="CX412" s="12"/>
      <c r="CY412" s="12"/>
      <c r="CZ412" s="12"/>
      <c r="DA412" s="12"/>
      <c r="DB412" s="12"/>
      <c r="DC412" s="12"/>
      <c r="DD412" s="12"/>
      <c r="DE412" s="12"/>
      <c r="DF412" s="12"/>
      <c r="DG412" s="12"/>
      <c r="DH412" s="12"/>
      <c r="DI412" s="12"/>
      <c r="DJ412" s="12"/>
      <c r="DK412" s="12"/>
      <c r="DL412" s="12"/>
      <c r="DM412" s="12"/>
      <c r="DN412" s="12"/>
      <c r="DO412" s="12"/>
      <c r="DP412" s="12"/>
      <c r="DQ412" s="12"/>
      <c r="DR412" s="12"/>
      <c r="DS412" s="12"/>
      <c r="DT412" s="12"/>
      <c r="DU412" s="12"/>
      <c r="DV412" s="12"/>
      <c r="DW412" s="12"/>
      <c r="DX412" s="12"/>
      <c r="DY412" s="12"/>
      <c r="DZ412" s="12"/>
      <c r="EA412" s="12"/>
      <c r="EB412" s="12"/>
      <c r="EC412" s="12"/>
      <c r="ED412" s="12"/>
      <c r="EE412" s="12"/>
      <c r="EF412" s="12"/>
      <c r="EG412" s="12"/>
      <c r="EH412" s="12"/>
      <c r="EI412" s="12"/>
      <c r="EJ412" s="12"/>
      <c r="EK412" s="12"/>
      <c r="EL412" s="12"/>
      <c r="EM412" s="12"/>
      <c r="EN412" s="12"/>
      <c r="EO412" s="12"/>
      <c r="EP412" s="12"/>
      <c r="EQ412" s="12"/>
      <c r="ER412" s="12"/>
      <c r="ES412" s="12"/>
      <c r="ET412" s="12"/>
      <c r="EU412" s="12"/>
      <c r="EV412" s="12"/>
      <c r="EW412" s="12"/>
      <c r="EX412" s="12"/>
      <c r="EY412" s="12"/>
      <c r="EZ412" s="12"/>
      <c r="FA412" s="12"/>
      <c r="FB412" s="12"/>
      <c r="FC412" s="12"/>
      <c r="FD412" s="12"/>
      <c r="FE412" s="12"/>
      <c r="FF412" s="12"/>
      <c r="FG412" s="12"/>
      <c r="FH412" s="12"/>
      <c r="FI412" s="12"/>
      <c r="FJ412" s="12"/>
      <c r="FK412" s="12"/>
      <c r="FL412" s="12"/>
      <c r="FM412" s="12"/>
      <c r="FN412" s="12"/>
      <c r="FO412" s="12"/>
      <c r="FP412" s="12"/>
      <c r="FQ412" s="12"/>
      <c r="FR412" s="12"/>
      <c r="FS412" s="12"/>
      <c r="FT412" s="12"/>
      <c r="FU412" s="12"/>
      <c r="FV412" s="12"/>
      <c r="FW412" s="12"/>
      <c r="FX412" s="12"/>
      <c r="FY412" s="12"/>
      <c r="FZ412" s="12"/>
      <c r="GA412" s="12"/>
      <c r="GB412" s="12"/>
      <c r="GC412" s="12"/>
      <c r="GD412" s="12"/>
      <c r="GE412" s="12"/>
      <c r="GF412" s="12"/>
      <c r="GG412" s="12"/>
      <c r="GH412" s="12"/>
      <c r="GI412" s="12"/>
      <c r="GJ412" s="12"/>
      <c r="GK412" s="12"/>
      <c r="GL412" s="12"/>
      <c r="GM412" s="12"/>
      <c r="GN412" s="12"/>
      <c r="GO412" s="12"/>
      <c r="GP412" s="12"/>
      <c r="GQ412" s="12"/>
      <c r="GR412" s="12"/>
      <c r="GS412" s="12"/>
      <c r="GT412" s="12"/>
      <c r="GU412" s="12"/>
      <c r="GV412" s="12"/>
      <c r="GW412" s="12"/>
      <c r="GX412" s="12"/>
      <c r="GY412" s="12"/>
      <c r="GZ412" s="12"/>
      <c r="HA412" s="12"/>
      <c r="HB412" s="12"/>
      <c r="HC412" s="12"/>
      <c r="HD412" s="12"/>
      <c r="HE412" s="12"/>
      <c r="HF412" s="12"/>
      <c r="HG412" s="12"/>
      <c r="HH412" s="12"/>
      <c r="HI412" s="12"/>
      <c r="HJ412" s="12"/>
      <c r="HK412" s="12"/>
      <c r="HL412" s="12"/>
      <c r="HM412" s="12"/>
      <c r="HN412" s="12"/>
      <c r="HO412" s="12"/>
      <c r="HP412" s="12"/>
      <c r="HQ412" s="12"/>
      <c r="HR412" s="12"/>
      <c r="HS412" s="12"/>
      <c r="HT412" s="12"/>
      <c r="HU412" s="12"/>
      <c r="HV412" s="12"/>
      <c r="HW412" s="12"/>
      <c r="HX412" s="12"/>
      <c r="HY412" s="12"/>
      <c r="HZ412" s="12"/>
      <c r="IA412" s="12"/>
      <c r="IB412" s="12"/>
      <c r="IC412" s="12"/>
      <c r="ID412" s="12"/>
      <c r="IE412" s="12"/>
      <c r="IF412" s="12"/>
      <c r="IG412" s="12"/>
      <c r="IH412" s="12"/>
      <c r="II412" s="12"/>
      <c r="IJ412" s="12"/>
      <c r="IK412" s="12"/>
      <c r="IL412" s="12"/>
      <c r="IM412" s="12"/>
      <c r="IN412" s="12"/>
      <c r="IO412" s="12"/>
      <c r="IP412" s="12"/>
      <c r="IQ412" s="12"/>
      <c r="IR412" s="12"/>
      <c r="IS412" s="12"/>
      <c r="IT412" s="12"/>
      <c r="IU412" s="12"/>
      <c r="IV412" s="12"/>
      <c r="IW412" s="12"/>
      <c r="IX412" s="12"/>
      <c r="IY412" s="12"/>
      <c r="IZ412" s="12"/>
      <c r="JA412" s="12"/>
      <c r="JB412" s="12"/>
      <c r="JC412" s="12"/>
      <c r="JD412" s="12"/>
      <c r="JE412" s="12"/>
      <c r="JF412" s="12"/>
      <c r="JG412" s="12"/>
      <c r="JH412" s="12"/>
      <c r="JI412" s="12"/>
      <c r="JJ412" s="12"/>
      <c r="JK412" s="12"/>
      <c r="JL412" s="12"/>
      <c r="JM412" s="12"/>
      <c r="JN412" s="12"/>
      <c r="JO412" s="12"/>
      <c r="JP412" s="12"/>
      <c r="JQ412" s="12"/>
      <c r="JR412" s="12"/>
      <c r="JS412" s="12"/>
      <c r="JT412" s="12"/>
      <c r="JU412" s="12"/>
      <c r="JV412" s="12"/>
    </row>
    <row r="413" spans="1:282" s="31" customFormat="1" x14ac:dyDescent="0.25">
      <c r="A413" t="s">
        <v>133</v>
      </c>
      <c r="B413" t="s">
        <v>16</v>
      </c>
      <c r="C413" s="14" t="s">
        <v>343</v>
      </c>
      <c r="D413" t="s">
        <v>226</v>
      </c>
      <c r="E413" s="42">
        <v>120000</v>
      </c>
      <c r="F413" s="42">
        <f>E413*0.0287</f>
        <v>3444</v>
      </c>
      <c r="G413" s="42">
        <v>16809.87</v>
      </c>
      <c r="H413" s="42">
        <f>E413*0.0304</f>
        <v>3648</v>
      </c>
      <c r="I413" s="42">
        <v>25</v>
      </c>
      <c r="J413" s="42">
        <f>+F413+G413+H413+I413</f>
        <v>23926.87</v>
      </c>
      <c r="K413" s="42">
        <f>E413-J413</f>
        <v>96073.13</v>
      </c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  <c r="BG413" s="11"/>
      <c r="BH413" s="11"/>
      <c r="BI413" s="11"/>
      <c r="BJ413" s="11"/>
      <c r="BK413" s="11"/>
      <c r="BL413" s="11"/>
      <c r="BM413" s="11"/>
      <c r="BN413" s="11"/>
      <c r="BO413" s="11"/>
      <c r="BP413" s="11"/>
      <c r="BQ413" s="11"/>
      <c r="BR413" s="11"/>
      <c r="BS413" s="11"/>
      <c r="BT413" s="11"/>
      <c r="BU413" s="11"/>
      <c r="BV413" s="11"/>
      <c r="BW413" s="11"/>
      <c r="BX413" s="11"/>
      <c r="BY413" s="11"/>
      <c r="BZ413" s="11"/>
      <c r="CA413" s="11"/>
      <c r="CB413" s="11"/>
      <c r="CC413" s="11"/>
      <c r="CD413" s="11"/>
      <c r="CE413" s="11"/>
      <c r="CF413" s="11"/>
      <c r="CG413" s="11"/>
      <c r="CH413" s="11"/>
      <c r="CI413" s="11"/>
      <c r="CJ413" s="11"/>
      <c r="CK413" s="11"/>
      <c r="CL413" s="11"/>
      <c r="CM413" s="11"/>
      <c r="CN413" s="11"/>
      <c r="CO413" s="11"/>
      <c r="CP413" s="11"/>
      <c r="CQ413" s="11"/>
      <c r="CR413" s="11"/>
      <c r="CS413" s="11"/>
      <c r="CT413" s="11"/>
      <c r="CU413" s="11"/>
      <c r="CV413" s="11"/>
      <c r="CW413" s="11"/>
      <c r="CX413" s="11"/>
      <c r="CY413" s="11"/>
      <c r="CZ413" s="11"/>
      <c r="DA413" s="11"/>
      <c r="DB413" s="11"/>
      <c r="DC413" s="11"/>
      <c r="DD413" s="11"/>
      <c r="DE413" s="11"/>
      <c r="DF413" s="11"/>
      <c r="DG413" s="11"/>
      <c r="DH413" s="11"/>
      <c r="DI413" s="11"/>
      <c r="DJ413" s="11"/>
      <c r="DK413" s="11"/>
      <c r="DL413" s="11"/>
      <c r="DM413" s="11"/>
      <c r="DN413" s="11"/>
      <c r="DO413" s="11"/>
      <c r="DP413" s="11"/>
      <c r="DQ413" s="11"/>
      <c r="DR413" s="11"/>
      <c r="DS413" s="11"/>
      <c r="DT413" s="11"/>
      <c r="DU413" s="11"/>
      <c r="DV413" s="11"/>
      <c r="DW413" s="11"/>
      <c r="DX413" s="11"/>
      <c r="DY413" s="11"/>
      <c r="DZ413" s="11"/>
      <c r="EA413" s="11"/>
      <c r="EB413" s="11"/>
      <c r="EC413" s="11"/>
      <c r="ED413" s="11"/>
      <c r="EE413" s="11"/>
      <c r="EF413" s="11"/>
      <c r="EG413" s="11"/>
      <c r="EH413" s="11"/>
      <c r="EI413" s="11"/>
      <c r="EJ413" s="11"/>
      <c r="EK413" s="11"/>
      <c r="EL413" s="11"/>
      <c r="EM413" s="11"/>
      <c r="EN413" s="11"/>
      <c r="EO413" s="11"/>
      <c r="EP413" s="11"/>
      <c r="EQ413" s="11"/>
      <c r="ER413" s="11"/>
      <c r="ES413" s="11"/>
      <c r="ET413" s="11"/>
      <c r="EU413" s="11"/>
      <c r="EV413" s="11"/>
      <c r="EW413" s="11"/>
      <c r="EX413" s="11"/>
      <c r="EY413" s="11"/>
      <c r="EZ413" s="11"/>
      <c r="FA413" s="11"/>
      <c r="FB413" s="11"/>
      <c r="FC413" s="11"/>
      <c r="FD413" s="11"/>
      <c r="FE413" s="11"/>
      <c r="FF413" s="11"/>
      <c r="FG413" s="11"/>
      <c r="FH413" s="11"/>
      <c r="FI413" s="11"/>
      <c r="FJ413" s="11"/>
      <c r="FK413" s="11"/>
      <c r="FL413" s="11"/>
      <c r="FM413" s="11"/>
      <c r="FN413" s="11"/>
      <c r="FO413" s="11"/>
      <c r="FP413" s="11"/>
      <c r="FQ413" s="11"/>
      <c r="FR413" s="11"/>
      <c r="FS413" s="11"/>
      <c r="FT413" s="11"/>
      <c r="FU413" s="11"/>
      <c r="FV413" s="11"/>
      <c r="FW413" s="11"/>
      <c r="FX413" s="11"/>
      <c r="FY413" s="11"/>
      <c r="FZ413" s="11"/>
      <c r="GA413" s="11"/>
      <c r="GB413" s="11"/>
      <c r="GC413" s="11"/>
      <c r="GD413" s="11"/>
      <c r="GE413" s="11"/>
      <c r="GF413" s="11"/>
      <c r="GG413" s="11"/>
      <c r="GH413" s="11"/>
      <c r="GI413" s="11"/>
      <c r="GJ413" s="11"/>
      <c r="GK413" s="11"/>
      <c r="GL413" s="11"/>
      <c r="GM413" s="11"/>
      <c r="GN413" s="11"/>
      <c r="GO413" s="11"/>
      <c r="GP413" s="11"/>
      <c r="GQ413" s="11"/>
      <c r="GR413" s="11"/>
      <c r="GS413" s="11"/>
      <c r="GT413" s="11"/>
      <c r="GU413" s="11"/>
      <c r="GV413" s="11"/>
      <c r="GW413" s="11"/>
      <c r="GX413" s="11"/>
      <c r="GY413" s="11"/>
      <c r="GZ413" s="11"/>
      <c r="HA413" s="11"/>
      <c r="HB413" s="11"/>
      <c r="HC413" s="11"/>
      <c r="HD413" s="11"/>
      <c r="HE413" s="11"/>
      <c r="HF413" s="11"/>
      <c r="HG413" s="11"/>
      <c r="HH413" s="11"/>
      <c r="HI413" s="11"/>
      <c r="HJ413" s="11"/>
      <c r="HK413" s="11"/>
      <c r="HL413" s="11"/>
      <c r="HM413" s="11"/>
      <c r="HN413" s="11"/>
      <c r="HO413" s="11"/>
      <c r="HP413" s="11"/>
      <c r="HQ413" s="11"/>
      <c r="HR413" s="11"/>
      <c r="HS413" s="11"/>
      <c r="HT413" s="11"/>
      <c r="HU413" s="11"/>
      <c r="HV413" s="11"/>
      <c r="HW413" s="11"/>
      <c r="HX413" s="11"/>
      <c r="HY413" s="11"/>
      <c r="HZ413" s="11"/>
      <c r="IA413" s="11"/>
      <c r="IB413" s="11"/>
      <c r="IC413" s="11"/>
      <c r="ID413" s="11"/>
      <c r="IE413" s="11"/>
      <c r="IF413" s="11"/>
      <c r="IG413" s="11"/>
      <c r="IH413" s="11"/>
      <c r="II413" s="11"/>
      <c r="IJ413" s="11"/>
      <c r="IK413" s="11"/>
      <c r="IL413" s="11"/>
      <c r="IM413" s="11"/>
      <c r="IN413" s="11"/>
      <c r="IO413" s="11"/>
      <c r="IP413" s="11"/>
      <c r="IQ413" s="11"/>
      <c r="IR413" s="11"/>
      <c r="IS413" s="11"/>
      <c r="IT413" s="11"/>
      <c r="IU413" s="11"/>
      <c r="IV413" s="11"/>
      <c r="IW413" s="11"/>
      <c r="IX413" s="11"/>
      <c r="IY413" s="11"/>
      <c r="IZ413" s="11"/>
      <c r="JA413" s="11"/>
      <c r="JB413" s="11"/>
      <c r="JC413" s="11"/>
      <c r="JD413" s="11"/>
      <c r="JE413" s="11"/>
      <c r="JF413" s="11"/>
      <c r="JG413" s="11"/>
      <c r="JH413" s="11"/>
      <c r="JI413" s="11"/>
      <c r="JJ413" s="11"/>
      <c r="JK413" s="11"/>
      <c r="JL413" s="11"/>
      <c r="JM413" s="11"/>
      <c r="JN413" s="11"/>
      <c r="JO413" s="11"/>
      <c r="JP413" s="11"/>
      <c r="JQ413" s="11"/>
      <c r="JR413" s="11"/>
      <c r="JS413" s="11"/>
      <c r="JT413" s="11"/>
      <c r="JU413" s="11"/>
      <c r="JV413" s="11"/>
    </row>
    <row r="414" spans="1:282" s="32" customFormat="1" x14ac:dyDescent="0.25">
      <c r="A414" t="s">
        <v>134</v>
      </c>
      <c r="B414" t="s">
        <v>407</v>
      </c>
      <c r="C414" s="14" t="s">
        <v>342</v>
      </c>
      <c r="D414" t="s">
        <v>226</v>
      </c>
      <c r="E414" s="42">
        <v>31682.5</v>
      </c>
      <c r="F414" s="42">
        <v>909.29</v>
      </c>
      <c r="G414" s="42">
        <v>0</v>
      </c>
      <c r="H414" s="42">
        <v>963.15</v>
      </c>
      <c r="I414" s="42">
        <v>3339.9</v>
      </c>
      <c r="J414" s="42">
        <f>+F414+G414+H414+I414</f>
        <v>5212.34</v>
      </c>
      <c r="K414" s="42">
        <v>26470.16</v>
      </c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12"/>
      <c r="CC414" s="12"/>
      <c r="CD414" s="12"/>
      <c r="CE414" s="12"/>
      <c r="CF414" s="12"/>
      <c r="CG414" s="12"/>
      <c r="CH414" s="12"/>
      <c r="CI414" s="12"/>
      <c r="CJ414" s="12"/>
      <c r="CK414" s="12"/>
      <c r="CL414" s="12"/>
      <c r="CM414" s="12"/>
      <c r="CN414" s="12"/>
      <c r="CO414" s="12"/>
      <c r="CP414" s="12"/>
      <c r="CQ414" s="12"/>
      <c r="CR414" s="12"/>
      <c r="CS414" s="12"/>
      <c r="CT414" s="12"/>
      <c r="CU414" s="12"/>
      <c r="CV414" s="12"/>
      <c r="CW414" s="12"/>
      <c r="CX414" s="12"/>
      <c r="CY414" s="12"/>
      <c r="CZ414" s="12"/>
      <c r="DA414" s="12"/>
      <c r="DB414" s="12"/>
      <c r="DC414" s="12"/>
      <c r="DD414" s="12"/>
      <c r="DE414" s="12"/>
      <c r="DF414" s="12"/>
      <c r="DG414" s="12"/>
      <c r="DH414" s="12"/>
      <c r="DI414" s="12"/>
      <c r="DJ414" s="12"/>
      <c r="DK414" s="12"/>
      <c r="DL414" s="12"/>
      <c r="DM414" s="12"/>
      <c r="DN414" s="12"/>
      <c r="DO414" s="12"/>
      <c r="DP414" s="12"/>
      <c r="DQ414" s="12"/>
      <c r="DR414" s="12"/>
      <c r="DS414" s="12"/>
      <c r="DT414" s="12"/>
      <c r="DU414" s="12"/>
      <c r="DV414" s="12"/>
      <c r="DW414" s="12"/>
      <c r="DX414" s="12"/>
      <c r="DY414" s="12"/>
      <c r="DZ414" s="12"/>
      <c r="EA414" s="12"/>
      <c r="EB414" s="12"/>
      <c r="EC414" s="12"/>
      <c r="ED414" s="12"/>
      <c r="EE414" s="12"/>
      <c r="EF414" s="12"/>
      <c r="EG414" s="12"/>
      <c r="EH414" s="12"/>
      <c r="EI414" s="12"/>
      <c r="EJ414" s="12"/>
      <c r="EK414" s="12"/>
      <c r="EL414" s="12"/>
      <c r="EM414" s="12"/>
      <c r="EN414" s="12"/>
      <c r="EO414" s="12"/>
      <c r="EP414" s="12"/>
      <c r="EQ414" s="12"/>
      <c r="ER414" s="12"/>
      <c r="ES414" s="12"/>
      <c r="ET414" s="12"/>
      <c r="EU414" s="12"/>
      <c r="EV414" s="12"/>
      <c r="EW414" s="12"/>
      <c r="EX414" s="12"/>
      <c r="EY414" s="12"/>
      <c r="EZ414" s="12"/>
      <c r="FA414" s="12"/>
      <c r="FB414" s="12"/>
      <c r="FC414" s="12"/>
      <c r="FD414" s="12"/>
      <c r="FE414" s="12"/>
      <c r="FF414" s="12"/>
      <c r="FG414" s="12"/>
      <c r="FH414" s="12"/>
      <c r="FI414" s="12"/>
      <c r="FJ414" s="12"/>
      <c r="FK414" s="12"/>
      <c r="FL414" s="12"/>
      <c r="FM414" s="12"/>
      <c r="FN414" s="12"/>
      <c r="FO414" s="12"/>
      <c r="FP414" s="12"/>
      <c r="FQ414" s="12"/>
      <c r="FR414" s="12"/>
      <c r="FS414" s="12"/>
      <c r="FT414" s="12"/>
      <c r="FU414" s="12"/>
      <c r="FV414" s="12"/>
      <c r="FW414" s="12"/>
      <c r="FX414" s="12"/>
      <c r="FY414" s="12"/>
      <c r="FZ414" s="12"/>
      <c r="GA414" s="12"/>
      <c r="GB414" s="12"/>
      <c r="GC414" s="12"/>
      <c r="GD414" s="12"/>
      <c r="GE414" s="12"/>
      <c r="GF414" s="12"/>
      <c r="GG414" s="12"/>
      <c r="GH414" s="12"/>
      <c r="GI414" s="12"/>
      <c r="GJ414" s="12"/>
      <c r="GK414" s="12"/>
      <c r="GL414" s="12"/>
      <c r="GM414" s="12"/>
      <c r="GN414" s="12"/>
      <c r="GO414" s="12"/>
      <c r="GP414" s="12"/>
      <c r="GQ414" s="12"/>
      <c r="GR414" s="12"/>
      <c r="GS414" s="12"/>
      <c r="GT414" s="12"/>
      <c r="GU414" s="12"/>
      <c r="GV414" s="12"/>
      <c r="GW414" s="12"/>
      <c r="GX414" s="12"/>
      <c r="GY414" s="12"/>
      <c r="GZ414" s="12"/>
      <c r="HA414" s="12"/>
      <c r="HB414" s="12"/>
      <c r="HC414" s="12"/>
      <c r="HD414" s="12"/>
      <c r="HE414" s="12"/>
      <c r="HF414" s="12"/>
      <c r="HG414" s="12"/>
      <c r="HH414" s="12"/>
      <c r="HI414" s="12"/>
      <c r="HJ414" s="12"/>
      <c r="HK414" s="12"/>
      <c r="HL414" s="12"/>
      <c r="HM414" s="12"/>
      <c r="HN414" s="12"/>
      <c r="HO414" s="12"/>
      <c r="HP414" s="12"/>
      <c r="HQ414" s="12"/>
      <c r="HR414" s="12"/>
      <c r="HS414" s="12"/>
      <c r="HT414" s="12"/>
      <c r="HU414" s="12"/>
      <c r="HV414" s="12"/>
      <c r="HW414" s="12"/>
      <c r="HX414" s="12"/>
      <c r="HY414" s="12"/>
      <c r="HZ414" s="12"/>
      <c r="IA414" s="12"/>
      <c r="IB414" s="12"/>
      <c r="IC414" s="12"/>
      <c r="ID414" s="12"/>
      <c r="IE414" s="12"/>
      <c r="IF414" s="12"/>
      <c r="IG414" s="12"/>
      <c r="IH414" s="12"/>
      <c r="II414" s="12"/>
      <c r="IJ414" s="12"/>
      <c r="IK414" s="12"/>
      <c r="IL414" s="12"/>
      <c r="IM414" s="12"/>
      <c r="IN414" s="12"/>
      <c r="IO414" s="12"/>
      <c r="IP414" s="12"/>
      <c r="IQ414" s="12"/>
      <c r="IR414" s="12"/>
      <c r="IS414" s="12"/>
      <c r="IT414" s="12"/>
      <c r="IU414" s="12"/>
      <c r="IV414" s="12"/>
      <c r="IW414" s="12"/>
      <c r="IX414" s="12"/>
      <c r="IY414" s="12"/>
      <c r="IZ414" s="12"/>
      <c r="JA414" s="12"/>
      <c r="JB414" s="12"/>
      <c r="JC414" s="12"/>
      <c r="JD414" s="12"/>
      <c r="JE414" s="12"/>
      <c r="JF414" s="12"/>
      <c r="JG414" s="12"/>
      <c r="JH414" s="12"/>
      <c r="JI414" s="12"/>
      <c r="JJ414" s="12"/>
      <c r="JK414" s="12"/>
      <c r="JL414" s="12"/>
      <c r="JM414" s="12"/>
      <c r="JN414" s="12"/>
      <c r="JO414" s="12"/>
      <c r="JP414" s="12"/>
      <c r="JQ414" s="12"/>
      <c r="JR414" s="12"/>
      <c r="JS414" s="12"/>
      <c r="JT414" s="12"/>
      <c r="JU414" s="12"/>
      <c r="JV414" s="12"/>
    </row>
    <row r="415" spans="1:282" s="31" customFormat="1" x14ac:dyDescent="0.25">
      <c r="A415" s="26" t="s">
        <v>12</v>
      </c>
      <c r="B415" s="26">
        <v>2</v>
      </c>
      <c r="C415" s="27"/>
      <c r="D415" s="26"/>
      <c r="E415" s="49">
        <f t="shared" ref="E415:K415" si="60">SUM(E413:E414)</f>
        <v>151682.5</v>
      </c>
      <c r="F415" s="49">
        <f t="shared" si="60"/>
        <v>4353.29</v>
      </c>
      <c r="G415" s="49">
        <f t="shared" si="60"/>
        <v>16809.87</v>
      </c>
      <c r="H415" s="49">
        <f t="shared" si="60"/>
        <v>4611.1499999999996</v>
      </c>
      <c r="I415" s="49">
        <f t="shared" si="60"/>
        <v>3364.9</v>
      </c>
      <c r="J415" s="49">
        <f t="shared" si="60"/>
        <v>29139.21</v>
      </c>
      <c r="K415" s="49">
        <f t="shared" si="60"/>
        <v>122543.29</v>
      </c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  <c r="CJ415" s="11"/>
      <c r="CK415" s="11"/>
      <c r="CL415" s="11"/>
      <c r="CM415" s="11"/>
      <c r="CN415" s="11"/>
      <c r="CO415" s="11"/>
      <c r="CP415" s="11"/>
      <c r="CQ415" s="11"/>
      <c r="CR415" s="11"/>
      <c r="CS415" s="11"/>
      <c r="CT415" s="11"/>
      <c r="CU415" s="11"/>
      <c r="CV415" s="11"/>
      <c r="CW415" s="11"/>
      <c r="CX415" s="11"/>
      <c r="CY415" s="11"/>
      <c r="CZ415" s="11"/>
      <c r="DA415" s="11"/>
      <c r="DB415" s="11"/>
      <c r="DC415" s="11"/>
      <c r="DD415" s="11"/>
      <c r="DE415" s="11"/>
      <c r="DF415" s="11"/>
      <c r="DG415" s="11"/>
      <c r="DH415" s="11"/>
      <c r="DI415" s="11"/>
      <c r="DJ415" s="11"/>
      <c r="DK415" s="11"/>
      <c r="DL415" s="11"/>
      <c r="DM415" s="11"/>
      <c r="DN415" s="11"/>
      <c r="DO415" s="11"/>
      <c r="DP415" s="11"/>
      <c r="DQ415" s="11"/>
      <c r="DR415" s="11"/>
      <c r="DS415" s="11"/>
      <c r="DT415" s="11"/>
      <c r="DU415" s="11"/>
      <c r="DV415" s="11"/>
      <c r="DW415" s="11"/>
      <c r="DX415" s="11"/>
      <c r="DY415" s="11"/>
      <c r="DZ415" s="11"/>
      <c r="EA415" s="11"/>
      <c r="EB415" s="11"/>
      <c r="EC415" s="11"/>
      <c r="ED415" s="11"/>
      <c r="EE415" s="11"/>
      <c r="EF415" s="11"/>
      <c r="EG415" s="11"/>
      <c r="EH415" s="11"/>
      <c r="EI415" s="11"/>
      <c r="EJ415" s="11"/>
      <c r="EK415" s="11"/>
      <c r="EL415" s="11"/>
      <c r="EM415" s="11"/>
      <c r="EN415" s="11"/>
      <c r="EO415" s="11"/>
      <c r="EP415" s="11"/>
      <c r="EQ415" s="11"/>
      <c r="ER415" s="11"/>
      <c r="ES415" s="11"/>
      <c r="ET415" s="11"/>
      <c r="EU415" s="11"/>
      <c r="EV415" s="11"/>
      <c r="EW415" s="11"/>
      <c r="EX415" s="11"/>
      <c r="EY415" s="11"/>
      <c r="EZ415" s="11"/>
      <c r="FA415" s="11"/>
      <c r="FB415" s="11"/>
      <c r="FC415" s="11"/>
      <c r="FD415" s="11"/>
      <c r="FE415" s="11"/>
      <c r="FF415" s="11"/>
      <c r="FG415" s="11"/>
      <c r="FH415" s="11"/>
      <c r="FI415" s="11"/>
      <c r="FJ415" s="11"/>
      <c r="FK415" s="11"/>
      <c r="FL415" s="11"/>
      <c r="FM415" s="11"/>
      <c r="FN415" s="11"/>
      <c r="FO415" s="11"/>
      <c r="FP415" s="11"/>
      <c r="FQ415" s="11"/>
      <c r="FR415" s="11"/>
      <c r="FS415" s="11"/>
      <c r="FT415" s="11"/>
      <c r="FU415" s="11"/>
      <c r="FV415" s="11"/>
      <c r="FW415" s="11"/>
      <c r="FX415" s="11"/>
      <c r="FY415" s="11"/>
      <c r="FZ415" s="11"/>
      <c r="GA415" s="11"/>
      <c r="GB415" s="11"/>
      <c r="GC415" s="11"/>
      <c r="GD415" s="11"/>
      <c r="GE415" s="11"/>
      <c r="GF415" s="11"/>
      <c r="GG415" s="11"/>
      <c r="GH415" s="11"/>
      <c r="GI415" s="11"/>
      <c r="GJ415" s="11"/>
      <c r="GK415" s="11"/>
      <c r="GL415" s="11"/>
      <c r="GM415" s="11"/>
      <c r="GN415" s="11"/>
      <c r="GO415" s="11"/>
      <c r="GP415" s="11"/>
      <c r="GQ415" s="11"/>
      <c r="GR415" s="11"/>
      <c r="GS415" s="11"/>
      <c r="GT415" s="11"/>
      <c r="GU415" s="11"/>
      <c r="GV415" s="11"/>
      <c r="GW415" s="11"/>
      <c r="GX415" s="11"/>
      <c r="GY415" s="11"/>
      <c r="GZ415" s="11"/>
      <c r="HA415" s="11"/>
      <c r="HB415" s="11"/>
      <c r="HC415" s="11"/>
      <c r="HD415" s="11"/>
      <c r="HE415" s="11"/>
      <c r="HF415" s="11"/>
      <c r="HG415" s="11"/>
      <c r="HH415" s="11"/>
      <c r="HI415" s="11"/>
      <c r="HJ415" s="11"/>
      <c r="HK415" s="11"/>
      <c r="HL415" s="11"/>
      <c r="HM415" s="11"/>
      <c r="HN415" s="11"/>
      <c r="HO415" s="11"/>
      <c r="HP415" s="11"/>
      <c r="HQ415" s="11"/>
      <c r="HR415" s="11"/>
      <c r="HS415" s="11"/>
      <c r="HT415" s="11"/>
      <c r="HU415" s="11"/>
      <c r="HV415" s="11"/>
      <c r="HW415" s="11"/>
      <c r="HX415" s="11"/>
      <c r="HY415" s="11"/>
      <c r="HZ415" s="11"/>
      <c r="IA415" s="11"/>
      <c r="IB415" s="11"/>
      <c r="IC415" s="11"/>
      <c r="ID415" s="11"/>
      <c r="IE415" s="11"/>
      <c r="IF415" s="11"/>
      <c r="IG415" s="11"/>
      <c r="IH415" s="11"/>
      <c r="II415" s="11"/>
      <c r="IJ415" s="11"/>
      <c r="IK415" s="11"/>
      <c r="IL415" s="11"/>
      <c r="IM415" s="11"/>
      <c r="IN415" s="11"/>
      <c r="IO415" s="11"/>
      <c r="IP415" s="11"/>
      <c r="IQ415" s="11"/>
      <c r="IR415" s="11"/>
      <c r="IS415" s="11"/>
      <c r="IT415" s="11"/>
      <c r="IU415" s="11"/>
      <c r="IV415" s="11"/>
      <c r="IW415" s="11"/>
      <c r="IX415" s="11"/>
      <c r="IY415" s="11"/>
      <c r="IZ415" s="11"/>
      <c r="JA415" s="11"/>
      <c r="JB415" s="11"/>
      <c r="JC415" s="11"/>
      <c r="JD415" s="11"/>
      <c r="JE415" s="11"/>
      <c r="JF415" s="11"/>
      <c r="JG415" s="11"/>
      <c r="JH415" s="11"/>
      <c r="JI415" s="11"/>
      <c r="JJ415" s="11"/>
      <c r="JK415" s="11"/>
      <c r="JL415" s="11"/>
      <c r="JM415" s="11"/>
      <c r="JN415" s="11"/>
      <c r="JO415" s="11"/>
      <c r="JP415" s="11"/>
      <c r="JQ415" s="11"/>
      <c r="JR415" s="11"/>
      <c r="JS415" s="11"/>
      <c r="JT415" s="11"/>
      <c r="JU415" s="11"/>
      <c r="JV415" s="11"/>
    </row>
    <row r="416" spans="1:282" s="12" customFormat="1" x14ac:dyDescent="0.25">
      <c r="A416" s="11"/>
      <c r="B416" s="11"/>
      <c r="C416" s="16"/>
      <c r="D416" s="11"/>
      <c r="E416" s="56"/>
      <c r="F416" s="56"/>
      <c r="G416" s="56"/>
      <c r="H416" s="56"/>
      <c r="I416" s="56"/>
      <c r="J416" s="56"/>
      <c r="K416" s="56"/>
    </row>
    <row r="417" spans="1:282" s="32" customFormat="1" x14ac:dyDescent="0.25">
      <c r="A417" s="5" t="s">
        <v>336</v>
      </c>
      <c r="B417" s="5"/>
      <c r="C417" s="17"/>
      <c r="D417" s="5"/>
      <c r="E417" s="57"/>
      <c r="F417" s="57"/>
      <c r="G417" s="57"/>
      <c r="H417" s="57"/>
      <c r="I417" s="57"/>
      <c r="J417" s="57"/>
      <c r="K417" s="57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  <c r="BC417" s="12"/>
      <c r="BD417" s="12"/>
      <c r="BE417" s="12"/>
      <c r="BF417" s="12"/>
      <c r="BG417" s="12"/>
      <c r="BH417" s="12"/>
      <c r="BI417" s="12"/>
      <c r="BJ417" s="12"/>
      <c r="BK417" s="12"/>
      <c r="BL417" s="12"/>
      <c r="BM417" s="12"/>
      <c r="BN417" s="12"/>
      <c r="BO417" s="12"/>
      <c r="BP417" s="12"/>
      <c r="BQ417" s="12"/>
      <c r="BR417" s="12"/>
      <c r="BS417" s="12"/>
      <c r="BT417" s="12"/>
      <c r="BU417" s="12"/>
      <c r="BV417" s="12"/>
      <c r="BW417" s="12"/>
      <c r="BX417" s="12"/>
      <c r="BY417" s="12"/>
      <c r="BZ417" s="12"/>
      <c r="CA417" s="12"/>
      <c r="CB417" s="12"/>
      <c r="CC417" s="12"/>
      <c r="CD417" s="12"/>
      <c r="CE417" s="12"/>
      <c r="CF417" s="12"/>
      <c r="CG417" s="12"/>
      <c r="CH417" s="12"/>
      <c r="CI417" s="12"/>
      <c r="CJ417" s="12"/>
      <c r="CK417" s="12"/>
      <c r="CL417" s="12"/>
      <c r="CM417" s="12"/>
      <c r="CN417" s="12"/>
      <c r="CO417" s="12"/>
      <c r="CP417" s="12"/>
      <c r="CQ417" s="12"/>
      <c r="CR417" s="12"/>
      <c r="CS417" s="12"/>
      <c r="CT417" s="12"/>
      <c r="CU417" s="12"/>
      <c r="CV417" s="12"/>
      <c r="CW417" s="12"/>
      <c r="CX417" s="12"/>
      <c r="CY417" s="12"/>
      <c r="CZ417" s="12"/>
      <c r="DA417" s="12"/>
      <c r="DB417" s="12"/>
      <c r="DC417" s="12"/>
      <c r="DD417" s="12"/>
      <c r="DE417" s="12"/>
      <c r="DF417" s="12"/>
      <c r="DG417" s="12"/>
      <c r="DH417" s="12"/>
      <c r="DI417" s="12"/>
      <c r="DJ417" s="12"/>
      <c r="DK417" s="12"/>
      <c r="DL417" s="12"/>
      <c r="DM417" s="12"/>
      <c r="DN417" s="12"/>
      <c r="DO417" s="12"/>
      <c r="DP417" s="12"/>
      <c r="DQ417" s="12"/>
      <c r="DR417" s="12"/>
      <c r="DS417" s="12"/>
      <c r="DT417" s="12"/>
      <c r="DU417" s="12"/>
      <c r="DV417" s="12"/>
      <c r="DW417" s="12"/>
      <c r="DX417" s="12"/>
      <c r="DY417" s="12"/>
      <c r="DZ417" s="12"/>
      <c r="EA417" s="12"/>
      <c r="EB417" s="12"/>
      <c r="EC417" s="12"/>
      <c r="ED417" s="12"/>
      <c r="EE417" s="12"/>
      <c r="EF417" s="12"/>
      <c r="EG417" s="12"/>
      <c r="EH417" s="12"/>
      <c r="EI417" s="12"/>
      <c r="EJ417" s="12"/>
      <c r="EK417" s="12"/>
      <c r="EL417" s="12"/>
      <c r="EM417" s="12"/>
      <c r="EN417" s="12"/>
      <c r="EO417" s="12"/>
      <c r="EP417" s="12"/>
      <c r="EQ417" s="12"/>
      <c r="ER417" s="12"/>
      <c r="ES417" s="12"/>
      <c r="ET417" s="12"/>
      <c r="EU417" s="12"/>
      <c r="EV417" s="12"/>
      <c r="EW417" s="12"/>
      <c r="EX417" s="12"/>
      <c r="EY417" s="12"/>
      <c r="EZ417" s="12"/>
      <c r="FA417" s="12"/>
      <c r="FB417" s="12"/>
      <c r="FC417" s="12"/>
      <c r="FD417" s="12"/>
      <c r="FE417" s="12"/>
      <c r="FF417" s="12"/>
      <c r="FG417" s="12"/>
      <c r="FH417" s="12"/>
      <c r="FI417" s="12"/>
      <c r="FJ417" s="12"/>
      <c r="FK417" s="12"/>
      <c r="FL417" s="12"/>
      <c r="FM417" s="12"/>
      <c r="FN417" s="12"/>
      <c r="FO417" s="12"/>
      <c r="FP417" s="12"/>
      <c r="FQ417" s="12"/>
      <c r="FR417" s="12"/>
      <c r="FS417" s="12"/>
      <c r="FT417" s="12"/>
      <c r="FU417" s="12"/>
      <c r="FV417" s="12"/>
      <c r="FW417" s="12"/>
      <c r="FX417" s="12"/>
      <c r="FY417" s="12"/>
      <c r="FZ417" s="12"/>
      <c r="GA417" s="12"/>
      <c r="GB417" s="12"/>
      <c r="GC417" s="12"/>
      <c r="GD417" s="12"/>
      <c r="GE417" s="12"/>
      <c r="GF417" s="12"/>
      <c r="GG417" s="12"/>
      <c r="GH417" s="12"/>
      <c r="GI417" s="12"/>
      <c r="GJ417" s="12"/>
      <c r="GK417" s="12"/>
      <c r="GL417" s="12"/>
      <c r="GM417" s="12"/>
      <c r="GN417" s="12"/>
      <c r="GO417" s="12"/>
      <c r="GP417" s="12"/>
      <c r="GQ417" s="12"/>
      <c r="GR417" s="12"/>
      <c r="GS417" s="12"/>
      <c r="GT417" s="12"/>
      <c r="GU417" s="12"/>
      <c r="GV417" s="12"/>
      <c r="GW417" s="12"/>
      <c r="GX417" s="12"/>
      <c r="GY417" s="12"/>
      <c r="GZ417" s="12"/>
      <c r="HA417" s="12"/>
      <c r="HB417" s="12"/>
      <c r="HC417" s="12"/>
      <c r="HD417" s="12"/>
      <c r="HE417" s="12"/>
      <c r="HF417" s="12"/>
      <c r="HG417" s="12"/>
      <c r="HH417" s="12"/>
      <c r="HI417" s="12"/>
      <c r="HJ417" s="12"/>
      <c r="HK417" s="12"/>
      <c r="HL417" s="12"/>
      <c r="HM417" s="12"/>
      <c r="HN417" s="12"/>
      <c r="HO417" s="12"/>
      <c r="HP417" s="12"/>
      <c r="HQ417" s="12"/>
      <c r="HR417" s="12"/>
      <c r="HS417" s="12"/>
      <c r="HT417" s="12"/>
      <c r="HU417" s="12"/>
      <c r="HV417" s="12"/>
      <c r="HW417" s="12"/>
      <c r="HX417" s="12"/>
      <c r="HY417" s="12"/>
      <c r="HZ417" s="12"/>
      <c r="IA417" s="12"/>
      <c r="IB417" s="12"/>
      <c r="IC417" s="12"/>
      <c r="ID417" s="12"/>
      <c r="IE417" s="12"/>
      <c r="IF417" s="12"/>
      <c r="IG417" s="12"/>
      <c r="IH417" s="12"/>
      <c r="II417" s="12"/>
      <c r="IJ417" s="12"/>
      <c r="IK417" s="12"/>
      <c r="IL417" s="12"/>
      <c r="IM417" s="12"/>
      <c r="IN417" s="12"/>
      <c r="IO417" s="12"/>
      <c r="IP417" s="12"/>
      <c r="IQ417" s="12"/>
      <c r="IR417" s="12"/>
      <c r="IS417" s="12"/>
      <c r="IT417" s="12"/>
      <c r="IU417" s="12"/>
      <c r="IV417" s="12"/>
      <c r="IW417" s="12"/>
      <c r="IX417" s="12"/>
      <c r="IY417" s="12"/>
      <c r="IZ417" s="12"/>
      <c r="JA417" s="12"/>
      <c r="JB417" s="12"/>
      <c r="JC417" s="12"/>
      <c r="JD417" s="12"/>
      <c r="JE417" s="12"/>
      <c r="JF417" s="12"/>
      <c r="JG417" s="12"/>
      <c r="JH417" s="12"/>
      <c r="JI417" s="12"/>
      <c r="JJ417" s="12"/>
      <c r="JK417" s="12"/>
      <c r="JL417" s="12"/>
      <c r="JM417" s="12"/>
      <c r="JN417" s="12"/>
      <c r="JO417" s="12"/>
      <c r="JP417" s="12"/>
      <c r="JQ417" s="12"/>
      <c r="JR417" s="12"/>
      <c r="JS417" s="12"/>
      <c r="JT417" s="12"/>
      <c r="JU417" s="12"/>
      <c r="JV417" s="12"/>
    </row>
    <row r="418" spans="1:282" s="31" customFormat="1" x14ac:dyDescent="0.25">
      <c r="A418" t="s">
        <v>189</v>
      </c>
      <c r="B418" t="s">
        <v>370</v>
      </c>
      <c r="C418" s="14" t="s">
        <v>342</v>
      </c>
      <c r="D418" t="s">
        <v>226</v>
      </c>
      <c r="E418" s="42">
        <v>75000</v>
      </c>
      <c r="F418" s="42">
        <f t="shared" ref="F418:F424" si="61">E418*0.0287</f>
        <v>2152.5</v>
      </c>
      <c r="G418" s="42">
        <v>5704.4</v>
      </c>
      <c r="H418" s="42">
        <f>E418*0.0304</f>
        <v>2280</v>
      </c>
      <c r="I418" s="42">
        <v>4649.8999999999996</v>
      </c>
      <c r="J418" s="42">
        <v>14786.8</v>
      </c>
      <c r="K418" s="42">
        <v>60213.2</v>
      </c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  <c r="CJ418" s="11"/>
      <c r="CK418" s="11"/>
      <c r="CL418" s="11"/>
      <c r="CM418" s="11"/>
      <c r="CN418" s="11"/>
      <c r="CO418" s="11"/>
      <c r="CP418" s="11"/>
      <c r="CQ418" s="11"/>
      <c r="CR418" s="11"/>
      <c r="CS418" s="11"/>
      <c r="CT418" s="11"/>
      <c r="CU418" s="11"/>
      <c r="CV418" s="11"/>
      <c r="CW418" s="11"/>
      <c r="CX418" s="11"/>
      <c r="CY418" s="11"/>
      <c r="CZ418" s="11"/>
      <c r="DA418" s="11"/>
      <c r="DB418" s="11"/>
      <c r="DC418" s="11"/>
      <c r="DD418" s="11"/>
      <c r="DE418" s="11"/>
      <c r="DF418" s="11"/>
      <c r="DG418" s="11"/>
      <c r="DH418" s="11"/>
      <c r="DI418" s="11"/>
      <c r="DJ418" s="11"/>
      <c r="DK418" s="11"/>
      <c r="DL418" s="11"/>
      <c r="DM418" s="11"/>
      <c r="DN418" s="11"/>
      <c r="DO418" s="11"/>
      <c r="DP418" s="11"/>
      <c r="DQ418" s="11"/>
      <c r="DR418" s="11"/>
      <c r="DS418" s="11"/>
      <c r="DT418" s="11"/>
      <c r="DU418" s="11"/>
      <c r="DV418" s="11"/>
      <c r="DW418" s="11"/>
      <c r="DX418" s="11"/>
      <c r="DY418" s="11"/>
      <c r="DZ418" s="11"/>
      <c r="EA418" s="11"/>
      <c r="EB418" s="11"/>
      <c r="EC418" s="11"/>
      <c r="ED418" s="11"/>
      <c r="EE418" s="11"/>
      <c r="EF418" s="11"/>
      <c r="EG418" s="11"/>
      <c r="EH418" s="11"/>
      <c r="EI418" s="11"/>
      <c r="EJ418" s="11"/>
      <c r="EK418" s="11"/>
      <c r="EL418" s="11"/>
      <c r="EM418" s="11"/>
      <c r="EN418" s="11"/>
      <c r="EO418" s="11"/>
      <c r="EP418" s="11"/>
      <c r="EQ418" s="11"/>
      <c r="ER418" s="11"/>
      <c r="ES418" s="11"/>
      <c r="ET418" s="11"/>
      <c r="EU418" s="11"/>
      <c r="EV418" s="11"/>
      <c r="EW418" s="11"/>
      <c r="EX418" s="11"/>
      <c r="EY418" s="11"/>
      <c r="EZ418" s="11"/>
      <c r="FA418" s="11"/>
      <c r="FB418" s="11"/>
      <c r="FC418" s="11"/>
      <c r="FD418" s="11"/>
      <c r="FE418" s="11"/>
      <c r="FF418" s="11"/>
      <c r="FG418" s="11"/>
      <c r="FH418" s="11"/>
      <c r="FI418" s="11"/>
      <c r="FJ418" s="11"/>
      <c r="FK418" s="11"/>
      <c r="FL418" s="11"/>
      <c r="FM418" s="11"/>
      <c r="FN418" s="11"/>
      <c r="FO418" s="11"/>
      <c r="FP418" s="11"/>
      <c r="FQ418" s="11"/>
      <c r="FR418" s="11"/>
      <c r="FS418" s="11"/>
      <c r="FT418" s="11"/>
      <c r="FU418" s="11"/>
      <c r="FV418" s="11"/>
      <c r="FW418" s="11"/>
      <c r="FX418" s="11"/>
      <c r="FY418" s="11"/>
      <c r="FZ418" s="11"/>
      <c r="GA418" s="11"/>
      <c r="GB418" s="11"/>
      <c r="GC418" s="11"/>
      <c r="GD418" s="11"/>
      <c r="GE418" s="11"/>
      <c r="GF418" s="11"/>
      <c r="GG418" s="11"/>
      <c r="GH418" s="11"/>
      <c r="GI418" s="11"/>
      <c r="GJ418" s="11"/>
      <c r="GK418" s="11"/>
      <c r="GL418" s="11"/>
      <c r="GM418" s="11"/>
      <c r="GN418" s="11"/>
      <c r="GO418" s="11"/>
      <c r="GP418" s="11"/>
      <c r="GQ418" s="11"/>
      <c r="GR418" s="11"/>
      <c r="GS418" s="11"/>
      <c r="GT418" s="11"/>
      <c r="GU418" s="11"/>
      <c r="GV418" s="11"/>
      <c r="GW418" s="11"/>
      <c r="GX418" s="11"/>
      <c r="GY418" s="11"/>
      <c r="GZ418" s="11"/>
      <c r="HA418" s="11"/>
      <c r="HB418" s="11"/>
      <c r="HC418" s="11"/>
      <c r="HD418" s="11"/>
      <c r="HE418" s="11"/>
      <c r="HF418" s="11"/>
      <c r="HG418" s="11"/>
      <c r="HH418" s="11"/>
      <c r="HI418" s="11"/>
      <c r="HJ418" s="11"/>
      <c r="HK418" s="11"/>
      <c r="HL418" s="11"/>
      <c r="HM418" s="11"/>
      <c r="HN418" s="11"/>
      <c r="HO418" s="11"/>
      <c r="HP418" s="11"/>
      <c r="HQ418" s="11"/>
      <c r="HR418" s="11"/>
      <c r="HS418" s="11"/>
      <c r="HT418" s="11"/>
      <c r="HU418" s="11"/>
      <c r="HV418" s="11"/>
      <c r="HW418" s="11"/>
      <c r="HX418" s="11"/>
      <c r="HY418" s="11"/>
      <c r="HZ418" s="11"/>
      <c r="IA418" s="11"/>
      <c r="IB418" s="11"/>
      <c r="IC418" s="11"/>
      <c r="ID418" s="11"/>
      <c r="IE418" s="11"/>
      <c r="IF418" s="11"/>
      <c r="IG418" s="11"/>
      <c r="IH418" s="11"/>
      <c r="II418" s="11"/>
      <c r="IJ418" s="11"/>
      <c r="IK418" s="11"/>
      <c r="IL418" s="11"/>
      <c r="IM418" s="11"/>
      <c r="IN418" s="11"/>
      <c r="IO418" s="11"/>
      <c r="IP418" s="11"/>
      <c r="IQ418" s="11"/>
      <c r="IR418" s="11"/>
      <c r="IS418" s="11"/>
      <c r="IT418" s="11"/>
      <c r="IU418" s="11"/>
      <c r="IV418" s="11"/>
      <c r="IW418" s="11"/>
      <c r="IX418" s="11"/>
      <c r="IY418" s="11"/>
      <c r="IZ418" s="11"/>
      <c r="JA418" s="11"/>
      <c r="JB418" s="11"/>
      <c r="JC418" s="11"/>
      <c r="JD418" s="11"/>
      <c r="JE418" s="11"/>
      <c r="JF418" s="11"/>
      <c r="JG418" s="11"/>
      <c r="JH418" s="11"/>
      <c r="JI418" s="11"/>
      <c r="JJ418" s="11"/>
      <c r="JK418" s="11"/>
      <c r="JL418" s="11"/>
      <c r="JM418" s="11"/>
      <c r="JN418" s="11"/>
      <c r="JO418" s="11"/>
      <c r="JP418" s="11"/>
      <c r="JQ418" s="11"/>
      <c r="JR418" s="11"/>
      <c r="JS418" s="11"/>
      <c r="JT418" s="11"/>
      <c r="JU418" s="11"/>
      <c r="JV418" s="11"/>
    </row>
    <row r="419" spans="1:282" s="31" customFormat="1" x14ac:dyDescent="0.25">
      <c r="A419" t="s">
        <v>136</v>
      </c>
      <c r="B419" t="s">
        <v>137</v>
      </c>
      <c r="C419" s="14" t="s">
        <v>343</v>
      </c>
      <c r="D419" t="s">
        <v>226</v>
      </c>
      <c r="E419" s="42">
        <v>32000</v>
      </c>
      <c r="F419" s="42">
        <f t="shared" si="61"/>
        <v>918.4</v>
      </c>
      <c r="G419" s="42">
        <v>0</v>
      </c>
      <c r="H419" s="42">
        <f>E419*0.0304</f>
        <v>972.8</v>
      </c>
      <c r="I419" s="42">
        <v>125</v>
      </c>
      <c r="J419" s="42">
        <f>F419+G419+H419+I419</f>
        <v>2016.2</v>
      </c>
      <c r="K419" s="42">
        <f>E419-J419</f>
        <v>29983.8</v>
      </c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31" customFormat="1" x14ac:dyDescent="0.25">
      <c r="A420" t="s">
        <v>139</v>
      </c>
      <c r="B420" t="s">
        <v>132</v>
      </c>
      <c r="C420" s="14" t="s">
        <v>342</v>
      </c>
      <c r="D420" t="s">
        <v>228</v>
      </c>
      <c r="E420" s="42">
        <v>32000</v>
      </c>
      <c r="F420" s="42">
        <f t="shared" si="61"/>
        <v>918.4</v>
      </c>
      <c r="G420" s="42">
        <v>0</v>
      </c>
      <c r="H420" s="42">
        <v>972.8</v>
      </c>
      <c r="I420" s="42">
        <v>1615</v>
      </c>
      <c r="J420" s="42">
        <v>3506.2</v>
      </c>
      <c r="K420" s="42">
        <v>28493.8</v>
      </c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31" customFormat="1" x14ac:dyDescent="0.25">
      <c r="A421" t="s">
        <v>138</v>
      </c>
      <c r="B421" t="s">
        <v>137</v>
      </c>
      <c r="C421" s="14" t="s">
        <v>342</v>
      </c>
      <c r="D421" t="s">
        <v>228</v>
      </c>
      <c r="E421" s="42">
        <v>32000</v>
      </c>
      <c r="F421" s="42">
        <f t="shared" si="61"/>
        <v>918.4</v>
      </c>
      <c r="G421" s="42">
        <v>0</v>
      </c>
      <c r="H421" s="42">
        <f>E421*0.0304</f>
        <v>972.8</v>
      </c>
      <c r="I421" s="42">
        <v>315</v>
      </c>
      <c r="J421" s="42">
        <f>F421+G421+H421+I421</f>
        <v>2206.1999999999998</v>
      </c>
      <c r="K421" s="42">
        <v>29793.8</v>
      </c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11"/>
      <c r="BP421" s="11"/>
      <c r="BQ421" s="11"/>
      <c r="BR421" s="11"/>
      <c r="BS421" s="11"/>
      <c r="BT421" s="11"/>
      <c r="BU421" s="11"/>
      <c r="BV421" s="11"/>
      <c r="BW421" s="11"/>
      <c r="BX421" s="11"/>
      <c r="BY421" s="11"/>
      <c r="BZ421" s="11"/>
      <c r="CA421" s="11"/>
      <c r="CB421" s="11"/>
      <c r="CC421" s="11"/>
      <c r="CD421" s="11"/>
      <c r="CE421" s="11"/>
      <c r="CF421" s="11"/>
      <c r="CG421" s="11"/>
      <c r="CH421" s="11"/>
      <c r="CI421" s="11"/>
      <c r="CJ421" s="11"/>
      <c r="CK421" s="11"/>
      <c r="CL421" s="11"/>
      <c r="CM421" s="11"/>
      <c r="CN421" s="11"/>
      <c r="CO421" s="11"/>
      <c r="CP421" s="11"/>
      <c r="CQ421" s="11"/>
      <c r="CR421" s="11"/>
      <c r="CS421" s="11"/>
      <c r="CT421" s="11"/>
      <c r="CU421" s="11"/>
      <c r="CV421" s="11"/>
      <c r="CW421" s="11"/>
      <c r="CX421" s="11"/>
      <c r="CY421" s="11"/>
      <c r="CZ421" s="11"/>
      <c r="DA421" s="11"/>
      <c r="DB421" s="11"/>
      <c r="DC421" s="11"/>
      <c r="DD421" s="11"/>
      <c r="DE421" s="11"/>
      <c r="DF421" s="11"/>
      <c r="DG421" s="11"/>
      <c r="DH421" s="11"/>
      <c r="DI421" s="11"/>
      <c r="DJ421" s="11"/>
      <c r="DK421" s="11"/>
      <c r="DL421" s="11"/>
      <c r="DM421" s="11"/>
      <c r="DN421" s="11"/>
      <c r="DO421" s="11"/>
      <c r="DP421" s="11"/>
      <c r="DQ421" s="11"/>
      <c r="DR421" s="11"/>
      <c r="DS421" s="11"/>
      <c r="DT421" s="11"/>
      <c r="DU421" s="11"/>
      <c r="DV421" s="11"/>
      <c r="DW421" s="11"/>
      <c r="DX421" s="11"/>
      <c r="DY421" s="11"/>
      <c r="DZ421" s="11"/>
      <c r="EA421" s="11"/>
      <c r="EB421" s="11"/>
      <c r="EC421" s="11"/>
      <c r="ED421" s="11"/>
      <c r="EE421" s="11"/>
      <c r="EF421" s="11"/>
      <c r="EG421" s="11"/>
      <c r="EH421" s="11"/>
      <c r="EI421" s="11"/>
      <c r="EJ421" s="11"/>
      <c r="EK421" s="11"/>
      <c r="EL421" s="11"/>
      <c r="EM421" s="11"/>
      <c r="EN421" s="11"/>
      <c r="EO421" s="11"/>
      <c r="EP421" s="11"/>
      <c r="EQ421" s="11"/>
      <c r="ER421" s="11"/>
      <c r="ES421" s="11"/>
      <c r="ET421" s="11"/>
      <c r="EU421" s="11"/>
      <c r="EV421" s="11"/>
      <c r="EW421" s="11"/>
      <c r="EX421" s="11"/>
      <c r="EY421" s="11"/>
      <c r="EZ421" s="11"/>
      <c r="FA421" s="11"/>
      <c r="FB421" s="11"/>
      <c r="FC421" s="11"/>
      <c r="FD421" s="11"/>
      <c r="FE421" s="11"/>
      <c r="FF421" s="11"/>
      <c r="FG421" s="11"/>
      <c r="FH421" s="11"/>
      <c r="FI421" s="11"/>
      <c r="FJ421" s="11"/>
      <c r="FK421" s="11"/>
      <c r="FL421" s="11"/>
      <c r="FM421" s="11"/>
      <c r="FN421" s="11"/>
      <c r="FO421" s="11"/>
      <c r="FP421" s="11"/>
      <c r="FQ421" s="11"/>
      <c r="FR421" s="11"/>
      <c r="FS421" s="11"/>
      <c r="FT421" s="11"/>
      <c r="FU421" s="11"/>
      <c r="FV421" s="11"/>
      <c r="FW421" s="11"/>
      <c r="FX421" s="11"/>
      <c r="FY421" s="11"/>
      <c r="FZ421" s="11"/>
      <c r="GA421" s="11"/>
      <c r="GB421" s="11"/>
      <c r="GC421" s="11"/>
      <c r="GD421" s="11"/>
      <c r="GE421" s="11"/>
      <c r="GF421" s="11"/>
      <c r="GG421" s="11"/>
      <c r="GH421" s="11"/>
      <c r="GI421" s="11"/>
      <c r="GJ421" s="11"/>
      <c r="GK421" s="11"/>
      <c r="GL421" s="11"/>
      <c r="GM421" s="11"/>
      <c r="GN421" s="11"/>
      <c r="GO421" s="11"/>
      <c r="GP421" s="11"/>
      <c r="GQ421" s="11"/>
      <c r="GR421" s="11"/>
      <c r="GS421" s="11"/>
      <c r="GT421" s="11"/>
      <c r="GU421" s="11"/>
      <c r="GV421" s="11"/>
      <c r="GW421" s="11"/>
      <c r="GX421" s="11"/>
      <c r="GY421" s="11"/>
      <c r="GZ421" s="11"/>
      <c r="HA421" s="11"/>
      <c r="HB421" s="11"/>
      <c r="HC421" s="11"/>
      <c r="HD421" s="11"/>
      <c r="HE421" s="11"/>
      <c r="HF421" s="11"/>
      <c r="HG421" s="11"/>
      <c r="HH421" s="11"/>
      <c r="HI421" s="11"/>
      <c r="HJ421" s="11"/>
      <c r="HK421" s="11"/>
      <c r="HL421" s="11"/>
      <c r="HM421" s="11"/>
      <c r="HN421" s="11"/>
      <c r="HO421" s="11"/>
      <c r="HP421" s="11"/>
      <c r="HQ421" s="11"/>
      <c r="HR421" s="11"/>
      <c r="HS421" s="11"/>
      <c r="HT421" s="11"/>
      <c r="HU421" s="11"/>
      <c r="HV421" s="11"/>
      <c r="HW421" s="11"/>
      <c r="HX421" s="11"/>
      <c r="HY421" s="11"/>
      <c r="HZ421" s="11"/>
      <c r="IA421" s="11"/>
      <c r="IB421" s="11"/>
      <c r="IC421" s="11"/>
      <c r="ID421" s="11"/>
      <c r="IE421" s="11"/>
      <c r="IF421" s="11"/>
      <c r="IG421" s="11"/>
      <c r="IH421" s="11"/>
      <c r="II421" s="11"/>
      <c r="IJ421" s="11"/>
      <c r="IK421" s="11"/>
      <c r="IL421" s="11"/>
      <c r="IM421" s="11"/>
      <c r="IN421" s="11"/>
      <c r="IO421" s="11"/>
      <c r="IP421" s="11"/>
      <c r="IQ421" s="11"/>
      <c r="IR421" s="11"/>
      <c r="IS421" s="11"/>
      <c r="IT421" s="11"/>
      <c r="IU421" s="11"/>
      <c r="IV421" s="11"/>
      <c r="IW421" s="11"/>
      <c r="IX421" s="11"/>
      <c r="IY421" s="11"/>
      <c r="IZ421" s="11"/>
      <c r="JA421" s="11"/>
      <c r="JB421" s="11"/>
      <c r="JC421" s="11"/>
      <c r="JD421" s="11"/>
      <c r="JE421" s="11"/>
      <c r="JF421" s="11"/>
      <c r="JG421" s="11"/>
      <c r="JH421" s="11"/>
      <c r="JI421" s="11"/>
      <c r="JJ421" s="11"/>
      <c r="JK421" s="11"/>
      <c r="JL421" s="11"/>
      <c r="JM421" s="11"/>
      <c r="JN421" s="11"/>
      <c r="JO421" s="11"/>
      <c r="JP421" s="11"/>
      <c r="JQ421" s="11"/>
      <c r="JR421" s="11"/>
      <c r="JS421" s="11"/>
      <c r="JT421" s="11"/>
      <c r="JU421" s="11"/>
      <c r="JV421" s="11"/>
    </row>
    <row r="422" spans="1:282" s="31" customFormat="1" x14ac:dyDescent="0.25">
      <c r="A422" t="s">
        <v>131</v>
      </c>
      <c r="B422" t="s">
        <v>132</v>
      </c>
      <c r="C422" s="14" t="s">
        <v>342</v>
      </c>
      <c r="D422" t="s">
        <v>228</v>
      </c>
      <c r="E422" s="42">
        <v>11000</v>
      </c>
      <c r="F422" s="42">
        <f t="shared" si="61"/>
        <v>315.7</v>
      </c>
      <c r="G422" s="42">
        <v>0</v>
      </c>
      <c r="H422" s="42">
        <v>334.4</v>
      </c>
      <c r="I422" s="42">
        <v>75</v>
      </c>
      <c r="J422" s="42">
        <v>725.1</v>
      </c>
      <c r="K422" s="42">
        <v>10274.9</v>
      </c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  <c r="AX422" s="11"/>
      <c r="AY422" s="11"/>
      <c r="AZ422" s="11"/>
      <c r="BA422" s="11"/>
      <c r="BB422" s="11"/>
      <c r="BC422" s="11"/>
      <c r="BD422" s="11"/>
      <c r="BE422" s="11"/>
      <c r="BF422" s="11"/>
      <c r="BG422" s="11"/>
      <c r="BH422" s="11"/>
      <c r="BI422" s="11"/>
      <c r="BJ422" s="11"/>
      <c r="BK422" s="11"/>
      <c r="BL422" s="11"/>
      <c r="BM422" s="11"/>
      <c r="BN422" s="11"/>
      <c r="BO422" s="11"/>
      <c r="BP422" s="11"/>
      <c r="BQ422" s="11"/>
      <c r="BR422" s="11"/>
      <c r="BS422" s="11"/>
      <c r="BT422" s="11"/>
      <c r="BU422" s="11"/>
      <c r="BV422" s="11"/>
      <c r="BW422" s="11"/>
      <c r="BX422" s="11"/>
      <c r="BY422" s="11"/>
      <c r="BZ422" s="11"/>
      <c r="CA422" s="11"/>
      <c r="CB422" s="11"/>
      <c r="CC422" s="11"/>
      <c r="CD422" s="11"/>
      <c r="CE422" s="11"/>
      <c r="CF422" s="11"/>
      <c r="CG422" s="11"/>
      <c r="CH422" s="11"/>
      <c r="CI422" s="11"/>
      <c r="CJ422" s="11"/>
      <c r="CK422" s="11"/>
      <c r="CL422" s="11"/>
      <c r="CM422" s="11"/>
      <c r="CN422" s="11"/>
      <c r="CO422" s="11"/>
      <c r="CP422" s="11"/>
      <c r="CQ422" s="11"/>
      <c r="CR422" s="11"/>
      <c r="CS422" s="11"/>
      <c r="CT422" s="11"/>
      <c r="CU422" s="11"/>
      <c r="CV422" s="11"/>
      <c r="CW422" s="11"/>
      <c r="CX422" s="11"/>
      <c r="CY422" s="11"/>
      <c r="CZ422" s="11"/>
      <c r="DA422" s="11"/>
      <c r="DB422" s="11"/>
      <c r="DC422" s="11"/>
      <c r="DD422" s="11"/>
      <c r="DE422" s="11"/>
      <c r="DF422" s="11"/>
      <c r="DG422" s="11"/>
      <c r="DH422" s="11"/>
      <c r="DI422" s="11"/>
      <c r="DJ422" s="11"/>
      <c r="DK422" s="11"/>
      <c r="DL422" s="11"/>
      <c r="DM422" s="11"/>
      <c r="DN422" s="11"/>
      <c r="DO422" s="11"/>
      <c r="DP422" s="11"/>
      <c r="DQ422" s="11"/>
      <c r="DR422" s="11"/>
      <c r="DS422" s="11"/>
      <c r="DT422" s="11"/>
      <c r="DU422" s="11"/>
      <c r="DV422" s="11"/>
      <c r="DW422" s="11"/>
      <c r="DX422" s="11"/>
      <c r="DY422" s="11"/>
      <c r="DZ422" s="11"/>
      <c r="EA422" s="11"/>
      <c r="EB422" s="11"/>
      <c r="EC422" s="11"/>
      <c r="ED422" s="11"/>
      <c r="EE422" s="11"/>
      <c r="EF422" s="11"/>
      <c r="EG422" s="11"/>
      <c r="EH422" s="11"/>
      <c r="EI422" s="11"/>
      <c r="EJ422" s="11"/>
      <c r="EK422" s="11"/>
      <c r="EL422" s="11"/>
      <c r="EM422" s="11"/>
      <c r="EN422" s="11"/>
      <c r="EO422" s="11"/>
      <c r="EP422" s="11"/>
      <c r="EQ422" s="11"/>
      <c r="ER422" s="11"/>
      <c r="ES422" s="11"/>
      <c r="ET422" s="11"/>
      <c r="EU422" s="11"/>
      <c r="EV422" s="11"/>
      <c r="EW422" s="11"/>
      <c r="EX422" s="11"/>
      <c r="EY422" s="11"/>
      <c r="EZ422" s="11"/>
      <c r="FA422" s="11"/>
      <c r="FB422" s="11"/>
      <c r="FC422" s="11"/>
      <c r="FD422" s="11"/>
      <c r="FE422" s="11"/>
      <c r="FF422" s="11"/>
      <c r="FG422" s="11"/>
      <c r="FH422" s="11"/>
      <c r="FI422" s="11"/>
      <c r="FJ422" s="11"/>
      <c r="FK422" s="11"/>
      <c r="FL422" s="11"/>
      <c r="FM422" s="11"/>
      <c r="FN422" s="11"/>
      <c r="FO422" s="11"/>
      <c r="FP422" s="11"/>
      <c r="FQ422" s="11"/>
      <c r="FR422" s="11"/>
      <c r="FS422" s="11"/>
      <c r="FT422" s="11"/>
      <c r="FU422" s="11"/>
      <c r="FV422" s="11"/>
      <c r="FW422" s="11"/>
      <c r="FX422" s="11"/>
      <c r="FY422" s="11"/>
      <c r="FZ422" s="11"/>
      <c r="GA422" s="11"/>
      <c r="GB422" s="11"/>
      <c r="GC422" s="11"/>
      <c r="GD422" s="11"/>
      <c r="GE422" s="11"/>
      <c r="GF422" s="11"/>
      <c r="GG422" s="11"/>
      <c r="GH422" s="11"/>
      <c r="GI422" s="11"/>
      <c r="GJ422" s="11"/>
      <c r="GK422" s="11"/>
      <c r="GL422" s="11"/>
      <c r="GM422" s="11"/>
      <c r="GN422" s="11"/>
      <c r="GO422" s="11"/>
      <c r="GP422" s="11"/>
      <c r="GQ422" s="11"/>
      <c r="GR422" s="11"/>
      <c r="GS422" s="11"/>
      <c r="GT422" s="11"/>
      <c r="GU422" s="11"/>
      <c r="GV422" s="11"/>
      <c r="GW422" s="11"/>
      <c r="GX422" s="11"/>
      <c r="GY422" s="11"/>
      <c r="GZ422" s="11"/>
      <c r="HA422" s="11"/>
      <c r="HB422" s="11"/>
      <c r="HC422" s="11"/>
      <c r="HD422" s="11"/>
      <c r="HE422" s="11"/>
      <c r="HF422" s="11"/>
      <c r="HG422" s="11"/>
      <c r="HH422" s="11"/>
      <c r="HI422" s="11"/>
      <c r="HJ422" s="11"/>
      <c r="HK422" s="11"/>
      <c r="HL422" s="11"/>
      <c r="HM422" s="11"/>
      <c r="HN422" s="11"/>
      <c r="HO422" s="11"/>
      <c r="HP422" s="11"/>
      <c r="HQ422" s="11"/>
      <c r="HR422" s="11"/>
      <c r="HS422" s="11"/>
      <c r="HT422" s="11"/>
      <c r="HU422" s="11"/>
      <c r="HV422" s="11"/>
      <c r="HW422" s="11"/>
      <c r="HX422" s="11"/>
      <c r="HY422" s="11"/>
      <c r="HZ422" s="11"/>
      <c r="IA422" s="11"/>
      <c r="IB422" s="11"/>
      <c r="IC422" s="11"/>
      <c r="ID422" s="11"/>
      <c r="IE422" s="11"/>
      <c r="IF422" s="11"/>
      <c r="IG422" s="11"/>
      <c r="IH422" s="11"/>
      <c r="II422" s="11"/>
      <c r="IJ422" s="11"/>
      <c r="IK422" s="11"/>
      <c r="IL422" s="11"/>
      <c r="IM422" s="11"/>
      <c r="IN422" s="11"/>
      <c r="IO422" s="11"/>
      <c r="IP422" s="11"/>
      <c r="IQ422" s="11"/>
      <c r="IR422" s="11"/>
      <c r="IS422" s="11"/>
      <c r="IT422" s="11"/>
      <c r="IU422" s="11"/>
      <c r="IV422" s="11"/>
      <c r="IW422" s="11"/>
      <c r="IX422" s="11"/>
      <c r="IY422" s="11"/>
      <c r="IZ422" s="11"/>
      <c r="JA422" s="11"/>
      <c r="JB422" s="11"/>
      <c r="JC422" s="11"/>
      <c r="JD422" s="11"/>
      <c r="JE422" s="11"/>
      <c r="JF422" s="11"/>
      <c r="JG422" s="11"/>
      <c r="JH422" s="11"/>
      <c r="JI422" s="11"/>
      <c r="JJ422" s="11"/>
      <c r="JK422" s="11"/>
      <c r="JL422" s="11"/>
      <c r="JM422" s="11"/>
      <c r="JN422" s="11"/>
      <c r="JO422" s="11"/>
      <c r="JP422" s="11"/>
      <c r="JQ422" s="11"/>
      <c r="JR422" s="11"/>
      <c r="JS422" s="11"/>
      <c r="JT422" s="11"/>
      <c r="JU422" s="11"/>
      <c r="JV422" s="11"/>
    </row>
    <row r="423" spans="1:282" s="32" customFormat="1" x14ac:dyDescent="0.25">
      <c r="A423" t="s">
        <v>140</v>
      </c>
      <c r="B423" t="s">
        <v>132</v>
      </c>
      <c r="C423" s="14" t="s">
        <v>342</v>
      </c>
      <c r="D423" t="s">
        <v>228</v>
      </c>
      <c r="E423" s="42">
        <v>13420</v>
      </c>
      <c r="F423" s="42">
        <f t="shared" si="61"/>
        <v>385.15</v>
      </c>
      <c r="G423" s="42">
        <v>0</v>
      </c>
      <c r="H423" s="42">
        <f>E423*0.0304</f>
        <v>407.97</v>
      </c>
      <c r="I423" s="42">
        <v>125</v>
      </c>
      <c r="J423" s="42">
        <f>F423+G423+H423+I423</f>
        <v>918.12</v>
      </c>
      <c r="K423" s="42">
        <f>E423-J423</f>
        <v>12501.88</v>
      </c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</row>
    <row r="424" spans="1:282" s="31" customFormat="1" x14ac:dyDescent="0.25">
      <c r="A424" t="s">
        <v>135</v>
      </c>
      <c r="B424" t="s">
        <v>201</v>
      </c>
      <c r="C424" s="14" t="s">
        <v>342</v>
      </c>
      <c r="D424" t="s">
        <v>226</v>
      </c>
      <c r="E424" s="42">
        <v>47000</v>
      </c>
      <c r="F424" s="42">
        <f t="shared" si="61"/>
        <v>1348.9</v>
      </c>
      <c r="G424" s="42">
        <v>1430.6</v>
      </c>
      <c r="H424" s="42">
        <f>E424*0.0304</f>
        <v>1428.8</v>
      </c>
      <c r="I424" s="42">
        <v>275</v>
      </c>
      <c r="J424" s="42">
        <f>F424+G424+H424+I424</f>
        <v>4483.3</v>
      </c>
      <c r="K424" s="42">
        <f>E424-J424</f>
        <v>42516.7</v>
      </c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  <c r="BD424" s="11"/>
      <c r="BE424" s="11"/>
      <c r="BF424" s="11"/>
      <c r="BG424" s="11"/>
      <c r="BH424" s="11"/>
      <c r="BI424" s="11"/>
      <c r="BJ424" s="11"/>
      <c r="BK424" s="11"/>
      <c r="BL424" s="11"/>
      <c r="BM424" s="11"/>
      <c r="BN424" s="11"/>
      <c r="BO424" s="11"/>
      <c r="BP424" s="11"/>
      <c r="BQ424" s="11"/>
      <c r="BR424" s="11"/>
      <c r="BS424" s="11"/>
      <c r="BT424" s="11"/>
      <c r="BU424" s="11"/>
      <c r="BV424" s="11"/>
      <c r="BW424" s="11"/>
      <c r="BX424" s="11"/>
      <c r="BY424" s="11"/>
      <c r="BZ424" s="11"/>
      <c r="CA424" s="11"/>
      <c r="CB424" s="11"/>
      <c r="CC424" s="11"/>
      <c r="CD424" s="11"/>
      <c r="CE424" s="11"/>
      <c r="CF424" s="11"/>
      <c r="CG424" s="11"/>
      <c r="CH424" s="11"/>
      <c r="CI424" s="11"/>
      <c r="CJ424" s="11"/>
      <c r="CK424" s="11"/>
      <c r="CL424" s="11"/>
      <c r="CM424" s="11"/>
      <c r="CN424" s="11"/>
      <c r="CO424" s="11"/>
      <c r="CP424" s="11"/>
      <c r="CQ424" s="11"/>
      <c r="CR424" s="11"/>
      <c r="CS424" s="11"/>
      <c r="CT424" s="11"/>
      <c r="CU424" s="11"/>
      <c r="CV424" s="11"/>
      <c r="CW424" s="11"/>
      <c r="CX424" s="11"/>
      <c r="CY424" s="11"/>
      <c r="CZ424" s="11"/>
      <c r="DA424" s="11"/>
      <c r="DB424" s="11"/>
      <c r="DC424" s="11"/>
      <c r="DD424" s="11"/>
      <c r="DE424" s="11"/>
      <c r="DF424" s="11"/>
      <c r="DG424" s="11"/>
      <c r="DH424" s="11"/>
      <c r="DI424" s="11"/>
      <c r="DJ424" s="11"/>
      <c r="DK424" s="11"/>
      <c r="DL424" s="11"/>
      <c r="DM424" s="11"/>
      <c r="DN424" s="11"/>
      <c r="DO424" s="11"/>
      <c r="DP424" s="11"/>
      <c r="DQ424" s="11"/>
      <c r="DR424" s="11"/>
      <c r="DS424" s="11"/>
      <c r="DT424" s="11"/>
      <c r="DU424" s="11"/>
      <c r="DV424" s="11"/>
      <c r="DW424" s="11"/>
      <c r="DX424" s="11"/>
      <c r="DY424" s="11"/>
      <c r="DZ424" s="11"/>
      <c r="EA424" s="11"/>
      <c r="EB424" s="11"/>
      <c r="EC424" s="11"/>
      <c r="ED424" s="11"/>
      <c r="EE424" s="11"/>
      <c r="EF424" s="11"/>
      <c r="EG424" s="11"/>
      <c r="EH424" s="11"/>
      <c r="EI424" s="11"/>
      <c r="EJ424" s="11"/>
      <c r="EK424" s="11"/>
      <c r="EL424" s="11"/>
      <c r="EM424" s="11"/>
      <c r="EN424" s="11"/>
      <c r="EO424" s="11"/>
      <c r="EP424" s="11"/>
      <c r="EQ424" s="11"/>
      <c r="ER424" s="11"/>
      <c r="ES424" s="11"/>
      <c r="ET424" s="11"/>
      <c r="EU424" s="11"/>
      <c r="EV424" s="11"/>
      <c r="EW424" s="11"/>
      <c r="EX424" s="11"/>
      <c r="EY424" s="11"/>
      <c r="EZ424" s="11"/>
      <c r="FA424" s="11"/>
      <c r="FB424" s="11"/>
      <c r="FC424" s="11"/>
      <c r="FD424" s="11"/>
      <c r="FE424" s="11"/>
      <c r="FF424" s="11"/>
      <c r="FG424" s="11"/>
      <c r="FH424" s="11"/>
      <c r="FI424" s="11"/>
      <c r="FJ424" s="11"/>
      <c r="FK424" s="11"/>
      <c r="FL424" s="11"/>
      <c r="FM424" s="11"/>
      <c r="FN424" s="11"/>
      <c r="FO424" s="11"/>
      <c r="FP424" s="11"/>
      <c r="FQ424" s="11"/>
      <c r="FR424" s="11"/>
      <c r="FS424" s="11"/>
      <c r="FT424" s="11"/>
      <c r="FU424" s="11"/>
      <c r="FV424" s="11"/>
      <c r="FW424" s="11"/>
      <c r="FX424" s="11"/>
      <c r="FY424" s="11"/>
      <c r="FZ424" s="11"/>
      <c r="GA424" s="11"/>
      <c r="GB424" s="11"/>
      <c r="GC424" s="11"/>
      <c r="GD424" s="11"/>
      <c r="GE424" s="11"/>
      <c r="GF424" s="11"/>
      <c r="GG424" s="11"/>
      <c r="GH424" s="11"/>
      <c r="GI424" s="11"/>
      <c r="GJ424" s="11"/>
      <c r="GK424" s="11"/>
      <c r="GL424" s="11"/>
      <c r="GM424" s="11"/>
      <c r="GN424" s="11"/>
      <c r="GO424" s="11"/>
      <c r="GP424" s="11"/>
      <c r="GQ424" s="11"/>
      <c r="GR424" s="11"/>
      <c r="GS424" s="11"/>
      <c r="GT424" s="11"/>
      <c r="GU424" s="11"/>
      <c r="GV424" s="11"/>
      <c r="GW424" s="11"/>
      <c r="GX424" s="11"/>
      <c r="GY424" s="11"/>
      <c r="GZ424" s="11"/>
      <c r="HA424" s="11"/>
      <c r="HB424" s="11"/>
      <c r="HC424" s="11"/>
      <c r="HD424" s="11"/>
      <c r="HE424" s="11"/>
      <c r="HF424" s="11"/>
      <c r="HG424" s="11"/>
      <c r="HH424" s="11"/>
      <c r="HI424" s="11"/>
      <c r="HJ424" s="11"/>
      <c r="HK424" s="11"/>
      <c r="HL424" s="11"/>
      <c r="HM424" s="11"/>
      <c r="HN424" s="11"/>
      <c r="HO424" s="11"/>
      <c r="HP424" s="11"/>
      <c r="HQ424" s="11"/>
      <c r="HR424" s="11"/>
      <c r="HS424" s="11"/>
      <c r="HT424" s="11"/>
      <c r="HU424" s="11"/>
      <c r="HV424" s="11"/>
      <c r="HW424" s="11"/>
      <c r="HX424" s="11"/>
      <c r="HY424" s="11"/>
      <c r="HZ424" s="11"/>
      <c r="IA424" s="11"/>
      <c r="IB424" s="11"/>
      <c r="IC424" s="11"/>
      <c r="ID424" s="11"/>
      <c r="IE424" s="11"/>
      <c r="IF424" s="11"/>
      <c r="IG424" s="11"/>
      <c r="IH424" s="11"/>
      <c r="II424" s="11"/>
      <c r="IJ424" s="11"/>
      <c r="IK424" s="11"/>
      <c r="IL424" s="11"/>
      <c r="IM424" s="11"/>
      <c r="IN424" s="11"/>
      <c r="IO424" s="11"/>
      <c r="IP424" s="11"/>
      <c r="IQ424" s="11"/>
      <c r="IR424" s="11"/>
      <c r="IS424" s="11"/>
      <c r="IT424" s="11"/>
      <c r="IU424" s="11"/>
      <c r="IV424" s="11"/>
      <c r="IW424" s="11"/>
      <c r="IX424" s="11"/>
      <c r="IY424" s="11"/>
      <c r="IZ424" s="11"/>
      <c r="JA424" s="11"/>
      <c r="JB424" s="11"/>
      <c r="JC424" s="11"/>
      <c r="JD424" s="11"/>
      <c r="JE424" s="11"/>
      <c r="JF424" s="11"/>
      <c r="JG424" s="11"/>
      <c r="JH424" s="11"/>
      <c r="JI424" s="11"/>
      <c r="JJ424" s="11"/>
      <c r="JK424" s="11"/>
      <c r="JL424" s="11"/>
      <c r="JM424" s="11"/>
      <c r="JN424" s="11"/>
      <c r="JO424" s="11"/>
      <c r="JP424" s="11"/>
      <c r="JQ424" s="11"/>
      <c r="JR424" s="11"/>
      <c r="JS424" s="11"/>
      <c r="JT424" s="11"/>
      <c r="JU424" s="11"/>
      <c r="JV424" s="11"/>
    </row>
    <row r="425" spans="1:282" s="31" customFormat="1" x14ac:dyDescent="0.25">
      <c r="A425" s="26" t="s">
        <v>12</v>
      </c>
      <c r="B425" s="26">
        <v>7</v>
      </c>
      <c r="C425" s="27"/>
      <c r="D425" s="26"/>
      <c r="E425" s="49">
        <f t="shared" ref="E425:K425" si="62">SUM(E418:E424)</f>
        <v>242420</v>
      </c>
      <c r="F425" s="49">
        <f t="shared" si="62"/>
        <v>6957.45</v>
      </c>
      <c r="G425" s="49">
        <f t="shared" si="62"/>
        <v>7135</v>
      </c>
      <c r="H425" s="49">
        <f t="shared" si="62"/>
        <v>7369.57</v>
      </c>
      <c r="I425" s="49">
        <f t="shared" si="62"/>
        <v>7179.9</v>
      </c>
      <c r="J425" s="49">
        <f t="shared" si="62"/>
        <v>28641.919999999998</v>
      </c>
      <c r="K425" s="49">
        <f t="shared" si="62"/>
        <v>213778.08</v>
      </c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  <c r="CJ425" s="11"/>
      <c r="CK425" s="11"/>
      <c r="CL425" s="11"/>
      <c r="CM425" s="11"/>
      <c r="CN425" s="11"/>
      <c r="CO425" s="11"/>
      <c r="CP425" s="11"/>
      <c r="CQ425" s="11"/>
      <c r="CR425" s="11"/>
      <c r="CS425" s="11"/>
      <c r="CT425" s="11"/>
      <c r="CU425" s="11"/>
      <c r="CV425" s="11"/>
      <c r="CW425" s="11"/>
      <c r="CX425" s="11"/>
      <c r="CY425" s="11"/>
      <c r="CZ425" s="11"/>
      <c r="DA425" s="11"/>
      <c r="DB425" s="11"/>
      <c r="DC425" s="11"/>
      <c r="DD425" s="11"/>
      <c r="DE425" s="11"/>
      <c r="DF425" s="11"/>
      <c r="DG425" s="11"/>
      <c r="DH425" s="11"/>
      <c r="DI425" s="11"/>
      <c r="DJ425" s="11"/>
      <c r="DK425" s="11"/>
      <c r="DL425" s="11"/>
      <c r="DM425" s="11"/>
      <c r="DN425" s="11"/>
      <c r="DO425" s="11"/>
      <c r="DP425" s="11"/>
      <c r="DQ425" s="11"/>
      <c r="DR425" s="11"/>
      <c r="DS425" s="11"/>
      <c r="DT425" s="11"/>
      <c r="DU425" s="11"/>
      <c r="DV425" s="11"/>
      <c r="DW425" s="11"/>
      <c r="DX425" s="11"/>
      <c r="DY425" s="11"/>
      <c r="DZ425" s="11"/>
      <c r="EA425" s="11"/>
      <c r="EB425" s="11"/>
      <c r="EC425" s="11"/>
      <c r="ED425" s="11"/>
      <c r="EE425" s="11"/>
      <c r="EF425" s="11"/>
      <c r="EG425" s="11"/>
      <c r="EH425" s="11"/>
      <c r="EI425" s="11"/>
      <c r="EJ425" s="11"/>
      <c r="EK425" s="11"/>
      <c r="EL425" s="11"/>
      <c r="EM425" s="11"/>
      <c r="EN425" s="11"/>
      <c r="EO425" s="11"/>
      <c r="EP425" s="11"/>
      <c r="EQ425" s="11"/>
      <c r="ER425" s="11"/>
      <c r="ES425" s="11"/>
      <c r="ET425" s="11"/>
      <c r="EU425" s="11"/>
      <c r="EV425" s="11"/>
      <c r="EW425" s="11"/>
      <c r="EX425" s="11"/>
      <c r="EY425" s="11"/>
      <c r="EZ425" s="11"/>
      <c r="FA425" s="11"/>
      <c r="FB425" s="11"/>
      <c r="FC425" s="11"/>
      <c r="FD425" s="11"/>
      <c r="FE425" s="11"/>
      <c r="FF425" s="11"/>
      <c r="FG425" s="11"/>
      <c r="FH425" s="11"/>
      <c r="FI425" s="11"/>
      <c r="FJ425" s="11"/>
      <c r="FK425" s="11"/>
      <c r="FL425" s="11"/>
      <c r="FM425" s="11"/>
      <c r="FN425" s="11"/>
      <c r="FO425" s="11"/>
      <c r="FP425" s="11"/>
      <c r="FQ425" s="11"/>
      <c r="FR425" s="11"/>
      <c r="FS425" s="11"/>
      <c r="FT425" s="11"/>
      <c r="FU425" s="11"/>
      <c r="FV425" s="11"/>
      <c r="FW425" s="11"/>
      <c r="FX425" s="11"/>
      <c r="FY425" s="11"/>
      <c r="FZ425" s="11"/>
      <c r="GA425" s="11"/>
      <c r="GB425" s="11"/>
      <c r="GC425" s="11"/>
      <c r="GD425" s="11"/>
      <c r="GE425" s="11"/>
      <c r="GF425" s="11"/>
      <c r="GG425" s="11"/>
      <c r="GH425" s="11"/>
      <c r="GI425" s="11"/>
      <c r="GJ425" s="11"/>
      <c r="GK425" s="11"/>
      <c r="GL425" s="11"/>
      <c r="GM425" s="11"/>
      <c r="GN425" s="11"/>
      <c r="GO425" s="11"/>
      <c r="GP425" s="11"/>
      <c r="GQ425" s="11"/>
      <c r="GR425" s="11"/>
      <c r="GS425" s="11"/>
      <c r="GT425" s="11"/>
      <c r="GU425" s="11"/>
      <c r="GV425" s="11"/>
      <c r="GW425" s="11"/>
      <c r="GX425" s="11"/>
      <c r="GY425" s="11"/>
      <c r="GZ425" s="11"/>
      <c r="HA425" s="11"/>
      <c r="HB425" s="11"/>
      <c r="HC425" s="11"/>
      <c r="HD425" s="11"/>
      <c r="HE425" s="11"/>
      <c r="HF425" s="11"/>
      <c r="HG425" s="11"/>
      <c r="HH425" s="11"/>
      <c r="HI425" s="11"/>
      <c r="HJ425" s="11"/>
      <c r="HK425" s="11"/>
      <c r="HL425" s="11"/>
      <c r="HM425" s="11"/>
      <c r="HN425" s="11"/>
      <c r="HO425" s="11"/>
      <c r="HP425" s="11"/>
      <c r="HQ425" s="11"/>
      <c r="HR425" s="11"/>
      <c r="HS425" s="11"/>
      <c r="HT425" s="11"/>
      <c r="HU425" s="11"/>
      <c r="HV425" s="11"/>
      <c r="HW425" s="11"/>
      <c r="HX425" s="11"/>
      <c r="HY425" s="11"/>
      <c r="HZ425" s="11"/>
      <c r="IA425" s="11"/>
      <c r="IB425" s="11"/>
      <c r="IC425" s="11"/>
      <c r="ID425" s="11"/>
      <c r="IE425" s="11"/>
      <c r="IF425" s="11"/>
      <c r="IG425" s="11"/>
      <c r="IH425" s="11"/>
      <c r="II425" s="11"/>
      <c r="IJ425" s="11"/>
      <c r="IK425" s="11"/>
      <c r="IL425" s="11"/>
      <c r="IM425" s="11"/>
      <c r="IN425" s="11"/>
      <c r="IO425" s="11"/>
      <c r="IP425" s="11"/>
      <c r="IQ425" s="11"/>
      <c r="IR425" s="11"/>
      <c r="IS425" s="11"/>
      <c r="IT425" s="11"/>
      <c r="IU425" s="11"/>
      <c r="IV425" s="11"/>
      <c r="IW425" s="11"/>
      <c r="IX425" s="11"/>
      <c r="IY425" s="11"/>
      <c r="IZ425" s="11"/>
      <c r="JA425" s="11"/>
      <c r="JB425" s="11"/>
      <c r="JC425" s="11"/>
      <c r="JD425" s="11"/>
      <c r="JE425" s="11"/>
      <c r="JF425" s="11"/>
      <c r="JG425" s="11"/>
      <c r="JH425" s="11"/>
      <c r="JI425" s="11"/>
      <c r="JJ425" s="11"/>
      <c r="JK425" s="11"/>
      <c r="JL425" s="11"/>
      <c r="JM425" s="11"/>
      <c r="JN425" s="11"/>
      <c r="JO425" s="11"/>
      <c r="JP425" s="11"/>
      <c r="JQ425" s="11"/>
      <c r="JR425" s="11"/>
      <c r="JS425" s="11"/>
      <c r="JT425" s="11"/>
      <c r="JU425" s="11"/>
      <c r="JV425" s="11"/>
    </row>
    <row r="426" spans="1:282" s="12" customFormat="1" x14ac:dyDescent="0.25">
      <c r="A426" s="11"/>
      <c r="B426" s="11"/>
      <c r="C426" s="16"/>
      <c r="D426" s="11"/>
      <c r="E426" s="56"/>
      <c r="F426" s="56"/>
      <c r="G426" s="56"/>
      <c r="H426" s="56"/>
      <c r="I426" s="56"/>
      <c r="J426" s="56"/>
      <c r="K426" s="56"/>
    </row>
    <row r="427" spans="1:282" s="2" customFormat="1" x14ac:dyDescent="0.25">
      <c r="A427" s="5" t="s">
        <v>428</v>
      </c>
      <c r="B427" s="5"/>
      <c r="C427" s="17"/>
      <c r="D427" s="5"/>
      <c r="E427" s="57"/>
      <c r="F427" s="57"/>
      <c r="G427" s="57"/>
      <c r="H427" s="57"/>
      <c r="I427" s="57"/>
      <c r="J427" s="57"/>
      <c r="K427" s="57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11"/>
      <c r="BP427" s="11"/>
      <c r="BQ427" s="11"/>
      <c r="BR427" s="11"/>
      <c r="BS427" s="11"/>
      <c r="BT427" s="11"/>
      <c r="BU427" s="11"/>
      <c r="BV427" s="11"/>
      <c r="BW427" s="11"/>
      <c r="BX427" s="11"/>
      <c r="BY427" s="11"/>
      <c r="BZ427" s="11"/>
      <c r="CA427" s="11"/>
      <c r="CB427" s="11"/>
      <c r="CC427" s="11"/>
      <c r="CD427" s="11"/>
      <c r="CE427" s="11"/>
      <c r="CF427" s="11"/>
      <c r="CG427" s="11"/>
      <c r="CH427" s="11"/>
      <c r="CI427" s="11"/>
      <c r="CJ427" s="11"/>
      <c r="CK427" s="11"/>
      <c r="CL427" s="11"/>
      <c r="CM427" s="11"/>
      <c r="CN427" s="11"/>
      <c r="CO427" s="11"/>
      <c r="CP427" s="11"/>
      <c r="CQ427" s="11"/>
      <c r="CR427" s="11"/>
      <c r="CS427" s="11"/>
      <c r="CT427" s="11"/>
      <c r="CU427" s="11"/>
      <c r="CV427" s="11"/>
      <c r="CW427" s="11"/>
      <c r="CX427" s="11"/>
      <c r="CY427" s="11"/>
      <c r="CZ427" s="11"/>
      <c r="DA427" s="11"/>
      <c r="DB427" s="11"/>
      <c r="DC427" s="11"/>
      <c r="DD427" s="11"/>
      <c r="DE427" s="11"/>
      <c r="DF427" s="11"/>
      <c r="DG427" s="11"/>
      <c r="DH427" s="11"/>
      <c r="DI427" s="11"/>
      <c r="DJ427" s="11"/>
      <c r="DK427" s="11"/>
      <c r="DL427" s="11"/>
      <c r="DM427" s="11"/>
      <c r="DN427" s="11"/>
      <c r="DO427" s="11"/>
      <c r="DP427" s="11"/>
      <c r="DQ427" s="11"/>
      <c r="DR427" s="11"/>
      <c r="DS427" s="11"/>
      <c r="DT427" s="11"/>
      <c r="DU427" s="11"/>
      <c r="DV427" s="11"/>
      <c r="DW427" s="11"/>
      <c r="DX427" s="11"/>
      <c r="DY427" s="11"/>
      <c r="DZ427" s="11"/>
      <c r="EA427" s="11"/>
      <c r="EB427" s="11"/>
      <c r="EC427" s="11"/>
      <c r="ED427" s="11"/>
      <c r="EE427" s="11"/>
      <c r="EF427" s="11"/>
      <c r="EG427" s="11"/>
      <c r="EH427" s="11"/>
      <c r="EI427" s="11"/>
      <c r="EJ427" s="11"/>
      <c r="EK427" s="11"/>
      <c r="EL427" s="11"/>
      <c r="EM427" s="11"/>
      <c r="EN427" s="11"/>
      <c r="EO427" s="11"/>
      <c r="EP427" s="11"/>
      <c r="EQ427" s="11"/>
      <c r="ER427" s="11"/>
      <c r="ES427" s="11"/>
      <c r="ET427" s="11"/>
      <c r="EU427" s="11"/>
      <c r="EV427" s="11"/>
      <c r="EW427" s="11"/>
      <c r="EX427" s="11"/>
      <c r="EY427" s="11"/>
      <c r="EZ427" s="11"/>
      <c r="FA427" s="11"/>
      <c r="FB427" s="11"/>
      <c r="FC427" s="11"/>
      <c r="FD427" s="11"/>
      <c r="FE427" s="11"/>
      <c r="FF427" s="11"/>
      <c r="FG427" s="11"/>
      <c r="FH427" s="11"/>
      <c r="FI427" s="11"/>
      <c r="FJ427" s="11"/>
      <c r="FK427" s="11"/>
      <c r="FL427" s="11"/>
      <c r="FM427" s="11"/>
      <c r="FN427" s="11"/>
      <c r="FO427" s="11"/>
      <c r="FP427" s="11"/>
      <c r="FQ427" s="11"/>
      <c r="FR427" s="11"/>
      <c r="FS427" s="11"/>
      <c r="FT427" s="11"/>
      <c r="FU427" s="11"/>
      <c r="FV427" s="11"/>
      <c r="FW427" s="11"/>
      <c r="FX427" s="11"/>
      <c r="FY427" s="11"/>
      <c r="FZ427" s="11"/>
      <c r="GA427" s="11"/>
      <c r="GB427" s="11"/>
      <c r="GC427" s="11"/>
      <c r="GD427" s="11"/>
      <c r="GE427" s="11"/>
      <c r="GF427" s="11"/>
      <c r="GG427" s="11"/>
      <c r="GH427" s="11"/>
      <c r="GI427" s="11"/>
      <c r="GJ427" s="11"/>
      <c r="GK427" s="11"/>
      <c r="GL427" s="11"/>
      <c r="GM427" s="11"/>
      <c r="GN427" s="11"/>
      <c r="GO427" s="11"/>
      <c r="GP427" s="11"/>
      <c r="GQ427" s="11"/>
      <c r="GR427" s="11"/>
      <c r="GS427" s="11"/>
      <c r="GT427" s="11"/>
      <c r="GU427" s="11"/>
      <c r="GV427" s="11"/>
      <c r="GW427" s="11"/>
      <c r="GX427" s="11"/>
      <c r="GY427" s="11"/>
      <c r="GZ427" s="11"/>
      <c r="HA427" s="11"/>
      <c r="HB427" s="11"/>
      <c r="HC427" s="11"/>
      <c r="HD427" s="11"/>
      <c r="HE427" s="11"/>
      <c r="HF427" s="11"/>
      <c r="HG427" s="11"/>
      <c r="HH427" s="11"/>
      <c r="HI427" s="11"/>
      <c r="HJ427" s="11"/>
      <c r="HK427" s="11"/>
      <c r="HL427" s="11"/>
      <c r="HM427" s="11"/>
      <c r="HN427" s="11"/>
      <c r="HO427" s="11"/>
      <c r="HP427" s="11"/>
      <c r="HQ427" s="11"/>
      <c r="HR427" s="11"/>
      <c r="HS427" s="11"/>
      <c r="HT427" s="11"/>
      <c r="HU427" s="11"/>
      <c r="HV427" s="11"/>
      <c r="HW427" s="11"/>
      <c r="HX427" s="11"/>
      <c r="HY427" s="11"/>
      <c r="HZ427" s="11"/>
      <c r="IA427" s="11"/>
      <c r="IB427" s="11"/>
      <c r="IC427" s="11"/>
      <c r="ID427" s="11"/>
      <c r="IE427" s="11"/>
      <c r="IF427" s="11"/>
      <c r="IG427" s="11"/>
      <c r="IH427" s="11"/>
      <c r="II427" s="11"/>
      <c r="IJ427" s="11"/>
      <c r="IK427" s="11"/>
      <c r="IL427" s="11"/>
      <c r="IM427" s="11"/>
      <c r="IN427" s="11"/>
      <c r="IO427" s="11"/>
      <c r="IP427" s="11"/>
      <c r="IQ427" s="11"/>
      <c r="IR427" s="11"/>
      <c r="IS427" s="11"/>
      <c r="IT427" s="11"/>
      <c r="IU427" s="11"/>
      <c r="IV427" s="11"/>
      <c r="IW427" s="11"/>
      <c r="IX427" s="11"/>
      <c r="IY427" s="11"/>
      <c r="IZ427" s="11"/>
      <c r="JA427" s="11"/>
      <c r="JB427" s="11"/>
      <c r="JC427" s="11"/>
      <c r="JD427" s="11"/>
      <c r="JE427" s="11"/>
      <c r="JF427" s="11"/>
      <c r="JG427" s="11"/>
      <c r="JH427" s="11"/>
      <c r="JI427" s="11"/>
      <c r="JJ427" s="11"/>
      <c r="JK427" s="11"/>
      <c r="JL427" s="11"/>
      <c r="JM427" s="11"/>
      <c r="JN427" s="11"/>
      <c r="JO427" s="11"/>
      <c r="JP427" s="11"/>
      <c r="JQ427" s="11"/>
      <c r="JR427" s="11"/>
      <c r="JS427" s="11"/>
      <c r="JT427" s="11"/>
      <c r="JU427" s="11"/>
      <c r="JV427" s="11"/>
    </row>
    <row r="428" spans="1:282" s="26" customFormat="1" x14ac:dyDescent="0.25">
      <c r="A428" t="s">
        <v>143</v>
      </c>
      <c r="B428" t="s">
        <v>16</v>
      </c>
      <c r="C428" s="14" t="s">
        <v>343</v>
      </c>
      <c r="D428" t="s">
        <v>226</v>
      </c>
      <c r="E428" s="42">
        <v>89500</v>
      </c>
      <c r="F428" s="42">
        <f>E428*0.0287</f>
        <v>2568.65</v>
      </c>
      <c r="G428" s="42">
        <v>9257.39</v>
      </c>
      <c r="H428" s="42">
        <f>E428*0.0304</f>
        <v>2720.8</v>
      </c>
      <c r="I428" s="42">
        <v>1637.45</v>
      </c>
      <c r="J428" s="42">
        <v>16184.29</v>
      </c>
      <c r="K428" s="42">
        <v>73315.710000000006</v>
      </c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  <c r="BG428" s="11"/>
      <c r="BH428" s="11"/>
      <c r="BI428" s="11"/>
      <c r="BJ428" s="11"/>
      <c r="BK428" s="11"/>
      <c r="BL428" s="11"/>
      <c r="BM428" s="11"/>
      <c r="BN428" s="11"/>
      <c r="BO428" s="11"/>
      <c r="BP428" s="11"/>
      <c r="BQ428" s="11"/>
      <c r="BR428" s="11"/>
      <c r="BS428" s="11"/>
      <c r="BT428" s="11"/>
      <c r="BU428" s="11"/>
      <c r="BV428" s="11"/>
      <c r="BW428" s="11"/>
      <c r="BX428" s="11"/>
      <c r="BY428" s="11"/>
      <c r="BZ428" s="11"/>
      <c r="CA428" s="11"/>
      <c r="CB428" s="11"/>
      <c r="CC428" s="11"/>
      <c r="CD428" s="11"/>
      <c r="CE428" s="11"/>
      <c r="CF428" s="11"/>
      <c r="CG428" s="11"/>
      <c r="CH428" s="11"/>
      <c r="CI428" s="11"/>
      <c r="CJ428" s="11"/>
      <c r="CK428" s="11"/>
      <c r="CL428" s="11"/>
      <c r="CM428" s="11"/>
      <c r="CN428" s="11"/>
      <c r="CO428" s="11"/>
      <c r="CP428" s="11"/>
      <c r="CQ428" s="11"/>
      <c r="CR428" s="11"/>
      <c r="CS428" s="11"/>
      <c r="CT428" s="11"/>
      <c r="CU428" s="11"/>
      <c r="CV428" s="11"/>
      <c r="CW428" s="11"/>
      <c r="CX428" s="11"/>
      <c r="CY428" s="11"/>
      <c r="CZ428" s="11"/>
      <c r="DA428" s="11"/>
      <c r="DB428" s="11"/>
      <c r="DC428" s="11"/>
      <c r="DD428" s="11"/>
      <c r="DE428" s="11"/>
      <c r="DF428" s="11"/>
      <c r="DG428" s="11"/>
      <c r="DH428" s="11"/>
      <c r="DI428" s="11"/>
      <c r="DJ428" s="11"/>
      <c r="DK428" s="11"/>
      <c r="DL428" s="11"/>
      <c r="DM428" s="11"/>
      <c r="DN428" s="11"/>
      <c r="DO428" s="11"/>
      <c r="DP428" s="11"/>
      <c r="DQ428" s="11"/>
      <c r="DR428" s="11"/>
      <c r="DS428" s="11"/>
      <c r="DT428" s="11"/>
      <c r="DU428" s="11"/>
      <c r="DV428" s="11"/>
      <c r="DW428" s="11"/>
      <c r="DX428" s="11"/>
      <c r="DY428" s="11"/>
      <c r="DZ428" s="11"/>
      <c r="EA428" s="11"/>
      <c r="EB428" s="11"/>
      <c r="EC428" s="11"/>
      <c r="ED428" s="11"/>
      <c r="EE428" s="11"/>
      <c r="EF428" s="11"/>
      <c r="EG428" s="11"/>
      <c r="EH428" s="11"/>
      <c r="EI428" s="11"/>
      <c r="EJ428" s="11"/>
      <c r="EK428" s="11"/>
      <c r="EL428" s="11"/>
      <c r="EM428" s="11"/>
      <c r="EN428" s="11"/>
      <c r="EO428" s="11"/>
      <c r="EP428" s="11"/>
      <c r="EQ428" s="11"/>
      <c r="ER428" s="11"/>
      <c r="ES428" s="11"/>
      <c r="ET428" s="11"/>
      <c r="EU428" s="11"/>
      <c r="EV428" s="11"/>
      <c r="EW428" s="11"/>
      <c r="EX428" s="11"/>
      <c r="EY428" s="11"/>
      <c r="EZ428" s="11"/>
      <c r="FA428" s="11"/>
      <c r="FB428" s="11"/>
      <c r="FC428" s="11"/>
      <c r="FD428" s="11"/>
      <c r="FE428" s="11"/>
      <c r="FF428" s="11"/>
      <c r="FG428" s="11"/>
      <c r="FH428" s="11"/>
      <c r="FI428" s="11"/>
      <c r="FJ428" s="11"/>
      <c r="FK428" s="11"/>
      <c r="FL428" s="11"/>
      <c r="FM428" s="11"/>
      <c r="FN428" s="11"/>
      <c r="FO428" s="11"/>
      <c r="FP428" s="11"/>
      <c r="FQ428" s="11"/>
      <c r="FR428" s="11"/>
      <c r="FS428" s="11"/>
      <c r="FT428" s="11"/>
      <c r="FU428" s="11"/>
      <c r="FV428" s="11"/>
      <c r="FW428" s="11"/>
      <c r="FX428" s="11"/>
      <c r="FY428" s="11"/>
      <c r="FZ428" s="11"/>
      <c r="GA428" s="11"/>
      <c r="GB428" s="11"/>
      <c r="GC428" s="11"/>
      <c r="GD428" s="11"/>
      <c r="GE428" s="11"/>
      <c r="GF428" s="11"/>
      <c r="GG428" s="11"/>
      <c r="GH428" s="11"/>
      <c r="GI428" s="11"/>
      <c r="GJ428" s="11"/>
      <c r="GK428" s="11"/>
      <c r="GL428" s="11"/>
      <c r="GM428" s="11"/>
      <c r="GN428" s="11"/>
      <c r="GO428" s="11"/>
      <c r="GP428" s="11"/>
      <c r="GQ428" s="11"/>
      <c r="GR428" s="11"/>
      <c r="GS428" s="11"/>
      <c r="GT428" s="11"/>
      <c r="GU428" s="11"/>
      <c r="GV428" s="11"/>
      <c r="GW428" s="11"/>
      <c r="GX428" s="11"/>
      <c r="GY428" s="11"/>
      <c r="GZ428" s="11"/>
      <c r="HA428" s="11"/>
      <c r="HB428" s="11"/>
      <c r="HC428" s="11"/>
      <c r="HD428" s="11"/>
      <c r="HE428" s="11"/>
      <c r="HF428" s="11"/>
      <c r="HG428" s="11"/>
      <c r="HH428" s="11"/>
      <c r="HI428" s="11"/>
      <c r="HJ428" s="11"/>
      <c r="HK428" s="11"/>
      <c r="HL428" s="11"/>
      <c r="HM428" s="11"/>
      <c r="HN428" s="11"/>
      <c r="HO428" s="11"/>
      <c r="HP428" s="11"/>
      <c r="HQ428" s="11"/>
      <c r="HR428" s="11"/>
      <c r="HS428" s="11"/>
      <c r="HT428" s="11"/>
      <c r="HU428" s="11"/>
      <c r="HV428" s="11"/>
      <c r="HW428" s="11"/>
      <c r="HX428" s="11"/>
      <c r="HY428" s="11"/>
      <c r="HZ428" s="11"/>
      <c r="IA428" s="11"/>
      <c r="IB428" s="11"/>
      <c r="IC428" s="11"/>
      <c r="ID428" s="11"/>
      <c r="IE428" s="11"/>
      <c r="IF428" s="11"/>
      <c r="IG428" s="11"/>
      <c r="IH428" s="11"/>
      <c r="II428" s="11"/>
      <c r="IJ428" s="11"/>
      <c r="IK428" s="11"/>
      <c r="IL428" s="11"/>
      <c r="IM428" s="11"/>
      <c r="IN428" s="11"/>
      <c r="IO428" s="11"/>
      <c r="IP428" s="11"/>
      <c r="IQ428" s="11"/>
      <c r="IR428" s="11"/>
      <c r="IS428" s="11"/>
      <c r="IT428" s="11"/>
      <c r="IU428" s="11"/>
      <c r="IV428" s="11"/>
      <c r="IW428" s="11"/>
      <c r="IX428" s="11"/>
      <c r="IY428" s="11"/>
      <c r="IZ428" s="11"/>
      <c r="JA428" s="11"/>
      <c r="JB428" s="11"/>
      <c r="JC428" s="11"/>
      <c r="JD428" s="11"/>
      <c r="JE428" s="11"/>
      <c r="JF428" s="11"/>
      <c r="JG428" s="11"/>
      <c r="JH428" s="11"/>
      <c r="JI428" s="11"/>
      <c r="JJ428" s="11"/>
      <c r="JK428" s="11"/>
      <c r="JL428" s="11"/>
      <c r="JM428" s="11"/>
      <c r="JN428" s="11"/>
      <c r="JO428" s="11"/>
      <c r="JP428" s="11"/>
      <c r="JQ428" s="11"/>
      <c r="JR428" s="11"/>
      <c r="JS428" s="11"/>
      <c r="JT428" s="11"/>
      <c r="JU428" s="11"/>
      <c r="JV428" s="11"/>
    </row>
    <row r="429" spans="1:282" s="1" customFormat="1" x14ac:dyDescent="0.25">
      <c r="A429" t="s">
        <v>141</v>
      </c>
      <c r="B429" t="s">
        <v>144</v>
      </c>
      <c r="C429" s="14" t="s">
        <v>342</v>
      </c>
      <c r="D429" t="s">
        <v>226</v>
      </c>
      <c r="E429" s="42">
        <v>44000</v>
      </c>
      <c r="F429" s="42">
        <f>E429*0.0287</f>
        <v>1262.8</v>
      </c>
      <c r="G429" s="42">
        <v>1007.19</v>
      </c>
      <c r="H429" s="42">
        <f>E429*0.0304</f>
        <v>1337.6</v>
      </c>
      <c r="I429" s="42">
        <v>315</v>
      </c>
      <c r="J429" s="42">
        <f>F429+G429+H429+I429</f>
        <v>3922.59</v>
      </c>
      <c r="K429" s="42">
        <f>E429-J429</f>
        <v>40077.410000000003</v>
      </c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1"/>
      <c r="AQ429" s="11"/>
      <c r="AR429" s="11"/>
      <c r="AS429" s="11"/>
      <c r="AT429" s="11"/>
      <c r="AU429" s="11"/>
      <c r="AV429" s="11"/>
      <c r="AW429" s="11"/>
      <c r="AX429" s="11"/>
      <c r="AY429" s="11"/>
      <c r="AZ429" s="11"/>
      <c r="BA429" s="11"/>
      <c r="BB429" s="11"/>
      <c r="BC429" s="11"/>
      <c r="BD429" s="11"/>
      <c r="BE429" s="11"/>
      <c r="BF429" s="11"/>
      <c r="BG429" s="11"/>
      <c r="BH429" s="11"/>
      <c r="BI429" s="11"/>
      <c r="BJ429" s="11"/>
      <c r="BK429" s="11"/>
      <c r="BL429" s="11"/>
      <c r="BM429" s="11"/>
      <c r="BN429" s="11"/>
      <c r="BO429" s="11"/>
      <c r="BP429" s="11"/>
      <c r="BQ429" s="11"/>
      <c r="BR429" s="11"/>
      <c r="BS429" s="11"/>
      <c r="BT429" s="11"/>
      <c r="BU429" s="11"/>
      <c r="BV429" s="11"/>
      <c r="BW429" s="11"/>
      <c r="BX429" s="11"/>
      <c r="BY429" s="11"/>
      <c r="BZ429" s="11"/>
      <c r="CA429" s="11"/>
      <c r="CB429" s="11"/>
      <c r="CC429" s="11"/>
      <c r="CD429" s="11"/>
      <c r="CE429" s="11"/>
      <c r="CF429" s="11"/>
      <c r="CG429" s="11"/>
      <c r="CH429" s="11"/>
      <c r="CI429" s="11"/>
      <c r="CJ429" s="11"/>
      <c r="CK429" s="11"/>
      <c r="CL429" s="11"/>
      <c r="CM429" s="11"/>
      <c r="CN429" s="11"/>
      <c r="CO429" s="11"/>
      <c r="CP429" s="11"/>
      <c r="CQ429" s="11"/>
      <c r="CR429" s="11"/>
      <c r="CS429" s="11"/>
      <c r="CT429" s="11"/>
      <c r="CU429" s="11"/>
      <c r="CV429" s="11"/>
      <c r="CW429" s="11"/>
      <c r="CX429" s="11"/>
      <c r="CY429" s="11"/>
      <c r="CZ429" s="11"/>
      <c r="DA429" s="11"/>
      <c r="DB429" s="11"/>
      <c r="DC429" s="11"/>
      <c r="DD429" s="11"/>
      <c r="DE429" s="11"/>
      <c r="DF429" s="11"/>
      <c r="DG429" s="11"/>
      <c r="DH429" s="11"/>
      <c r="DI429" s="11"/>
      <c r="DJ429" s="11"/>
      <c r="DK429" s="11"/>
      <c r="DL429" s="11"/>
      <c r="DM429" s="11"/>
      <c r="DN429" s="11"/>
      <c r="DO429" s="11"/>
      <c r="DP429" s="11"/>
      <c r="DQ429" s="11"/>
      <c r="DR429" s="11"/>
      <c r="DS429" s="11"/>
      <c r="DT429" s="11"/>
      <c r="DU429" s="11"/>
      <c r="DV429" s="11"/>
      <c r="DW429" s="11"/>
      <c r="DX429" s="11"/>
      <c r="DY429" s="11"/>
      <c r="DZ429" s="11"/>
      <c r="EA429" s="11"/>
      <c r="EB429" s="11"/>
      <c r="EC429" s="11"/>
      <c r="ED429" s="11"/>
      <c r="EE429" s="11"/>
      <c r="EF429" s="11"/>
      <c r="EG429" s="11"/>
      <c r="EH429" s="11"/>
      <c r="EI429" s="11"/>
      <c r="EJ429" s="11"/>
      <c r="EK429" s="11"/>
      <c r="EL429" s="11"/>
      <c r="EM429" s="11"/>
      <c r="EN429" s="11"/>
      <c r="EO429" s="11"/>
      <c r="EP429" s="11"/>
      <c r="EQ429" s="11"/>
      <c r="ER429" s="11"/>
      <c r="ES429" s="11"/>
      <c r="ET429" s="11"/>
      <c r="EU429" s="11"/>
      <c r="EV429" s="11"/>
      <c r="EW429" s="11"/>
      <c r="EX429" s="11"/>
      <c r="EY429" s="11"/>
      <c r="EZ429" s="11"/>
      <c r="FA429" s="11"/>
      <c r="FB429" s="11"/>
      <c r="FC429" s="11"/>
      <c r="FD429" s="11"/>
      <c r="FE429" s="11"/>
      <c r="FF429" s="11"/>
      <c r="FG429" s="11"/>
      <c r="FH429" s="11"/>
      <c r="FI429" s="11"/>
      <c r="FJ429" s="11"/>
      <c r="FK429" s="11"/>
      <c r="FL429" s="11"/>
      <c r="FM429" s="11"/>
      <c r="FN429" s="11"/>
      <c r="FO429" s="11"/>
      <c r="FP429" s="11"/>
      <c r="FQ429" s="11"/>
      <c r="FR429" s="11"/>
      <c r="FS429" s="11"/>
      <c r="FT429" s="11"/>
      <c r="FU429" s="11"/>
      <c r="FV429" s="11"/>
      <c r="FW429" s="11"/>
      <c r="FX429" s="11"/>
      <c r="FY429" s="11"/>
      <c r="FZ429" s="11"/>
      <c r="GA429" s="11"/>
      <c r="GB429" s="11"/>
      <c r="GC429" s="11"/>
      <c r="GD429" s="11"/>
      <c r="GE429" s="11"/>
      <c r="GF429" s="11"/>
      <c r="GG429" s="11"/>
      <c r="GH429" s="11"/>
      <c r="GI429" s="11"/>
      <c r="GJ429" s="11"/>
      <c r="GK429" s="11"/>
      <c r="GL429" s="11"/>
      <c r="GM429" s="11"/>
      <c r="GN429" s="11"/>
      <c r="GO429" s="11"/>
      <c r="GP429" s="11"/>
      <c r="GQ429" s="11"/>
      <c r="GR429" s="11"/>
      <c r="GS429" s="11"/>
      <c r="GT429" s="11"/>
      <c r="GU429" s="11"/>
      <c r="GV429" s="11"/>
      <c r="GW429" s="11"/>
      <c r="GX429" s="11"/>
      <c r="GY429" s="11"/>
      <c r="GZ429" s="11"/>
      <c r="HA429" s="11"/>
      <c r="HB429" s="11"/>
      <c r="HC429" s="11"/>
      <c r="HD429" s="11"/>
      <c r="HE429" s="11"/>
      <c r="HF429" s="11"/>
      <c r="HG429" s="11"/>
      <c r="HH429" s="11"/>
      <c r="HI429" s="11"/>
      <c r="HJ429" s="11"/>
      <c r="HK429" s="11"/>
      <c r="HL429" s="11"/>
      <c r="HM429" s="11"/>
      <c r="HN429" s="11"/>
      <c r="HO429" s="11"/>
      <c r="HP429" s="11"/>
      <c r="HQ429" s="11"/>
      <c r="HR429" s="11"/>
      <c r="HS429" s="11"/>
      <c r="HT429" s="11"/>
      <c r="HU429" s="11"/>
      <c r="HV429" s="11"/>
      <c r="HW429" s="11"/>
      <c r="HX429" s="11"/>
      <c r="HY429" s="11"/>
      <c r="HZ429" s="11"/>
      <c r="IA429" s="11"/>
      <c r="IB429" s="11"/>
      <c r="IC429" s="11"/>
      <c r="ID429" s="11"/>
      <c r="IE429" s="11"/>
      <c r="IF429" s="11"/>
      <c r="IG429" s="11"/>
      <c r="IH429" s="11"/>
      <c r="II429" s="11"/>
      <c r="IJ429" s="11"/>
      <c r="IK429" s="11"/>
      <c r="IL429" s="11"/>
      <c r="IM429" s="11"/>
      <c r="IN429" s="11"/>
      <c r="IO429" s="11"/>
      <c r="IP429" s="11"/>
      <c r="IQ429" s="11"/>
      <c r="IR429" s="11"/>
      <c r="IS429" s="11"/>
      <c r="IT429" s="11"/>
      <c r="IU429" s="11"/>
      <c r="IV429" s="11"/>
      <c r="IW429" s="11"/>
      <c r="IX429" s="11"/>
      <c r="IY429" s="11"/>
      <c r="IZ429" s="11"/>
      <c r="JA429" s="11"/>
      <c r="JB429" s="11"/>
      <c r="JC429" s="11"/>
      <c r="JD429" s="11"/>
      <c r="JE429" s="11"/>
      <c r="JF429" s="11"/>
      <c r="JG429" s="11"/>
      <c r="JH429" s="11"/>
      <c r="JI429" s="11"/>
      <c r="JJ429" s="11"/>
      <c r="JK429" s="11"/>
      <c r="JL429" s="11"/>
      <c r="JM429" s="11"/>
      <c r="JN429" s="11"/>
      <c r="JO429" s="11"/>
      <c r="JP429" s="11"/>
      <c r="JQ429" s="11"/>
      <c r="JR429" s="11"/>
      <c r="JS429" s="11"/>
      <c r="JT429" s="11"/>
      <c r="JU429" s="11"/>
      <c r="JV429" s="11"/>
    </row>
    <row r="430" spans="1:282" s="1" customFormat="1" x14ac:dyDescent="0.25">
      <c r="A430" s="2" t="s">
        <v>12</v>
      </c>
      <c r="B430" s="2">
        <v>2</v>
      </c>
      <c r="C430" s="15"/>
      <c r="D430" s="2"/>
      <c r="E430" s="50">
        <f t="shared" ref="E430:K430" si="63">SUM(E428:E429)</f>
        <v>133500</v>
      </c>
      <c r="F430" s="50">
        <f t="shared" si="63"/>
        <v>3831.45</v>
      </c>
      <c r="G430" s="50">
        <f t="shared" si="63"/>
        <v>10264.58</v>
      </c>
      <c r="H430" s="50">
        <f t="shared" si="63"/>
        <v>4058.4</v>
      </c>
      <c r="I430" s="50">
        <f t="shared" si="63"/>
        <v>1952.45</v>
      </c>
      <c r="J430" s="50">
        <f t="shared" si="63"/>
        <v>20106.88</v>
      </c>
      <c r="K430" s="50">
        <f t="shared" si="63"/>
        <v>113393.12</v>
      </c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11"/>
      <c r="BP430" s="11"/>
      <c r="BQ430" s="11"/>
      <c r="BR430" s="11"/>
      <c r="BS430" s="11"/>
      <c r="BT430" s="11"/>
      <c r="BU430" s="11"/>
      <c r="BV430" s="11"/>
      <c r="BW430" s="11"/>
      <c r="BX430" s="11"/>
      <c r="BY430" s="11"/>
      <c r="BZ430" s="11"/>
      <c r="CA430" s="11"/>
      <c r="CB430" s="11"/>
      <c r="CC430" s="11"/>
      <c r="CD430" s="11"/>
      <c r="CE430" s="11"/>
      <c r="CF430" s="11"/>
      <c r="CG430" s="11"/>
      <c r="CH430" s="11"/>
      <c r="CI430" s="11"/>
      <c r="CJ430" s="11"/>
      <c r="CK430" s="11"/>
      <c r="CL430" s="11"/>
      <c r="CM430" s="11"/>
      <c r="CN430" s="11"/>
      <c r="CO430" s="11"/>
      <c r="CP430" s="11"/>
      <c r="CQ430" s="11"/>
      <c r="CR430" s="11"/>
      <c r="CS430" s="11"/>
      <c r="CT430" s="11"/>
      <c r="CU430" s="11"/>
      <c r="CV430" s="11"/>
      <c r="CW430" s="11"/>
      <c r="CX430" s="11"/>
      <c r="CY430" s="11"/>
      <c r="CZ430" s="11"/>
      <c r="DA430" s="11"/>
      <c r="DB430" s="11"/>
      <c r="DC430" s="11"/>
      <c r="DD430" s="11"/>
      <c r="DE430" s="11"/>
      <c r="DF430" s="11"/>
      <c r="DG430" s="11"/>
      <c r="DH430" s="11"/>
      <c r="DI430" s="11"/>
      <c r="DJ430" s="11"/>
      <c r="DK430" s="11"/>
      <c r="DL430" s="11"/>
      <c r="DM430" s="11"/>
      <c r="DN430" s="11"/>
      <c r="DO430" s="11"/>
      <c r="DP430" s="11"/>
      <c r="DQ430" s="11"/>
      <c r="DR430" s="11"/>
      <c r="DS430" s="11"/>
      <c r="DT430" s="11"/>
      <c r="DU430" s="11"/>
      <c r="DV430" s="11"/>
      <c r="DW430" s="11"/>
      <c r="DX430" s="11"/>
      <c r="DY430" s="11"/>
      <c r="DZ430" s="11"/>
      <c r="EA430" s="11"/>
      <c r="EB430" s="11"/>
      <c r="EC430" s="11"/>
      <c r="ED430" s="11"/>
      <c r="EE430" s="11"/>
      <c r="EF430" s="11"/>
      <c r="EG430" s="11"/>
      <c r="EH430" s="11"/>
      <c r="EI430" s="11"/>
      <c r="EJ430" s="11"/>
      <c r="EK430" s="11"/>
      <c r="EL430" s="11"/>
      <c r="EM430" s="11"/>
      <c r="EN430" s="11"/>
      <c r="EO430" s="11"/>
      <c r="EP430" s="11"/>
      <c r="EQ430" s="11"/>
      <c r="ER430" s="11"/>
      <c r="ES430" s="11"/>
      <c r="ET430" s="11"/>
      <c r="EU430" s="11"/>
      <c r="EV430" s="11"/>
      <c r="EW430" s="11"/>
      <c r="EX430" s="11"/>
      <c r="EY430" s="11"/>
      <c r="EZ430" s="11"/>
      <c r="FA430" s="11"/>
      <c r="FB430" s="11"/>
      <c r="FC430" s="11"/>
      <c r="FD430" s="11"/>
      <c r="FE430" s="11"/>
      <c r="FF430" s="11"/>
      <c r="FG430" s="11"/>
      <c r="FH430" s="11"/>
      <c r="FI430" s="11"/>
      <c r="FJ430" s="11"/>
      <c r="FK430" s="11"/>
      <c r="FL430" s="11"/>
      <c r="FM430" s="11"/>
      <c r="FN430" s="11"/>
      <c r="FO430" s="11"/>
      <c r="FP430" s="11"/>
      <c r="FQ430" s="11"/>
      <c r="FR430" s="11"/>
      <c r="FS430" s="11"/>
      <c r="FT430" s="11"/>
      <c r="FU430" s="11"/>
      <c r="FV430" s="11"/>
      <c r="FW430" s="11"/>
      <c r="FX430" s="11"/>
      <c r="FY430" s="11"/>
      <c r="FZ430" s="11"/>
      <c r="GA430" s="11"/>
      <c r="GB430" s="11"/>
      <c r="GC430" s="11"/>
      <c r="GD430" s="11"/>
      <c r="GE430" s="11"/>
      <c r="GF430" s="11"/>
      <c r="GG430" s="11"/>
      <c r="GH430" s="11"/>
      <c r="GI430" s="11"/>
      <c r="GJ430" s="11"/>
      <c r="GK430" s="11"/>
      <c r="GL430" s="11"/>
      <c r="GM430" s="11"/>
      <c r="GN430" s="11"/>
      <c r="GO430" s="11"/>
      <c r="GP430" s="11"/>
      <c r="GQ430" s="11"/>
      <c r="GR430" s="11"/>
      <c r="GS430" s="11"/>
      <c r="GT430" s="11"/>
      <c r="GU430" s="11"/>
      <c r="GV430" s="11"/>
      <c r="GW430" s="11"/>
      <c r="GX430" s="11"/>
      <c r="GY430" s="11"/>
      <c r="GZ430" s="11"/>
      <c r="HA430" s="11"/>
      <c r="HB430" s="11"/>
      <c r="HC430" s="11"/>
      <c r="HD430" s="11"/>
      <c r="HE430" s="11"/>
      <c r="HF430" s="11"/>
      <c r="HG430" s="11"/>
      <c r="HH430" s="11"/>
      <c r="HI430" s="11"/>
      <c r="HJ430" s="11"/>
      <c r="HK430" s="11"/>
      <c r="HL430" s="11"/>
      <c r="HM430" s="11"/>
      <c r="HN430" s="11"/>
      <c r="HO430" s="11"/>
      <c r="HP430" s="11"/>
      <c r="HQ430" s="11"/>
      <c r="HR430" s="11"/>
      <c r="HS430" s="11"/>
      <c r="HT430" s="11"/>
      <c r="HU430" s="11"/>
      <c r="HV430" s="11"/>
      <c r="HW430" s="11"/>
      <c r="HX430" s="11"/>
      <c r="HY430" s="11"/>
      <c r="HZ430" s="11"/>
      <c r="IA430" s="11"/>
      <c r="IB430" s="11"/>
      <c r="IC430" s="11"/>
      <c r="ID430" s="11"/>
      <c r="IE430" s="11"/>
      <c r="IF430" s="11"/>
      <c r="IG430" s="11"/>
      <c r="IH430" s="11"/>
      <c r="II430" s="11"/>
      <c r="IJ430" s="11"/>
      <c r="IK430" s="11"/>
      <c r="IL430" s="11"/>
      <c r="IM430" s="11"/>
      <c r="IN430" s="11"/>
      <c r="IO430" s="11"/>
      <c r="IP430" s="11"/>
      <c r="IQ430" s="11"/>
      <c r="IR430" s="11"/>
      <c r="IS430" s="11"/>
      <c r="IT430" s="11"/>
      <c r="IU430" s="11"/>
      <c r="IV430" s="11"/>
      <c r="IW430" s="11"/>
      <c r="IX430" s="11"/>
      <c r="IY430" s="11"/>
      <c r="IZ430" s="11"/>
      <c r="JA430" s="11"/>
      <c r="JB430" s="11"/>
      <c r="JC430" s="11"/>
      <c r="JD430" s="11"/>
      <c r="JE430" s="11"/>
      <c r="JF430" s="11"/>
      <c r="JG430" s="11"/>
      <c r="JH430" s="11"/>
      <c r="JI430" s="11"/>
      <c r="JJ430" s="11"/>
      <c r="JK430" s="11"/>
      <c r="JL430" s="11"/>
      <c r="JM430" s="11"/>
      <c r="JN430" s="11"/>
      <c r="JO430" s="11"/>
      <c r="JP430" s="11"/>
      <c r="JQ430" s="11"/>
      <c r="JR430" s="11"/>
      <c r="JS430" s="11"/>
      <c r="JT430" s="11"/>
      <c r="JU430" s="11"/>
      <c r="JV430" s="11"/>
    </row>
    <row r="431" spans="1:282" s="11" customFormat="1" x14ac:dyDescent="0.25">
      <c r="C431" s="16"/>
      <c r="E431" s="56"/>
      <c r="F431" s="56"/>
      <c r="G431" s="56"/>
      <c r="H431" s="56"/>
      <c r="I431" s="56"/>
      <c r="J431" s="56"/>
      <c r="K431" s="56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</row>
    <row r="432" spans="1:282" s="32" customFormat="1" x14ac:dyDescent="0.25">
      <c r="A432" s="36" t="s">
        <v>479</v>
      </c>
      <c r="B432"/>
      <c r="C432"/>
      <c r="D432"/>
      <c r="E432" s="42"/>
      <c r="F432" s="42"/>
      <c r="G432" s="42"/>
      <c r="H432" s="42"/>
      <c r="I432" s="42"/>
      <c r="J432" s="42"/>
      <c r="K432" s="4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  <c r="BA432" s="12"/>
      <c r="BB432" s="12"/>
      <c r="BC432" s="12"/>
      <c r="BD432" s="12"/>
      <c r="BE432" s="12"/>
      <c r="BF432" s="12"/>
      <c r="BG432" s="12"/>
      <c r="BH432" s="12"/>
      <c r="BI432" s="12"/>
      <c r="BJ432" s="12"/>
      <c r="BK432" s="12"/>
      <c r="BL432" s="12"/>
      <c r="BM432" s="12"/>
      <c r="BN432" s="12"/>
      <c r="BO432" s="12"/>
      <c r="BP432" s="12"/>
      <c r="BQ432" s="12"/>
      <c r="BR432" s="12"/>
      <c r="BS432" s="12"/>
      <c r="BT432" s="12"/>
      <c r="BU432" s="12"/>
      <c r="BV432" s="12"/>
      <c r="BW432" s="12"/>
      <c r="BX432" s="12"/>
      <c r="BY432" s="12"/>
      <c r="BZ432" s="12"/>
      <c r="CA432" s="12"/>
      <c r="CB432" s="12"/>
      <c r="CC432" s="12"/>
      <c r="CD432" s="12"/>
      <c r="CE432" s="12"/>
      <c r="CF432" s="12"/>
      <c r="CG432" s="12"/>
      <c r="CH432" s="12"/>
      <c r="CI432" s="12"/>
      <c r="CJ432" s="12"/>
      <c r="CK432" s="12"/>
      <c r="CL432" s="12"/>
      <c r="CM432" s="12"/>
      <c r="CN432" s="12"/>
      <c r="CO432" s="12"/>
      <c r="CP432" s="12"/>
      <c r="CQ432" s="12"/>
      <c r="CR432" s="12"/>
      <c r="CS432" s="12"/>
      <c r="CT432" s="12"/>
      <c r="CU432" s="12"/>
      <c r="CV432" s="12"/>
      <c r="CW432" s="12"/>
      <c r="CX432" s="12"/>
      <c r="CY432" s="12"/>
      <c r="CZ432" s="12"/>
      <c r="DA432" s="12"/>
      <c r="DB432" s="12"/>
      <c r="DC432" s="12"/>
      <c r="DD432" s="12"/>
      <c r="DE432" s="12"/>
      <c r="DF432" s="12"/>
      <c r="DG432" s="12"/>
      <c r="DH432" s="12"/>
      <c r="DI432" s="12"/>
      <c r="DJ432" s="12"/>
      <c r="DK432" s="12"/>
      <c r="DL432" s="12"/>
      <c r="DM432" s="12"/>
      <c r="DN432" s="12"/>
      <c r="DO432" s="12"/>
      <c r="DP432" s="12"/>
      <c r="DQ432" s="12"/>
      <c r="DR432" s="12"/>
      <c r="DS432" s="12"/>
      <c r="DT432" s="12"/>
      <c r="DU432" s="12"/>
      <c r="DV432" s="12"/>
      <c r="DW432" s="12"/>
      <c r="DX432" s="12"/>
      <c r="DY432" s="12"/>
      <c r="DZ432" s="12"/>
      <c r="EA432" s="12"/>
      <c r="EB432" s="12"/>
      <c r="EC432" s="12"/>
      <c r="ED432" s="12"/>
      <c r="EE432" s="12"/>
      <c r="EF432" s="12"/>
      <c r="EG432" s="12"/>
      <c r="EH432" s="12"/>
      <c r="EI432" s="12"/>
      <c r="EJ432" s="12"/>
      <c r="EK432" s="12"/>
      <c r="EL432" s="12"/>
      <c r="EM432" s="12"/>
      <c r="EN432" s="12"/>
      <c r="EO432" s="12"/>
      <c r="EP432" s="12"/>
      <c r="EQ432" s="12"/>
      <c r="ER432" s="12"/>
      <c r="ES432" s="12"/>
      <c r="ET432" s="12"/>
      <c r="EU432" s="12"/>
      <c r="EV432" s="12"/>
      <c r="EW432" s="12"/>
      <c r="EX432" s="12"/>
      <c r="EY432" s="12"/>
      <c r="EZ432" s="12"/>
      <c r="FA432" s="12"/>
      <c r="FB432" s="12"/>
      <c r="FC432" s="12"/>
      <c r="FD432" s="12"/>
      <c r="FE432" s="12"/>
      <c r="FF432" s="12"/>
      <c r="FG432" s="12"/>
      <c r="FH432" s="12"/>
      <c r="FI432" s="12"/>
      <c r="FJ432" s="12"/>
      <c r="FK432" s="12"/>
      <c r="FL432" s="12"/>
      <c r="FM432" s="12"/>
      <c r="FN432" s="12"/>
      <c r="FO432" s="12"/>
      <c r="FP432" s="12"/>
      <c r="FQ432" s="12"/>
      <c r="FR432" s="12"/>
      <c r="FS432" s="12"/>
      <c r="FT432" s="12"/>
      <c r="FU432" s="12"/>
      <c r="FV432" s="12"/>
      <c r="FW432" s="12"/>
      <c r="FX432" s="12"/>
      <c r="FY432" s="12"/>
      <c r="FZ432" s="12"/>
      <c r="GA432" s="12"/>
      <c r="GB432" s="12"/>
      <c r="GC432" s="12"/>
      <c r="GD432" s="12"/>
      <c r="GE432" s="12"/>
      <c r="GF432" s="12"/>
      <c r="GG432" s="12"/>
      <c r="GH432" s="12"/>
      <c r="GI432" s="12"/>
      <c r="GJ432" s="12"/>
      <c r="GK432" s="12"/>
      <c r="GL432" s="12"/>
      <c r="GM432" s="12"/>
      <c r="GN432" s="12"/>
      <c r="GO432" s="12"/>
      <c r="GP432" s="12"/>
      <c r="GQ432" s="12"/>
      <c r="GR432" s="12"/>
      <c r="GS432" s="12"/>
      <c r="GT432" s="12"/>
      <c r="GU432" s="12"/>
      <c r="GV432" s="12"/>
      <c r="GW432" s="12"/>
      <c r="GX432" s="12"/>
      <c r="GY432" s="12"/>
      <c r="GZ432" s="12"/>
      <c r="HA432" s="12"/>
      <c r="HB432" s="12"/>
      <c r="HC432" s="12"/>
      <c r="HD432" s="12"/>
      <c r="HE432" s="12"/>
      <c r="HF432" s="12"/>
      <c r="HG432" s="12"/>
      <c r="HH432" s="12"/>
      <c r="HI432" s="12"/>
      <c r="HJ432" s="12"/>
      <c r="HK432" s="12"/>
      <c r="HL432" s="12"/>
      <c r="HM432" s="12"/>
      <c r="HN432" s="12"/>
      <c r="HO432" s="12"/>
      <c r="HP432" s="12"/>
      <c r="HQ432" s="12"/>
      <c r="HR432" s="12"/>
      <c r="HS432" s="12"/>
      <c r="HT432" s="12"/>
      <c r="HU432" s="12"/>
      <c r="HV432" s="12"/>
      <c r="HW432" s="12"/>
      <c r="HX432" s="12"/>
      <c r="HY432" s="12"/>
      <c r="HZ432" s="12"/>
      <c r="IA432" s="12"/>
      <c r="IB432" s="12"/>
      <c r="IC432" s="12"/>
      <c r="ID432" s="12"/>
      <c r="IE432" s="12"/>
      <c r="IF432" s="12"/>
      <c r="IG432" s="12"/>
      <c r="IH432" s="12"/>
      <c r="II432" s="12"/>
      <c r="IJ432" s="12"/>
      <c r="IK432" s="12"/>
      <c r="IL432" s="12"/>
      <c r="IM432" s="12"/>
      <c r="IN432" s="12"/>
      <c r="IO432" s="12"/>
      <c r="IP432" s="12"/>
      <c r="IQ432" s="12"/>
      <c r="IR432" s="12"/>
      <c r="IS432" s="12"/>
      <c r="IT432" s="12"/>
      <c r="IU432" s="12"/>
      <c r="IV432" s="12"/>
      <c r="IW432" s="12"/>
      <c r="IX432" s="12"/>
      <c r="IY432" s="12"/>
      <c r="IZ432" s="12"/>
      <c r="JA432" s="12"/>
      <c r="JB432" s="12"/>
      <c r="JC432" s="12"/>
      <c r="JD432" s="12"/>
      <c r="JE432" s="12"/>
      <c r="JF432" s="12"/>
      <c r="JG432" s="12"/>
      <c r="JH432" s="12"/>
      <c r="JI432" s="12"/>
      <c r="JJ432" s="12"/>
      <c r="JK432" s="12"/>
      <c r="JL432" s="12"/>
      <c r="JM432" s="12"/>
      <c r="JN432" s="12"/>
      <c r="JO432" s="12"/>
      <c r="JP432" s="12"/>
      <c r="JQ432" s="12"/>
      <c r="JR432" s="12"/>
      <c r="JS432" s="12"/>
      <c r="JT432" s="12"/>
      <c r="JU432" s="12"/>
      <c r="JV432" s="12"/>
    </row>
    <row r="433" spans="1:282" s="32" customFormat="1" x14ac:dyDescent="0.25">
      <c r="A433" t="s">
        <v>480</v>
      </c>
      <c r="B433" t="s">
        <v>16</v>
      </c>
      <c r="C433" s="41" t="s">
        <v>342</v>
      </c>
      <c r="D433" s="12" t="s">
        <v>226</v>
      </c>
      <c r="E433" s="42">
        <v>113500</v>
      </c>
      <c r="F433" s="42">
        <v>3257.45</v>
      </c>
      <c r="G433" s="42">
        <v>15280.91</v>
      </c>
      <c r="H433" s="42">
        <v>3450.4</v>
      </c>
      <c r="I433" s="42">
        <v>25</v>
      </c>
      <c r="J433" s="42">
        <v>22013.759999999998</v>
      </c>
      <c r="K433" s="42">
        <v>91486.24</v>
      </c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12"/>
      <c r="CC433" s="12"/>
      <c r="CD433" s="12"/>
      <c r="CE433" s="12"/>
      <c r="CF433" s="12"/>
      <c r="CG433" s="12"/>
      <c r="CH433" s="12"/>
      <c r="CI433" s="12"/>
      <c r="CJ433" s="12"/>
      <c r="CK433" s="12"/>
      <c r="CL433" s="12"/>
      <c r="CM433" s="12"/>
      <c r="CN433" s="12"/>
      <c r="CO433" s="12"/>
      <c r="CP433" s="12"/>
      <c r="CQ433" s="12"/>
      <c r="CR433" s="12"/>
      <c r="CS433" s="12"/>
      <c r="CT433" s="12"/>
      <c r="CU433" s="12"/>
      <c r="CV433" s="12"/>
      <c r="CW433" s="12"/>
      <c r="CX433" s="12"/>
      <c r="CY433" s="12"/>
      <c r="CZ433" s="12"/>
      <c r="DA433" s="12"/>
      <c r="DB433" s="12"/>
      <c r="DC433" s="12"/>
      <c r="DD433" s="12"/>
      <c r="DE433" s="12"/>
      <c r="DF433" s="12"/>
      <c r="DG433" s="12"/>
      <c r="DH433" s="12"/>
      <c r="DI433" s="12"/>
      <c r="DJ433" s="12"/>
      <c r="DK433" s="12"/>
      <c r="DL433" s="12"/>
      <c r="DM433" s="12"/>
      <c r="DN433" s="12"/>
      <c r="DO433" s="12"/>
      <c r="DP433" s="12"/>
      <c r="DQ433" s="12"/>
      <c r="DR433" s="12"/>
      <c r="DS433" s="12"/>
      <c r="DT433" s="12"/>
      <c r="DU433" s="12"/>
      <c r="DV433" s="12"/>
      <c r="DW433" s="12"/>
      <c r="DX433" s="12"/>
      <c r="DY433" s="12"/>
      <c r="DZ433" s="12"/>
      <c r="EA433" s="12"/>
      <c r="EB433" s="12"/>
      <c r="EC433" s="12"/>
      <c r="ED433" s="12"/>
      <c r="EE433" s="12"/>
      <c r="EF433" s="12"/>
      <c r="EG433" s="12"/>
      <c r="EH433" s="12"/>
      <c r="EI433" s="12"/>
      <c r="EJ433" s="12"/>
      <c r="EK433" s="12"/>
      <c r="EL433" s="12"/>
      <c r="EM433" s="12"/>
      <c r="EN433" s="12"/>
      <c r="EO433" s="12"/>
      <c r="EP433" s="12"/>
      <c r="EQ433" s="12"/>
      <c r="ER433" s="12"/>
      <c r="ES433" s="12"/>
      <c r="ET433" s="12"/>
      <c r="EU433" s="12"/>
      <c r="EV433" s="12"/>
      <c r="EW433" s="12"/>
      <c r="EX433" s="12"/>
      <c r="EY433" s="12"/>
      <c r="EZ433" s="12"/>
      <c r="FA433" s="12"/>
      <c r="FB433" s="12"/>
      <c r="FC433" s="12"/>
      <c r="FD433" s="12"/>
      <c r="FE433" s="12"/>
      <c r="FF433" s="12"/>
      <c r="FG433" s="12"/>
      <c r="FH433" s="12"/>
      <c r="FI433" s="12"/>
      <c r="FJ433" s="12"/>
      <c r="FK433" s="12"/>
      <c r="FL433" s="12"/>
      <c r="FM433" s="12"/>
      <c r="FN433" s="12"/>
      <c r="FO433" s="12"/>
      <c r="FP433" s="12"/>
      <c r="FQ433" s="12"/>
      <c r="FR433" s="12"/>
      <c r="FS433" s="12"/>
      <c r="FT433" s="12"/>
      <c r="FU433" s="12"/>
      <c r="FV433" s="12"/>
      <c r="FW433" s="12"/>
      <c r="FX433" s="12"/>
      <c r="FY433" s="12"/>
      <c r="FZ433" s="12"/>
      <c r="GA433" s="12"/>
      <c r="GB433" s="12"/>
      <c r="GC433" s="12"/>
      <c r="GD433" s="12"/>
      <c r="GE433" s="12"/>
      <c r="GF433" s="12"/>
      <c r="GG433" s="12"/>
      <c r="GH433" s="12"/>
      <c r="GI433" s="12"/>
      <c r="GJ433" s="12"/>
      <c r="GK433" s="12"/>
      <c r="GL433" s="12"/>
      <c r="GM433" s="12"/>
      <c r="GN433" s="12"/>
      <c r="GO433" s="12"/>
      <c r="GP433" s="12"/>
      <c r="GQ433" s="12"/>
      <c r="GR433" s="12"/>
      <c r="GS433" s="12"/>
      <c r="GT433" s="12"/>
      <c r="GU433" s="12"/>
      <c r="GV433" s="12"/>
      <c r="GW433" s="12"/>
      <c r="GX433" s="12"/>
      <c r="GY433" s="12"/>
      <c r="GZ433" s="12"/>
      <c r="HA433" s="12"/>
      <c r="HB433" s="12"/>
      <c r="HC433" s="12"/>
      <c r="HD433" s="12"/>
      <c r="HE433" s="12"/>
      <c r="HF433" s="12"/>
      <c r="HG433" s="12"/>
      <c r="HH433" s="12"/>
      <c r="HI433" s="12"/>
      <c r="HJ433" s="12"/>
      <c r="HK433" s="12"/>
      <c r="HL433" s="12"/>
      <c r="HM433" s="12"/>
      <c r="HN433" s="12"/>
      <c r="HO433" s="12"/>
      <c r="HP433" s="12"/>
      <c r="HQ433" s="12"/>
      <c r="HR433" s="12"/>
      <c r="HS433" s="12"/>
      <c r="HT433" s="12"/>
      <c r="HU433" s="12"/>
      <c r="HV433" s="12"/>
      <c r="HW433" s="12"/>
      <c r="HX433" s="12"/>
      <c r="HY433" s="12"/>
      <c r="HZ433" s="12"/>
      <c r="IA433" s="12"/>
      <c r="IB433" s="12"/>
      <c r="IC433" s="12"/>
      <c r="ID433" s="12"/>
      <c r="IE433" s="12"/>
      <c r="IF433" s="12"/>
      <c r="IG433" s="12"/>
      <c r="IH433" s="12"/>
      <c r="II433" s="12"/>
      <c r="IJ433" s="12"/>
      <c r="IK433" s="12"/>
      <c r="IL433" s="12"/>
      <c r="IM433" s="12"/>
      <c r="IN433" s="12"/>
      <c r="IO433" s="12"/>
      <c r="IP433" s="12"/>
      <c r="IQ433" s="12"/>
      <c r="IR433" s="12"/>
      <c r="IS433" s="12"/>
      <c r="IT433" s="12"/>
      <c r="IU433" s="12"/>
      <c r="IV433" s="12"/>
      <c r="IW433" s="12"/>
      <c r="IX433" s="12"/>
      <c r="IY433" s="12"/>
      <c r="IZ433" s="12"/>
      <c r="JA433" s="12"/>
      <c r="JB433" s="12"/>
      <c r="JC433" s="12"/>
      <c r="JD433" s="12"/>
      <c r="JE433" s="12"/>
      <c r="JF433" s="12"/>
      <c r="JG433" s="12"/>
      <c r="JH433" s="12"/>
      <c r="JI433" s="12"/>
      <c r="JJ433" s="12"/>
      <c r="JK433" s="12"/>
      <c r="JL433" s="12"/>
      <c r="JM433" s="12"/>
      <c r="JN433" s="12"/>
      <c r="JO433" s="12"/>
      <c r="JP433" s="12"/>
      <c r="JQ433" s="12"/>
      <c r="JR433" s="12"/>
      <c r="JS433" s="12"/>
      <c r="JT433" s="12"/>
      <c r="JU433" s="12"/>
      <c r="JV433" s="12"/>
    </row>
    <row r="434" spans="1:282" s="32" customFormat="1" x14ac:dyDescent="0.25">
      <c r="A434" s="26" t="s">
        <v>12</v>
      </c>
      <c r="B434" s="26">
        <v>1</v>
      </c>
      <c r="C434" s="30"/>
      <c r="D434" s="28"/>
      <c r="E434" s="49">
        <f t="shared" ref="E434:K434" si="64">SUM(E433)</f>
        <v>113500</v>
      </c>
      <c r="F434" s="49">
        <f t="shared" si="64"/>
        <v>3257.45</v>
      </c>
      <c r="G434" s="49">
        <f t="shared" si="64"/>
        <v>15280.91</v>
      </c>
      <c r="H434" s="49">
        <f t="shared" si="64"/>
        <v>3450.4</v>
      </c>
      <c r="I434" s="49">
        <f t="shared" si="64"/>
        <v>25</v>
      </c>
      <c r="J434" s="49">
        <f t="shared" si="64"/>
        <v>22013.759999999998</v>
      </c>
      <c r="K434" s="49">
        <f t="shared" si="64"/>
        <v>91486.24</v>
      </c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</row>
    <row r="435" spans="1:282" s="31" customFormat="1" x14ac:dyDescent="0.25">
      <c r="A435"/>
      <c r="B435"/>
      <c r="C435" s="14"/>
      <c r="D435"/>
      <c r="E435" s="42"/>
      <c r="F435" s="42"/>
      <c r="G435" s="42"/>
      <c r="H435" s="42"/>
      <c r="I435" s="42"/>
      <c r="J435" s="42"/>
      <c r="K435" s="42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  <c r="BD435" s="11"/>
      <c r="BE435" s="11"/>
      <c r="BF435" s="11"/>
      <c r="BG435" s="11"/>
      <c r="BH435" s="11"/>
      <c r="BI435" s="11"/>
      <c r="BJ435" s="11"/>
      <c r="BK435" s="11"/>
      <c r="BL435" s="11"/>
      <c r="BM435" s="11"/>
      <c r="BN435" s="11"/>
      <c r="BO435" s="11"/>
      <c r="BP435" s="11"/>
      <c r="BQ435" s="11"/>
      <c r="BR435" s="11"/>
      <c r="BS435" s="11"/>
      <c r="BT435" s="11"/>
      <c r="BU435" s="11"/>
      <c r="BV435" s="11"/>
      <c r="BW435" s="11"/>
      <c r="BX435" s="11"/>
      <c r="BY435" s="11"/>
      <c r="BZ435" s="11"/>
      <c r="CA435" s="11"/>
      <c r="CB435" s="11"/>
      <c r="CC435" s="11"/>
      <c r="CD435" s="11"/>
      <c r="CE435" s="11"/>
      <c r="CF435" s="11"/>
      <c r="CG435" s="11"/>
      <c r="CH435" s="11"/>
      <c r="CI435" s="11"/>
      <c r="CJ435" s="11"/>
      <c r="CK435" s="11"/>
      <c r="CL435" s="11"/>
      <c r="CM435" s="11"/>
      <c r="CN435" s="11"/>
      <c r="CO435" s="11"/>
      <c r="CP435" s="11"/>
      <c r="CQ435" s="11"/>
      <c r="CR435" s="11"/>
      <c r="CS435" s="11"/>
      <c r="CT435" s="11"/>
      <c r="CU435" s="11"/>
      <c r="CV435" s="11"/>
      <c r="CW435" s="11"/>
      <c r="CX435" s="11"/>
      <c r="CY435" s="11"/>
      <c r="CZ435" s="11"/>
      <c r="DA435" s="11"/>
      <c r="DB435" s="11"/>
      <c r="DC435" s="11"/>
      <c r="DD435" s="11"/>
      <c r="DE435" s="11"/>
      <c r="DF435" s="11"/>
      <c r="DG435" s="11"/>
      <c r="DH435" s="11"/>
      <c r="DI435" s="11"/>
      <c r="DJ435" s="11"/>
      <c r="DK435" s="11"/>
      <c r="DL435" s="11"/>
      <c r="DM435" s="11"/>
      <c r="DN435" s="11"/>
      <c r="DO435" s="11"/>
      <c r="DP435" s="11"/>
      <c r="DQ435" s="11"/>
      <c r="DR435" s="11"/>
      <c r="DS435" s="11"/>
      <c r="DT435" s="11"/>
      <c r="DU435" s="11"/>
      <c r="DV435" s="11"/>
      <c r="DW435" s="11"/>
      <c r="DX435" s="11"/>
      <c r="DY435" s="11"/>
      <c r="DZ435" s="11"/>
      <c r="EA435" s="11"/>
      <c r="EB435" s="11"/>
      <c r="EC435" s="11"/>
      <c r="ED435" s="11"/>
      <c r="EE435" s="11"/>
      <c r="EF435" s="11"/>
      <c r="EG435" s="11"/>
      <c r="EH435" s="11"/>
      <c r="EI435" s="11"/>
      <c r="EJ435" s="11"/>
      <c r="EK435" s="11"/>
      <c r="EL435" s="11"/>
      <c r="EM435" s="11"/>
      <c r="EN435" s="11"/>
      <c r="EO435" s="11"/>
      <c r="EP435" s="11"/>
      <c r="EQ435" s="11"/>
      <c r="ER435" s="11"/>
      <c r="ES435" s="11"/>
      <c r="ET435" s="11"/>
      <c r="EU435" s="11"/>
      <c r="EV435" s="11"/>
      <c r="EW435" s="11"/>
      <c r="EX435" s="11"/>
      <c r="EY435" s="11"/>
      <c r="EZ435" s="11"/>
      <c r="FA435" s="11"/>
      <c r="FB435" s="11"/>
      <c r="FC435" s="11"/>
      <c r="FD435" s="11"/>
      <c r="FE435" s="11"/>
      <c r="FF435" s="11"/>
      <c r="FG435" s="11"/>
      <c r="FH435" s="11"/>
      <c r="FI435" s="11"/>
      <c r="FJ435" s="11"/>
      <c r="FK435" s="11"/>
      <c r="FL435" s="11"/>
      <c r="FM435" s="11"/>
      <c r="FN435" s="11"/>
      <c r="FO435" s="11"/>
      <c r="FP435" s="11"/>
      <c r="FQ435" s="11"/>
      <c r="FR435" s="11"/>
      <c r="FS435" s="11"/>
      <c r="FT435" s="11"/>
      <c r="FU435" s="11"/>
      <c r="FV435" s="11"/>
      <c r="FW435" s="11"/>
      <c r="FX435" s="11"/>
      <c r="FY435" s="11"/>
      <c r="FZ435" s="11"/>
      <c r="GA435" s="11"/>
      <c r="GB435" s="11"/>
      <c r="GC435" s="11"/>
      <c r="GD435" s="11"/>
      <c r="GE435" s="11"/>
      <c r="GF435" s="11"/>
      <c r="GG435" s="11"/>
      <c r="GH435" s="11"/>
      <c r="GI435" s="11"/>
      <c r="GJ435" s="11"/>
      <c r="GK435" s="11"/>
      <c r="GL435" s="11"/>
      <c r="GM435" s="11"/>
      <c r="GN435" s="11"/>
      <c r="GO435" s="11"/>
      <c r="GP435" s="11"/>
      <c r="GQ435" s="11"/>
      <c r="GR435" s="11"/>
      <c r="GS435" s="11"/>
      <c r="GT435" s="11"/>
      <c r="GU435" s="11"/>
      <c r="GV435" s="11"/>
      <c r="GW435" s="11"/>
      <c r="GX435" s="11"/>
      <c r="GY435" s="11"/>
      <c r="GZ435" s="11"/>
      <c r="HA435" s="11"/>
      <c r="HB435" s="11"/>
      <c r="HC435" s="11"/>
      <c r="HD435" s="11"/>
      <c r="HE435" s="11"/>
      <c r="HF435" s="11"/>
      <c r="HG435" s="11"/>
      <c r="HH435" s="11"/>
      <c r="HI435" s="11"/>
      <c r="HJ435" s="11"/>
      <c r="HK435" s="11"/>
      <c r="HL435" s="11"/>
      <c r="HM435" s="11"/>
      <c r="HN435" s="11"/>
      <c r="HO435" s="11"/>
      <c r="HP435" s="11"/>
      <c r="HQ435" s="11"/>
      <c r="HR435" s="11"/>
      <c r="HS435" s="11"/>
      <c r="HT435" s="11"/>
      <c r="HU435" s="11"/>
      <c r="HV435" s="11"/>
      <c r="HW435" s="11"/>
      <c r="HX435" s="11"/>
      <c r="HY435" s="11"/>
      <c r="HZ435" s="11"/>
      <c r="IA435" s="11"/>
      <c r="IB435" s="11"/>
      <c r="IC435" s="11"/>
      <c r="ID435" s="11"/>
      <c r="IE435" s="11"/>
      <c r="IF435" s="11"/>
      <c r="IG435" s="11"/>
      <c r="IH435" s="11"/>
      <c r="II435" s="11"/>
      <c r="IJ435" s="11"/>
      <c r="IK435" s="11"/>
      <c r="IL435" s="11"/>
      <c r="IM435" s="11"/>
      <c r="IN435" s="11"/>
      <c r="IO435" s="11"/>
      <c r="IP435" s="11"/>
      <c r="IQ435" s="11"/>
      <c r="IR435" s="11"/>
      <c r="IS435" s="11"/>
      <c r="IT435" s="11"/>
      <c r="IU435" s="11"/>
      <c r="IV435" s="11"/>
      <c r="IW435" s="11"/>
      <c r="IX435" s="11"/>
      <c r="IY435" s="11"/>
      <c r="IZ435" s="11"/>
      <c r="JA435" s="11"/>
      <c r="JB435" s="11"/>
      <c r="JC435" s="11"/>
      <c r="JD435" s="11"/>
      <c r="JE435" s="11"/>
      <c r="JF435" s="11"/>
      <c r="JG435" s="11"/>
      <c r="JH435" s="11"/>
      <c r="JI435" s="11"/>
      <c r="JJ435" s="11"/>
      <c r="JK435" s="11"/>
      <c r="JL435" s="11"/>
      <c r="JM435" s="11"/>
      <c r="JN435" s="11"/>
      <c r="JO435" s="11"/>
      <c r="JP435" s="11"/>
      <c r="JQ435" s="11"/>
      <c r="JR435" s="11"/>
      <c r="JS435" s="11"/>
      <c r="JT435" s="11"/>
      <c r="JU435" s="11"/>
      <c r="JV435" s="11"/>
    </row>
    <row r="436" spans="1:282" x14ac:dyDescent="0.25">
      <c r="A436" s="11" t="s">
        <v>427</v>
      </c>
      <c r="B436" s="11"/>
      <c r="C436" s="16"/>
      <c r="D436" s="11"/>
      <c r="E436" s="56"/>
      <c r="F436" s="56"/>
      <c r="G436" s="56"/>
      <c r="H436" s="56"/>
      <c r="I436" s="56"/>
      <c r="J436" s="56"/>
      <c r="K436" s="56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</row>
    <row r="437" spans="1:282" s="26" customFormat="1" x14ac:dyDescent="0.25">
      <c r="A437" t="s">
        <v>261</v>
      </c>
      <c r="B437" t="s">
        <v>231</v>
      </c>
      <c r="C437" s="14" t="s">
        <v>342</v>
      </c>
      <c r="D437" t="s">
        <v>228</v>
      </c>
      <c r="E437" s="42">
        <v>25200</v>
      </c>
      <c r="F437" s="42">
        <f>E437*0.0287</f>
        <v>723.24</v>
      </c>
      <c r="G437" s="42">
        <v>0</v>
      </c>
      <c r="H437" s="42">
        <f>E437*0.0304</f>
        <v>766.08</v>
      </c>
      <c r="I437" s="42">
        <v>175</v>
      </c>
      <c r="J437" s="42">
        <f>+F437+G437+H437+I437</f>
        <v>1664.32</v>
      </c>
      <c r="K437" s="42">
        <f>+E437-J437</f>
        <v>23535.68</v>
      </c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11"/>
      <c r="BP437" s="11"/>
      <c r="BQ437" s="11"/>
      <c r="BR437" s="11"/>
      <c r="BS437" s="11"/>
      <c r="BT437" s="11"/>
      <c r="BU437" s="11"/>
      <c r="BV437" s="11"/>
      <c r="BW437" s="11"/>
      <c r="BX437" s="11"/>
      <c r="BY437" s="11"/>
      <c r="BZ437" s="11"/>
      <c r="CA437" s="11"/>
      <c r="CB437" s="11"/>
      <c r="CC437" s="11"/>
      <c r="CD437" s="11"/>
      <c r="CE437" s="11"/>
      <c r="CF437" s="11"/>
      <c r="CG437" s="11"/>
      <c r="CH437" s="11"/>
      <c r="CI437" s="11"/>
      <c r="CJ437" s="11"/>
      <c r="CK437" s="11"/>
      <c r="CL437" s="11"/>
      <c r="CM437" s="11"/>
      <c r="CN437" s="11"/>
      <c r="CO437" s="11"/>
      <c r="CP437" s="11"/>
      <c r="CQ437" s="11"/>
      <c r="CR437" s="11"/>
      <c r="CS437" s="11"/>
      <c r="CT437" s="11"/>
      <c r="CU437" s="11"/>
      <c r="CV437" s="11"/>
      <c r="CW437" s="11"/>
      <c r="CX437" s="11"/>
      <c r="CY437" s="11"/>
      <c r="CZ437" s="11"/>
      <c r="DA437" s="11"/>
      <c r="DB437" s="11"/>
      <c r="DC437" s="11"/>
      <c r="DD437" s="11"/>
      <c r="DE437" s="11"/>
      <c r="DF437" s="11"/>
      <c r="DG437" s="11"/>
      <c r="DH437" s="11"/>
      <c r="DI437" s="11"/>
      <c r="DJ437" s="11"/>
      <c r="DK437" s="11"/>
      <c r="DL437" s="11"/>
      <c r="DM437" s="11"/>
      <c r="DN437" s="11"/>
      <c r="DO437" s="11"/>
      <c r="DP437" s="11"/>
      <c r="DQ437" s="11"/>
      <c r="DR437" s="11"/>
      <c r="DS437" s="11"/>
      <c r="DT437" s="11"/>
      <c r="DU437" s="11"/>
      <c r="DV437" s="11"/>
      <c r="DW437" s="11"/>
      <c r="DX437" s="11"/>
      <c r="DY437" s="11"/>
      <c r="DZ437" s="11"/>
      <c r="EA437" s="11"/>
      <c r="EB437" s="11"/>
      <c r="EC437" s="11"/>
      <c r="ED437" s="11"/>
      <c r="EE437" s="11"/>
      <c r="EF437" s="11"/>
      <c r="EG437" s="11"/>
      <c r="EH437" s="11"/>
      <c r="EI437" s="11"/>
      <c r="EJ437" s="11"/>
      <c r="EK437" s="11"/>
      <c r="EL437" s="11"/>
      <c r="EM437" s="11"/>
      <c r="EN437" s="11"/>
      <c r="EO437" s="11"/>
      <c r="EP437" s="11"/>
      <c r="EQ437" s="11"/>
      <c r="ER437" s="11"/>
      <c r="ES437" s="11"/>
      <c r="ET437" s="11"/>
      <c r="EU437" s="11"/>
      <c r="EV437" s="11"/>
      <c r="EW437" s="11"/>
      <c r="EX437" s="11"/>
      <c r="EY437" s="11"/>
      <c r="EZ437" s="11"/>
      <c r="FA437" s="11"/>
      <c r="FB437" s="11"/>
      <c r="FC437" s="11"/>
      <c r="FD437" s="11"/>
      <c r="FE437" s="11"/>
      <c r="FF437" s="11"/>
      <c r="FG437" s="11"/>
      <c r="FH437" s="11"/>
      <c r="FI437" s="11"/>
      <c r="FJ437" s="11"/>
      <c r="FK437" s="11"/>
      <c r="FL437" s="11"/>
      <c r="FM437" s="11"/>
      <c r="FN437" s="11"/>
      <c r="FO437" s="11"/>
      <c r="FP437" s="11"/>
      <c r="FQ437" s="11"/>
      <c r="FR437" s="11"/>
      <c r="FS437" s="11"/>
      <c r="FT437" s="11"/>
      <c r="FU437" s="11"/>
      <c r="FV437" s="11"/>
      <c r="FW437" s="11"/>
      <c r="FX437" s="11"/>
      <c r="FY437" s="11"/>
      <c r="FZ437" s="11"/>
      <c r="GA437" s="11"/>
      <c r="GB437" s="11"/>
      <c r="GC437" s="11"/>
      <c r="GD437" s="11"/>
      <c r="GE437" s="11"/>
      <c r="GF437" s="11"/>
      <c r="GG437" s="11"/>
      <c r="GH437" s="11"/>
      <c r="GI437" s="11"/>
      <c r="GJ437" s="11"/>
      <c r="GK437" s="11"/>
      <c r="GL437" s="11"/>
      <c r="GM437" s="11"/>
      <c r="GN437" s="11"/>
      <c r="GO437" s="11"/>
      <c r="GP437" s="11"/>
      <c r="GQ437" s="11"/>
      <c r="GR437" s="11"/>
      <c r="GS437" s="11"/>
      <c r="GT437" s="11"/>
      <c r="GU437" s="11"/>
      <c r="GV437" s="11"/>
      <c r="GW437" s="11"/>
      <c r="GX437" s="11"/>
      <c r="GY437" s="11"/>
      <c r="GZ437" s="11"/>
      <c r="HA437" s="11"/>
      <c r="HB437" s="11"/>
      <c r="HC437" s="11"/>
      <c r="HD437" s="11"/>
      <c r="HE437" s="11"/>
      <c r="HF437" s="11"/>
      <c r="HG437" s="11"/>
      <c r="HH437" s="11"/>
      <c r="HI437" s="11"/>
      <c r="HJ437" s="11"/>
      <c r="HK437" s="11"/>
      <c r="HL437" s="11"/>
      <c r="HM437" s="11"/>
      <c r="HN437" s="11"/>
      <c r="HO437" s="11"/>
      <c r="HP437" s="11"/>
      <c r="HQ437" s="11"/>
      <c r="HR437" s="11"/>
      <c r="HS437" s="11"/>
      <c r="HT437" s="11"/>
      <c r="HU437" s="11"/>
      <c r="HV437" s="11"/>
      <c r="HW437" s="11"/>
      <c r="HX437" s="11"/>
      <c r="HY437" s="11"/>
      <c r="HZ437" s="11"/>
      <c r="IA437" s="11"/>
      <c r="IB437" s="11"/>
      <c r="IC437" s="11"/>
      <c r="ID437" s="11"/>
      <c r="IE437" s="11"/>
      <c r="IF437" s="11"/>
      <c r="IG437" s="11"/>
      <c r="IH437" s="11"/>
      <c r="II437" s="11"/>
      <c r="IJ437" s="11"/>
      <c r="IK437" s="11"/>
      <c r="IL437" s="11"/>
      <c r="IM437" s="11"/>
      <c r="IN437" s="11"/>
      <c r="IO437" s="11"/>
      <c r="IP437" s="11"/>
      <c r="IQ437" s="11"/>
      <c r="IR437" s="11"/>
      <c r="IS437" s="11"/>
      <c r="IT437" s="11"/>
      <c r="IU437" s="11"/>
      <c r="IV437" s="11"/>
      <c r="IW437" s="11"/>
      <c r="IX437" s="11"/>
      <c r="IY437" s="11"/>
      <c r="IZ437" s="11"/>
      <c r="JA437" s="11"/>
      <c r="JB437" s="11"/>
      <c r="JC437" s="11"/>
      <c r="JD437" s="11"/>
      <c r="JE437" s="11"/>
      <c r="JF437" s="11"/>
      <c r="JG437" s="11"/>
      <c r="JH437" s="11"/>
      <c r="JI437" s="11"/>
      <c r="JJ437" s="11"/>
      <c r="JK437" s="11"/>
      <c r="JL437" s="11"/>
      <c r="JM437" s="11"/>
      <c r="JN437" s="11"/>
      <c r="JO437" s="11"/>
      <c r="JP437" s="11"/>
      <c r="JQ437" s="11"/>
      <c r="JR437" s="11"/>
      <c r="JS437" s="11"/>
      <c r="JT437" s="11"/>
      <c r="JU437" s="11"/>
      <c r="JV437" s="11"/>
    </row>
    <row r="438" spans="1:282" s="11" customFormat="1" x14ac:dyDescent="0.25">
      <c r="A438" s="26"/>
      <c r="B438" s="26">
        <v>1</v>
      </c>
      <c r="C438" s="27"/>
      <c r="D438" s="26"/>
      <c r="E438" s="49">
        <f t="shared" ref="E438:K438" si="65">SUM(E437)</f>
        <v>25200</v>
      </c>
      <c r="F438" s="49">
        <f t="shared" si="65"/>
        <v>723.24</v>
      </c>
      <c r="G438" s="49">
        <f t="shared" si="65"/>
        <v>0</v>
      </c>
      <c r="H438" s="49">
        <f t="shared" si="65"/>
        <v>766.08</v>
      </c>
      <c r="I438" s="49">
        <f t="shared" si="65"/>
        <v>175</v>
      </c>
      <c r="J438" s="49">
        <f t="shared" si="65"/>
        <v>1664.32</v>
      </c>
      <c r="K438" s="49">
        <f t="shared" si="65"/>
        <v>23535.68</v>
      </c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</row>
    <row r="439" spans="1:282" s="11" customFormat="1" x14ac:dyDescent="0.25">
      <c r="C439" s="16"/>
      <c r="E439" s="56"/>
      <c r="F439" s="56"/>
      <c r="G439" s="56"/>
      <c r="H439" s="56"/>
      <c r="I439" s="56"/>
      <c r="J439" s="56"/>
      <c r="K439" s="56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</row>
    <row r="440" spans="1:282" s="1" customFormat="1" x14ac:dyDescent="0.25">
      <c r="A440" s="36" t="s">
        <v>394</v>
      </c>
      <c r="B440" s="36"/>
      <c r="C440" s="37"/>
      <c r="D440" s="36"/>
      <c r="E440" s="63"/>
      <c r="F440" s="63"/>
      <c r="G440" s="63"/>
      <c r="H440" s="63"/>
      <c r="I440" s="63"/>
      <c r="J440" s="63"/>
      <c r="K440" s="63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  <c r="CJ440" s="11"/>
      <c r="CK440" s="11"/>
      <c r="CL440" s="11"/>
      <c r="CM440" s="11"/>
      <c r="CN440" s="11"/>
      <c r="CO440" s="11"/>
      <c r="CP440" s="11"/>
      <c r="CQ440" s="11"/>
      <c r="CR440" s="11"/>
      <c r="CS440" s="11"/>
      <c r="CT440" s="11"/>
      <c r="CU440" s="11"/>
      <c r="CV440" s="11"/>
      <c r="CW440" s="11"/>
      <c r="CX440" s="11"/>
      <c r="CY440" s="11"/>
      <c r="CZ440" s="11"/>
      <c r="DA440" s="11"/>
      <c r="DB440" s="11"/>
      <c r="DC440" s="11"/>
      <c r="DD440" s="11"/>
      <c r="DE440" s="11"/>
      <c r="DF440" s="11"/>
      <c r="DG440" s="11"/>
      <c r="DH440" s="11"/>
      <c r="DI440" s="11"/>
      <c r="DJ440" s="11"/>
      <c r="DK440" s="11"/>
      <c r="DL440" s="11"/>
      <c r="DM440" s="11"/>
      <c r="DN440" s="11"/>
      <c r="DO440" s="11"/>
      <c r="DP440" s="11"/>
      <c r="DQ440" s="11"/>
      <c r="DR440" s="11"/>
      <c r="DS440" s="11"/>
      <c r="DT440" s="11"/>
      <c r="DU440" s="11"/>
      <c r="DV440" s="11"/>
      <c r="DW440" s="11"/>
      <c r="DX440" s="11"/>
      <c r="DY440" s="11"/>
      <c r="DZ440" s="11"/>
      <c r="EA440" s="11"/>
      <c r="EB440" s="11"/>
      <c r="EC440" s="11"/>
      <c r="ED440" s="11"/>
      <c r="EE440" s="11"/>
      <c r="EF440" s="11"/>
      <c r="EG440" s="11"/>
      <c r="EH440" s="11"/>
      <c r="EI440" s="11"/>
      <c r="EJ440" s="11"/>
      <c r="EK440" s="11"/>
      <c r="EL440" s="11"/>
      <c r="EM440" s="11"/>
      <c r="EN440" s="11"/>
      <c r="EO440" s="11"/>
      <c r="EP440" s="11"/>
      <c r="EQ440" s="11"/>
      <c r="ER440" s="11"/>
      <c r="ES440" s="11"/>
      <c r="ET440" s="11"/>
      <c r="EU440" s="11"/>
      <c r="EV440" s="11"/>
      <c r="EW440" s="11"/>
      <c r="EX440" s="11"/>
      <c r="EY440" s="11"/>
      <c r="EZ440" s="11"/>
      <c r="FA440" s="11"/>
      <c r="FB440" s="11"/>
      <c r="FC440" s="11"/>
      <c r="FD440" s="11"/>
      <c r="FE440" s="11"/>
      <c r="FF440" s="11"/>
      <c r="FG440" s="11"/>
      <c r="FH440" s="11"/>
      <c r="FI440" s="11"/>
      <c r="FJ440" s="11"/>
      <c r="FK440" s="11"/>
      <c r="FL440" s="11"/>
      <c r="FM440" s="11"/>
      <c r="FN440" s="11"/>
      <c r="FO440" s="11"/>
      <c r="FP440" s="11"/>
      <c r="FQ440" s="11"/>
      <c r="FR440" s="11"/>
      <c r="FS440" s="11"/>
      <c r="FT440" s="11"/>
      <c r="FU440" s="11"/>
      <c r="FV440" s="11"/>
      <c r="FW440" s="11"/>
      <c r="FX440" s="11"/>
      <c r="FY440" s="11"/>
      <c r="FZ440" s="11"/>
      <c r="GA440" s="11"/>
      <c r="GB440" s="11"/>
      <c r="GC440" s="11"/>
      <c r="GD440" s="11"/>
      <c r="GE440" s="11"/>
      <c r="GF440" s="11"/>
      <c r="GG440" s="11"/>
      <c r="GH440" s="11"/>
      <c r="GI440" s="11"/>
      <c r="GJ440" s="11"/>
      <c r="GK440" s="11"/>
      <c r="GL440" s="11"/>
      <c r="GM440" s="11"/>
      <c r="GN440" s="11"/>
      <c r="GO440" s="11"/>
      <c r="GP440" s="11"/>
      <c r="GQ440" s="11"/>
      <c r="GR440" s="11"/>
      <c r="GS440" s="11"/>
      <c r="GT440" s="11"/>
      <c r="GU440" s="11"/>
      <c r="GV440" s="11"/>
      <c r="GW440" s="11"/>
      <c r="GX440" s="11"/>
      <c r="GY440" s="11"/>
      <c r="GZ440" s="11"/>
      <c r="HA440" s="11"/>
      <c r="HB440" s="11"/>
      <c r="HC440" s="11"/>
      <c r="HD440" s="11"/>
      <c r="HE440" s="11"/>
      <c r="HF440" s="11"/>
      <c r="HG440" s="11"/>
      <c r="HH440" s="11"/>
      <c r="HI440" s="11"/>
      <c r="HJ440" s="11"/>
      <c r="HK440" s="11"/>
      <c r="HL440" s="11"/>
      <c r="HM440" s="11"/>
      <c r="HN440" s="11"/>
      <c r="HO440" s="11"/>
      <c r="HP440" s="11"/>
      <c r="HQ440" s="11"/>
      <c r="HR440" s="11"/>
      <c r="HS440" s="11"/>
      <c r="HT440" s="11"/>
      <c r="HU440" s="11"/>
      <c r="HV440" s="11"/>
      <c r="HW440" s="11"/>
      <c r="HX440" s="11"/>
      <c r="HY440" s="11"/>
      <c r="HZ440" s="11"/>
      <c r="IA440" s="11"/>
      <c r="IB440" s="11"/>
      <c r="IC440" s="11"/>
      <c r="ID440" s="11"/>
      <c r="IE440" s="11"/>
      <c r="IF440" s="11"/>
      <c r="IG440" s="11"/>
      <c r="IH440" s="11"/>
      <c r="II440" s="11"/>
      <c r="IJ440" s="11"/>
      <c r="IK440" s="11"/>
      <c r="IL440" s="11"/>
      <c r="IM440" s="11"/>
      <c r="IN440" s="11"/>
      <c r="IO440" s="11"/>
      <c r="IP440" s="11"/>
      <c r="IQ440" s="11"/>
      <c r="IR440" s="11"/>
      <c r="IS440" s="11"/>
      <c r="IT440" s="11"/>
      <c r="IU440" s="11"/>
      <c r="IV440" s="11"/>
      <c r="IW440" s="11"/>
      <c r="IX440" s="11"/>
      <c r="IY440" s="11"/>
      <c r="IZ440" s="11"/>
      <c r="JA440" s="11"/>
      <c r="JB440" s="11"/>
      <c r="JC440" s="11"/>
      <c r="JD440" s="11"/>
      <c r="JE440" s="11"/>
      <c r="JF440" s="11"/>
      <c r="JG440" s="11"/>
      <c r="JH440" s="11"/>
      <c r="JI440" s="11"/>
      <c r="JJ440" s="11"/>
      <c r="JK440" s="11"/>
      <c r="JL440" s="11"/>
      <c r="JM440" s="11"/>
      <c r="JN440" s="11"/>
      <c r="JO440" s="11"/>
      <c r="JP440" s="11"/>
      <c r="JQ440" s="11"/>
      <c r="JR440" s="11"/>
      <c r="JS440" s="11"/>
      <c r="JT440" s="11"/>
      <c r="JU440" s="11"/>
      <c r="JV440" s="11"/>
    </row>
    <row r="441" spans="1:282" s="1" customFormat="1" x14ac:dyDescent="0.25">
      <c r="A441" s="13" t="s">
        <v>395</v>
      </c>
      <c r="B441" s="13" t="s">
        <v>231</v>
      </c>
      <c r="C441" s="33" t="s">
        <v>342</v>
      </c>
      <c r="D441" s="13" t="s">
        <v>228</v>
      </c>
      <c r="E441" s="64">
        <v>32000</v>
      </c>
      <c r="F441" s="64">
        <v>918.4</v>
      </c>
      <c r="G441" s="64">
        <v>0</v>
      </c>
      <c r="H441" s="64">
        <v>972.8</v>
      </c>
      <c r="I441" s="64">
        <v>175</v>
      </c>
      <c r="J441" s="64">
        <f>+F441+G441+H441+I441</f>
        <v>2066.1999999999998</v>
      </c>
      <c r="K441" s="64">
        <f>+E441-J441</f>
        <v>29933.8</v>
      </c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  <c r="BG441" s="11"/>
      <c r="BH441" s="11"/>
      <c r="BI441" s="11"/>
      <c r="BJ441" s="11"/>
      <c r="BK441" s="11"/>
      <c r="BL441" s="11"/>
      <c r="BM441" s="11"/>
      <c r="BN441" s="11"/>
      <c r="BO441" s="11"/>
      <c r="BP441" s="11"/>
      <c r="BQ441" s="11"/>
      <c r="BR441" s="11"/>
      <c r="BS441" s="11"/>
      <c r="BT441" s="11"/>
      <c r="BU441" s="11"/>
      <c r="BV441" s="11"/>
      <c r="BW441" s="11"/>
      <c r="BX441" s="11"/>
      <c r="BY441" s="11"/>
      <c r="BZ441" s="11"/>
      <c r="CA441" s="11"/>
      <c r="CB441" s="11"/>
      <c r="CC441" s="11"/>
      <c r="CD441" s="11"/>
      <c r="CE441" s="11"/>
      <c r="CF441" s="11"/>
      <c r="CG441" s="11"/>
      <c r="CH441" s="11"/>
      <c r="CI441" s="11"/>
      <c r="CJ441" s="11"/>
      <c r="CK441" s="11"/>
      <c r="CL441" s="11"/>
      <c r="CM441" s="11"/>
      <c r="CN441" s="11"/>
      <c r="CO441" s="11"/>
      <c r="CP441" s="11"/>
      <c r="CQ441" s="11"/>
      <c r="CR441" s="11"/>
      <c r="CS441" s="11"/>
      <c r="CT441" s="11"/>
      <c r="CU441" s="11"/>
      <c r="CV441" s="11"/>
      <c r="CW441" s="11"/>
      <c r="CX441" s="11"/>
      <c r="CY441" s="11"/>
      <c r="CZ441" s="11"/>
      <c r="DA441" s="11"/>
      <c r="DB441" s="11"/>
      <c r="DC441" s="11"/>
      <c r="DD441" s="11"/>
      <c r="DE441" s="11"/>
      <c r="DF441" s="11"/>
      <c r="DG441" s="11"/>
      <c r="DH441" s="11"/>
      <c r="DI441" s="11"/>
      <c r="DJ441" s="11"/>
      <c r="DK441" s="11"/>
      <c r="DL441" s="11"/>
      <c r="DM441" s="11"/>
      <c r="DN441" s="11"/>
      <c r="DO441" s="11"/>
      <c r="DP441" s="11"/>
      <c r="DQ441" s="11"/>
      <c r="DR441" s="11"/>
      <c r="DS441" s="11"/>
      <c r="DT441" s="11"/>
      <c r="DU441" s="11"/>
      <c r="DV441" s="11"/>
      <c r="DW441" s="11"/>
      <c r="DX441" s="11"/>
      <c r="DY441" s="11"/>
      <c r="DZ441" s="11"/>
      <c r="EA441" s="11"/>
      <c r="EB441" s="11"/>
      <c r="EC441" s="11"/>
      <c r="ED441" s="11"/>
      <c r="EE441" s="11"/>
      <c r="EF441" s="11"/>
      <c r="EG441" s="11"/>
      <c r="EH441" s="11"/>
      <c r="EI441" s="11"/>
      <c r="EJ441" s="11"/>
      <c r="EK441" s="11"/>
      <c r="EL441" s="11"/>
      <c r="EM441" s="11"/>
      <c r="EN441" s="11"/>
      <c r="EO441" s="11"/>
      <c r="EP441" s="11"/>
      <c r="EQ441" s="11"/>
      <c r="ER441" s="11"/>
      <c r="ES441" s="11"/>
      <c r="ET441" s="11"/>
      <c r="EU441" s="11"/>
      <c r="EV441" s="11"/>
      <c r="EW441" s="11"/>
      <c r="EX441" s="11"/>
      <c r="EY441" s="11"/>
      <c r="EZ441" s="11"/>
      <c r="FA441" s="11"/>
      <c r="FB441" s="11"/>
      <c r="FC441" s="11"/>
      <c r="FD441" s="11"/>
      <c r="FE441" s="11"/>
      <c r="FF441" s="11"/>
      <c r="FG441" s="11"/>
      <c r="FH441" s="11"/>
      <c r="FI441" s="11"/>
      <c r="FJ441" s="11"/>
      <c r="FK441" s="11"/>
      <c r="FL441" s="11"/>
      <c r="FM441" s="11"/>
      <c r="FN441" s="11"/>
      <c r="FO441" s="11"/>
      <c r="FP441" s="11"/>
      <c r="FQ441" s="11"/>
      <c r="FR441" s="11"/>
      <c r="FS441" s="11"/>
      <c r="FT441" s="11"/>
      <c r="FU441" s="11"/>
      <c r="FV441" s="11"/>
      <c r="FW441" s="11"/>
      <c r="FX441" s="11"/>
      <c r="FY441" s="11"/>
      <c r="FZ441" s="11"/>
      <c r="GA441" s="11"/>
      <c r="GB441" s="11"/>
      <c r="GC441" s="11"/>
      <c r="GD441" s="11"/>
      <c r="GE441" s="11"/>
      <c r="GF441" s="11"/>
      <c r="GG441" s="11"/>
      <c r="GH441" s="11"/>
      <c r="GI441" s="11"/>
      <c r="GJ441" s="11"/>
      <c r="GK441" s="11"/>
      <c r="GL441" s="11"/>
      <c r="GM441" s="11"/>
      <c r="GN441" s="11"/>
      <c r="GO441" s="11"/>
      <c r="GP441" s="11"/>
      <c r="GQ441" s="11"/>
      <c r="GR441" s="11"/>
      <c r="GS441" s="11"/>
      <c r="GT441" s="11"/>
      <c r="GU441" s="11"/>
      <c r="GV441" s="11"/>
      <c r="GW441" s="11"/>
      <c r="GX441" s="11"/>
      <c r="GY441" s="11"/>
      <c r="GZ441" s="11"/>
      <c r="HA441" s="11"/>
      <c r="HB441" s="11"/>
      <c r="HC441" s="11"/>
      <c r="HD441" s="11"/>
      <c r="HE441" s="11"/>
      <c r="HF441" s="11"/>
      <c r="HG441" s="11"/>
      <c r="HH441" s="11"/>
      <c r="HI441" s="11"/>
      <c r="HJ441" s="11"/>
      <c r="HK441" s="11"/>
      <c r="HL441" s="11"/>
      <c r="HM441" s="11"/>
      <c r="HN441" s="11"/>
      <c r="HO441" s="11"/>
      <c r="HP441" s="11"/>
      <c r="HQ441" s="11"/>
      <c r="HR441" s="11"/>
      <c r="HS441" s="11"/>
      <c r="HT441" s="11"/>
      <c r="HU441" s="11"/>
      <c r="HV441" s="11"/>
      <c r="HW441" s="11"/>
      <c r="HX441" s="11"/>
      <c r="HY441" s="11"/>
      <c r="HZ441" s="11"/>
      <c r="IA441" s="11"/>
      <c r="IB441" s="11"/>
      <c r="IC441" s="11"/>
      <c r="ID441" s="11"/>
      <c r="IE441" s="11"/>
      <c r="IF441" s="11"/>
      <c r="IG441" s="11"/>
      <c r="IH441" s="11"/>
      <c r="II441" s="11"/>
      <c r="IJ441" s="11"/>
      <c r="IK441" s="11"/>
      <c r="IL441" s="11"/>
      <c r="IM441" s="11"/>
      <c r="IN441" s="11"/>
      <c r="IO441" s="11"/>
      <c r="IP441" s="11"/>
      <c r="IQ441" s="11"/>
      <c r="IR441" s="11"/>
      <c r="IS441" s="11"/>
      <c r="IT441" s="11"/>
      <c r="IU441" s="11"/>
      <c r="IV441" s="11"/>
      <c r="IW441" s="11"/>
      <c r="IX441" s="11"/>
      <c r="IY441" s="11"/>
      <c r="IZ441" s="11"/>
      <c r="JA441" s="11"/>
      <c r="JB441" s="11"/>
      <c r="JC441" s="11"/>
      <c r="JD441" s="11"/>
      <c r="JE441" s="11"/>
      <c r="JF441" s="11"/>
      <c r="JG441" s="11"/>
      <c r="JH441" s="11"/>
      <c r="JI441" s="11"/>
      <c r="JJ441" s="11"/>
      <c r="JK441" s="11"/>
      <c r="JL441" s="11"/>
      <c r="JM441" s="11"/>
      <c r="JN441" s="11"/>
      <c r="JO441" s="11"/>
      <c r="JP441" s="11"/>
      <c r="JQ441" s="11"/>
      <c r="JR441" s="11"/>
      <c r="JS441" s="11"/>
      <c r="JT441" s="11"/>
      <c r="JU441" s="11"/>
      <c r="JV441" s="11"/>
    </row>
    <row r="442" spans="1:282" s="1" customFormat="1" x14ac:dyDescent="0.25">
      <c r="A442" s="13" t="s">
        <v>145</v>
      </c>
      <c r="B442" s="13" t="s">
        <v>396</v>
      </c>
      <c r="C442" s="33" t="s">
        <v>342</v>
      </c>
      <c r="D442" s="13" t="s">
        <v>226</v>
      </c>
      <c r="E442" s="64">
        <v>45000</v>
      </c>
      <c r="F442" s="64">
        <v>1291.5</v>
      </c>
      <c r="G442" s="64">
        <v>1148.33</v>
      </c>
      <c r="H442" s="64">
        <v>1368</v>
      </c>
      <c r="I442" s="64">
        <v>1650</v>
      </c>
      <c r="J442" s="64">
        <f>+F442+G442+H442+I442</f>
        <v>5457.83</v>
      </c>
      <c r="K442" s="64">
        <v>39542.17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  <c r="BD442" s="11"/>
      <c r="BE442" s="11"/>
      <c r="BF442" s="11"/>
      <c r="BG442" s="11"/>
      <c r="BH442" s="11"/>
      <c r="BI442" s="11"/>
      <c r="BJ442" s="11"/>
      <c r="BK442" s="11"/>
      <c r="BL442" s="11"/>
      <c r="BM442" s="11"/>
      <c r="BN442" s="11"/>
      <c r="BO442" s="11"/>
      <c r="BP442" s="11"/>
      <c r="BQ442" s="11"/>
      <c r="BR442" s="11"/>
      <c r="BS442" s="11"/>
      <c r="BT442" s="11"/>
      <c r="BU442" s="11"/>
      <c r="BV442" s="11"/>
      <c r="BW442" s="11"/>
      <c r="BX442" s="11"/>
      <c r="BY442" s="11"/>
      <c r="BZ442" s="11"/>
      <c r="CA442" s="11"/>
      <c r="CB442" s="11"/>
      <c r="CC442" s="11"/>
      <c r="CD442" s="11"/>
      <c r="CE442" s="11"/>
      <c r="CF442" s="11"/>
      <c r="CG442" s="11"/>
      <c r="CH442" s="11"/>
      <c r="CI442" s="11"/>
      <c r="CJ442" s="11"/>
      <c r="CK442" s="11"/>
      <c r="CL442" s="11"/>
      <c r="CM442" s="11"/>
      <c r="CN442" s="11"/>
      <c r="CO442" s="11"/>
      <c r="CP442" s="11"/>
      <c r="CQ442" s="11"/>
      <c r="CR442" s="11"/>
      <c r="CS442" s="11"/>
      <c r="CT442" s="11"/>
      <c r="CU442" s="11"/>
      <c r="CV442" s="11"/>
      <c r="CW442" s="11"/>
      <c r="CX442" s="11"/>
      <c r="CY442" s="11"/>
      <c r="CZ442" s="11"/>
      <c r="DA442" s="11"/>
      <c r="DB442" s="11"/>
      <c r="DC442" s="11"/>
      <c r="DD442" s="11"/>
      <c r="DE442" s="11"/>
      <c r="DF442" s="11"/>
      <c r="DG442" s="11"/>
      <c r="DH442" s="11"/>
      <c r="DI442" s="11"/>
      <c r="DJ442" s="11"/>
      <c r="DK442" s="11"/>
      <c r="DL442" s="11"/>
      <c r="DM442" s="11"/>
      <c r="DN442" s="11"/>
      <c r="DO442" s="11"/>
      <c r="DP442" s="11"/>
      <c r="DQ442" s="11"/>
      <c r="DR442" s="11"/>
      <c r="DS442" s="11"/>
      <c r="DT442" s="11"/>
      <c r="DU442" s="11"/>
      <c r="DV442" s="11"/>
      <c r="DW442" s="11"/>
      <c r="DX442" s="11"/>
      <c r="DY442" s="11"/>
      <c r="DZ442" s="11"/>
      <c r="EA442" s="11"/>
      <c r="EB442" s="11"/>
      <c r="EC442" s="11"/>
      <c r="ED442" s="11"/>
      <c r="EE442" s="11"/>
      <c r="EF442" s="11"/>
      <c r="EG442" s="11"/>
      <c r="EH442" s="11"/>
      <c r="EI442" s="11"/>
      <c r="EJ442" s="11"/>
      <c r="EK442" s="11"/>
      <c r="EL442" s="11"/>
      <c r="EM442" s="11"/>
      <c r="EN442" s="11"/>
      <c r="EO442" s="11"/>
      <c r="EP442" s="11"/>
      <c r="EQ442" s="11"/>
      <c r="ER442" s="11"/>
      <c r="ES442" s="11"/>
      <c r="ET442" s="11"/>
      <c r="EU442" s="11"/>
      <c r="EV442" s="11"/>
      <c r="EW442" s="11"/>
      <c r="EX442" s="11"/>
      <c r="EY442" s="11"/>
      <c r="EZ442" s="11"/>
      <c r="FA442" s="11"/>
      <c r="FB442" s="11"/>
      <c r="FC442" s="11"/>
      <c r="FD442" s="11"/>
      <c r="FE442" s="11"/>
      <c r="FF442" s="11"/>
      <c r="FG442" s="11"/>
      <c r="FH442" s="11"/>
      <c r="FI442" s="11"/>
      <c r="FJ442" s="11"/>
      <c r="FK442" s="11"/>
      <c r="FL442" s="11"/>
      <c r="FM442" s="11"/>
      <c r="FN442" s="11"/>
      <c r="FO442" s="11"/>
      <c r="FP442" s="11"/>
      <c r="FQ442" s="11"/>
      <c r="FR442" s="11"/>
      <c r="FS442" s="11"/>
      <c r="FT442" s="11"/>
      <c r="FU442" s="11"/>
      <c r="FV442" s="11"/>
      <c r="FW442" s="11"/>
      <c r="FX442" s="11"/>
      <c r="FY442" s="11"/>
      <c r="FZ442" s="11"/>
      <c r="GA442" s="11"/>
      <c r="GB442" s="11"/>
      <c r="GC442" s="11"/>
      <c r="GD442" s="11"/>
      <c r="GE442" s="11"/>
      <c r="GF442" s="11"/>
      <c r="GG442" s="11"/>
      <c r="GH442" s="11"/>
      <c r="GI442" s="11"/>
      <c r="GJ442" s="11"/>
      <c r="GK442" s="11"/>
      <c r="GL442" s="11"/>
      <c r="GM442" s="11"/>
      <c r="GN442" s="11"/>
      <c r="GO442" s="11"/>
      <c r="GP442" s="11"/>
      <c r="GQ442" s="11"/>
      <c r="GR442" s="11"/>
      <c r="GS442" s="11"/>
      <c r="GT442" s="11"/>
      <c r="GU442" s="11"/>
      <c r="GV442" s="11"/>
      <c r="GW442" s="11"/>
      <c r="GX442" s="11"/>
      <c r="GY442" s="11"/>
      <c r="GZ442" s="11"/>
      <c r="HA442" s="11"/>
      <c r="HB442" s="11"/>
      <c r="HC442" s="11"/>
      <c r="HD442" s="11"/>
      <c r="HE442" s="11"/>
      <c r="HF442" s="11"/>
      <c r="HG442" s="11"/>
      <c r="HH442" s="11"/>
      <c r="HI442" s="11"/>
      <c r="HJ442" s="11"/>
      <c r="HK442" s="11"/>
      <c r="HL442" s="11"/>
      <c r="HM442" s="11"/>
      <c r="HN442" s="11"/>
      <c r="HO442" s="11"/>
      <c r="HP442" s="11"/>
      <c r="HQ442" s="11"/>
      <c r="HR442" s="11"/>
      <c r="HS442" s="11"/>
      <c r="HT442" s="11"/>
      <c r="HU442" s="11"/>
      <c r="HV442" s="11"/>
      <c r="HW442" s="11"/>
      <c r="HX442" s="11"/>
      <c r="HY442" s="11"/>
      <c r="HZ442" s="11"/>
      <c r="IA442" s="11"/>
      <c r="IB442" s="11"/>
      <c r="IC442" s="11"/>
      <c r="ID442" s="11"/>
      <c r="IE442" s="11"/>
      <c r="IF442" s="11"/>
      <c r="IG442" s="11"/>
      <c r="IH442" s="11"/>
      <c r="II442" s="11"/>
      <c r="IJ442" s="11"/>
      <c r="IK442" s="11"/>
      <c r="IL442" s="11"/>
      <c r="IM442" s="11"/>
      <c r="IN442" s="11"/>
      <c r="IO442" s="11"/>
      <c r="IP442" s="11"/>
      <c r="IQ442" s="11"/>
      <c r="IR442" s="11"/>
      <c r="IS442" s="11"/>
      <c r="IT442" s="11"/>
      <c r="IU442" s="11"/>
      <c r="IV442" s="11"/>
      <c r="IW442" s="11"/>
      <c r="IX442" s="11"/>
      <c r="IY442" s="11"/>
      <c r="IZ442" s="11"/>
      <c r="JA442" s="11"/>
      <c r="JB442" s="11"/>
      <c r="JC442" s="11"/>
      <c r="JD442" s="11"/>
      <c r="JE442" s="11"/>
      <c r="JF442" s="11"/>
      <c r="JG442" s="11"/>
      <c r="JH442" s="11"/>
      <c r="JI442" s="11"/>
      <c r="JJ442" s="11"/>
      <c r="JK442" s="11"/>
      <c r="JL442" s="11"/>
      <c r="JM442" s="11"/>
      <c r="JN442" s="11"/>
      <c r="JO442" s="11"/>
      <c r="JP442" s="11"/>
      <c r="JQ442" s="11"/>
      <c r="JR442" s="11"/>
      <c r="JS442" s="11"/>
      <c r="JT442" s="11"/>
      <c r="JU442" s="11"/>
      <c r="JV442" s="11"/>
    </row>
    <row r="443" spans="1:282" x14ac:dyDescent="0.25">
      <c r="A443" s="13" t="s">
        <v>413</v>
      </c>
      <c r="B443" s="13" t="s">
        <v>16</v>
      </c>
      <c r="C443" s="33" t="s">
        <v>342</v>
      </c>
      <c r="D443" s="13" t="s">
        <v>226</v>
      </c>
      <c r="E443" s="64">
        <v>123500</v>
      </c>
      <c r="F443" s="64">
        <v>3544.45</v>
      </c>
      <c r="G443" s="64">
        <v>17633.16</v>
      </c>
      <c r="H443" s="64">
        <v>3754.4</v>
      </c>
      <c r="I443" s="64">
        <v>25</v>
      </c>
      <c r="J443" s="64">
        <f>+F443+G443+H443+I443</f>
        <v>24957.01</v>
      </c>
      <c r="K443" s="64">
        <v>98542.99</v>
      </c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12"/>
      <c r="CC443" s="12"/>
      <c r="CD443" s="12"/>
      <c r="CE443" s="12"/>
      <c r="CF443" s="12"/>
      <c r="CG443" s="12"/>
      <c r="CH443" s="12"/>
      <c r="CI443" s="12"/>
      <c r="CJ443" s="12"/>
      <c r="CK443" s="12"/>
      <c r="CL443" s="12"/>
      <c r="CM443" s="12"/>
      <c r="CN443" s="12"/>
      <c r="CO443" s="12"/>
      <c r="CP443" s="12"/>
      <c r="CQ443" s="12"/>
      <c r="CR443" s="12"/>
      <c r="CS443" s="12"/>
      <c r="CT443" s="12"/>
      <c r="CU443" s="12"/>
      <c r="CV443" s="12"/>
      <c r="CW443" s="12"/>
      <c r="CX443" s="12"/>
      <c r="CY443" s="12"/>
      <c r="CZ443" s="12"/>
      <c r="DA443" s="12"/>
      <c r="DB443" s="12"/>
      <c r="DC443" s="12"/>
      <c r="DD443" s="12"/>
      <c r="DE443" s="12"/>
      <c r="DF443" s="12"/>
      <c r="DG443" s="12"/>
      <c r="DH443" s="12"/>
      <c r="DI443" s="12"/>
      <c r="DJ443" s="12"/>
      <c r="DK443" s="12"/>
      <c r="DL443" s="12"/>
      <c r="DM443" s="12"/>
      <c r="DN443" s="12"/>
      <c r="DO443" s="12"/>
      <c r="DP443" s="12"/>
      <c r="DQ443" s="12"/>
      <c r="DR443" s="12"/>
      <c r="DS443" s="12"/>
      <c r="DT443" s="12"/>
      <c r="DU443" s="12"/>
      <c r="DV443" s="12"/>
      <c r="DW443" s="12"/>
      <c r="DX443" s="12"/>
      <c r="DY443" s="12"/>
      <c r="DZ443" s="12"/>
      <c r="EA443" s="12"/>
      <c r="EB443" s="12"/>
      <c r="EC443" s="12"/>
      <c r="ED443" s="12"/>
      <c r="EE443" s="12"/>
      <c r="EF443" s="12"/>
      <c r="EG443" s="12"/>
      <c r="EH443" s="12"/>
      <c r="EI443" s="12"/>
      <c r="EJ443" s="12"/>
      <c r="EK443" s="12"/>
      <c r="EL443" s="12"/>
      <c r="EM443" s="12"/>
      <c r="EN443" s="12"/>
      <c r="EO443" s="12"/>
      <c r="EP443" s="12"/>
      <c r="EQ443" s="12"/>
      <c r="ER443" s="12"/>
      <c r="ES443" s="12"/>
      <c r="ET443" s="12"/>
      <c r="EU443" s="12"/>
      <c r="EV443" s="12"/>
      <c r="EW443" s="12"/>
      <c r="EX443" s="12"/>
      <c r="EY443" s="12"/>
      <c r="EZ443" s="12"/>
      <c r="FA443" s="12"/>
      <c r="FB443" s="12"/>
      <c r="FC443" s="12"/>
      <c r="FD443" s="12"/>
      <c r="FE443" s="12"/>
      <c r="FF443" s="12"/>
      <c r="FG443" s="12"/>
      <c r="FH443" s="12"/>
      <c r="FI443" s="12"/>
      <c r="FJ443" s="12"/>
      <c r="FK443" s="12"/>
      <c r="FL443" s="12"/>
      <c r="FM443" s="12"/>
      <c r="FN443" s="12"/>
      <c r="FO443" s="12"/>
      <c r="FP443" s="12"/>
      <c r="FQ443" s="12"/>
      <c r="FR443" s="12"/>
      <c r="FS443" s="12"/>
      <c r="FT443" s="12"/>
      <c r="FU443" s="12"/>
      <c r="FV443" s="12"/>
      <c r="FW443" s="12"/>
      <c r="FX443" s="12"/>
      <c r="FY443" s="12"/>
      <c r="FZ443" s="12"/>
      <c r="GA443" s="12"/>
      <c r="GB443" s="12"/>
      <c r="GC443" s="12"/>
      <c r="GD443" s="12"/>
      <c r="GE443" s="12"/>
      <c r="GF443" s="12"/>
      <c r="GG443" s="12"/>
      <c r="GH443" s="12"/>
      <c r="GI443" s="12"/>
      <c r="GJ443" s="12"/>
      <c r="GK443" s="12"/>
      <c r="GL443" s="12"/>
      <c r="GM443" s="12"/>
      <c r="GN443" s="12"/>
      <c r="GO443" s="12"/>
      <c r="GP443" s="12"/>
      <c r="GQ443" s="12"/>
      <c r="GR443" s="12"/>
      <c r="GS443" s="12"/>
      <c r="GT443" s="12"/>
      <c r="GU443" s="12"/>
      <c r="GV443" s="12"/>
      <c r="GW443" s="12"/>
      <c r="GX443" s="12"/>
      <c r="GY443" s="12"/>
      <c r="GZ443" s="12"/>
      <c r="HA443" s="12"/>
      <c r="HB443" s="12"/>
      <c r="HC443" s="12"/>
      <c r="HD443" s="12"/>
      <c r="HE443" s="12"/>
      <c r="HF443" s="12"/>
      <c r="HG443" s="12"/>
      <c r="HH443" s="12"/>
      <c r="HI443" s="12"/>
      <c r="HJ443" s="12"/>
      <c r="HK443" s="12"/>
      <c r="HL443" s="12"/>
      <c r="HM443" s="12"/>
      <c r="HN443" s="12"/>
      <c r="HO443" s="12"/>
      <c r="HP443" s="12"/>
      <c r="HQ443" s="12"/>
      <c r="HR443" s="12"/>
      <c r="HS443" s="12"/>
      <c r="HT443" s="12"/>
      <c r="HU443" s="12"/>
      <c r="HV443" s="12"/>
      <c r="HW443" s="12"/>
      <c r="HX443" s="12"/>
      <c r="HY443" s="12"/>
      <c r="HZ443" s="12"/>
      <c r="IA443" s="12"/>
      <c r="IB443" s="12"/>
      <c r="IC443" s="12"/>
      <c r="ID443" s="12"/>
      <c r="IE443" s="12"/>
      <c r="IF443" s="12"/>
      <c r="IG443" s="12"/>
      <c r="IH443" s="12"/>
      <c r="II443" s="12"/>
      <c r="IJ443" s="12"/>
      <c r="IK443" s="12"/>
      <c r="IL443" s="12"/>
      <c r="IM443" s="12"/>
      <c r="IN443" s="12"/>
      <c r="IO443" s="12"/>
      <c r="IP443" s="12"/>
      <c r="IQ443" s="12"/>
      <c r="IR443" s="12"/>
      <c r="IS443" s="12"/>
      <c r="IT443" s="12"/>
      <c r="IU443" s="12"/>
      <c r="IV443" s="12"/>
      <c r="IW443" s="12"/>
      <c r="IX443" s="12"/>
      <c r="IY443" s="12"/>
      <c r="IZ443" s="12"/>
      <c r="JA443" s="12"/>
      <c r="JB443" s="12"/>
      <c r="JC443" s="12"/>
      <c r="JD443" s="12"/>
      <c r="JE443" s="12"/>
      <c r="JF443" s="12"/>
      <c r="JG443" s="12"/>
      <c r="JH443" s="12"/>
      <c r="JI443" s="12"/>
      <c r="JJ443" s="12"/>
      <c r="JK443" s="12"/>
      <c r="JL443" s="12"/>
      <c r="JM443" s="12"/>
      <c r="JN443" s="12"/>
      <c r="JO443" s="12"/>
      <c r="JP443" s="12"/>
      <c r="JQ443" s="12"/>
      <c r="JR443" s="12"/>
      <c r="JS443" s="12"/>
      <c r="JT443" s="12"/>
      <c r="JU443" s="12"/>
      <c r="JV443" s="12"/>
    </row>
    <row r="444" spans="1:282" x14ac:dyDescent="0.25">
      <c r="A444" s="34" t="s">
        <v>12</v>
      </c>
      <c r="B444" s="34">
        <v>3</v>
      </c>
      <c r="C444" s="35"/>
      <c r="D444" s="34"/>
      <c r="E444" s="61">
        <f t="shared" ref="E444:K444" si="66">SUM(E441:E443)</f>
        <v>200500</v>
      </c>
      <c r="F444" s="61">
        <f t="shared" si="66"/>
        <v>5754.35</v>
      </c>
      <c r="G444" s="61">
        <f t="shared" si="66"/>
        <v>18781.490000000002</v>
      </c>
      <c r="H444" s="61">
        <f t="shared" si="66"/>
        <v>6095.2</v>
      </c>
      <c r="I444" s="61">
        <f t="shared" si="66"/>
        <v>1850</v>
      </c>
      <c r="J444" s="61">
        <f t="shared" si="66"/>
        <v>32481.040000000001</v>
      </c>
      <c r="K444" s="61">
        <f t="shared" si="66"/>
        <v>168018.96</v>
      </c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  <c r="BA444" s="12"/>
      <c r="BB444" s="12"/>
      <c r="BC444" s="12"/>
      <c r="BD444" s="12"/>
      <c r="BE444" s="12"/>
      <c r="BF444" s="12"/>
      <c r="BG444" s="12"/>
      <c r="BH444" s="12"/>
      <c r="BI444" s="12"/>
      <c r="BJ444" s="12"/>
      <c r="BK444" s="12"/>
      <c r="BL444" s="12"/>
      <c r="BM444" s="12"/>
      <c r="BN444" s="12"/>
      <c r="BO444" s="12"/>
      <c r="BP444" s="12"/>
      <c r="BQ444" s="12"/>
      <c r="BR444" s="12"/>
      <c r="BS444" s="12"/>
      <c r="BT444" s="12"/>
      <c r="BU444" s="12"/>
      <c r="BV444" s="12"/>
      <c r="BW444" s="12"/>
      <c r="BX444" s="12"/>
      <c r="BY444" s="12"/>
      <c r="BZ444" s="12"/>
      <c r="CA444" s="12"/>
      <c r="CB444" s="12"/>
      <c r="CC444" s="12"/>
      <c r="CD444" s="12"/>
      <c r="CE444" s="12"/>
      <c r="CF444" s="12"/>
      <c r="CG444" s="12"/>
      <c r="CH444" s="12"/>
      <c r="CI444" s="12"/>
      <c r="CJ444" s="12"/>
      <c r="CK444" s="12"/>
      <c r="CL444" s="12"/>
      <c r="CM444" s="12"/>
      <c r="CN444" s="12"/>
      <c r="CO444" s="12"/>
      <c r="CP444" s="12"/>
      <c r="CQ444" s="12"/>
      <c r="CR444" s="12"/>
      <c r="CS444" s="12"/>
      <c r="CT444" s="12"/>
      <c r="CU444" s="12"/>
      <c r="CV444" s="12"/>
      <c r="CW444" s="12"/>
      <c r="CX444" s="12"/>
      <c r="CY444" s="12"/>
      <c r="CZ444" s="12"/>
      <c r="DA444" s="12"/>
      <c r="DB444" s="12"/>
      <c r="DC444" s="12"/>
      <c r="DD444" s="12"/>
      <c r="DE444" s="12"/>
      <c r="DF444" s="12"/>
      <c r="DG444" s="12"/>
      <c r="DH444" s="12"/>
      <c r="DI444" s="12"/>
      <c r="DJ444" s="12"/>
      <c r="DK444" s="12"/>
      <c r="DL444" s="12"/>
      <c r="DM444" s="12"/>
      <c r="DN444" s="12"/>
      <c r="DO444" s="12"/>
      <c r="DP444" s="12"/>
      <c r="DQ444" s="12"/>
      <c r="DR444" s="12"/>
      <c r="DS444" s="12"/>
      <c r="DT444" s="12"/>
      <c r="DU444" s="12"/>
      <c r="DV444" s="12"/>
      <c r="DW444" s="12"/>
      <c r="DX444" s="12"/>
      <c r="DY444" s="12"/>
      <c r="DZ444" s="12"/>
      <c r="EA444" s="12"/>
      <c r="EB444" s="12"/>
      <c r="EC444" s="12"/>
      <c r="ED444" s="12"/>
      <c r="EE444" s="12"/>
      <c r="EF444" s="12"/>
      <c r="EG444" s="12"/>
      <c r="EH444" s="12"/>
      <c r="EI444" s="12"/>
      <c r="EJ444" s="12"/>
      <c r="EK444" s="12"/>
      <c r="EL444" s="12"/>
      <c r="EM444" s="12"/>
      <c r="EN444" s="12"/>
      <c r="EO444" s="12"/>
      <c r="EP444" s="12"/>
      <c r="EQ444" s="12"/>
      <c r="ER444" s="12"/>
      <c r="ES444" s="12"/>
      <c r="ET444" s="12"/>
      <c r="EU444" s="12"/>
      <c r="EV444" s="12"/>
      <c r="EW444" s="12"/>
      <c r="EX444" s="12"/>
      <c r="EY444" s="12"/>
      <c r="EZ444" s="12"/>
      <c r="FA444" s="12"/>
      <c r="FB444" s="12"/>
      <c r="FC444" s="12"/>
      <c r="FD444" s="12"/>
      <c r="FE444" s="12"/>
      <c r="FF444" s="12"/>
      <c r="FG444" s="12"/>
      <c r="FH444" s="12"/>
      <c r="FI444" s="12"/>
      <c r="FJ444" s="12"/>
      <c r="FK444" s="12"/>
      <c r="FL444" s="12"/>
      <c r="FM444" s="12"/>
      <c r="FN444" s="12"/>
      <c r="FO444" s="12"/>
      <c r="FP444" s="12"/>
      <c r="FQ444" s="12"/>
      <c r="FR444" s="12"/>
      <c r="FS444" s="12"/>
      <c r="FT444" s="12"/>
      <c r="FU444" s="12"/>
      <c r="FV444" s="12"/>
      <c r="FW444" s="12"/>
      <c r="FX444" s="12"/>
      <c r="FY444" s="12"/>
      <c r="FZ444" s="12"/>
      <c r="GA444" s="12"/>
      <c r="GB444" s="12"/>
      <c r="GC444" s="12"/>
      <c r="GD444" s="12"/>
      <c r="GE444" s="12"/>
      <c r="GF444" s="12"/>
      <c r="GG444" s="12"/>
      <c r="GH444" s="12"/>
      <c r="GI444" s="12"/>
      <c r="GJ444" s="12"/>
      <c r="GK444" s="12"/>
      <c r="GL444" s="12"/>
      <c r="GM444" s="12"/>
      <c r="GN444" s="12"/>
      <c r="GO444" s="12"/>
      <c r="GP444" s="12"/>
      <c r="GQ444" s="12"/>
      <c r="GR444" s="12"/>
      <c r="GS444" s="12"/>
      <c r="GT444" s="12"/>
      <c r="GU444" s="12"/>
      <c r="GV444" s="12"/>
      <c r="GW444" s="12"/>
      <c r="GX444" s="12"/>
      <c r="GY444" s="12"/>
      <c r="GZ444" s="12"/>
      <c r="HA444" s="12"/>
      <c r="HB444" s="12"/>
      <c r="HC444" s="12"/>
      <c r="HD444" s="12"/>
      <c r="HE444" s="12"/>
      <c r="HF444" s="12"/>
      <c r="HG444" s="12"/>
      <c r="HH444" s="12"/>
      <c r="HI444" s="12"/>
      <c r="HJ444" s="12"/>
      <c r="HK444" s="12"/>
      <c r="HL444" s="12"/>
      <c r="HM444" s="12"/>
      <c r="HN444" s="12"/>
      <c r="HO444" s="12"/>
      <c r="HP444" s="12"/>
      <c r="HQ444" s="12"/>
      <c r="HR444" s="12"/>
      <c r="HS444" s="12"/>
      <c r="HT444" s="12"/>
      <c r="HU444" s="12"/>
      <c r="HV444" s="12"/>
      <c r="HW444" s="12"/>
      <c r="HX444" s="12"/>
      <c r="HY444" s="12"/>
      <c r="HZ444" s="12"/>
      <c r="IA444" s="12"/>
      <c r="IB444" s="12"/>
      <c r="IC444" s="12"/>
      <c r="ID444" s="12"/>
      <c r="IE444" s="12"/>
      <c r="IF444" s="12"/>
      <c r="IG444" s="12"/>
      <c r="IH444" s="12"/>
      <c r="II444" s="12"/>
      <c r="IJ444" s="12"/>
      <c r="IK444" s="12"/>
      <c r="IL444" s="12"/>
      <c r="IM444" s="12"/>
      <c r="IN444" s="12"/>
      <c r="IO444" s="12"/>
      <c r="IP444" s="12"/>
      <c r="IQ444" s="12"/>
      <c r="IR444" s="12"/>
      <c r="IS444" s="12"/>
      <c r="IT444" s="12"/>
      <c r="IU444" s="12"/>
      <c r="IV444" s="12"/>
      <c r="IW444" s="12"/>
      <c r="IX444" s="12"/>
      <c r="IY444" s="12"/>
      <c r="IZ444" s="12"/>
      <c r="JA444" s="12"/>
      <c r="JB444" s="12"/>
      <c r="JC444" s="12"/>
      <c r="JD444" s="12"/>
      <c r="JE444" s="12"/>
      <c r="JF444" s="12"/>
      <c r="JG444" s="12"/>
      <c r="JH444" s="12"/>
      <c r="JI444" s="12"/>
      <c r="JJ444" s="12"/>
      <c r="JK444" s="12"/>
      <c r="JL444" s="12"/>
      <c r="JM444" s="12"/>
      <c r="JN444" s="12"/>
      <c r="JO444" s="12"/>
      <c r="JP444" s="12"/>
      <c r="JQ444" s="12"/>
      <c r="JR444" s="12"/>
      <c r="JS444" s="12"/>
      <c r="JT444" s="12"/>
      <c r="JU444" s="12"/>
      <c r="JV444" s="12"/>
    </row>
    <row r="445" spans="1:282" x14ac:dyDescent="0.25"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  <c r="BA445" s="12"/>
      <c r="BB445" s="12"/>
      <c r="BC445" s="12"/>
      <c r="BD445" s="12"/>
      <c r="BE445" s="12"/>
      <c r="BF445" s="12"/>
      <c r="BG445" s="12"/>
      <c r="BH445" s="12"/>
      <c r="BI445" s="12"/>
      <c r="BJ445" s="12"/>
      <c r="BK445" s="12"/>
      <c r="BL445" s="12"/>
      <c r="BM445" s="12"/>
      <c r="BN445" s="12"/>
      <c r="BO445" s="12"/>
      <c r="BP445" s="12"/>
      <c r="BQ445" s="12"/>
      <c r="BR445" s="12"/>
      <c r="BS445" s="12"/>
      <c r="BT445" s="12"/>
      <c r="BU445" s="12"/>
      <c r="BV445" s="12"/>
      <c r="BW445" s="12"/>
      <c r="BX445" s="12"/>
      <c r="BY445" s="12"/>
      <c r="BZ445" s="12"/>
      <c r="CA445" s="12"/>
      <c r="CB445" s="12"/>
      <c r="CC445" s="12"/>
      <c r="CD445" s="12"/>
      <c r="CE445" s="12"/>
      <c r="CF445" s="12"/>
      <c r="CG445" s="12"/>
      <c r="CH445" s="12"/>
      <c r="CI445" s="12"/>
      <c r="CJ445" s="12"/>
      <c r="CK445" s="12"/>
      <c r="CL445" s="12"/>
      <c r="CM445" s="12"/>
      <c r="CN445" s="12"/>
      <c r="CO445" s="12"/>
      <c r="CP445" s="12"/>
      <c r="CQ445" s="12"/>
      <c r="CR445" s="12"/>
      <c r="CS445" s="12"/>
      <c r="CT445" s="12"/>
      <c r="CU445" s="12"/>
      <c r="CV445" s="12"/>
      <c r="CW445" s="12"/>
      <c r="CX445" s="12"/>
      <c r="CY445" s="12"/>
      <c r="CZ445" s="12"/>
      <c r="DA445" s="12"/>
      <c r="DB445" s="12"/>
      <c r="DC445" s="12"/>
      <c r="DD445" s="12"/>
      <c r="DE445" s="12"/>
      <c r="DF445" s="12"/>
      <c r="DG445" s="12"/>
      <c r="DH445" s="12"/>
      <c r="DI445" s="12"/>
      <c r="DJ445" s="12"/>
      <c r="DK445" s="12"/>
      <c r="DL445" s="12"/>
      <c r="DM445" s="12"/>
      <c r="DN445" s="12"/>
      <c r="DO445" s="12"/>
      <c r="DP445" s="12"/>
      <c r="DQ445" s="12"/>
      <c r="DR445" s="12"/>
      <c r="DS445" s="12"/>
      <c r="DT445" s="12"/>
      <c r="DU445" s="12"/>
      <c r="DV445" s="12"/>
      <c r="DW445" s="12"/>
      <c r="DX445" s="12"/>
      <c r="DY445" s="12"/>
      <c r="DZ445" s="12"/>
      <c r="EA445" s="12"/>
      <c r="EB445" s="12"/>
      <c r="EC445" s="12"/>
      <c r="ED445" s="12"/>
      <c r="EE445" s="12"/>
      <c r="EF445" s="12"/>
      <c r="EG445" s="12"/>
      <c r="EH445" s="12"/>
      <c r="EI445" s="12"/>
      <c r="EJ445" s="12"/>
      <c r="EK445" s="12"/>
      <c r="EL445" s="12"/>
      <c r="EM445" s="12"/>
      <c r="EN445" s="12"/>
      <c r="EO445" s="12"/>
      <c r="EP445" s="12"/>
      <c r="EQ445" s="12"/>
      <c r="ER445" s="12"/>
      <c r="ES445" s="12"/>
      <c r="ET445" s="12"/>
      <c r="EU445" s="12"/>
      <c r="EV445" s="12"/>
      <c r="EW445" s="12"/>
      <c r="EX445" s="12"/>
      <c r="EY445" s="12"/>
      <c r="EZ445" s="12"/>
      <c r="FA445" s="12"/>
      <c r="FB445" s="12"/>
      <c r="FC445" s="12"/>
      <c r="FD445" s="12"/>
      <c r="FE445" s="12"/>
      <c r="FF445" s="12"/>
      <c r="FG445" s="12"/>
      <c r="FH445" s="12"/>
      <c r="FI445" s="12"/>
      <c r="FJ445" s="12"/>
      <c r="FK445" s="12"/>
      <c r="FL445" s="12"/>
      <c r="FM445" s="12"/>
      <c r="FN445" s="12"/>
      <c r="FO445" s="12"/>
      <c r="FP445" s="12"/>
      <c r="FQ445" s="12"/>
      <c r="FR445" s="12"/>
      <c r="FS445" s="12"/>
      <c r="FT445" s="12"/>
      <c r="FU445" s="12"/>
      <c r="FV445" s="12"/>
      <c r="FW445" s="12"/>
      <c r="FX445" s="12"/>
      <c r="FY445" s="12"/>
      <c r="FZ445" s="12"/>
      <c r="GA445" s="12"/>
      <c r="GB445" s="12"/>
      <c r="GC445" s="12"/>
      <c r="GD445" s="12"/>
      <c r="GE445" s="12"/>
      <c r="GF445" s="12"/>
      <c r="GG445" s="12"/>
      <c r="GH445" s="12"/>
      <c r="GI445" s="12"/>
      <c r="GJ445" s="12"/>
      <c r="GK445" s="12"/>
      <c r="GL445" s="12"/>
      <c r="GM445" s="12"/>
      <c r="GN445" s="12"/>
      <c r="GO445" s="12"/>
      <c r="GP445" s="12"/>
      <c r="GQ445" s="12"/>
      <c r="GR445" s="12"/>
      <c r="GS445" s="12"/>
      <c r="GT445" s="12"/>
      <c r="GU445" s="12"/>
      <c r="GV445" s="12"/>
      <c r="GW445" s="12"/>
      <c r="GX445" s="12"/>
      <c r="GY445" s="12"/>
      <c r="GZ445" s="12"/>
      <c r="HA445" s="12"/>
      <c r="HB445" s="12"/>
      <c r="HC445" s="12"/>
      <c r="HD445" s="12"/>
      <c r="HE445" s="12"/>
      <c r="HF445" s="12"/>
      <c r="HG445" s="12"/>
      <c r="HH445" s="12"/>
      <c r="HI445" s="12"/>
      <c r="HJ445" s="12"/>
      <c r="HK445" s="12"/>
      <c r="HL445" s="12"/>
      <c r="HM445" s="12"/>
      <c r="HN445" s="12"/>
      <c r="HO445" s="12"/>
      <c r="HP445" s="12"/>
      <c r="HQ445" s="12"/>
      <c r="HR445" s="12"/>
      <c r="HS445" s="12"/>
      <c r="HT445" s="12"/>
      <c r="HU445" s="12"/>
      <c r="HV445" s="12"/>
      <c r="HW445" s="12"/>
      <c r="HX445" s="12"/>
      <c r="HY445" s="12"/>
      <c r="HZ445" s="12"/>
      <c r="IA445" s="12"/>
      <c r="IB445" s="12"/>
      <c r="IC445" s="12"/>
      <c r="ID445" s="12"/>
      <c r="IE445" s="12"/>
      <c r="IF445" s="12"/>
      <c r="IG445" s="12"/>
      <c r="IH445" s="12"/>
      <c r="II445" s="12"/>
      <c r="IJ445" s="12"/>
      <c r="IK445" s="12"/>
      <c r="IL445" s="12"/>
      <c r="IM445" s="12"/>
      <c r="IN445" s="12"/>
      <c r="IO445" s="12"/>
      <c r="IP445" s="12"/>
      <c r="IQ445" s="12"/>
      <c r="IR445" s="12"/>
      <c r="IS445" s="12"/>
      <c r="IT445" s="12"/>
      <c r="IU445" s="12"/>
      <c r="IV445" s="12"/>
      <c r="IW445" s="12"/>
      <c r="IX445" s="12"/>
      <c r="IY445" s="12"/>
      <c r="IZ445" s="12"/>
      <c r="JA445" s="12"/>
      <c r="JB445" s="12"/>
      <c r="JC445" s="12"/>
      <c r="JD445" s="12"/>
      <c r="JE445" s="12"/>
      <c r="JF445" s="12"/>
      <c r="JG445" s="12"/>
      <c r="JH445" s="12"/>
      <c r="JI445" s="12"/>
      <c r="JJ445" s="12"/>
      <c r="JK445" s="12"/>
      <c r="JL445" s="12"/>
      <c r="JM445" s="12"/>
      <c r="JN445" s="12"/>
      <c r="JO445" s="12"/>
      <c r="JP445" s="12"/>
      <c r="JQ445" s="12"/>
      <c r="JR445" s="12"/>
      <c r="JS445" s="12"/>
      <c r="JT445" s="12"/>
      <c r="JU445" s="12"/>
      <c r="JV445" s="12"/>
    </row>
    <row r="446" spans="1:282" x14ac:dyDescent="0.25">
      <c r="A446" s="1" t="s">
        <v>444</v>
      </c>
      <c r="B446" s="1"/>
      <c r="C446" s="17"/>
      <c r="D446" s="1"/>
      <c r="E446" s="54"/>
      <c r="F446" s="54"/>
      <c r="G446" s="54"/>
      <c r="H446" s="54"/>
      <c r="I446" s="54"/>
      <c r="J446" s="54"/>
      <c r="K446" s="54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12"/>
      <c r="CC446" s="12"/>
      <c r="CD446" s="12"/>
      <c r="CE446" s="12"/>
      <c r="CF446" s="12"/>
      <c r="CG446" s="12"/>
      <c r="CH446" s="12"/>
      <c r="CI446" s="12"/>
      <c r="CJ446" s="12"/>
      <c r="CK446" s="12"/>
      <c r="CL446" s="12"/>
      <c r="CM446" s="12"/>
      <c r="CN446" s="12"/>
      <c r="CO446" s="12"/>
      <c r="CP446" s="12"/>
      <c r="CQ446" s="12"/>
      <c r="CR446" s="12"/>
      <c r="CS446" s="12"/>
      <c r="CT446" s="12"/>
      <c r="CU446" s="12"/>
      <c r="CV446" s="12"/>
      <c r="CW446" s="12"/>
      <c r="CX446" s="12"/>
      <c r="CY446" s="12"/>
      <c r="CZ446" s="12"/>
      <c r="DA446" s="12"/>
      <c r="DB446" s="12"/>
      <c r="DC446" s="12"/>
      <c r="DD446" s="12"/>
      <c r="DE446" s="12"/>
      <c r="DF446" s="12"/>
      <c r="DG446" s="12"/>
      <c r="DH446" s="12"/>
      <c r="DI446" s="12"/>
      <c r="DJ446" s="12"/>
      <c r="DK446" s="12"/>
      <c r="DL446" s="12"/>
      <c r="DM446" s="12"/>
      <c r="DN446" s="12"/>
      <c r="DO446" s="12"/>
      <c r="DP446" s="12"/>
      <c r="DQ446" s="12"/>
      <c r="DR446" s="12"/>
      <c r="DS446" s="12"/>
      <c r="DT446" s="12"/>
      <c r="DU446" s="12"/>
      <c r="DV446" s="12"/>
      <c r="DW446" s="12"/>
      <c r="DX446" s="12"/>
      <c r="DY446" s="12"/>
      <c r="DZ446" s="12"/>
      <c r="EA446" s="12"/>
      <c r="EB446" s="12"/>
      <c r="EC446" s="12"/>
      <c r="ED446" s="12"/>
      <c r="EE446" s="12"/>
      <c r="EF446" s="12"/>
      <c r="EG446" s="12"/>
      <c r="EH446" s="12"/>
      <c r="EI446" s="12"/>
      <c r="EJ446" s="12"/>
      <c r="EK446" s="12"/>
      <c r="EL446" s="12"/>
      <c r="EM446" s="12"/>
      <c r="EN446" s="12"/>
      <c r="EO446" s="12"/>
      <c r="EP446" s="12"/>
      <c r="EQ446" s="12"/>
      <c r="ER446" s="12"/>
      <c r="ES446" s="12"/>
      <c r="ET446" s="12"/>
      <c r="EU446" s="12"/>
      <c r="EV446" s="12"/>
      <c r="EW446" s="12"/>
      <c r="EX446" s="12"/>
      <c r="EY446" s="12"/>
      <c r="EZ446" s="12"/>
      <c r="FA446" s="12"/>
      <c r="FB446" s="12"/>
      <c r="FC446" s="12"/>
      <c r="FD446" s="12"/>
      <c r="FE446" s="12"/>
      <c r="FF446" s="12"/>
      <c r="FG446" s="12"/>
      <c r="FH446" s="12"/>
      <c r="FI446" s="12"/>
      <c r="FJ446" s="12"/>
      <c r="FK446" s="12"/>
      <c r="FL446" s="12"/>
      <c r="FM446" s="12"/>
      <c r="FN446" s="12"/>
      <c r="FO446" s="12"/>
      <c r="FP446" s="12"/>
      <c r="FQ446" s="12"/>
      <c r="FR446" s="12"/>
      <c r="FS446" s="12"/>
      <c r="FT446" s="12"/>
      <c r="FU446" s="12"/>
      <c r="FV446" s="12"/>
      <c r="FW446" s="12"/>
      <c r="FX446" s="12"/>
      <c r="FY446" s="12"/>
      <c r="FZ446" s="12"/>
      <c r="GA446" s="12"/>
      <c r="GB446" s="12"/>
      <c r="GC446" s="12"/>
      <c r="GD446" s="12"/>
      <c r="GE446" s="12"/>
      <c r="GF446" s="12"/>
      <c r="GG446" s="12"/>
      <c r="GH446" s="12"/>
      <c r="GI446" s="12"/>
      <c r="GJ446" s="12"/>
      <c r="GK446" s="12"/>
      <c r="GL446" s="12"/>
      <c r="GM446" s="12"/>
      <c r="GN446" s="12"/>
      <c r="GO446" s="12"/>
      <c r="GP446" s="12"/>
      <c r="GQ446" s="12"/>
      <c r="GR446" s="12"/>
      <c r="GS446" s="12"/>
      <c r="GT446" s="12"/>
      <c r="GU446" s="12"/>
      <c r="GV446" s="12"/>
      <c r="GW446" s="12"/>
      <c r="GX446" s="12"/>
      <c r="GY446" s="12"/>
      <c r="GZ446" s="12"/>
      <c r="HA446" s="12"/>
      <c r="HB446" s="12"/>
      <c r="HC446" s="12"/>
      <c r="HD446" s="12"/>
      <c r="HE446" s="12"/>
      <c r="HF446" s="12"/>
      <c r="HG446" s="12"/>
      <c r="HH446" s="12"/>
      <c r="HI446" s="12"/>
      <c r="HJ446" s="12"/>
      <c r="HK446" s="12"/>
      <c r="HL446" s="12"/>
      <c r="HM446" s="12"/>
      <c r="HN446" s="12"/>
      <c r="HO446" s="12"/>
      <c r="HP446" s="12"/>
      <c r="HQ446" s="12"/>
      <c r="HR446" s="12"/>
      <c r="HS446" s="12"/>
      <c r="HT446" s="12"/>
      <c r="HU446" s="12"/>
      <c r="HV446" s="12"/>
      <c r="HW446" s="12"/>
      <c r="HX446" s="12"/>
      <c r="HY446" s="12"/>
      <c r="HZ446" s="12"/>
      <c r="IA446" s="12"/>
      <c r="IB446" s="12"/>
      <c r="IC446" s="12"/>
      <c r="ID446" s="12"/>
      <c r="IE446" s="12"/>
      <c r="IF446" s="12"/>
      <c r="IG446" s="12"/>
      <c r="IH446" s="12"/>
      <c r="II446" s="12"/>
      <c r="IJ446" s="12"/>
      <c r="IK446" s="12"/>
      <c r="IL446" s="12"/>
      <c r="IM446" s="12"/>
      <c r="IN446" s="12"/>
      <c r="IO446" s="12"/>
      <c r="IP446" s="12"/>
      <c r="IQ446" s="12"/>
      <c r="IR446" s="12"/>
      <c r="IS446" s="12"/>
      <c r="IT446" s="12"/>
      <c r="IU446" s="12"/>
      <c r="IV446" s="12"/>
      <c r="IW446" s="12"/>
      <c r="IX446" s="12"/>
      <c r="IY446" s="12"/>
      <c r="IZ446" s="12"/>
      <c r="JA446" s="12"/>
      <c r="JB446" s="12"/>
      <c r="JC446" s="12"/>
      <c r="JD446" s="12"/>
      <c r="JE446" s="12"/>
      <c r="JF446" s="12"/>
      <c r="JG446" s="12"/>
      <c r="JH446" s="12"/>
      <c r="JI446" s="12"/>
      <c r="JJ446" s="12"/>
      <c r="JK446" s="12"/>
      <c r="JL446" s="12"/>
      <c r="JM446" s="12"/>
      <c r="JN446" s="12"/>
      <c r="JO446" s="12"/>
      <c r="JP446" s="12"/>
      <c r="JQ446" s="12"/>
      <c r="JR446" s="12"/>
      <c r="JS446" s="12"/>
      <c r="JT446" s="12"/>
      <c r="JU446" s="12"/>
      <c r="JV446" s="12"/>
    </row>
    <row r="447" spans="1:282" s="2" customFormat="1" x14ac:dyDescent="0.25">
      <c r="A447" t="s">
        <v>445</v>
      </c>
      <c r="B447" t="s">
        <v>446</v>
      </c>
      <c r="C447" s="14" t="s">
        <v>342</v>
      </c>
      <c r="D447" t="s">
        <v>228</v>
      </c>
      <c r="E447" s="42">
        <v>76000</v>
      </c>
      <c r="F447" s="42">
        <v>2181.1999999999998</v>
      </c>
      <c r="G447" s="42">
        <v>6497.56</v>
      </c>
      <c r="H447" s="42">
        <v>2310.4</v>
      </c>
      <c r="I447" s="42">
        <v>175</v>
      </c>
      <c r="J447" s="42">
        <v>11164.16</v>
      </c>
      <c r="K447" s="42">
        <v>64835.839999999997</v>
      </c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  <c r="BG447" s="11"/>
      <c r="BH447" s="11"/>
      <c r="BI447" s="11"/>
      <c r="BJ447" s="11"/>
      <c r="BK447" s="11"/>
      <c r="BL447" s="11"/>
      <c r="BM447" s="11"/>
      <c r="BN447" s="11"/>
      <c r="BO447" s="11"/>
      <c r="BP447" s="11"/>
      <c r="BQ447" s="11"/>
      <c r="BR447" s="11"/>
      <c r="BS447" s="11"/>
      <c r="BT447" s="11"/>
      <c r="BU447" s="11"/>
      <c r="BV447" s="11"/>
      <c r="BW447" s="11"/>
      <c r="BX447" s="11"/>
      <c r="BY447" s="11"/>
      <c r="BZ447" s="11"/>
      <c r="CA447" s="11"/>
      <c r="CB447" s="11"/>
      <c r="CC447" s="11"/>
      <c r="CD447" s="11"/>
      <c r="CE447" s="11"/>
      <c r="CF447" s="11"/>
      <c r="CG447" s="11"/>
      <c r="CH447" s="11"/>
      <c r="CI447" s="11"/>
      <c r="CJ447" s="11"/>
      <c r="CK447" s="11"/>
      <c r="CL447" s="11"/>
      <c r="CM447" s="11"/>
      <c r="CN447" s="11"/>
      <c r="CO447" s="11"/>
      <c r="CP447" s="11"/>
      <c r="CQ447" s="11"/>
      <c r="CR447" s="11"/>
      <c r="CS447" s="11"/>
      <c r="CT447" s="11"/>
      <c r="CU447" s="11"/>
      <c r="CV447" s="11"/>
      <c r="CW447" s="11"/>
      <c r="CX447" s="11"/>
      <c r="CY447" s="11"/>
      <c r="CZ447" s="11"/>
      <c r="DA447" s="11"/>
      <c r="DB447" s="11"/>
      <c r="DC447" s="11"/>
      <c r="DD447" s="11"/>
      <c r="DE447" s="11"/>
      <c r="DF447" s="11"/>
      <c r="DG447" s="11"/>
      <c r="DH447" s="11"/>
      <c r="DI447" s="11"/>
      <c r="DJ447" s="11"/>
      <c r="DK447" s="11"/>
      <c r="DL447" s="11"/>
      <c r="DM447" s="11"/>
      <c r="DN447" s="11"/>
      <c r="DO447" s="11"/>
      <c r="DP447" s="11"/>
      <c r="DQ447" s="11"/>
      <c r="DR447" s="11"/>
      <c r="DS447" s="11"/>
      <c r="DT447" s="11"/>
      <c r="DU447" s="11"/>
      <c r="DV447" s="11"/>
      <c r="DW447" s="11"/>
      <c r="DX447" s="11"/>
      <c r="DY447" s="11"/>
      <c r="DZ447" s="11"/>
      <c r="EA447" s="11"/>
      <c r="EB447" s="11"/>
      <c r="EC447" s="11"/>
      <c r="ED447" s="11"/>
      <c r="EE447" s="11"/>
      <c r="EF447" s="11"/>
      <c r="EG447" s="11"/>
      <c r="EH447" s="11"/>
      <c r="EI447" s="11"/>
      <c r="EJ447" s="11"/>
      <c r="EK447" s="11"/>
      <c r="EL447" s="11"/>
      <c r="EM447" s="11"/>
      <c r="EN447" s="11"/>
      <c r="EO447" s="11"/>
      <c r="EP447" s="11"/>
      <c r="EQ447" s="11"/>
      <c r="ER447" s="11"/>
      <c r="ES447" s="11"/>
      <c r="ET447" s="11"/>
      <c r="EU447" s="11"/>
      <c r="EV447" s="11"/>
      <c r="EW447" s="11"/>
      <c r="EX447" s="11"/>
      <c r="EY447" s="11"/>
      <c r="EZ447" s="11"/>
      <c r="FA447" s="11"/>
      <c r="FB447" s="11"/>
      <c r="FC447" s="11"/>
      <c r="FD447" s="11"/>
      <c r="FE447" s="11"/>
      <c r="FF447" s="11"/>
      <c r="FG447" s="11"/>
      <c r="FH447" s="11"/>
      <c r="FI447" s="11"/>
      <c r="FJ447" s="11"/>
      <c r="FK447" s="11"/>
      <c r="FL447" s="11"/>
      <c r="FM447" s="11"/>
      <c r="FN447" s="11"/>
      <c r="FO447" s="11"/>
      <c r="FP447" s="11"/>
      <c r="FQ447" s="11"/>
      <c r="FR447" s="11"/>
      <c r="FS447" s="11"/>
      <c r="FT447" s="11"/>
      <c r="FU447" s="11"/>
      <c r="FV447" s="11"/>
      <c r="FW447" s="11"/>
      <c r="FX447" s="11"/>
      <c r="FY447" s="11"/>
      <c r="FZ447" s="11"/>
      <c r="GA447" s="11"/>
      <c r="GB447" s="11"/>
      <c r="GC447" s="11"/>
      <c r="GD447" s="11"/>
      <c r="GE447" s="11"/>
      <c r="GF447" s="11"/>
      <c r="GG447" s="11"/>
      <c r="GH447" s="11"/>
      <c r="GI447" s="11"/>
      <c r="GJ447" s="11"/>
      <c r="GK447" s="11"/>
      <c r="GL447" s="11"/>
      <c r="GM447" s="11"/>
      <c r="GN447" s="11"/>
      <c r="GO447" s="11"/>
      <c r="GP447" s="11"/>
      <c r="GQ447" s="11"/>
      <c r="GR447" s="11"/>
      <c r="GS447" s="11"/>
      <c r="GT447" s="11"/>
      <c r="GU447" s="11"/>
      <c r="GV447" s="11"/>
      <c r="GW447" s="11"/>
      <c r="GX447" s="11"/>
      <c r="GY447" s="11"/>
      <c r="GZ447" s="11"/>
      <c r="HA447" s="11"/>
      <c r="HB447" s="11"/>
      <c r="HC447" s="11"/>
      <c r="HD447" s="11"/>
      <c r="HE447" s="11"/>
      <c r="HF447" s="11"/>
      <c r="HG447" s="11"/>
      <c r="HH447" s="11"/>
      <c r="HI447" s="11"/>
      <c r="HJ447" s="11"/>
      <c r="HK447" s="11"/>
      <c r="HL447" s="11"/>
      <c r="HM447" s="11"/>
      <c r="HN447" s="11"/>
      <c r="HO447" s="11"/>
      <c r="HP447" s="11"/>
      <c r="HQ447" s="11"/>
      <c r="HR447" s="11"/>
      <c r="HS447" s="11"/>
      <c r="HT447" s="11"/>
      <c r="HU447" s="11"/>
      <c r="HV447" s="11"/>
      <c r="HW447" s="11"/>
      <c r="HX447" s="11"/>
      <c r="HY447" s="11"/>
      <c r="HZ447" s="11"/>
      <c r="IA447" s="11"/>
      <c r="IB447" s="11"/>
      <c r="IC447" s="11"/>
      <c r="ID447" s="11"/>
      <c r="IE447" s="11"/>
      <c r="IF447" s="11"/>
      <c r="IG447" s="11"/>
      <c r="IH447" s="11"/>
      <c r="II447" s="11"/>
      <c r="IJ447" s="11"/>
      <c r="IK447" s="11"/>
      <c r="IL447" s="11"/>
      <c r="IM447" s="11"/>
      <c r="IN447" s="11"/>
      <c r="IO447" s="11"/>
      <c r="IP447" s="11"/>
      <c r="IQ447" s="11"/>
      <c r="IR447" s="11"/>
      <c r="IS447" s="11"/>
      <c r="IT447" s="11"/>
      <c r="IU447" s="11"/>
      <c r="IV447" s="11"/>
      <c r="IW447" s="11"/>
      <c r="IX447" s="11"/>
      <c r="IY447" s="11"/>
      <c r="IZ447" s="11"/>
      <c r="JA447" s="11"/>
      <c r="JB447" s="11"/>
      <c r="JC447" s="11"/>
      <c r="JD447" s="11"/>
      <c r="JE447" s="11"/>
      <c r="JF447" s="11"/>
      <c r="JG447" s="11"/>
      <c r="JH447" s="11"/>
      <c r="JI447" s="11"/>
      <c r="JJ447" s="11"/>
      <c r="JK447" s="11"/>
      <c r="JL447" s="11"/>
      <c r="JM447" s="11"/>
      <c r="JN447" s="11"/>
      <c r="JO447" s="11"/>
      <c r="JP447" s="11"/>
      <c r="JQ447" s="11"/>
      <c r="JR447" s="11"/>
      <c r="JS447" s="11"/>
      <c r="JT447" s="11"/>
      <c r="JU447" s="11"/>
      <c r="JV447" s="11"/>
    </row>
    <row r="448" spans="1:282" s="2" customFormat="1" x14ac:dyDescent="0.25">
      <c r="A448" s="26" t="s">
        <v>12</v>
      </c>
      <c r="B448" s="26">
        <v>1</v>
      </c>
      <c r="C448" s="27"/>
      <c r="D448" s="26"/>
      <c r="E448" s="49">
        <f t="shared" ref="E448:K448" si="67">E447</f>
        <v>76000</v>
      </c>
      <c r="F448" s="49">
        <f t="shared" si="67"/>
        <v>2181.1999999999998</v>
      </c>
      <c r="G448" s="49">
        <f t="shared" si="67"/>
        <v>6497.56</v>
      </c>
      <c r="H448" s="49">
        <f t="shared" si="67"/>
        <v>2310.4</v>
      </c>
      <c r="I448" s="49">
        <f t="shared" si="67"/>
        <v>175</v>
      </c>
      <c r="J448" s="49">
        <f t="shared" si="67"/>
        <v>11164.16</v>
      </c>
      <c r="K448" s="49">
        <f t="shared" si="67"/>
        <v>64835.839999999997</v>
      </c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  <c r="BD448" s="11"/>
      <c r="BE448" s="11"/>
      <c r="BF448" s="11"/>
      <c r="BG448" s="11"/>
      <c r="BH448" s="11"/>
      <c r="BI448" s="11"/>
      <c r="BJ448" s="11"/>
      <c r="BK448" s="11"/>
      <c r="BL448" s="11"/>
      <c r="BM448" s="11"/>
      <c r="BN448" s="11"/>
      <c r="BO448" s="11"/>
      <c r="BP448" s="11"/>
      <c r="BQ448" s="11"/>
      <c r="BR448" s="11"/>
      <c r="BS448" s="11"/>
      <c r="BT448" s="11"/>
      <c r="BU448" s="11"/>
      <c r="BV448" s="11"/>
      <c r="BW448" s="11"/>
      <c r="BX448" s="11"/>
      <c r="BY448" s="11"/>
      <c r="BZ448" s="11"/>
      <c r="CA448" s="11"/>
      <c r="CB448" s="11"/>
      <c r="CC448" s="11"/>
      <c r="CD448" s="11"/>
      <c r="CE448" s="11"/>
      <c r="CF448" s="11"/>
      <c r="CG448" s="11"/>
      <c r="CH448" s="11"/>
      <c r="CI448" s="11"/>
      <c r="CJ448" s="11"/>
      <c r="CK448" s="11"/>
      <c r="CL448" s="11"/>
      <c r="CM448" s="11"/>
      <c r="CN448" s="11"/>
      <c r="CO448" s="11"/>
      <c r="CP448" s="11"/>
      <c r="CQ448" s="11"/>
      <c r="CR448" s="11"/>
      <c r="CS448" s="11"/>
      <c r="CT448" s="11"/>
      <c r="CU448" s="11"/>
      <c r="CV448" s="11"/>
      <c r="CW448" s="11"/>
      <c r="CX448" s="11"/>
      <c r="CY448" s="11"/>
      <c r="CZ448" s="11"/>
      <c r="DA448" s="11"/>
      <c r="DB448" s="11"/>
      <c r="DC448" s="11"/>
      <c r="DD448" s="11"/>
      <c r="DE448" s="11"/>
      <c r="DF448" s="11"/>
      <c r="DG448" s="11"/>
      <c r="DH448" s="11"/>
      <c r="DI448" s="11"/>
      <c r="DJ448" s="11"/>
      <c r="DK448" s="11"/>
      <c r="DL448" s="11"/>
      <c r="DM448" s="11"/>
      <c r="DN448" s="11"/>
      <c r="DO448" s="11"/>
      <c r="DP448" s="11"/>
      <c r="DQ448" s="11"/>
      <c r="DR448" s="11"/>
      <c r="DS448" s="11"/>
      <c r="DT448" s="11"/>
      <c r="DU448" s="11"/>
      <c r="DV448" s="11"/>
      <c r="DW448" s="11"/>
      <c r="DX448" s="11"/>
      <c r="DY448" s="11"/>
      <c r="DZ448" s="11"/>
      <c r="EA448" s="11"/>
      <c r="EB448" s="11"/>
      <c r="EC448" s="11"/>
      <c r="ED448" s="11"/>
      <c r="EE448" s="11"/>
      <c r="EF448" s="11"/>
      <c r="EG448" s="11"/>
      <c r="EH448" s="11"/>
      <c r="EI448" s="11"/>
      <c r="EJ448" s="11"/>
      <c r="EK448" s="11"/>
      <c r="EL448" s="11"/>
      <c r="EM448" s="11"/>
      <c r="EN448" s="11"/>
      <c r="EO448" s="11"/>
      <c r="EP448" s="11"/>
      <c r="EQ448" s="11"/>
      <c r="ER448" s="11"/>
      <c r="ES448" s="11"/>
      <c r="ET448" s="11"/>
      <c r="EU448" s="11"/>
      <c r="EV448" s="11"/>
      <c r="EW448" s="11"/>
      <c r="EX448" s="11"/>
      <c r="EY448" s="11"/>
      <c r="EZ448" s="11"/>
      <c r="FA448" s="11"/>
      <c r="FB448" s="11"/>
      <c r="FC448" s="11"/>
      <c r="FD448" s="11"/>
      <c r="FE448" s="11"/>
      <c r="FF448" s="11"/>
      <c r="FG448" s="11"/>
      <c r="FH448" s="11"/>
      <c r="FI448" s="11"/>
      <c r="FJ448" s="11"/>
      <c r="FK448" s="11"/>
      <c r="FL448" s="11"/>
      <c r="FM448" s="11"/>
      <c r="FN448" s="11"/>
      <c r="FO448" s="11"/>
      <c r="FP448" s="11"/>
      <c r="FQ448" s="11"/>
      <c r="FR448" s="11"/>
      <c r="FS448" s="11"/>
      <c r="FT448" s="11"/>
      <c r="FU448" s="11"/>
      <c r="FV448" s="11"/>
      <c r="FW448" s="11"/>
      <c r="FX448" s="11"/>
      <c r="FY448" s="11"/>
      <c r="FZ448" s="11"/>
      <c r="GA448" s="11"/>
      <c r="GB448" s="11"/>
      <c r="GC448" s="11"/>
      <c r="GD448" s="11"/>
      <c r="GE448" s="11"/>
      <c r="GF448" s="11"/>
      <c r="GG448" s="11"/>
      <c r="GH448" s="11"/>
      <c r="GI448" s="11"/>
      <c r="GJ448" s="11"/>
      <c r="GK448" s="11"/>
      <c r="GL448" s="11"/>
      <c r="GM448" s="11"/>
      <c r="GN448" s="11"/>
      <c r="GO448" s="11"/>
      <c r="GP448" s="11"/>
      <c r="GQ448" s="11"/>
      <c r="GR448" s="11"/>
      <c r="GS448" s="11"/>
      <c r="GT448" s="11"/>
      <c r="GU448" s="11"/>
      <c r="GV448" s="11"/>
      <c r="GW448" s="11"/>
      <c r="GX448" s="11"/>
      <c r="GY448" s="11"/>
      <c r="GZ448" s="11"/>
      <c r="HA448" s="11"/>
      <c r="HB448" s="11"/>
      <c r="HC448" s="11"/>
      <c r="HD448" s="11"/>
      <c r="HE448" s="11"/>
      <c r="HF448" s="11"/>
      <c r="HG448" s="11"/>
      <c r="HH448" s="11"/>
      <c r="HI448" s="11"/>
      <c r="HJ448" s="11"/>
      <c r="HK448" s="11"/>
      <c r="HL448" s="11"/>
      <c r="HM448" s="11"/>
      <c r="HN448" s="11"/>
      <c r="HO448" s="11"/>
      <c r="HP448" s="11"/>
      <c r="HQ448" s="11"/>
      <c r="HR448" s="11"/>
      <c r="HS448" s="11"/>
      <c r="HT448" s="11"/>
      <c r="HU448" s="11"/>
      <c r="HV448" s="11"/>
      <c r="HW448" s="11"/>
      <c r="HX448" s="11"/>
      <c r="HY448" s="11"/>
      <c r="HZ448" s="11"/>
      <c r="IA448" s="11"/>
      <c r="IB448" s="11"/>
      <c r="IC448" s="11"/>
      <c r="ID448" s="11"/>
      <c r="IE448" s="11"/>
      <c r="IF448" s="11"/>
      <c r="IG448" s="11"/>
      <c r="IH448" s="11"/>
      <c r="II448" s="11"/>
      <c r="IJ448" s="11"/>
      <c r="IK448" s="11"/>
      <c r="IL448" s="11"/>
      <c r="IM448" s="11"/>
      <c r="IN448" s="11"/>
      <c r="IO448" s="11"/>
      <c r="IP448" s="11"/>
      <c r="IQ448" s="11"/>
      <c r="IR448" s="11"/>
      <c r="IS448" s="11"/>
      <c r="IT448" s="11"/>
      <c r="IU448" s="11"/>
      <c r="IV448" s="11"/>
      <c r="IW448" s="11"/>
      <c r="IX448" s="11"/>
      <c r="IY448" s="11"/>
      <c r="IZ448" s="11"/>
      <c r="JA448" s="11"/>
      <c r="JB448" s="11"/>
      <c r="JC448" s="11"/>
      <c r="JD448" s="11"/>
      <c r="JE448" s="11"/>
      <c r="JF448" s="11"/>
      <c r="JG448" s="11"/>
      <c r="JH448" s="11"/>
      <c r="JI448" s="11"/>
      <c r="JJ448" s="11"/>
      <c r="JK448" s="11"/>
      <c r="JL448" s="11"/>
      <c r="JM448" s="11"/>
      <c r="JN448" s="11"/>
      <c r="JO448" s="11"/>
      <c r="JP448" s="11"/>
      <c r="JQ448" s="11"/>
      <c r="JR448" s="11"/>
      <c r="JS448" s="11"/>
      <c r="JT448" s="11"/>
      <c r="JU448" s="11"/>
      <c r="JV448" s="11"/>
    </row>
    <row r="449" spans="1:282" s="2" customFormat="1" x14ac:dyDescent="0.25">
      <c r="A449" s="11"/>
      <c r="B449" s="11"/>
      <c r="C449" s="16"/>
      <c r="D449" s="11"/>
      <c r="E449" s="56"/>
      <c r="F449" s="56"/>
      <c r="G449" s="56"/>
      <c r="H449" s="56"/>
      <c r="I449" s="56"/>
      <c r="J449" s="56"/>
      <c r="K449" s="56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  <c r="BD449" s="11"/>
      <c r="BE449" s="11"/>
      <c r="BF449" s="11"/>
      <c r="BG449" s="11"/>
      <c r="BH449" s="11"/>
      <c r="BI449" s="11"/>
      <c r="BJ449" s="11"/>
      <c r="BK449" s="11"/>
      <c r="BL449" s="11"/>
      <c r="BM449" s="11"/>
      <c r="BN449" s="11"/>
      <c r="BO449" s="11"/>
      <c r="BP449" s="11"/>
      <c r="BQ449" s="11"/>
      <c r="BR449" s="11"/>
      <c r="BS449" s="11"/>
      <c r="BT449" s="11"/>
      <c r="BU449" s="11"/>
      <c r="BV449" s="11"/>
      <c r="BW449" s="11"/>
      <c r="BX449" s="11"/>
      <c r="BY449" s="11"/>
      <c r="BZ449" s="11"/>
      <c r="CA449" s="11"/>
      <c r="CB449" s="11"/>
      <c r="CC449" s="11"/>
      <c r="CD449" s="11"/>
      <c r="CE449" s="11"/>
      <c r="CF449" s="11"/>
      <c r="CG449" s="11"/>
      <c r="CH449" s="11"/>
      <c r="CI449" s="11"/>
      <c r="CJ449" s="11"/>
      <c r="CK449" s="11"/>
      <c r="CL449" s="11"/>
      <c r="CM449" s="11"/>
      <c r="CN449" s="11"/>
      <c r="CO449" s="11"/>
      <c r="CP449" s="11"/>
      <c r="CQ449" s="11"/>
      <c r="CR449" s="11"/>
      <c r="CS449" s="11"/>
      <c r="CT449" s="11"/>
      <c r="CU449" s="11"/>
      <c r="CV449" s="11"/>
      <c r="CW449" s="11"/>
      <c r="CX449" s="11"/>
      <c r="CY449" s="11"/>
      <c r="CZ449" s="11"/>
      <c r="DA449" s="11"/>
      <c r="DB449" s="11"/>
      <c r="DC449" s="11"/>
      <c r="DD449" s="11"/>
      <c r="DE449" s="11"/>
      <c r="DF449" s="11"/>
      <c r="DG449" s="11"/>
      <c r="DH449" s="11"/>
      <c r="DI449" s="11"/>
      <c r="DJ449" s="11"/>
      <c r="DK449" s="11"/>
      <c r="DL449" s="11"/>
      <c r="DM449" s="11"/>
      <c r="DN449" s="11"/>
      <c r="DO449" s="11"/>
      <c r="DP449" s="11"/>
      <c r="DQ449" s="11"/>
      <c r="DR449" s="11"/>
      <c r="DS449" s="11"/>
      <c r="DT449" s="11"/>
      <c r="DU449" s="11"/>
      <c r="DV449" s="11"/>
      <c r="DW449" s="11"/>
      <c r="DX449" s="11"/>
      <c r="DY449" s="11"/>
      <c r="DZ449" s="11"/>
      <c r="EA449" s="11"/>
      <c r="EB449" s="11"/>
      <c r="EC449" s="11"/>
      <c r="ED449" s="11"/>
      <c r="EE449" s="11"/>
      <c r="EF449" s="11"/>
      <c r="EG449" s="11"/>
      <c r="EH449" s="11"/>
      <c r="EI449" s="11"/>
      <c r="EJ449" s="11"/>
      <c r="EK449" s="11"/>
      <c r="EL449" s="11"/>
      <c r="EM449" s="11"/>
      <c r="EN449" s="11"/>
      <c r="EO449" s="11"/>
      <c r="EP449" s="11"/>
      <c r="EQ449" s="11"/>
      <c r="ER449" s="11"/>
      <c r="ES449" s="11"/>
      <c r="ET449" s="11"/>
      <c r="EU449" s="11"/>
      <c r="EV449" s="11"/>
      <c r="EW449" s="11"/>
      <c r="EX449" s="11"/>
      <c r="EY449" s="11"/>
      <c r="EZ449" s="11"/>
      <c r="FA449" s="11"/>
      <c r="FB449" s="11"/>
      <c r="FC449" s="11"/>
      <c r="FD449" s="11"/>
      <c r="FE449" s="11"/>
      <c r="FF449" s="11"/>
      <c r="FG449" s="11"/>
      <c r="FH449" s="11"/>
      <c r="FI449" s="11"/>
      <c r="FJ449" s="11"/>
      <c r="FK449" s="11"/>
      <c r="FL449" s="11"/>
      <c r="FM449" s="11"/>
      <c r="FN449" s="11"/>
      <c r="FO449" s="11"/>
      <c r="FP449" s="11"/>
      <c r="FQ449" s="11"/>
      <c r="FR449" s="11"/>
      <c r="FS449" s="11"/>
      <c r="FT449" s="11"/>
      <c r="FU449" s="11"/>
      <c r="FV449" s="11"/>
      <c r="FW449" s="11"/>
      <c r="FX449" s="11"/>
      <c r="FY449" s="11"/>
      <c r="FZ449" s="11"/>
      <c r="GA449" s="11"/>
      <c r="GB449" s="11"/>
      <c r="GC449" s="11"/>
      <c r="GD449" s="11"/>
      <c r="GE449" s="11"/>
      <c r="GF449" s="11"/>
      <c r="GG449" s="11"/>
      <c r="GH449" s="11"/>
      <c r="GI449" s="11"/>
      <c r="GJ449" s="11"/>
      <c r="GK449" s="11"/>
      <c r="GL449" s="11"/>
      <c r="GM449" s="11"/>
      <c r="GN449" s="11"/>
      <c r="GO449" s="11"/>
      <c r="GP449" s="11"/>
      <c r="GQ449" s="11"/>
      <c r="GR449" s="11"/>
      <c r="GS449" s="11"/>
      <c r="GT449" s="11"/>
      <c r="GU449" s="11"/>
      <c r="GV449" s="11"/>
      <c r="GW449" s="11"/>
      <c r="GX449" s="11"/>
      <c r="GY449" s="11"/>
      <c r="GZ449" s="11"/>
      <c r="HA449" s="11"/>
      <c r="HB449" s="11"/>
      <c r="HC449" s="11"/>
      <c r="HD449" s="11"/>
      <c r="HE449" s="11"/>
      <c r="HF449" s="11"/>
      <c r="HG449" s="11"/>
      <c r="HH449" s="11"/>
      <c r="HI449" s="11"/>
      <c r="HJ449" s="11"/>
      <c r="HK449" s="11"/>
      <c r="HL449" s="11"/>
      <c r="HM449" s="11"/>
      <c r="HN449" s="11"/>
      <c r="HO449" s="11"/>
      <c r="HP449" s="11"/>
      <c r="HQ449" s="11"/>
      <c r="HR449" s="11"/>
      <c r="HS449" s="11"/>
      <c r="HT449" s="11"/>
      <c r="HU449" s="11"/>
      <c r="HV449" s="11"/>
      <c r="HW449" s="11"/>
      <c r="HX449" s="11"/>
      <c r="HY449" s="11"/>
      <c r="HZ449" s="11"/>
      <c r="IA449" s="11"/>
      <c r="IB449" s="11"/>
      <c r="IC449" s="11"/>
      <c r="ID449" s="11"/>
      <c r="IE449" s="11"/>
      <c r="IF449" s="11"/>
      <c r="IG449" s="11"/>
      <c r="IH449" s="11"/>
      <c r="II449" s="11"/>
      <c r="IJ449" s="11"/>
      <c r="IK449" s="11"/>
      <c r="IL449" s="11"/>
      <c r="IM449" s="11"/>
      <c r="IN449" s="11"/>
      <c r="IO449" s="11"/>
      <c r="IP449" s="11"/>
      <c r="IQ449" s="11"/>
      <c r="IR449" s="11"/>
      <c r="IS449" s="11"/>
      <c r="IT449" s="11"/>
      <c r="IU449" s="11"/>
      <c r="IV449" s="11"/>
      <c r="IW449" s="11"/>
      <c r="IX449" s="11"/>
      <c r="IY449" s="11"/>
      <c r="IZ449" s="11"/>
      <c r="JA449" s="11"/>
      <c r="JB449" s="11"/>
      <c r="JC449" s="11"/>
      <c r="JD449" s="11"/>
      <c r="JE449" s="11"/>
      <c r="JF449" s="11"/>
      <c r="JG449" s="11"/>
      <c r="JH449" s="11"/>
      <c r="JI449" s="11"/>
      <c r="JJ449" s="11"/>
      <c r="JK449" s="11"/>
      <c r="JL449" s="11"/>
      <c r="JM449" s="11"/>
      <c r="JN449" s="11"/>
      <c r="JO449" s="11"/>
      <c r="JP449" s="11"/>
      <c r="JQ449" s="11"/>
      <c r="JR449" s="11"/>
      <c r="JS449" s="11"/>
      <c r="JT449" s="11"/>
      <c r="JU449" s="11"/>
      <c r="JV449" s="11"/>
    </row>
    <row r="450" spans="1:282" s="2" customFormat="1" x14ac:dyDescent="0.25">
      <c r="A450" s="5" t="s">
        <v>360</v>
      </c>
      <c r="B450" s="5"/>
      <c r="C450" s="17"/>
      <c r="D450" s="5"/>
      <c r="E450" s="57"/>
      <c r="F450" s="57"/>
      <c r="G450" s="57"/>
      <c r="H450" s="57"/>
      <c r="I450" s="57"/>
      <c r="J450" s="57"/>
      <c r="K450" s="57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  <c r="BD450" s="11"/>
      <c r="BE450" s="11"/>
      <c r="BF450" s="11"/>
      <c r="BG450" s="11"/>
      <c r="BH450" s="11"/>
      <c r="BI450" s="11"/>
      <c r="BJ450" s="11"/>
      <c r="BK450" s="11"/>
      <c r="BL450" s="11"/>
      <c r="BM450" s="11"/>
      <c r="BN450" s="11"/>
      <c r="BO450" s="11"/>
      <c r="BP450" s="11"/>
      <c r="BQ450" s="11"/>
      <c r="BR450" s="11"/>
      <c r="BS450" s="11"/>
      <c r="BT450" s="11"/>
      <c r="BU450" s="11"/>
      <c r="BV450" s="11"/>
      <c r="BW450" s="11"/>
      <c r="BX450" s="11"/>
      <c r="BY450" s="11"/>
      <c r="BZ450" s="11"/>
      <c r="CA450" s="11"/>
      <c r="CB450" s="11"/>
      <c r="CC450" s="11"/>
      <c r="CD450" s="11"/>
      <c r="CE450" s="11"/>
      <c r="CF450" s="11"/>
      <c r="CG450" s="11"/>
      <c r="CH450" s="11"/>
      <c r="CI450" s="11"/>
      <c r="CJ450" s="11"/>
      <c r="CK450" s="11"/>
      <c r="CL450" s="11"/>
      <c r="CM450" s="11"/>
      <c r="CN450" s="11"/>
      <c r="CO450" s="11"/>
      <c r="CP450" s="11"/>
      <c r="CQ450" s="11"/>
      <c r="CR450" s="11"/>
      <c r="CS450" s="11"/>
      <c r="CT450" s="11"/>
      <c r="CU450" s="11"/>
      <c r="CV450" s="11"/>
      <c r="CW450" s="11"/>
      <c r="CX450" s="11"/>
      <c r="CY450" s="11"/>
      <c r="CZ450" s="11"/>
      <c r="DA450" s="11"/>
      <c r="DB450" s="11"/>
      <c r="DC450" s="11"/>
      <c r="DD450" s="11"/>
      <c r="DE450" s="11"/>
      <c r="DF450" s="11"/>
      <c r="DG450" s="11"/>
      <c r="DH450" s="11"/>
      <c r="DI450" s="11"/>
      <c r="DJ450" s="11"/>
      <c r="DK450" s="11"/>
      <c r="DL450" s="11"/>
      <c r="DM450" s="11"/>
      <c r="DN450" s="11"/>
      <c r="DO450" s="11"/>
      <c r="DP450" s="11"/>
      <c r="DQ450" s="11"/>
      <c r="DR450" s="11"/>
      <c r="DS450" s="11"/>
      <c r="DT450" s="11"/>
      <c r="DU450" s="11"/>
      <c r="DV450" s="11"/>
      <c r="DW450" s="11"/>
      <c r="DX450" s="11"/>
      <c r="DY450" s="11"/>
      <c r="DZ450" s="11"/>
      <c r="EA450" s="11"/>
      <c r="EB450" s="11"/>
      <c r="EC450" s="11"/>
      <c r="ED450" s="11"/>
      <c r="EE450" s="11"/>
      <c r="EF450" s="11"/>
      <c r="EG450" s="11"/>
      <c r="EH450" s="11"/>
      <c r="EI450" s="11"/>
      <c r="EJ450" s="11"/>
      <c r="EK450" s="11"/>
      <c r="EL450" s="11"/>
      <c r="EM450" s="11"/>
      <c r="EN450" s="11"/>
      <c r="EO450" s="11"/>
      <c r="EP450" s="11"/>
      <c r="EQ450" s="11"/>
      <c r="ER450" s="11"/>
      <c r="ES450" s="11"/>
      <c r="ET450" s="11"/>
      <c r="EU450" s="11"/>
      <c r="EV450" s="11"/>
      <c r="EW450" s="11"/>
      <c r="EX450" s="11"/>
      <c r="EY450" s="11"/>
      <c r="EZ450" s="11"/>
      <c r="FA450" s="11"/>
      <c r="FB450" s="11"/>
      <c r="FC450" s="11"/>
      <c r="FD450" s="11"/>
      <c r="FE450" s="11"/>
      <c r="FF450" s="11"/>
      <c r="FG450" s="11"/>
      <c r="FH450" s="11"/>
      <c r="FI450" s="11"/>
      <c r="FJ450" s="11"/>
      <c r="FK450" s="11"/>
      <c r="FL450" s="11"/>
      <c r="FM450" s="11"/>
      <c r="FN450" s="11"/>
      <c r="FO450" s="11"/>
      <c r="FP450" s="11"/>
      <c r="FQ450" s="11"/>
      <c r="FR450" s="11"/>
      <c r="FS450" s="11"/>
      <c r="FT450" s="11"/>
      <c r="FU450" s="11"/>
      <c r="FV450" s="11"/>
      <c r="FW450" s="11"/>
      <c r="FX450" s="11"/>
      <c r="FY450" s="11"/>
      <c r="FZ450" s="11"/>
      <c r="GA450" s="11"/>
      <c r="GB450" s="11"/>
      <c r="GC450" s="11"/>
      <c r="GD450" s="11"/>
      <c r="GE450" s="11"/>
      <c r="GF450" s="11"/>
      <c r="GG450" s="11"/>
      <c r="GH450" s="11"/>
      <c r="GI450" s="11"/>
      <c r="GJ450" s="11"/>
      <c r="GK450" s="11"/>
      <c r="GL450" s="11"/>
      <c r="GM450" s="11"/>
      <c r="GN450" s="11"/>
      <c r="GO450" s="11"/>
      <c r="GP450" s="11"/>
      <c r="GQ450" s="11"/>
      <c r="GR450" s="11"/>
      <c r="GS450" s="11"/>
      <c r="GT450" s="11"/>
      <c r="GU450" s="11"/>
      <c r="GV450" s="11"/>
      <c r="GW450" s="11"/>
      <c r="GX450" s="11"/>
      <c r="GY450" s="11"/>
      <c r="GZ450" s="11"/>
      <c r="HA450" s="11"/>
      <c r="HB450" s="11"/>
      <c r="HC450" s="11"/>
      <c r="HD450" s="11"/>
      <c r="HE450" s="11"/>
      <c r="HF450" s="11"/>
      <c r="HG450" s="11"/>
      <c r="HH450" s="11"/>
      <c r="HI450" s="11"/>
      <c r="HJ450" s="11"/>
      <c r="HK450" s="11"/>
      <c r="HL450" s="11"/>
      <c r="HM450" s="11"/>
      <c r="HN450" s="11"/>
      <c r="HO450" s="11"/>
      <c r="HP450" s="11"/>
      <c r="HQ450" s="11"/>
      <c r="HR450" s="11"/>
      <c r="HS450" s="11"/>
      <c r="HT450" s="11"/>
      <c r="HU450" s="11"/>
      <c r="HV450" s="11"/>
      <c r="HW450" s="11"/>
      <c r="HX450" s="11"/>
      <c r="HY450" s="11"/>
      <c r="HZ450" s="11"/>
      <c r="IA450" s="11"/>
      <c r="IB450" s="11"/>
      <c r="IC450" s="11"/>
      <c r="ID450" s="11"/>
      <c r="IE450" s="11"/>
      <c r="IF450" s="11"/>
      <c r="IG450" s="11"/>
      <c r="IH450" s="11"/>
      <c r="II450" s="11"/>
      <c r="IJ450" s="11"/>
      <c r="IK450" s="11"/>
      <c r="IL450" s="11"/>
      <c r="IM450" s="11"/>
      <c r="IN450" s="11"/>
      <c r="IO450" s="11"/>
      <c r="IP450" s="11"/>
      <c r="IQ450" s="11"/>
      <c r="IR450" s="11"/>
      <c r="IS450" s="11"/>
      <c r="IT450" s="11"/>
      <c r="IU450" s="11"/>
      <c r="IV450" s="11"/>
      <c r="IW450" s="11"/>
      <c r="IX450" s="11"/>
      <c r="IY450" s="11"/>
      <c r="IZ450" s="11"/>
      <c r="JA450" s="11"/>
      <c r="JB450" s="11"/>
      <c r="JC450" s="11"/>
      <c r="JD450" s="11"/>
      <c r="JE450" s="11"/>
      <c r="JF450" s="11"/>
      <c r="JG450" s="11"/>
      <c r="JH450" s="11"/>
      <c r="JI450" s="11"/>
      <c r="JJ450" s="11"/>
      <c r="JK450" s="11"/>
      <c r="JL450" s="11"/>
      <c r="JM450" s="11"/>
      <c r="JN450" s="11"/>
      <c r="JO450" s="11"/>
      <c r="JP450" s="11"/>
      <c r="JQ450" s="11"/>
      <c r="JR450" s="11"/>
      <c r="JS450" s="11"/>
      <c r="JT450" s="11"/>
      <c r="JU450" s="11"/>
      <c r="JV450" s="11"/>
    </row>
    <row r="451" spans="1:282" x14ac:dyDescent="0.25">
      <c r="A451" t="s">
        <v>361</v>
      </c>
      <c r="B451" t="s">
        <v>20</v>
      </c>
      <c r="C451" s="14" t="s">
        <v>342</v>
      </c>
      <c r="D451" t="s">
        <v>226</v>
      </c>
      <c r="E451" s="42">
        <v>36000</v>
      </c>
      <c r="F451" s="42">
        <v>1033.2</v>
      </c>
      <c r="G451" s="42">
        <v>0</v>
      </c>
      <c r="H451" s="42">
        <v>1094.4000000000001</v>
      </c>
      <c r="I451" s="42">
        <v>815</v>
      </c>
      <c r="J451" s="42">
        <v>2942.6</v>
      </c>
      <c r="K451" s="42">
        <v>33057.4</v>
      </c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</row>
    <row r="452" spans="1:282" x14ac:dyDescent="0.25">
      <c r="A452" t="s">
        <v>149</v>
      </c>
      <c r="B452" t="s">
        <v>452</v>
      </c>
      <c r="C452" s="14" t="s">
        <v>342</v>
      </c>
      <c r="D452" t="s">
        <v>226</v>
      </c>
      <c r="E452" s="42">
        <v>60000</v>
      </c>
      <c r="F452" s="42">
        <f>E452*0.0287</f>
        <v>1722</v>
      </c>
      <c r="G452" s="42">
        <v>3486.68</v>
      </c>
      <c r="H452" s="42">
        <f>E452*0.0304</f>
        <v>1824</v>
      </c>
      <c r="I452" s="42">
        <v>25</v>
      </c>
      <c r="J452" s="42">
        <f>+F452+G452+H452+I452</f>
        <v>7057.68</v>
      </c>
      <c r="K452" s="42">
        <f>+E452-J452</f>
        <v>52942.32</v>
      </c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12"/>
      <c r="CC452" s="12"/>
      <c r="CD452" s="12"/>
      <c r="CE452" s="12"/>
      <c r="CF452" s="12"/>
      <c r="CG452" s="12"/>
      <c r="CH452" s="12"/>
      <c r="CI452" s="12"/>
      <c r="CJ452" s="12"/>
      <c r="CK452" s="12"/>
      <c r="CL452" s="12"/>
      <c r="CM452" s="12"/>
      <c r="CN452" s="12"/>
      <c r="CO452" s="12"/>
      <c r="CP452" s="12"/>
      <c r="CQ452" s="12"/>
      <c r="CR452" s="12"/>
      <c r="CS452" s="12"/>
      <c r="CT452" s="12"/>
      <c r="CU452" s="12"/>
      <c r="CV452" s="12"/>
      <c r="CW452" s="12"/>
      <c r="CX452" s="12"/>
      <c r="CY452" s="12"/>
      <c r="CZ452" s="12"/>
      <c r="DA452" s="12"/>
      <c r="DB452" s="12"/>
      <c r="DC452" s="12"/>
      <c r="DD452" s="12"/>
      <c r="DE452" s="12"/>
      <c r="DF452" s="12"/>
      <c r="DG452" s="12"/>
      <c r="DH452" s="12"/>
      <c r="DI452" s="12"/>
      <c r="DJ452" s="12"/>
      <c r="DK452" s="12"/>
      <c r="DL452" s="12"/>
      <c r="DM452" s="12"/>
      <c r="DN452" s="12"/>
      <c r="DO452" s="12"/>
      <c r="DP452" s="12"/>
      <c r="DQ452" s="12"/>
      <c r="DR452" s="12"/>
      <c r="DS452" s="12"/>
      <c r="DT452" s="12"/>
      <c r="DU452" s="12"/>
      <c r="DV452" s="12"/>
      <c r="DW452" s="12"/>
      <c r="DX452" s="12"/>
      <c r="DY452" s="12"/>
      <c r="DZ452" s="12"/>
      <c r="EA452" s="12"/>
      <c r="EB452" s="12"/>
      <c r="EC452" s="12"/>
      <c r="ED452" s="12"/>
      <c r="EE452" s="12"/>
      <c r="EF452" s="12"/>
      <c r="EG452" s="12"/>
      <c r="EH452" s="12"/>
      <c r="EI452" s="12"/>
      <c r="EJ452" s="12"/>
      <c r="EK452" s="12"/>
      <c r="EL452" s="12"/>
      <c r="EM452" s="12"/>
      <c r="EN452" s="12"/>
      <c r="EO452" s="12"/>
      <c r="EP452" s="12"/>
      <c r="EQ452" s="12"/>
      <c r="ER452" s="12"/>
      <c r="ES452" s="12"/>
      <c r="ET452" s="12"/>
      <c r="EU452" s="12"/>
      <c r="EV452" s="12"/>
      <c r="EW452" s="12"/>
      <c r="EX452" s="12"/>
      <c r="EY452" s="12"/>
      <c r="EZ452" s="12"/>
      <c r="FA452" s="12"/>
      <c r="FB452" s="12"/>
      <c r="FC452" s="12"/>
      <c r="FD452" s="12"/>
      <c r="FE452" s="12"/>
      <c r="FF452" s="12"/>
      <c r="FG452" s="12"/>
      <c r="FH452" s="12"/>
      <c r="FI452" s="12"/>
      <c r="FJ452" s="12"/>
      <c r="FK452" s="12"/>
      <c r="FL452" s="12"/>
      <c r="FM452" s="12"/>
      <c r="FN452" s="12"/>
      <c r="FO452" s="12"/>
      <c r="FP452" s="12"/>
      <c r="FQ452" s="12"/>
      <c r="FR452" s="12"/>
      <c r="FS452" s="12"/>
      <c r="FT452" s="12"/>
      <c r="FU452" s="12"/>
      <c r="FV452" s="12"/>
      <c r="FW452" s="12"/>
      <c r="FX452" s="12"/>
      <c r="FY452" s="12"/>
      <c r="FZ452" s="12"/>
      <c r="GA452" s="12"/>
      <c r="GB452" s="12"/>
      <c r="GC452" s="12"/>
      <c r="GD452" s="12"/>
      <c r="GE452" s="12"/>
      <c r="GF452" s="12"/>
      <c r="GG452" s="12"/>
      <c r="GH452" s="12"/>
      <c r="GI452" s="12"/>
      <c r="GJ452" s="12"/>
      <c r="GK452" s="12"/>
      <c r="GL452" s="12"/>
      <c r="GM452" s="12"/>
      <c r="GN452" s="12"/>
      <c r="GO452" s="12"/>
      <c r="GP452" s="12"/>
      <c r="GQ452" s="12"/>
      <c r="GR452" s="12"/>
      <c r="GS452" s="12"/>
      <c r="GT452" s="12"/>
      <c r="GU452" s="12"/>
      <c r="GV452" s="12"/>
      <c r="GW452" s="12"/>
      <c r="GX452" s="12"/>
      <c r="GY452" s="12"/>
      <c r="GZ452" s="12"/>
      <c r="HA452" s="12"/>
      <c r="HB452" s="12"/>
      <c r="HC452" s="12"/>
      <c r="HD452" s="12"/>
      <c r="HE452" s="12"/>
      <c r="HF452" s="12"/>
      <c r="HG452" s="12"/>
      <c r="HH452" s="12"/>
      <c r="HI452" s="12"/>
      <c r="HJ452" s="12"/>
      <c r="HK452" s="12"/>
      <c r="HL452" s="12"/>
      <c r="HM452" s="12"/>
      <c r="HN452" s="12"/>
      <c r="HO452" s="12"/>
      <c r="HP452" s="12"/>
      <c r="HQ452" s="12"/>
      <c r="HR452" s="12"/>
      <c r="HS452" s="12"/>
      <c r="HT452" s="12"/>
      <c r="HU452" s="12"/>
      <c r="HV452" s="12"/>
      <c r="HW452" s="12"/>
      <c r="HX452" s="12"/>
      <c r="HY452" s="12"/>
      <c r="HZ452" s="12"/>
      <c r="IA452" s="12"/>
      <c r="IB452" s="12"/>
      <c r="IC452" s="12"/>
      <c r="ID452" s="12"/>
      <c r="IE452" s="12"/>
      <c r="IF452" s="12"/>
      <c r="IG452" s="12"/>
      <c r="IH452" s="12"/>
      <c r="II452" s="12"/>
      <c r="IJ452" s="12"/>
      <c r="IK452" s="12"/>
      <c r="IL452" s="12"/>
      <c r="IM452" s="12"/>
      <c r="IN452" s="12"/>
      <c r="IO452" s="12"/>
      <c r="IP452" s="12"/>
      <c r="IQ452" s="12"/>
      <c r="IR452" s="12"/>
      <c r="IS452" s="12"/>
      <c r="IT452" s="12"/>
      <c r="IU452" s="12"/>
      <c r="IV452" s="12"/>
      <c r="IW452" s="12"/>
      <c r="IX452" s="12"/>
      <c r="IY452" s="12"/>
      <c r="IZ452" s="12"/>
      <c r="JA452" s="12"/>
      <c r="JB452" s="12"/>
      <c r="JC452" s="12"/>
      <c r="JD452" s="12"/>
      <c r="JE452" s="12"/>
      <c r="JF452" s="12"/>
      <c r="JG452" s="12"/>
      <c r="JH452" s="12"/>
      <c r="JI452" s="12"/>
      <c r="JJ452" s="12"/>
      <c r="JK452" s="12"/>
      <c r="JL452" s="12"/>
      <c r="JM452" s="12"/>
      <c r="JN452" s="12"/>
      <c r="JO452" s="12"/>
      <c r="JP452" s="12"/>
      <c r="JQ452" s="12"/>
      <c r="JR452" s="12"/>
      <c r="JS452" s="12"/>
      <c r="JT452" s="12"/>
      <c r="JU452" s="12"/>
      <c r="JV452" s="12"/>
    </row>
    <row r="453" spans="1:282" s="2" customFormat="1" x14ac:dyDescent="0.25">
      <c r="A453" t="s">
        <v>146</v>
      </c>
      <c r="B453" t="s">
        <v>51</v>
      </c>
      <c r="C453" s="14" t="s">
        <v>342</v>
      </c>
      <c r="D453" t="s">
        <v>228</v>
      </c>
      <c r="E453" s="42">
        <v>10000</v>
      </c>
      <c r="F453" s="42">
        <f>E453*0.0287</f>
        <v>287</v>
      </c>
      <c r="G453" s="42">
        <v>0</v>
      </c>
      <c r="H453" s="42">
        <f>E453*0.0304</f>
        <v>304</v>
      </c>
      <c r="I453" s="42">
        <v>25</v>
      </c>
      <c r="J453" s="42">
        <f>+F453+G453+H453+I453</f>
        <v>616</v>
      </c>
      <c r="K453" s="42">
        <f>+E453-J453</f>
        <v>9384</v>
      </c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  <c r="BD453" s="11"/>
      <c r="BE453" s="11"/>
      <c r="BF453" s="11"/>
      <c r="BG453" s="11"/>
      <c r="BH453" s="11"/>
      <c r="BI453" s="11"/>
      <c r="BJ453" s="11"/>
      <c r="BK453" s="11"/>
      <c r="BL453" s="11"/>
      <c r="BM453" s="11"/>
      <c r="BN453" s="11"/>
      <c r="BO453" s="11"/>
      <c r="BP453" s="11"/>
      <c r="BQ453" s="11"/>
      <c r="BR453" s="11"/>
      <c r="BS453" s="11"/>
      <c r="BT453" s="11"/>
      <c r="BU453" s="11"/>
      <c r="BV453" s="11"/>
      <c r="BW453" s="11"/>
      <c r="BX453" s="11"/>
      <c r="BY453" s="11"/>
      <c r="BZ453" s="11"/>
      <c r="CA453" s="11"/>
      <c r="CB453" s="11"/>
      <c r="CC453" s="11"/>
      <c r="CD453" s="11"/>
      <c r="CE453" s="11"/>
      <c r="CF453" s="11"/>
      <c r="CG453" s="11"/>
      <c r="CH453" s="11"/>
      <c r="CI453" s="11"/>
      <c r="CJ453" s="11"/>
      <c r="CK453" s="11"/>
      <c r="CL453" s="11"/>
      <c r="CM453" s="11"/>
      <c r="CN453" s="11"/>
      <c r="CO453" s="11"/>
      <c r="CP453" s="11"/>
      <c r="CQ453" s="11"/>
      <c r="CR453" s="11"/>
      <c r="CS453" s="11"/>
      <c r="CT453" s="11"/>
      <c r="CU453" s="11"/>
      <c r="CV453" s="11"/>
      <c r="CW453" s="11"/>
      <c r="CX453" s="11"/>
      <c r="CY453" s="11"/>
      <c r="CZ453" s="11"/>
      <c r="DA453" s="11"/>
      <c r="DB453" s="11"/>
      <c r="DC453" s="11"/>
      <c r="DD453" s="11"/>
      <c r="DE453" s="11"/>
      <c r="DF453" s="11"/>
      <c r="DG453" s="11"/>
      <c r="DH453" s="11"/>
      <c r="DI453" s="11"/>
      <c r="DJ453" s="11"/>
      <c r="DK453" s="11"/>
      <c r="DL453" s="11"/>
      <c r="DM453" s="11"/>
      <c r="DN453" s="11"/>
      <c r="DO453" s="11"/>
      <c r="DP453" s="11"/>
      <c r="DQ453" s="11"/>
      <c r="DR453" s="11"/>
      <c r="DS453" s="11"/>
      <c r="DT453" s="11"/>
      <c r="DU453" s="11"/>
      <c r="DV453" s="11"/>
      <c r="DW453" s="11"/>
      <c r="DX453" s="11"/>
      <c r="DY453" s="11"/>
      <c r="DZ453" s="11"/>
      <c r="EA453" s="11"/>
      <c r="EB453" s="11"/>
      <c r="EC453" s="11"/>
      <c r="ED453" s="11"/>
      <c r="EE453" s="11"/>
      <c r="EF453" s="11"/>
      <c r="EG453" s="11"/>
      <c r="EH453" s="11"/>
      <c r="EI453" s="11"/>
      <c r="EJ453" s="11"/>
      <c r="EK453" s="11"/>
      <c r="EL453" s="11"/>
      <c r="EM453" s="11"/>
      <c r="EN453" s="11"/>
      <c r="EO453" s="11"/>
      <c r="EP453" s="11"/>
      <c r="EQ453" s="11"/>
      <c r="ER453" s="11"/>
      <c r="ES453" s="11"/>
      <c r="ET453" s="11"/>
      <c r="EU453" s="11"/>
      <c r="EV453" s="11"/>
      <c r="EW453" s="11"/>
      <c r="EX453" s="11"/>
      <c r="EY453" s="11"/>
      <c r="EZ453" s="11"/>
      <c r="FA453" s="11"/>
      <c r="FB453" s="11"/>
      <c r="FC453" s="11"/>
      <c r="FD453" s="11"/>
      <c r="FE453" s="11"/>
      <c r="FF453" s="11"/>
      <c r="FG453" s="11"/>
      <c r="FH453" s="11"/>
      <c r="FI453" s="11"/>
      <c r="FJ453" s="11"/>
      <c r="FK453" s="11"/>
      <c r="FL453" s="11"/>
      <c r="FM453" s="11"/>
      <c r="FN453" s="11"/>
      <c r="FO453" s="11"/>
      <c r="FP453" s="11"/>
      <c r="FQ453" s="11"/>
      <c r="FR453" s="11"/>
      <c r="FS453" s="11"/>
      <c r="FT453" s="11"/>
      <c r="FU453" s="11"/>
      <c r="FV453" s="11"/>
      <c r="FW453" s="11"/>
      <c r="FX453" s="11"/>
      <c r="FY453" s="11"/>
      <c r="FZ453" s="11"/>
      <c r="GA453" s="11"/>
      <c r="GB453" s="11"/>
      <c r="GC453" s="11"/>
      <c r="GD453" s="11"/>
      <c r="GE453" s="11"/>
      <c r="GF453" s="11"/>
      <c r="GG453" s="11"/>
      <c r="GH453" s="11"/>
      <c r="GI453" s="11"/>
      <c r="GJ453" s="11"/>
      <c r="GK453" s="11"/>
      <c r="GL453" s="11"/>
      <c r="GM453" s="11"/>
      <c r="GN453" s="11"/>
      <c r="GO453" s="11"/>
      <c r="GP453" s="11"/>
      <c r="GQ453" s="11"/>
      <c r="GR453" s="11"/>
      <c r="GS453" s="11"/>
      <c r="GT453" s="11"/>
      <c r="GU453" s="11"/>
      <c r="GV453" s="11"/>
      <c r="GW453" s="11"/>
      <c r="GX453" s="11"/>
      <c r="GY453" s="11"/>
      <c r="GZ453" s="11"/>
      <c r="HA453" s="11"/>
      <c r="HB453" s="11"/>
      <c r="HC453" s="11"/>
      <c r="HD453" s="11"/>
      <c r="HE453" s="11"/>
      <c r="HF453" s="11"/>
      <c r="HG453" s="11"/>
      <c r="HH453" s="11"/>
      <c r="HI453" s="11"/>
      <c r="HJ453" s="11"/>
      <c r="HK453" s="11"/>
      <c r="HL453" s="11"/>
      <c r="HM453" s="11"/>
      <c r="HN453" s="11"/>
      <c r="HO453" s="11"/>
      <c r="HP453" s="11"/>
      <c r="HQ453" s="11"/>
      <c r="HR453" s="11"/>
      <c r="HS453" s="11"/>
      <c r="HT453" s="11"/>
      <c r="HU453" s="11"/>
      <c r="HV453" s="11"/>
      <c r="HW453" s="11"/>
      <c r="HX453" s="11"/>
      <c r="HY453" s="11"/>
      <c r="HZ453" s="11"/>
      <c r="IA453" s="11"/>
      <c r="IB453" s="11"/>
      <c r="IC453" s="11"/>
      <c r="ID453" s="11"/>
      <c r="IE453" s="11"/>
      <c r="IF453" s="11"/>
      <c r="IG453" s="11"/>
      <c r="IH453" s="11"/>
      <c r="II453" s="11"/>
      <c r="IJ453" s="11"/>
      <c r="IK453" s="11"/>
      <c r="IL453" s="11"/>
      <c r="IM453" s="11"/>
      <c r="IN453" s="11"/>
      <c r="IO453" s="11"/>
      <c r="IP453" s="11"/>
      <c r="IQ453" s="11"/>
      <c r="IR453" s="11"/>
      <c r="IS453" s="11"/>
      <c r="IT453" s="11"/>
      <c r="IU453" s="11"/>
      <c r="IV453" s="11"/>
      <c r="IW453" s="11"/>
      <c r="IX453" s="11"/>
      <c r="IY453" s="11"/>
      <c r="IZ453" s="11"/>
      <c r="JA453" s="11"/>
      <c r="JB453" s="11"/>
      <c r="JC453" s="11"/>
      <c r="JD453" s="11"/>
      <c r="JE453" s="11"/>
      <c r="JF453" s="11"/>
      <c r="JG453" s="11"/>
      <c r="JH453" s="11"/>
      <c r="JI453" s="11"/>
      <c r="JJ453" s="11"/>
      <c r="JK453" s="11"/>
      <c r="JL453" s="11"/>
      <c r="JM453" s="11"/>
      <c r="JN453" s="11"/>
      <c r="JO453" s="11"/>
      <c r="JP453" s="11"/>
      <c r="JQ453" s="11"/>
      <c r="JR453" s="11"/>
      <c r="JS453" s="11"/>
      <c r="JT453" s="11"/>
      <c r="JU453" s="11"/>
      <c r="JV453" s="11"/>
    </row>
    <row r="454" spans="1:282" s="2" customFormat="1" x14ac:dyDescent="0.25">
      <c r="A454" t="s">
        <v>147</v>
      </c>
      <c r="B454" t="s">
        <v>490</v>
      </c>
      <c r="C454" s="14" t="s">
        <v>342</v>
      </c>
      <c r="D454" t="s">
        <v>226</v>
      </c>
      <c r="E454" s="42">
        <v>20900</v>
      </c>
      <c r="F454" s="42">
        <f>E454*0.0287</f>
        <v>599.83000000000004</v>
      </c>
      <c r="G454" s="42">
        <v>0</v>
      </c>
      <c r="H454" s="42">
        <f>E454*0.0304</f>
        <v>635.36</v>
      </c>
      <c r="I454" s="42">
        <v>275</v>
      </c>
      <c r="J454" s="42">
        <v>1510.19</v>
      </c>
      <c r="K454" s="42">
        <v>19389.810000000001</v>
      </c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  <c r="BG454" s="11"/>
      <c r="BH454" s="11"/>
      <c r="BI454" s="11"/>
      <c r="BJ454" s="11"/>
      <c r="BK454" s="11"/>
      <c r="BL454" s="11"/>
      <c r="BM454" s="11"/>
      <c r="BN454" s="11"/>
      <c r="BO454" s="11"/>
      <c r="BP454" s="11"/>
      <c r="BQ454" s="11"/>
      <c r="BR454" s="11"/>
      <c r="BS454" s="11"/>
      <c r="BT454" s="11"/>
      <c r="BU454" s="11"/>
      <c r="BV454" s="11"/>
      <c r="BW454" s="11"/>
      <c r="BX454" s="11"/>
      <c r="BY454" s="11"/>
      <c r="BZ454" s="11"/>
      <c r="CA454" s="11"/>
      <c r="CB454" s="11"/>
      <c r="CC454" s="11"/>
      <c r="CD454" s="11"/>
      <c r="CE454" s="11"/>
      <c r="CF454" s="11"/>
      <c r="CG454" s="11"/>
      <c r="CH454" s="11"/>
      <c r="CI454" s="11"/>
      <c r="CJ454" s="11"/>
      <c r="CK454" s="11"/>
      <c r="CL454" s="11"/>
      <c r="CM454" s="11"/>
      <c r="CN454" s="11"/>
      <c r="CO454" s="11"/>
      <c r="CP454" s="11"/>
      <c r="CQ454" s="11"/>
      <c r="CR454" s="11"/>
      <c r="CS454" s="11"/>
      <c r="CT454" s="11"/>
      <c r="CU454" s="11"/>
      <c r="CV454" s="11"/>
      <c r="CW454" s="11"/>
      <c r="CX454" s="11"/>
      <c r="CY454" s="11"/>
      <c r="CZ454" s="11"/>
      <c r="DA454" s="11"/>
      <c r="DB454" s="11"/>
      <c r="DC454" s="11"/>
      <c r="DD454" s="11"/>
      <c r="DE454" s="11"/>
      <c r="DF454" s="11"/>
      <c r="DG454" s="11"/>
      <c r="DH454" s="11"/>
      <c r="DI454" s="11"/>
      <c r="DJ454" s="11"/>
      <c r="DK454" s="11"/>
      <c r="DL454" s="11"/>
      <c r="DM454" s="11"/>
      <c r="DN454" s="11"/>
      <c r="DO454" s="11"/>
      <c r="DP454" s="11"/>
      <c r="DQ454" s="11"/>
      <c r="DR454" s="11"/>
      <c r="DS454" s="11"/>
      <c r="DT454" s="11"/>
      <c r="DU454" s="11"/>
      <c r="DV454" s="11"/>
      <c r="DW454" s="11"/>
      <c r="DX454" s="11"/>
      <c r="DY454" s="11"/>
      <c r="DZ454" s="11"/>
      <c r="EA454" s="11"/>
      <c r="EB454" s="11"/>
      <c r="EC454" s="11"/>
      <c r="ED454" s="11"/>
      <c r="EE454" s="11"/>
      <c r="EF454" s="11"/>
      <c r="EG454" s="11"/>
      <c r="EH454" s="11"/>
      <c r="EI454" s="11"/>
      <c r="EJ454" s="11"/>
      <c r="EK454" s="11"/>
      <c r="EL454" s="11"/>
      <c r="EM454" s="11"/>
      <c r="EN454" s="11"/>
      <c r="EO454" s="11"/>
      <c r="EP454" s="11"/>
      <c r="EQ454" s="11"/>
      <c r="ER454" s="11"/>
      <c r="ES454" s="11"/>
      <c r="ET454" s="11"/>
      <c r="EU454" s="11"/>
      <c r="EV454" s="11"/>
      <c r="EW454" s="11"/>
      <c r="EX454" s="11"/>
      <c r="EY454" s="11"/>
      <c r="EZ454" s="11"/>
      <c r="FA454" s="11"/>
      <c r="FB454" s="11"/>
      <c r="FC454" s="11"/>
      <c r="FD454" s="11"/>
      <c r="FE454" s="11"/>
      <c r="FF454" s="11"/>
      <c r="FG454" s="11"/>
      <c r="FH454" s="11"/>
      <c r="FI454" s="11"/>
      <c r="FJ454" s="11"/>
      <c r="FK454" s="11"/>
      <c r="FL454" s="11"/>
      <c r="FM454" s="11"/>
      <c r="FN454" s="11"/>
      <c r="FO454" s="11"/>
      <c r="FP454" s="11"/>
      <c r="FQ454" s="11"/>
      <c r="FR454" s="11"/>
      <c r="FS454" s="11"/>
      <c r="FT454" s="11"/>
      <c r="FU454" s="11"/>
      <c r="FV454" s="11"/>
      <c r="FW454" s="11"/>
      <c r="FX454" s="11"/>
      <c r="FY454" s="11"/>
      <c r="FZ454" s="11"/>
      <c r="GA454" s="11"/>
      <c r="GB454" s="11"/>
      <c r="GC454" s="11"/>
      <c r="GD454" s="11"/>
      <c r="GE454" s="11"/>
      <c r="GF454" s="11"/>
      <c r="GG454" s="11"/>
      <c r="GH454" s="11"/>
      <c r="GI454" s="11"/>
      <c r="GJ454" s="11"/>
      <c r="GK454" s="11"/>
      <c r="GL454" s="11"/>
      <c r="GM454" s="11"/>
      <c r="GN454" s="11"/>
      <c r="GO454" s="11"/>
      <c r="GP454" s="11"/>
      <c r="GQ454" s="11"/>
      <c r="GR454" s="11"/>
      <c r="GS454" s="11"/>
      <c r="GT454" s="11"/>
      <c r="GU454" s="11"/>
      <c r="GV454" s="11"/>
      <c r="GW454" s="11"/>
      <c r="GX454" s="11"/>
      <c r="GY454" s="11"/>
      <c r="GZ454" s="11"/>
      <c r="HA454" s="11"/>
      <c r="HB454" s="11"/>
      <c r="HC454" s="11"/>
      <c r="HD454" s="11"/>
      <c r="HE454" s="11"/>
      <c r="HF454" s="11"/>
      <c r="HG454" s="11"/>
      <c r="HH454" s="11"/>
      <c r="HI454" s="11"/>
      <c r="HJ454" s="11"/>
      <c r="HK454" s="11"/>
      <c r="HL454" s="11"/>
      <c r="HM454" s="11"/>
      <c r="HN454" s="11"/>
      <c r="HO454" s="11"/>
      <c r="HP454" s="11"/>
      <c r="HQ454" s="11"/>
      <c r="HR454" s="11"/>
      <c r="HS454" s="11"/>
      <c r="HT454" s="11"/>
      <c r="HU454" s="11"/>
      <c r="HV454" s="11"/>
      <c r="HW454" s="11"/>
      <c r="HX454" s="11"/>
      <c r="HY454" s="11"/>
      <c r="HZ454" s="11"/>
      <c r="IA454" s="11"/>
      <c r="IB454" s="11"/>
      <c r="IC454" s="11"/>
      <c r="ID454" s="11"/>
      <c r="IE454" s="11"/>
      <c r="IF454" s="11"/>
      <c r="IG454" s="11"/>
      <c r="IH454" s="11"/>
      <c r="II454" s="11"/>
      <c r="IJ454" s="11"/>
      <c r="IK454" s="11"/>
      <c r="IL454" s="11"/>
      <c r="IM454" s="11"/>
      <c r="IN454" s="11"/>
      <c r="IO454" s="11"/>
      <c r="IP454" s="11"/>
      <c r="IQ454" s="11"/>
      <c r="IR454" s="11"/>
      <c r="IS454" s="11"/>
      <c r="IT454" s="11"/>
      <c r="IU454" s="11"/>
      <c r="IV454" s="11"/>
      <c r="IW454" s="11"/>
      <c r="IX454" s="11"/>
      <c r="IY454" s="11"/>
      <c r="IZ454" s="11"/>
      <c r="JA454" s="11"/>
      <c r="JB454" s="11"/>
      <c r="JC454" s="11"/>
      <c r="JD454" s="11"/>
      <c r="JE454" s="11"/>
      <c r="JF454" s="11"/>
      <c r="JG454" s="11"/>
      <c r="JH454" s="11"/>
      <c r="JI454" s="11"/>
      <c r="JJ454" s="11"/>
      <c r="JK454" s="11"/>
      <c r="JL454" s="11"/>
      <c r="JM454" s="11"/>
      <c r="JN454" s="11"/>
      <c r="JO454" s="11"/>
      <c r="JP454" s="11"/>
      <c r="JQ454" s="11"/>
      <c r="JR454" s="11"/>
      <c r="JS454" s="11"/>
      <c r="JT454" s="11"/>
      <c r="JU454" s="11"/>
      <c r="JV454" s="11"/>
    </row>
    <row r="455" spans="1:282" s="2" customFormat="1" x14ac:dyDescent="0.25">
      <c r="A455" t="s">
        <v>436</v>
      </c>
      <c r="B455" t="s">
        <v>65</v>
      </c>
      <c r="C455" s="14" t="s">
        <v>343</v>
      </c>
      <c r="D455" t="s">
        <v>226</v>
      </c>
      <c r="E455" s="42">
        <v>10000</v>
      </c>
      <c r="F455" s="42">
        <f>E455*0.0287</f>
        <v>287</v>
      </c>
      <c r="G455" s="42">
        <v>0</v>
      </c>
      <c r="H455" s="42">
        <f>E455*0.0304</f>
        <v>304</v>
      </c>
      <c r="I455" s="42">
        <v>175</v>
      </c>
      <c r="J455" s="42">
        <f>+F455+G455+H455+I455</f>
        <v>766</v>
      </c>
      <c r="K455" s="42">
        <f>+E455-J455</f>
        <v>9234</v>
      </c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  <c r="BD455" s="11"/>
      <c r="BE455" s="11"/>
      <c r="BF455" s="11"/>
      <c r="BG455" s="11"/>
      <c r="BH455" s="11"/>
      <c r="BI455" s="11"/>
      <c r="BJ455" s="11"/>
      <c r="BK455" s="11"/>
      <c r="BL455" s="11"/>
      <c r="BM455" s="11"/>
      <c r="BN455" s="11"/>
      <c r="BO455" s="11"/>
      <c r="BP455" s="11"/>
      <c r="BQ455" s="11"/>
      <c r="BR455" s="11"/>
      <c r="BS455" s="11"/>
      <c r="BT455" s="11"/>
      <c r="BU455" s="11"/>
      <c r="BV455" s="11"/>
      <c r="BW455" s="11"/>
      <c r="BX455" s="11"/>
      <c r="BY455" s="11"/>
      <c r="BZ455" s="11"/>
      <c r="CA455" s="11"/>
      <c r="CB455" s="11"/>
      <c r="CC455" s="11"/>
      <c r="CD455" s="11"/>
      <c r="CE455" s="11"/>
      <c r="CF455" s="11"/>
      <c r="CG455" s="11"/>
      <c r="CH455" s="11"/>
      <c r="CI455" s="11"/>
      <c r="CJ455" s="11"/>
      <c r="CK455" s="11"/>
      <c r="CL455" s="11"/>
      <c r="CM455" s="11"/>
      <c r="CN455" s="11"/>
      <c r="CO455" s="11"/>
      <c r="CP455" s="11"/>
      <c r="CQ455" s="11"/>
      <c r="CR455" s="11"/>
      <c r="CS455" s="11"/>
      <c r="CT455" s="11"/>
      <c r="CU455" s="11"/>
      <c r="CV455" s="11"/>
      <c r="CW455" s="11"/>
      <c r="CX455" s="11"/>
      <c r="CY455" s="11"/>
      <c r="CZ455" s="11"/>
      <c r="DA455" s="11"/>
      <c r="DB455" s="11"/>
      <c r="DC455" s="11"/>
      <c r="DD455" s="11"/>
      <c r="DE455" s="11"/>
      <c r="DF455" s="11"/>
      <c r="DG455" s="11"/>
      <c r="DH455" s="11"/>
      <c r="DI455" s="11"/>
      <c r="DJ455" s="11"/>
      <c r="DK455" s="11"/>
      <c r="DL455" s="11"/>
      <c r="DM455" s="11"/>
      <c r="DN455" s="11"/>
      <c r="DO455" s="11"/>
      <c r="DP455" s="11"/>
      <c r="DQ455" s="11"/>
      <c r="DR455" s="11"/>
      <c r="DS455" s="11"/>
      <c r="DT455" s="11"/>
      <c r="DU455" s="11"/>
      <c r="DV455" s="11"/>
      <c r="DW455" s="11"/>
      <c r="DX455" s="11"/>
      <c r="DY455" s="11"/>
      <c r="DZ455" s="11"/>
      <c r="EA455" s="11"/>
      <c r="EB455" s="11"/>
      <c r="EC455" s="11"/>
      <c r="ED455" s="11"/>
      <c r="EE455" s="11"/>
      <c r="EF455" s="11"/>
      <c r="EG455" s="11"/>
      <c r="EH455" s="11"/>
      <c r="EI455" s="11"/>
      <c r="EJ455" s="11"/>
      <c r="EK455" s="11"/>
      <c r="EL455" s="11"/>
      <c r="EM455" s="11"/>
      <c r="EN455" s="11"/>
      <c r="EO455" s="11"/>
      <c r="EP455" s="11"/>
      <c r="EQ455" s="11"/>
      <c r="ER455" s="11"/>
      <c r="ES455" s="11"/>
      <c r="ET455" s="11"/>
      <c r="EU455" s="11"/>
      <c r="EV455" s="11"/>
      <c r="EW455" s="11"/>
      <c r="EX455" s="11"/>
      <c r="EY455" s="11"/>
      <c r="EZ455" s="11"/>
      <c r="FA455" s="11"/>
      <c r="FB455" s="11"/>
      <c r="FC455" s="11"/>
      <c r="FD455" s="11"/>
      <c r="FE455" s="11"/>
      <c r="FF455" s="11"/>
      <c r="FG455" s="11"/>
      <c r="FH455" s="11"/>
      <c r="FI455" s="11"/>
      <c r="FJ455" s="11"/>
      <c r="FK455" s="11"/>
      <c r="FL455" s="11"/>
      <c r="FM455" s="11"/>
      <c r="FN455" s="11"/>
      <c r="FO455" s="11"/>
      <c r="FP455" s="11"/>
      <c r="FQ455" s="11"/>
      <c r="FR455" s="11"/>
      <c r="FS455" s="11"/>
      <c r="FT455" s="11"/>
      <c r="FU455" s="11"/>
      <c r="FV455" s="11"/>
      <c r="FW455" s="11"/>
      <c r="FX455" s="11"/>
      <c r="FY455" s="11"/>
      <c r="FZ455" s="11"/>
      <c r="GA455" s="11"/>
      <c r="GB455" s="11"/>
      <c r="GC455" s="11"/>
      <c r="GD455" s="11"/>
      <c r="GE455" s="11"/>
      <c r="GF455" s="11"/>
      <c r="GG455" s="11"/>
      <c r="GH455" s="11"/>
      <c r="GI455" s="11"/>
      <c r="GJ455" s="11"/>
      <c r="GK455" s="11"/>
      <c r="GL455" s="11"/>
      <c r="GM455" s="11"/>
      <c r="GN455" s="11"/>
      <c r="GO455" s="11"/>
      <c r="GP455" s="11"/>
      <c r="GQ455" s="11"/>
      <c r="GR455" s="11"/>
      <c r="GS455" s="11"/>
      <c r="GT455" s="11"/>
      <c r="GU455" s="11"/>
      <c r="GV455" s="11"/>
      <c r="GW455" s="11"/>
      <c r="GX455" s="11"/>
      <c r="GY455" s="11"/>
      <c r="GZ455" s="11"/>
      <c r="HA455" s="11"/>
      <c r="HB455" s="11"/>
      <c r="HC455" s="11"/>
      <c r="HD455" s="11"/>
      <c r="HE455" s="11"/>
      <c r="HF455" s="11"/>
      <c r="HG455" s="11"/>
      <c r="HH455" s="11"/>
      <c r="HI455" s="11"/>
      <c r="HJ455" s="11"/>
      <c r="HK455" s="11"/>
      <c r="HL455" s="11"/>
      <c r="HM455" s="11"/>
      <c r="HN455" s="11"/>
      <c r="HO455" s="11"/>
      <c r="HP455" s="11"/>
      <c r="HQ455" s="11"/>
      <c r="HR455" s="11"/>
      <c r="HS455" s="11"/>
      <c r="HT455" s="11"/>
      <c r="HU455" s="11"/>
      <c r="HV455" s="11"/>
      <c r="HW455" s="11"/>
      <c r="HX455" s="11"/>
      <c r="HY455" s="11"/>
      <c r="HZ455" s="11"/>
      <c r="IA455" s="11"/>
      <c r="IB455" s="11"/>
      <c r="IC455" s="11"/>
      <c r="ID455" s="11"/>
      <c r="IE455" s="11"/>
      <c r="IF455" s="11"/>
      <c r="IG455" s="11"/>
      <c r="IH455" s="11"/>
      <c r="II455" s="11"/>
      <c r="IJ455" s="11"/>
      <c r="IK455" s="11"/>
      <c r="IL455" s="11"/>
      <c r="IM455" s="11"/>
      <c r="IN455" s="11"/>
      <c r="IO455" s="11"/>
      <c r="IP455" s="11"/>
      <c r="IQ455" s="11"/>
      <c r="IR455" s="11"/>
      <c r="IS455" s="11"/>
      <c r="IT455" s="11"/>
      <c r="IU455" s="11"/>
      <c r="IV455" s="11"/>
      <c r="IW455" s="11"/>
      <c r="IX455" s="11"/>
      <c r="IY455" s="11"/>
      <c r="IZ455" s="11"/>
      <c r="JA455" s="11"/>
      <c r="JB455" s="11"/>
      <c r="JC455" s="11"/>
      <c r="JD455" s="11"/>
      <c r="JE455" s="11"/>
      <c r="JF455" s="11"/>
      <c r="JG455" s="11"/>
      <c r="JH455" s="11"/>
      <c r="JI455" s="11"/>
      <c r="JJ455" s="11"/>
      <c r="JK455" s="11"/>
      <c r="JL455" s="11"/>
      <c r="JM455" s="11"/>
      <c r="JN455" s="11"/>
      <c r="JO455" s="11"/>
      <c r="JP455" s="11"/>
      <c r="JQ455" s="11"/>
      <c r="JR455" s="11"/>
      <c r="JS455" s="11"/>
      <c r="JT455" s="11"/>
      <c r="JU455" s="11"/>
      <c r="JV455" s="11"/>
    </row>
    <row r="456" spans="1:282" x14ac:dyDescent="0.25">
      <c r="A456" s="2" t="s">
        <v>12</v>
      </c>
      <c r="B456" s="2">
        <v>5</v>
      </c>
      <c r="C456" s="15"/>
      <c r="D456" s="2"/>
      <c r="E456" s="50">
        <f t="shared" ref="E456:K456" si="68">SUM(E451:E455)</f>
        <v>136900</v>
      </c>
      <c r="F456" s="50">
        <f t="shared" si="68"/>
        <v>3929.03</v>
      </c>
      <c r="G456" s="50">
        <f t="shared" si="68"/>
        <v>3486.68</v>
      </c>
      <c r="H456" s="50">
        <f t="shared" si="68"/>
        <v>4161.76</v>
      </c>
      <c r="I456" s="50">
        <f t="shared" si="68"/>
        <v>1315</v>
      </c>
      <c r="J456" s="50">
        <f t="shared" si="68"/>
        <v>12892.47</v>
      </c>
      <c r="K456" s="50">
        <f t="shared" si="68"/>
        <v>124007.53</v>
      </c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</row>
    <row r="457" spans="1:282" s="11" customFormat="1" x14ac:dyDescent="0.25">
      <c r="C457" s="16"/>
      <c r="E457" s="56"/>
      <c r="F457" s="56"/>
      <c r="G457" s="56"/>
      <c r="H457" s="56"/>
      <c r="I457" s="56"/>
      <c r="J457" s="56"/>
      <c r="K457" s="56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</row>
    <row r="458" spans="1:282" x14ac:dyDescent="0.25">
      <c r="A458" s="1" t="s">
        <v>385</v>
      </c>
      <c r="B458" s="1"/>
      <c r="C458" s="17"/>
      <c r="D458" s="1"/>
      <c r="E458" s="54"/>
      <c r="F458" s="54"/>
      <c r="G458" s="54"/>
      <c r="H458" s="54"/>
      <c r="I458" s="54"/>
      <c r="J458" s="54"/>
      <c r="K458" s="54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</row>
    <row r="459" spans="1:282" s="13" customFormat="1" x14ac:dyDescent="0.25">
      <c r="A459" t="s">
        <v>386</v>
      </c>
      <c r="B459" t="s">
        <v>387</v>
      </c>
      <c r="C459" s="14" t="s">
        <v>342</v>
      </c>
      <c r="D459" t="s">
        <v>228</v>
      </c>
      <c r="E459" s="42">
        <v>45000</v>
      </c>
      <c r="F459" s="42">
        <v>1291.5</v>
      </c>
      <c r="G459" s="42">
        <v>1148.33</v>
      </c>
      <c r="H459" s="42">
        <v>1368</v>
      </c>
      <c r="I459" s="42">
        <v>125</v>
      </c>
      <c r="J459" s="42">
        <v>3932.83</v>
      </c>
      <c r="K459" s="42">
        <v>41067.17</v>
      </c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  <c r="AA459" s="20"/>
      <c r="AB459" s="20"/>
      <c r="AC459" s="20"/>
      <c r="AD459" s="20"/>
      <c r="AE459" s="20"/>
      <c r="AF459" s="20"/>
      <c r="AG459" s="20"/>
      <c r="AH459" s="20"/>
      <c r="AI459" s="20"/>
      <c r="AJ459" s="20"/>
      <c r="AK459" s="20"/>
      <c r="AL459" s="20"/>
      <c r="AM459" s="20"/>
      <c r="AN459" s="20"/>
      <c r="AO459" s="20"/>
      <c r="AP459" s="20"/>
      <c r="AQ459" s="20"/>
      <c r="AR459" s="20"/>
      <c r="AS459" s="20"/>
      <c r="AT459" s="20"/>
      <c r="AU459" s="20"/>
      <c r="AV459" s="20"/>
      <c r="AW459" s="20"/>
      <c r="AX459" s="20"/>
      <c r="AY459" s="20"/>
      <c r="AZ459" s="20"/>
      <c r="BA459" s="20"/>
      <c r="BB459" s="20"/>
      <c r="BC459" s="20"/>
      <c r="BD459" s="20"/>
      <c r="BE459" s="20"/>
      <c r="BF459" s="20"/>
      <c r="BG459" s="20"/>
      <c r="BH459" s="20"/>
      <c r="BI459" s="20"/>
      <c r="BJ459" s="20"/>
      <c r="BK459" s="20"/>
      <c r="BL459" s="20"/>
      <c r="BM459" s="20"/>
      <c r="BN459" s="20"/>
      <c r="BO459" s="20"/>
      <c r="BP459" s="20"/>
      <c r="BQ459" s="20"/>
      <c r="BR459" s="20"/>
      <c r="BS459" s="20"/>
      <c r="BT459" s="20"/>
      <c r="BU459" s="20"/>
      <c r="BV459" s="20"/>
      <c r="BW459" s="20"/>
      <c r="BX459" s="20"/>
      <c r="BY459" s="20"/>
      <c r="BZ459" s="20"/>
      <c r="CA459" s="20"/>
      <c r="CB459" s="20"/>
      <c r="CC459" s="20"/>
      <c r="CD459" s="20"/>
      <c r="CE459" s="20"/>
      <c r="CF459" s="20"/>
      <c r="CG459" s="20"/>
      <c r="CH459" s="20"/>
      <c r="CI459" s="20"/>
      <c r="CJ459" s="20"/>
      <c r="CK459" s="20"/>
      <c r="CL459" s="20"/>
      <c r="CM459" s="20"/>
      <c r="CN459" s="20"/>
      <c r="CO459" s="20"/>
      <c r="CP459" s="20"/>
      <c r="CQ459" s="20"/>
      <c r="CR459" s="20"/>
      <c r="CS459" s="20"/>
      <c r="CT459" s="20"/>
      <c r="CU459" s="20"/>
      <c r="CV459" s="20"/>
      <c r="CW459" s="20"/>
      <c r="CX459" s="20"/>
      <c r="CY459" s="20"/>
      <c r="CZ459" s="20"/>
      <c r="DA459" s="20"/>
      <c r="DB459" s="20"/>
      <c r="DC459" s="20"/>
      <c r="DD459" s="20"/>
      <c r="DE459" s="20"/>
      <c r="DF459" s="20"/>
      <c r="DG459" s="20"/>
      <c r="DH459" s="20"/>
      <c r="DI459" s="20"/>
      <c r="DJ459" s="20"/>
      <c r="DK459" s="20"/>
      <c r="DL459" s="20"/>
      <c r="DM459" s="20"/>
      <c r="DN459" s="20"/>
      <c r="DO459" s="20"/>
      <c r="DP459" s="20"/>
      <c r="DQ459" s="20"/>
      <c r="DR459" s="20"/>
      <c r="DS459" s="20"/>
      <c r="DT459" s="20"/>
      <c r="DU459" s="20"/>
      <c r="DV459" s="20"/>
      <c r="DW459" s="20"/>
      <c r="DX459" s="20"/>
      <c r="DY459" s="20"/>
      <c r="DZ459" s="20"/>
      <c r="EA459" s="20"/>
      <c r="EB459" s="20"/>
      <c r="EC459" s="20"/>
      <c r="ED459" s="20"/>
      <c r="EE459" s="20"/>
      <c r="EF459" s="20"/>
      <c r="EG459" s="20"/>
      <c r="EH459" s="20"/>
      <c r="EI459" s="20"/>
      <c r="EJ459" s="20"/>
      <c r="EK459" s="20"/>
      <c r="EL459" s="20"/>
      <c r="EM459" s="20"/>
      <c r="EN459" s="20"/>
      <c r="EO459" s="20"/>
      <c r="EP459" s="20"/>
      <c r="EQ459" s="20"/>
      <c r="ER459" s="20"/>
      <c r="ES459" s="20"/>
      <c r="ET459" s="20"/>
      <c r="EU459" s="20"/>
      <c r="EV459" s="20"/>
      <c r="EW459" s="20"/>
      <c r="EX459" s="20"/>
      <c r="EY459" s="20"/>
      <c r="EZ459" s="20"/>
      <c r="FA459" s="20"/>
      <c r="FB459" s="20"/>
      <c r="FC459" s="20"/>
      <c r="FD459" s="20"/>
      <c r="FE459" s="20"/>
      <c r="FF459" s="20"/>
      <c r="FG459" s="20"/>
      <c r="FH459" s="20"/>
      <c r="FI459" s="20"/>
      <c r="FJ459" s="20"/>
      <c r="FK459" s="20"/>
      <c r="FL459" s="20"/>
      <c r="FM459" s="20"/>
      <c r="FN459" s="20"/>
      <c r="FO459" s="20"/>
      <c r="FP459" s="20"/>
      <c r="FQ459" s="20"/>
      <c r="FR459" s="20"/>
      <c r="FS459" s="20"/>
      <c r="FT459" s="20"/>
      <c r="FU459" s="20"/>
      <c r="FV459" s="20"/>
      <c r="FW459" s="20"/>
      <c r="FX459" s="20"/>
      <c r="FY459" s="20"/>
      <c r="FZ459" s="20"/>
      <c r="GA459" s="20"/>
      <c r="GB459" s="20"/>
      <c r="GC459" s="20"/>
      <c r="GD459" s="20"/>
      <c r="GE459" s="20"/>
      <c r="GF459" s="20"/>
      <c r="GG459" s="20"/>
      <c r="GH459" s="20"/>
      <c r="GI459" s="20"/>
      <c r="GJ459" s="20"/>
      <c r="GK459" s="20"/>
      <c r="GL459" s="20"/>
      <c r="GM459" s="20"/>
      <c r="GN459" s="20"/>
      <c r="GO459" s="20"/>
      <c r="GP459" s="20"/>
      <c r="GQ459" s="20"/>
      <c r="GR459" s="20"/>
      <c r="GS459" s="20"/>
      <c r="GT459" s="20"/>
      <c r="GU459" s="20"/>
      <c r="GV459" s="20"/>
      <c r="GW459" s="20"/>
      <c r="GX459" s="20"/>
      <c r="GY459" s="20"/>
      <c r="GZ459" s="20"/>
      <c r="HA459" s="20"/>
      <c r="HB459" s="20"/>
      <c r="HC459" s="20"/>
      <c r="HD459" s="20"/>
      <c r="HE459" s="20"/>
      <c r="HF459" s="20"/>
      <c r="HG459" s="20"/>
      <c r="HH459" s="20"/>
      <c r="HI459" s="20"/>
      <c r="HJ459" s="20"/>
      <c r="HK459" s="20"/>
      <c r="HL459" s="20"/>
      <c r="HM459" s="20"/>
      <c r="HN459" s="20"/>
      <c r="HO459" s="20"/>
      <c r="HP459" s="20"/>
      <c r="HQ459" s="20"/>
      <c r="HR459" s="20"/>
      <c r="HS459" s="20"/>
      <c r="HT459" s="20"/>
      <c r="HU459" s="20"/>
      <c r="HV459" s="20"/>
      <c r="HW459" s="20"/>
      <c r="HX459" s="20"/>
      <c r="HY459" s="20"/>
      <c r="HZ459" s="20"/>
      <c r="IA459" s="20"/>
      <c r="IB459" s="20"/>
      <c r="IC459" s="20"/>
      <c r="ID459" s="20"/>
      <c r="IE459" s="20"/>
      <c r="IF459" s="20"/>
      <c r="IG459" s="20"/>
      <c r="IH459" s="20"/>
      <c r="II459" s="20"/>
      <c r="IJ459" s="20"/>
      <c r="IK459" s="20"/>
      <c r="IL459" s="20"/>
      <c r="IM459" s="20"/>
      <c r="IN459" s="20"/>
      <c r="IO459" s="20"/>
      <c r="IP459" s="20"/>
      <c r="IQ459" s="20"/>
      <c r="IR459" s="20"/>
      <c r="IS459" s="20"/>
      <c r="IT459" s="20"/>
      <c r="IU459" s="20"/>
      <c r="IV459" s="20"/>
      <c r="IW459" s="20"/>
      <c r="IX459" s="20"/>
      <c r="IY459" s="20"/>
      <c r="IZ459" s="20"/>
      <c r="JA459" s="20"/>
      <c r="JB459" s="20"/>
      <c r="JC459" s="20"/>
      <c r="JD459" s="20"/>
      <c r="JE459" s="20"/>
      <c r="JF459" s="20"/>
      <c r="JG459" s="20"/>
      <c r="JH459" s="20"/>
      <c r="JI459" s="20"/>
      <c r="JJ459" s="20"/>
      <c r="JK459" s="20"/>
      <c r="JL459" s="20"/>
      <c r="JM459" s="20"/>
      <c r="JN459" s="20"/>
      <c r="JO459" s="20"/>
      <c r="JP459" s="20"/>
      <c r="JQ459" s="20"/>
      <c r="JR459" s="20"/>
      <c r="JS459" s="20"/>
      <c r="JT459" s="20"/>
      <c r="JU459" s="20"/>
      <c r="JV459" s="20"/>
    </row>
    <row r="460" spans="1:282" x14ac:dyDescent="0.25">
      <c r="A460" t="s">
        <v>388</v>
      </c>
      <c r="B460" t="s">
        <v>389</v>
      </c>
      <c r="C460" s="14" t="s">
        <v>342</v>
      </c>
      <c r="D460" t="s">
        <v>228</v>
      </c>
      <c r="E460" s="42">
        <v>32000</v>
      </c>
      <c r="F460" s="42">
        <v>918.4</v>
      </c>
      <c r="G460" s="42">
        <v>0</v>
      </c>
      <c r="H460" s="42">
        <v>972.8</v>
      </c>
      <c r="I460" s="42">
        <v>1687.45</v>
      </c>
      <c r="J460" s="42">
        <v>3578.65</v>
      </c>
      <c r="K460" s="42">
        <v>28421.35</v>
      </c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12"/>
      <c r="CC460" s="12"/>
      <c r="CD460" s="12"/>
      <c r="CE460" s="12"/>
      <c r="CF460" s="12"/>
      <c r="CG460" s="12"/>
      <c r="CH460" s="12"/>
      <c r="CI460" s="12"/>
      <c r="CJ460" s="12"/>
      <c r="CK460" s="12"/>
      <c r="CL460" s="12"/>
      <c r="CM460" s="12"/>
      <c r="CN460" s="12"/>
      <c r="CO460" s="12"/>
      <c r="CP460" s="12"/>
      <c r="CQ460" s="12"/>
      <c r="CR460" s="12"/>
      <c r="CS460" s="12"/>
      <c r="CT460" s="12"/>
      <c r="CU460" s="12"/>
      <c r="CV460" s="12"/>
      <c r="CW460" s="12"/>
      <c r="CX460" s="12"/>
      <c r="CY460" s="12"/>
      <c r="CZ460" s="12"/>
      <c r="DA460" s="12"/>
      <c r="DB460" s="12"/>
      <c r="DC460" s="12"/>
      <c r="DD460" s="12"/>
      <c r="DE460" s="12"/>
      <c r="DF460" s="12"/>
      <c r="DG460" s="12"/>
      <c r="DH460" s="12"/>
      <c r="DI460" s="12"/>
      <c r="DJ460" s="12"/>
      <c r="DK460" s="12"/>
      <c r="DL460" s="12"/>
      <c r="DM460" s="12"/>
      <c r="DN460" s="12"/>
      <c r="DO460" s="12"/>
      <c r="DP460" s="12"/>
      <c r="DQ460" s="12"/>
      <c r="DR460" s="12"/>
      <c r="DS460" s="12"/>
      <c r="DT460" s="12"/>
      <c r="DU460" s="12"/>
      <c r="DV460" s="12"/>
      <c r="DW460" s="12"/>
      <c r="DX460" s="12"/>
      <c r="DY460" s="12"/>
      <c r="DZ460" s="12"/>
      <c r="EA460" s="12"/>
      <c r="EB460" s="12"/>
      <c r="EC460" s="12"/>
      <c r="ED460" s="12"/>
      <c r="EE460" s="12"/>
      <c r="EF460" s="12"/>
      <c r="EG460" s="12"/>
      <c r="EH460" s="12"/>
      <c r="EI460" s="12"/>
      <c r="EJ460" s="12"/>
      <c r="EK460" s="12"/>
      <c r="EL460" s="12"/>
      <c r="EM460" s="12"/>
      <c r="EN460" s="12"/>
      <c r="EO460" s="12"/>
      <c r="EP460" s="12"/>
      <c r="EQ460" s="12"/>
      <c r="ER460" s="12"/>
      <c r="ES460" s="12"/>
      <c r="ET460" s="12"/>
      <c r="EU460" s="12"/>
      <c r="EV460" s="12"/>
      <c r="EW460" s="12"/>
      <c r="EX460" s="12"/>
      <c r="EY460" s="12"/>
      <c r="EZ460" s="12"/>
      <c r="FA460" s="12"/>
      <c r="FB460" s="12"/>
      <c r="FC460" s="12"/>
      <c r="FD460" s="12"/>
      <c r="FE460" s="12"/>
      <c r="FF460" s="12"/>
      <c r="FG460" s="12"/>
      <c r="FH460" s="12"/>
      <c r="FI460" s="12"/>
      <c r="FJ460" s="12"/>
      <c r="FK460" s="12"/>
      <c r="FL460" s="12"/>
      <c r="FM460" s="12"/>
      <c r="FN460" s="12"/>
      <c r="FO460" s="12"/>
      <c r="FP460" s="12"/>
      <c r="FQ460" s="12"/>
      <c r="FR460" s="12"/>
      <c r="FS460" s="12"/>
      <c r="FT460" s="12"/>
      <c r="FU460" s="12"/>
      <c r="FV460" s="12"/>
      <c r="FW460" s="12"/>
      <c r="FX460" s="12"/>
      <c r="FY460" s="12"/>
      <c r="FZ460" s="12"/>
      <c r="GA460" s="12"/>
      <c r="GB460" s="12"/>
      <c r="GC460" s="12"/>
      <c r="GD460" s="12"/>
      <c r="GE460" s="12"/>
      <c r="GF460" s="12"/>
      <c r="GG460" s="12"/>
      <c r="GH460" s="12"/>
      <c r="GI460" s="12"/>
      <c r="GJ460" s="12"/>
      <c r="GK460" s="12"/>
      <c r="GL460" s="12"/>
      <c r="GM460" s="12"/>
      <c r="GN460" s="12"/>
      <c r="GO460" s="12"/>
      <c r="GP460" s="12"/>
      <c r="GQ460" s="12"/>
      <c r="GR460" s="12"/>
      <c r="GS460" s="12"/>
      <c r="GT460" s="12"/>
      <c r="GU460" s="12"/>
      <c r="GV460" s="12"/>
      <c r="GW460" s="12"/>
      <c r="GX460" s="12"/>
      <c r="GY460" s="12"/>
      <c r="GZ460" s="12"/>
      <c r="HA460" s="12"/>
      <c r="HB460" s="12"/>
      <c r="HC460" s="12"/>
      <c r="HD460" s="12"/>
      <c r="HE460" s="12"/>
      <c r="HF460" s="12"/>
      <c r="HG460" s="12"/>
      <c r="HH460" s="12"/>
      <c r="HI460" s="12"/>
      <c r="HJ460" s="12"/>
      <c r="HK460" s="12"/>
      <c r="HL460" s="12"/>
      <c r="HM460" s="12"/>
      <c r="HN460" s="12"/>
      <c r="HO460" s="12"/>
      <c r="HP460" s="12"/>
      <c r="HQ460" s="12"/>
      <c r="HR460" s="12"/>
      <c r="HS460" s="12"/>
      <c r="HT460" s="12"/>
      <c r="HU460" s="12"/>
      <c r="HV460" s="12"/>
      <c r="HW460" s="12"/>
      <c r="HX460" s="12"/>
      <c r="HY460" s="12"/>
      <c r="HZ460" s="12"/>
      <c r="IA460" s="12"/>
      <c r="IB460" s="12"/>
      <c r="IC460" s="12"/>
      <c r="ID460" s="12"/>
      <c r="IE460" s="12"/>
      <c r="IF460" s="12"/>
      <c r="IG460" s="12"/>
      <c r="IH460" s="12"/>
      <c r="II460" s="12"/>
      <c r="IJ460" s="12"/>
      <c r="IK460" s="12"/>
      <c r="IL460" s="12"/>
      <c r="IM460" s="12"/>
      <c r="IN460" s="12"/>
      <c r="IO460" s="12"/>
      <c r="IP460" s="12"/>
      <c r="IQ460" s="12"/>
      <c r="IR460" s="12"/>
      <c r="IS460" s="12"/>
      <c r="IT460" s="12"/>
      <c r="IU460" s="12"/>
      <c r="IV460" s="12"/>
      <c r="IW460" s="12"/>
      <c r="IX460" s="12"/>
      <c r="IY460" s="12"/>
      <c r="IZ460" s="12"/>
      <c r="JA460" s="12"/>
      <c r="JB460" s="12"/>
      <c r="JC460" s="12"/>
      <c r="JD460" s="12"/>
      <c r="JE460" s="12"/>
      <c r="JF460" s="12"/>
      <c r="JG460" s="12"/>
      <c r="JH460" s="12"/>
      <c r="JI460" s="12"/>
      <c r="JJ460" s="12"/>
      <c r="JK460" s="12"/>
      <c r="JL460" s="12"/>
      <c r="JM460" s="12"/>
      <c r="JN460" s="12"/>
      <c r="JO460" s="12"/>
      <c r="JP460" s="12"/>
      <c r="JQ460" s="12"/>
      <c r="JR460" s="12"/>
      <c r="JS460" s="12"/>
      <c r="JT460" s="12"/>
      <c r="JU460" s="12"/>
      <c r="JV460" s="12"/>
    </row>
    <row r="461" spans="1:282" x14ac:dyDescent="0.25">
      <c r="A461" t="s">
        <v>390</v>
      </c>
      <c r="B461" t="s">
        <v>389</v>
      </c>
      <c r="C461" s="14" t="s">
        <v>343</v>
      </c>
      <c r="D461" t="s">
        <v>226</v>
      </c>
      <c r="E461" s="42">
        <v>31500</v>
      </c>
      <c r="F461" s="42">
        <v>904.05</v>
      </c>
      <c r="G461" s="42">
        <v>0</v>
      </c>
      <c r="H461" s="42">
        <v>957.6</v>
      </c>
      <c r="I461" s="42">
        <v>1787.45</v>
      </c>
      <c r="J461" s="42">
        <v>3649.1</v>
      </c>
      <c r="K461" s="42">
        <v>27850.9</v>
      </c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</row>
    <row r="462" spans="1:282" s="13" customFormat="1" x14ac:dyDescent="0.25">
      <c r="A462" t="s">
        <v>391</v>
      </c>
      <c r="B462" t="s">
        <v>392</v>
      </c>
      <c r="C462" s="14" t="s">
        <v>342</v>
      </c>
      <c r="D462" t="s">
        <v>228</v>
      </c>
      <c r="E462" s="42">
        <v>26250</v>
      </c>
      <c r="F462" s="42">
        <v>753.38</v>
      </c>
      <c r="G462" s="42">
        <v>0</v>
      </c>
      <c r="H462" s="42">
        <v>798</v>
      </c>
      <c r="I462" s="42">
        <v>315</v>
      </c>
      <c r="J462" s="42">
        <v>1866.38</v>
      </c>
      <c r="K462" s="42">
        <v>24383.62</v>
      </c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  <c r="AA462" s="20"/>
      <c r="AB462" s="20"/>
      <c r="AC462" s="20"/>
      <c r="AD462" s="20"/>
      <c r="AE462" s="20"/>
      <c r="AF462" s="20"/>
      <c r="AG462" s="20"/>
      <c r="AH462" s="20"/>
      <c r="AI462" s="20"/>
      <c r="AJ462" s="20"/>
      <c r="AK462" s="20"/>
      <c r="AL462" s="20"/>
      <c r="AM462" s="20"/>
      <c r="AN462" s="20"/>
      <c r="AO462" s="20"/>
      <c r="AP462" s="20"/>
      <c r="AQ462" s="20"/>
      <c r="AR462" s="20"/>
      <c r="AS462" s="20"/>
      <c r="AT462" s="20"/>
      <c r="AU462" s="20"/>
      <c r="AV462" s="20"/>
      <c r="AW462" s="20"/>
      <c r="AX462" s="20"/>
      <c r="AY462" s="20"/>
      <c r="AZ462" s="20"/>
      <c r="BA462" s="20"/>
      <c r="BB462" s="20"/>
      <c r="BC462" s="20"/>
      <c r="BD462" s="20"/>
      <c r="BE462" s="20"/>
      <c r="BF462" s="20"/>
      <c r="BG462" s="20"/>
      <c r="BH462" s="20"/>
      <c r="BI462" s="20"/>
      <c r="BJ462" s="20"/>
      <c r="BK462" s="20"/>
      <c r="BL462" s="20"/>
      <c r="BM462" s="20"/>
      <c r="BN462" s="20"/>
      <c r="BO462" s="20"/>
      <c r="BP462" s="20"/>
      <c r="BQ462" s="20"/>
      <c r="BR462" s="20"/>
      <c r="BS462" s="20"/>
      <c r="BT462" s="20"/>
      <c r="BU462" s="20"/>
      <c r="BV462" s="20"/>
      <c r="BW462" s="20"/>
      <c r="BX462" s="20"/>
      <c r="BY462" s="20"/>
      <c r="BZ462" s="20"/>
      <c r="CA462" s="20"/>
      <c r="CB462" s="20"/>
      <c r="CC462" s="20"/>
      <c r="CD462" s="20"/>
      <c r="CE462" s="20"/>
      <c r="CF462" s="20"/>
      <c r="CG462" s="20"/>
      <c r="CH462" s="20"/>
      <c r="CI462" s="20"/>
      <c r="CJ462" s="20"/>
      <c r="CK462" s="20"/>
      <c r="CL462" s="20"/>
      <c r="CM462" s="20"/>
      <c r="CN462" s="20"/>
      <c r="CO462" s="20"/>
      <c r="CP462" s="20"/>
      <c r="CQ462" s="20"/>
      <c r="CR462" s="20"/>
      <c r="CS462" s="20"/>
      <c r="CT462" s="20"/>
      <c r="CU462" s="20"/>
      <c r="CV462" s="20"/>
      <c r="CW462" s="20"/>
      <c r="CX462" s="20"/>
      <c r="CY462" s="20"/>
      <c r="CZ462" s="20"/>
      <c r="DA462" s="20"/>
      <c r="DB462" s="20"/>
      <c r="DC462" s="20"/>
      <c r="DD462" s="20"/>
      <c r="DE462" s="20"/>
      <c r="DF462" s="20"/>
      <c r="DG462" s="20"/>
      <c r="DH462" s="20"/>
      <c r="DI462" s="20"/>
      <c r="DJ462" s="20"/>
      <c r="DK462" s="20"/>
      <c r="DL462" s="20"/>
      <c r="DM462" s="20"/>
      <c r="DN462" s="20"/>
      <c r="DO462" s="20"/>
      <c r="DP462" s="20"/>
      <c r="DQ462" s="20"/>
      <c r="DR462" s="20"/>
      <c r="DS462" s="20"/>
      <c r="DT462" s="20"/>
      <c r="DU462" s="20"/>
      <c r="DV462" s="20"/>
      <c r="DW462" s="20"/>
      <c r="DX462" s="20"/>
      <c r="DY462" s="20"/>
      <c r="DZ462" s="20"/>
      <c r="EA462" s="20"/>
      <c r="EB462" s="20"/>
      <c r="EC462" s="20"/>
      <c r="ED462" s="20"/>
      <c r="EE462" s="20"/>
      <c r="EF462" s="20"/>
      <c r="EG462" s="20"/>
      <c r="EH462" s="20"/>
      <c r="EI462" s="20"/>
      <c r="EJ462" s="20"/>
      <c r="EK462" s="20"/>
      <c r="EL462" s="20"/>
      <c r="EM462" s="20"/>
      <c r="EN462" s="20"/>
      <c r="EO462" s="20"/>
      <c r="EP462" s="20"/>
      <c r="EQ462" s="20"/>
      <c r="ER462" s="20"/>
      <c r="ES462" s="20"/>
      <c r="ET462" s="20"/>
      <c r="EU462" s="20"/>
      <c r="EV462" s="20"/>
      <c r="EW462" s="20"/>
      <c r="EX462" s="20"/>
      <c r="EY462" s="20"/>
      <c r="EZ462" s="20"/>
      <c r="FA462" s="20"/>
      <c r="FB462" s="20"/>
      <c r="FC462" s="20"/>
      <c r="FD462" s="20"/>
      <c r="FE462" s="20"/>
      <c r="FF462" s="20"/>
      <c r="FG462" s="20"/>
      <c r="FH462" s="20"/>
      <c r="FI462" s="20"/>
      <c r="FJ462" s="20"/>
      <c r="FK462" s="20"/>
      <c r="FL462" s="20"/>
      <c r="FM462" s="20"/>
      <c r="FN462" s="20"/>
      <c r="FO462" s="20"/>
      <c r="FP462" s="20"/>
      <c r="FQ462" s="20"/>
      <c r="FR462" s="20"/>
      <c r="FS462" s="20"/>
      <c r="FT462" s="20"/>
      <c r="FU462" s="20"/>
      <c r="FV462" s="20"/>
      <c r="FW462" s="20"/>
      <c r="FX462" s="20"/>
      <c r="FY462" s="20"/>
      <c r="FZ462" s="20"/>
      <c r="GA462" s="20"/>
      <c r="GB462" s="20"/>
      <c r="GC462" s="20"/>
      <c r="GD462" s="20"/>
      <c r="GE462" s="20"/>
      <c r="GF462" s="20"/>
      <c r="GG462" s="20"/>
      <c r="GH462" s="20"/>
      <c r="GI462" s="20"/>
      <c r="GJ462" s="20"/>
      <c r="GK462" s="20"/>
      <c r="GL462" s="20"/>
      <c r="GM462" s="20"/>
      <c r="GN462" s="20"/>
      <c r="GO462" s="20"/>
      <c r="GP462" s="20"/>
      <c r="GQ462" s="20"/>
      <c r="GR462" s="20"/>
      <c r="GS462" s="20"/>
      <c r="GT462" s="20"/>
      <c r="GU462" s="20"/>
      <c r="GV462" s="20"/>
      <c r="GW462" s="20"/>
      <c r="GX462" s="20"/>
      <c r="GY462" s="20"/>
      <c r="GZ462" s="20"/>
      <c r="HA462" s="20"/>
      <c r="HB462" s="20"/>
      <c r="HC462" s="20"/>
      <c r="HD462" s="20"/>
      <c r="HE462" s="20"/>
      <c r="HF462" s="20"/>
      <c r="HG462" s="20"/>
      <c r="HH462" s="20"/>
      <c r="HI462" s="20"/>
      <c r="HJ462" s="20"/>
      <c r="HK462" s="20"/>
      <c r="HL462" s="20"/>
      <c r="HM462" s="20"/>
      <c r="HN462" s="20"/>
      <c r="HO462" s="20"/>
      <c r="HP462" s="20"/>
      <c r="HQ462" s="20"/>
      <c r="HR462" s="20"/>
      <c r="HS462" s="20"/>
      <c r="HT462" s="20"/>
      <c r="HU462" s="20"/>
      <c r="HV462" s="20"/>
      <c r="HW462" s="20"/>
      <c r="HX462" s="20"/>
      <c r="HY462" s="20"/>
      <c r="HZ462" s="20"/>
      <c r="IA462" s="20"/>
      <c r="IB462" s="20"/>
      <c r="IC462" s="20"/>
      <c r="ID462" s="20"/>
      <c r="IE462" s="20"/>
      <c r="IF462" s="20"/>
      <c r="IG462" s="20"/>
      <c r="IH462" s="20"/>
      <c r="II462" s="20"/>
      <c r="IJ462" s="20"/>
      <c r="IK462" s="20"/>
      <c r="IL462" s="20"/>
      <c r="IM462" s="20"/>
      <c r="IN462" s="20"/>
      <c r="IO462" s="20"/>
      <c r="IP462" s="20"/>
      <c r="IQ462" s="20"/>
      <c r="IR462" s="20"/>
      <c r="IS462" s="20"/>
      <c r="IT462" s="20"/>
      <c r="IU462" s="20"/>
      <c r="IV462" s="20"/>
      <c r="IW462" s="20"/>
      <c r="IX462" s="20"/>
      <c r="IY462" s="20"/>
      <c r="IZ462" s="20"/>
      <c r="JA462" s="20"/>
      <c r="JB462" s="20"/>
      <c r="JC462" s="20"/>
      <c r="JD462" s="20"/>
      <c r="JE462" s="20"/>
      <c r="JF462" s="20"/>
      <c r="JG462" s="20"/>
      <c r="JH462" s="20"/>
      <c r="JI462" s="20"/>
      <c r="JJ462" s="20"/>
      <c r="JK462" s="20"/>
      <c r="JL462" s="20"/>
      <c r="JM462" s="20"/>
      <c r="JN462" s="20"/>
      <c r="JO462" s="20"/>
      <c r="JP462" s="20"/>
      <c r="JQ462" s="20"/>
      <c r="JR462" s="20"/>
      <c r="JS462" s="20"/>
      <c r="JT462" s="20"/>
      <c r="JU462" s="20"/>
      <c r="JV462" s="20"/>
    </row>
    <row r="463" spans="1:282" s="34" customFormat="1" x14ac:dyDescent="0.25">
      <c r="A463" t="s">
        <v>393</v>
      </c>
      <c r="B463" t="s">
        <v>101</v>
      </c>
      <c r="C463" s="14" t="s">
        <v>342</v>
      </c>
      <c r="D463" t="s">
        <v>226</v>
      </c>
      <c r="E463" s="42">
        <v>41000</v>
      </c>
      <c r="F463" s="42">
        <v>1176.7</v>
      </c>
      <c r="G463" s="42">
        <v>583.79</v>
      </c>
      <c r="H463" s="42">
        <v>1246.4000000000001</v>
      </c>
      <c r="I463" s="42">
        <v>1320</v>
      </c>
      <c r="J463" s="42">
        <v>4326.8900000000003</v>
      </c>
      <c r="K463" s="42">
        <v>36673.11</v>
      </c>
      <c r="L463" s="46"/>
      <c r="M463" s="46"/>
      <c r="N463" s="46"/>
      <c r="O463" s="46"/>
      <c r="P463" s="46"/>
      <c r="Q463" s="46"/>
      <c r="R463" s="46"/>
      <c r="S463" s="46"/>
      <c r="T463" s="46"/>
      <c r="U463" s="46"/>
      <c r="V463" s="46"/>
      <c r="W463" s="46"/>
      <c r="X463" s="46"/>
      <c r="Y463" s="46"/>
      <c r="Z463" s="46"/>
      <c r="AA463" s="46"/>
      <c r="AB463" s="46"/>
      <c r="AC463" s="46"/>
      <c r="AD463" s="46"/>
      <c r="AE463" s="46"/>
      <c r="AF463" s="46"/>
      <c r="AG463" s="46"/>
      <c r="AH463" s="46"/>
      <c r="AI463" s="46"/>
      <c r="AJ463" s="46"/>
      <c r="AK463" s="46"/>
      <c r="AL463" s="46"/>
      <c r="AM463" s="46"/>
      <c r="AN463" s="46"/>
      <c r="AO463" s="46"/>
      <c r="AP463" s="46"/>
      <c r="AQ463" s="46"/>
      <c r="AR463" s="46"/>
      <c r="AS463" s="46"/>
      <c r="AT463" s="46"/>
      <c r="AU463" s="46"/>
      <c r="AV463" s="46"/>
      <c r="AW463" s="46"/>
      <c r="AX463" s="46"/>
      <c r="AY463" s="46"/>
      <c r="AZ463" s="46"/>
      <c r="BA463" s="46"/>
      <c r="BB463" s="46"/>
      <c r="BC463" s="46"/>
      <c r="BD463" s="46"/>
      <c r="BE463" s="46"/>
      <c r="BF463" s="46"/>
      <c r="BG463" s="46"/>
      <c r="BH463" s="46"/>
      <c r="BI463" s="46"/>
      <c r="BJ463" s="46"/>
      <c r="BK463" s="46"/>
      <c r="BL463" s="46"/>
      <c r="BM463" s="46"/>
      <c r="BN463" s="46"/>
      <c r="BO463" s="46"/>
      <c r="BP463" s="46"/>
      <c r="BQ463" s="46"/>
      <c r="BR463" s="46"/>
      <c r="BS463" s="46"/>
      <c r="BT463" s="46"/>
      <c r="BU463" s="46"/>
      <c r="BV463" s="46"/>
      <c r="BW463" s="46"/>
      <c r="BX463" s="46"/>
      <c r="BY463" s="46"/>
      <c r="BZ463" s="46"/>
      <c r="CA463" s="46"/>
      <c r="CB463" s="46"/>
      <c r="CC463" s="46"/>
      <c r="CD463" s="46"/>
      <c r="CE463" s="46"/>
      <c r="CF463" s="46"/>
      <c r="CG463" s="46"/>
      <c r="CH463" s="46"/>
      <c r="CI463" s="46"/>
      <c r="CJ463" s="46"/>
      <c r="CK463" s="46"/>
      <c r="CL463" s="46"/>
      <c r="CM463" s="46"/>
      <c r="CN463" s="46"/>
      <c r="CO463" s="46"/>
      <c r="CP463" s="46"/>
      <c r="CQ463" s="46"/>
      <c r="CR463" s="46"/>
      <c r="CS463" s="46"/>
      <c r="CT463" s="46"/>
      <c r="CU463" s="46"/>
      <c r="CV463" s="46"/>
      <c r="CW463" s="46"/>
      <c r="CX463" s="46"/>
      <c r="CY463" s="46"/>
      <c r="CZ463" s="46"/>
      <c r="DA463" s="46"/>
      <c r="DB463" s="46"/>
      <c r="DC463" s="46"/>
      <c r="DD463" s="46"/>
      <c r="DE463" s="46"/>
      <c r="DF463" s="46"/>
      <c r="DG463" s="46"/>
      <c r="DH463" s="46"/>
      <c r="DI463" s="46"/>
      <c r="DJ463" s="46"/>
      <c r="DK463" s="46"/>
      <c r="DL463" s="46"/>
      <c r="DM463" s="46"/>
      <c r="DN463" s="46"/>
      <c r="DO463" s="46"/>
      <c r="DP463" s="46"/>
      <c r="DQ463" s="46"/>
      <c r="DR463" s="46"/>
      <c r="DS463" s="46"/>
      <c r="DT463" s="46"/>
      <c r="DU463" s="46"/>
      <c r="DV463" s="46"/>
      <c r="DW463" s="46"/>
      <c r="DX463" s="46"/>
      <c r="DY463" s="46"/>
      <c r="DZ463" s="46"/>
      <c r="EA463" s="46"/>
      <c r="EB463" s="46"/>
      <c r="EC463" s="46"/>
      <c r="ED463" s="46"/>
      <c r="EE463" s="46"/>
      <c r="EF463" s="46"/>
      <c r="EG463" s="46"/>
      <c r="EH463" s="46"/>
      <c r="EI463" s="46"/>
      <c r="EJ463" s="46"/>
      <c r="EK463" s="46"/>
      <c r="EL463" s="46"/>
      <c r="EM463" s="46"/>
      <c r="EN463" s="46"/>
      <c r="EO463" s="46"/>
      <c r="EP463" s="46"/>
      <c r="EQ463" s="46"/>
      <c r="ER463" s="46"/>
      <c r="ES463" s="46"/>
      <c r="ET463" s="46"/>
      <c r="EU463" s="46"/>
      <c r="EV463" s="46"/>
      <c r="EW463" s="46"/>
      <c r="EX463" s="46"/>
      <c r="EY463" s="46"/>
      <c r="EZ463" s="46"/>
      <c r="FA463" s="46"/>
      <c r="FB463" s="46"/>
      <c r="FC463" s="46"/>
      <c r="FD463" s="46"/>
      <c r="FE463" s="46"/>
      <c r="FF463" s="46"/>
      <c r="FG463" s="46"/>
      <c r="FH463" s="46"/>
      <c r="FI463" s="46"/>
      <c r="FJ463" s="46"/>
      <c r="FK463" s="46"/>
      <c r="FL463" s="46"/>
      <c r="FM463" s="46"/>
      <c r="FN463" s="46"/>
      <c r="FO463" s="46"/>
      <c r="FP463" s="46"/>
      <c r="FQ463" s="46"/>
      <c r="FR463" s="46"/>
      <c r="FS463" s="46"/>
      <c r="FT463" s="46"/>
      <c r="FU463" s="46"/>
      <c r="FV463" s="46"/>
      <c r="FW463" s="46"/>
      <c r="FX463" s="46"/>
      <c r="FY463" s="46"/>
      <c r="FZ463" s="46"/>
      <c r="GA463" s="46"/>
      <c r="GB463" s="46"/>
      <c r="GC463" s="46"/>
      <c r="GD463" s="46"/>
      <c r="GE463" s="46"/>
      <c r="GF463" s="46"/>
      <c r="GG463" s="46"/>
      <c r="GH463" s="46"/>
      <c r="GI463" s="46"/>
      <c r="GJ463" s="46"/>
      <c r="GK463" s="46"/>
      <c r="GL463" s="46"/>
      <c r="GM463" s="46"/>
      <c r="GN463" s="46"/>
      <c r="GO463" s="46"/>
      <c r="GP463" s="46"/>
      <c r="GQ463" s="46"/>
      <c r="GR463" s="46"/>
      <c r="GS463" s="46"/>
      <c r="GT463" s="46"/>
      <c r="GU463" s="46"/>
      <c r="GV463" s="46"/>
      <c r="GW463" s="46"/>
      <c r="GX463" s="46"/>
      <c r="GY463" s="46"/>
      <c r="GZ463" s="46"/>
      <c r="HA463" s="46"/>
      <c r="HB463" s="46"/>
      <c r="HC463" s="46"/>
      <c r="HD463" s="46"/>
      <c r="HE463" s="46"/>
      <c r="HF463" s="46"/>
      <c r="HG463" s="46"/>
      <c r="HH463" s="46"/>
      <c r="HI463" s="46"/>
      <c r="HJ463" s="46"/>
      <c r="HK463" s="46"/>
      <c r="HL463" s="46"/>
      <c r="HM463" s="46"/>
      <c r="HN463" s="46"/>
      <c r="HO463" s="46"/>
      <c r="HP463" s="46"/>
      <c r="HQ463" s="46"/>
      <c r="HR463" s="46"/>
      <c r="HS463" s="46"/>
      <c r="HT463" s="46"/>
      <c r="HU463" s="46"/>
      <c r="HV463" s="46"/>
      <c r="HW463" s="46"/>
      <c r="HX463" s="46"/>
      <c r="HY463" s="46"/>
      <c r="HZ463" s="46"/>
      <c r="IA463" s="46"/>
      <c r="IB463" s="46"/>
      <c r="IC463" s="46"/>
      <c r="ID463" s="46"/>
      <c r="IE463" s="46"/>
      <c r="IF463" s="46"/>
      <c r="IG463" s="46"/>
      <c r="IH463" s="46"/>
      <c r="II463" s="46"/>
      <c r="IJ463" s="46"/>
      <c r="IK463" s="46"/>
      <c r="IL463" s="46"/>
      <c r="IM463" s="46"/>
      <c r="IN463" s="46"/>
      <c r="IO463" s="46"/>
      <c r="IP463" s="46"/>
      <c r="IQ463" s="46"/>
      <c r="IR463" s="46"/>
      <c r="IS463" s="46"/>
      <c r="IT463" s="46"/>
      <c r="IU463" s="46"/>
      <c r="IV463" s="46"/>
      <c r="IW463" s="46"/>
      <c r="IX463" s="46"/>
      <c r="IY463" s="46"/>
      <c r="IZ463" s="46"/>
      <c r="JA463" s="46"/>
      <c r="JB463" s="46"/>
      <c r="JC463" s="46"/>
      <c r="JD463" s="46"/>
      <c r="JE463" s="46"/>
      <c r="JF463" s="46"/>
      <c r="JG463" s="46"/>
      <c r="JH463" s="46"/>
      <c r="JI463" s="46"/>
      <c r="JJ463" s="46"/>
      <c r="JK463" s="46"/>
      <c r="JL463" s="46"/>
      <c r="JM463" s="46"/>
      <c r="JN463" s="46"/>
      <c r="JO463" s="46"/>
      <c r="JP463" s="46"/>
      <c r="JQ463" s="46"/>
      <c r="JR463" s="46"/>
      <c r="JS463" s="46"/>
      <c r="JT463" s="46"/>
      <c r="JU463" s="46"/>
      <c r="JV463" s="46"/>
    </row>
    <row r="464" spans="1:282" x14ac:dyDescent="0.25">
      <c r="A464" t="s">
        <v>84</v>
      </c>
      <c r="B464" t="s">
        <v>96</v>
      </c>
      <c r="C464" s="14" t="s">
        <v>343</v>
      </c>
      <c r="D464" t="s">
        <v>228</v>
      </c>
      <c r="E464" s="42">
        <v>60000</v>
      </c>
      <c r="F464" s="42">
        <f>E464*0.0287</f>
        <v>1722</v>
      </c>
      <c r="G464" s="42">
        <v>3486.68</v>
      </c>
      <c r="H464" s="42">
        <f>E464*0.0304</f>
        <v>1824</v>
      </c>
      <c r="I464" s="42">
        <v>175</v>
      </c>
      <c r="J464" s="42">
        <v>7207.68</v>
      </c>
      <c r="K464" s="42">
        <v>52792.32</v>
      </c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  <c r="BA464" s="12"/>
      <c r="BB464" s="12"/>
      <c r="BC464" s="12"/>
      <c r="BD464" s="12"/>
      <c r="BE464" s="12"/>
      <c r="BF464" s="12"/>
      <c r="BG464" s="12"/>
      <c r="BH464" s="12"/>
      <c r="BI464" s="12"/>
      <c r="BJ464" s="12"/>
      <c r="BK464" s="12"/>
      <c r="BL464" s="12"/>
      <c r="BM464" s="12"/>
      <c r="BN464" s="12"/>
      <c r="BO464" s="12"/>
      <c r="BP464" s="12"/>
      <c r="BQ464" s="12"/>
      <c r="BR464" s="12"/>
      <c r="BS464" s="12"/>
      <c r="BT464" s="12"/>
      <c r="BU464" s="12"/>
      <c r="BV464" s="12"/>
      <c r="BW464" s="12"/>
      <c r="BX464" s="12"/>
      <c r="BY464" s="12"/>
      <c r="BZ464" s="12"/>
      <c r="CA464" s="12"/>
      <c r="CB464" s="12"/>
      <c r="CC464" s="12"/>
      <c r="CD464" s="12"/>
      <c r="CE464" s="12"/>
      <c r="CF464" s="12"/>
      <c r="CG464" s="12"/>
      <c r="CH464" s="12"/>
      <c r="CI464" s="12"/>
      <c r="CJ464" s="12"/>
      <c r="CK464" s="12"/>
      <c r="CL464" s="12"/>
      <c r="CM464" s="12"/>
      <c r="CN464" s="12"/>
      <c r="CO464" s="12"/>
      <c r="CP464" s="12"/>
      <c r="CQ464" s="12"/>
      <c r="CR464" s="12"/>
      <c r="CS464" s="12"/>
      <c r="CT464" s="12"/>
      <c r="CU464" s="12"/>
      <c r="CV464" s="12"/>
      <c r="CW464" s="12"/>
      <c r="CX464" s="12"/>
      <c r="CY464" s="12"/>
      <c r="CZ464" s="12"/>
      <c r="DA464" s="12"/>
      <c r="DB464" s="12"/>
      <c r="DC464" s="12"/>
      <c r="DD464" s="12"/>
      <c r="DE464" s="12"/>
      <c r="DF464" s="12"/>
      <c r="DG464" s="12"/>
      <c r="DH464" s="12"/>
      <c r="DI464" s="12"/>
      <c r="DJ464" s="12"/>
      <c r="DK464" s="12"/>
      <c r="DL464" s="12"/>
      <c r="DM464" s="12"/>
      <c r="DN464" s="12"/>
      <c r="DO464" s="12"/>
      <c r="DP464" s="12"/>
      <c r="DQ464" s="12"/>
      <c r="DR464" s="12"/>
      <c r="DS464" s="12"/>
      <c r="DT464" s="12"/>
      <c r="DU464" s="12"/>
      <c r="DV464" s="12"/>
      <c r="DW464" s="12"/>
      <c r="DX464" s="12"/>
      <c r="DY464" s="12"/>
      <c r="DZ464" s="12"/>
      <c r="EA464" s="12"/>
      <c r="EB464" s="12"/>
      <c r="EC464" s="12"/>
      <c r="ED464" s="12"/>
      <c r="EE464" s="12"/>
      <c r="EF464" s="12"/>
      <c r="EG464" s="12"/>
      <c r="EH464" s="12"/>
      <c r="EI464" s="12"/>
      <c r="EJ464" s="12"/>
      <c r="EK464" s="12"/>
      <c r="EL464" s="12"/>
      <c r="EM464" s="12"/>
      <c r="EN464" s="12"/>
      <c r="EO464" s="12"/>
      <c r="EP464" s="12"/>
      <c r="EQ464" s="12"/>
      <c r="ER464" s="12"/>
      <c r="ES464" s="12"/>
      <c r="ET464" s="12"/>
      <c r="EU464" s="12"/>
      <c r="EV464" s="12"/>
      <c r="EW464" s="12"/>
      <c r="EX464" s="12"/>
      <c r="EY464" s="12"/>
      <c r="EZ464" s="12"/>
      <c r="FA464" s="12"/>
      <c r="FB464" s="12"/>
      <c r="FC464" s="12"/>
      <c r="FD464" s="12"/>
      <c r="FE464" s="12"/>
      <c r="FF464" s="12"/>
      <c r="FG464" s="12"/>
      <c r="FH464" s="12"/>
      <c r="FI464" s="12"/>
      <c r="FJ464" s="12"/>
      <c r="FK464" s="12"/>
      <c r="FL464" s="12"/>
      <c r="FM464" s="12"/>
      <c r="FN464" s="12"/>
      <c r="FO464" s="12"/>
      <c r="FP464" s="12"/>
      <c r="FQ464" s="12"/>
      <c r="FR464" s="12"/>
      <c r="FS464" s="12"/>
      <c r="FT464" s="12"/>
      <c r="FU464" s="12"/>
      <c r="FV464" s="12"/>
      <c r="FW464" s="12"/>
      <c r="FX464" s="12"/>
      <c r="FY464" s="12"/>
      <c r="FZ464" s="12"/>
      <c r="GA464" s="12"/>
      <c r="GB464" s="12"/>
      <c r="GC464" s="12"/>
      <c r="GD464" s="12"/>
      <c r="GE464" s="12"/>
      <c r="GF464" s="12"/>
      <c r="GG464" s="12"/>
      <c r="GH464" s="12"/>
      <c r="GI464" s="12"/>
      <c r="GJ464" s="12"/>
      <c r="GK464" s="12"/>
      <c r="GL464" s="12"/>
      <c r="GM464" s="12"/>
      <c r="GN464" s="12"/>
      <c r="GO464" s="12"/>
      <c r="GP464" s="12"/>
      <c r="GQ464" s="12"/>
      <c r="GR464" s="12"/>
      <c r="GS464" s="12"/>
      <c r="GT464" s="12"/>
      <c r="GU464" s="12"/>
      <c r="GV464" s="12"/>
      <c r="GW464" s="12"/>
      <c r="GX464" s="12"/>
      <c r="GY464" s="12"/>
      <c r="GZ464" s="12"/>
      <c r="HA464" s="12"/>
      <c r="HB464" s="12"/>
      <c r="HC464" s="12"/>
      <c r="HD464" s="12"/>
      <c r="HE464" s="12"/>
      <c r="HF464" s="12"/>
      <c r="HG464" s="12"/>
      <c r="HH464" s="12"/>
      <c r="HI464" s="12"/>
      <c r="HJ464" s="12"/>
      <c r="HK464" s="12"/>
      <c r="HL464" s="12"/>
      <c r="HM464" s="12"/>
      <c r="HN464" s="12"/>
      <c r="HO464" s="12"/>
      <c r="HP464" s="12"/>
      <c r="HQ464" s="12"/>
      <c r="HR464" s="12"/>
      <c r="HS464" s="12"/>
      <c r="HT464" s="12"/>
      <c r="HU464" s="12"/>
      <c r="HV464" s="12"/>
      <c r="HW464" s="12"/>
      <c r="HX464" s="12"/>
      <c r="HY464" s="12"/>
      <c r="HZ464" s="12"/>
      <c r="IA464" s="12"/>
      <c r="IB464" s="12"/>
      <c r="IC464" s="12"/>
      <c r="ID464" s="12"/>
      <c r="IE464" s="12"/>
      <c r="IF464" s="12"/>
      <c r="IG464" s="12"/>
      <c r="IH464" s="12"/>
      <c r="II464" s="12"/>
      <c r="IJ464" s="12"/>
      <c r="IK464" s="12"/>
      <c r="IL464" s="12"/>
      <c r="IM464" s="12"/>
      <c r="IN464" s="12"/>
      <c r="IO464" s="12"/>
      <c r="IP464" s="12"/>
      <c r="IQ464" s="12"/>
      <c r="IR464" s="12"/>
      <c r="IS464" s="12"/>
      <c r="IT464" s="12"/>
      <c r="IU464" s="12"/>
      <c r="IV464" s="12"/>
      <c r="IW464" s="12"/>
      <c r="IX464" s="12"/>
      <c r="IY464" s="12"/>
      <c r="IZ464" s="12"/>
      <c r="JA464" s="12"/>
      <c r="JB464" s="12"/>
      <c r="JC464" s="12"/>
      <c r="JD464" s="12"/>
      <c r="JE464" s="12"/>
      <c r="JF464" s="12"/>
      <c r="JG464" s="12"/>
      <c r="JH464" s="12"/>
      <c r="JI464" s="12"/>
      <c r="JJ464" s="12"/>
      <c r="JK464" s="12"/>
      <c r="JL464" s="12"/>
      <c r="JM464" s="12"/>
      <c r="JN464" s="12"/>
      <c r="JO464" s="12"/>
      <c r="JP464" s="12"/>
      <c r="JQ464" s="12"/>
      <c r="JR464" s="12"/>
      <c r="JS464" s="12"/>
      <c r="JT464" s="12"/>
      <c r="JU464" s="12"/>
      <c r="JV464" s="12"/>
    </row>
    <row r="465" spans="1:282" x14ac:dyDescent="0.25">
      <c r="A465" s="34" t="s">
        <v>12</v>
      </c>
      <c r="B465" s="34">
        <v>6</v>
      </c>
      <c r="C465" s="35"/>
      <c r="D465" s="34"/>
      <c r="E465" s="61">
        <f>E459+E460+E461+E462+E463+E464</f>
        <v>235750</v>
      </c>
      <c r="F465" s="61">
        <f>SUM(F459:F464)</f>
        <v>6766.03</v>
      </c>
      <c r="G465" s="61">
        <f>G459+G460+G461+G462+G463+G464</f>
        <v>5218.8</v>
      </c>
      <c r="H465" s="61">
        <f>H459+H460+H461+H462+H463+H464</f>
        <v>7166.8</v>
      </c>
      <c r="I465" s="61">
        <f>I459+I460+I461+I462+I463+I464</f>
        <v>5409.9</v>
      </c>
      <c r="J465" s="61">
        <f>J460+J459+J461+J462+J463+J464</f>
        <v>24561.53</v>
      </c>
      <c r="K465" s="61">
        <f>K459+K460+K461+K462+K463+K464</f>
        <v>211188.47</v>
      </c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  <c r="BA465" s="12"/>
      <c r="BB465" s="12"/>
      <c r="BC465" s="12"/>
      <c r="BD465" s="12"/>
      <c r="BE465" s="12"/>
      <c r="BF465" s="12"/>
      <c r="BG465" s="12"/>
      <c r="BH465" s="12"/>
      <c r="BI465" s="12"/>
      <c r="BJ465" s="12"/>
      <c r="BK465" s="12"/>
      <c r="BL465" s="12"/>
      <c r="BM465" s="12"/>
      <c r="BN465" s="12"/>
      <c r="BO465" s="12"/>
      <c r="BP465" s="12"/>
      <c r="BQ465" s="12"/>
      <c r="BR465" s="12"/>
      <c r="BS465" s="12"/>
      <c r="BT465" s="12"/>
      <c r="BU465" s="12"/>
      <c r="BV465" s="12"/>
      <c r="BW465" s="12"/>
      <c r="BX465" s="12"/>
      <c r="BY465" s="12"/>
      <c r="BZ465" s="12"/>
      <c r="CA465" s="12"/>
      <c r="CB465" s="12"/>
      <c r="CC465" s="12"/>
      <c r="CD465" s="12"/>
      <c r="CE465" s="12"/>
      <c r="CF465" s="12"/>
      <c r="CG465" s="12"/>
      <c r="CH465" s="12"/>
      <c r="CI465" s="12"/>
      <c r="CJ465" s="12"/>
      <c r="CK465" s="12"/>
      <c r="CL465" s="12"/>
      <c r="CM465" s="12"/>
      <c r="CN465" s="12"/>
      <c r="CO465" s="12"/>
      <c r="CP465" s="12"/>
      <c r="CQ465" s="12"/>
      <c r="CR465" s="12"/>
      <c r="CS465" s="12"/>
      <c r="CT465" s="12"/>
      <c r="CU465" s="12"/>
      <c r="CV465" s="12"/>
      <c r="CW465" s="12"/>
      <c r="CX465" s="12"/>
      <c r="CY465" s="12"/>
      <c r="CZ465" s="12"/>
      <c r="DA465" s="12"/>
      <c r="DB465" s="12"/>
      <c r="DC465" s="12"/>
      <c r="DD465" s="12"/>
      <c r="DE465" s="12"/>
      <c r="DF465" s="12"/>
      <c r="DG465" s="12"/>
      <c r="DH465" s="12"/>
      <c r="DI465" s="12"/>
      <c r="DJ465" s="12"/>
      <c r="DK465" s="12"/>
      <c r="DL465" s="12"/>
      <c r="DM465" s="12"/>
      <c r="DN465" s="12"/>
      <c r="DO465" s="12"/>
      <c r="DP465" s="12"/>
      <c r="DQ465" s="12"/>
      <c r="DR465" s="12"/>
      <c r="DS465" s="12"/>
      <c r="DT465" s="12"/>
      <c r="DU465" s="12"/>
      <c r="DV465" s="12"/>
      <c r="DW465" s="12"/>
      <c r="DX465" s="12"/>
      <c r="DY465" s="12"/>
      <c r="DZ465" s="12"/>
      <c r="EA465" s="12"/>
      <c r="EB465" s="12"/>
      <c r="EC465" s="12"/>
      <c r="ED465" s="12"/>
      <c r="EE465" s="12"/>
      <c r="EF465" s="12"/>
      <c r="EG465" s="12"/>
      <c r="EH465" s="12"/>
      <c r="EI465" s="12"/>
      <c r="EJ465" s="12"/>
      <c r="EK465" s="12"/>
      <c r="EL465" s="12"/>
      <c r="EM465" s="12"/>
      <c r="EN465" s="12"/>
      <c r="EO465" s="12"/>
      <c r="EP465" s="12"/>
      <c r="EQ465" s="12"/>
      <c r="ER465" s="12"/>
      <c r="ES465" s="12"/>
      <c r="ET465" s="12"/>
      <c r="EU465" s="12"/>
      <c r="EV465" s="12"/>
      <c r="EW465" s="12"/>
      <c r="EX465" s="12"/>
      <c r="EY465" s="12"/>
      <c r="EZ465" s="12"/>
      <c r="FA465" s="12"/>
      <c r="FB465" s="12"/>
      <c r="FC465" s="12"/>
      <c r="FD465" s="12"/>
      <c r="FE465" s="12"/>
      <c r="FF465" s="12"/>
      <c r="FG465" s="12"/>
      <c r="FH465" s="12"/>
      <c r="FI465" s="12"/>
      <c r="FJ465" s="12"/>
      <c r="FK465" s="12"/>
      <c r="FL465" s="12"/>
      <c r="FM465" s="12"/>
      <c r="FN465" s="12"/>
      <c r="FO465" s="12"/>
      <c r="FP465" s="12"/>
      <c r="FQ465" s="12"/>
      <c r="FR465" s="12"/>
      <c r="FS465" s="12"/>
      <c r="FT465" s="12"/>
      <c r="FU465" s="12"/>
      <c r="FV465" s="12"/>
      <c r="FW465" s="12"/>
      <c r="FX465" s="12"/>
      <c r="FY465" s="12"/>
      <c r="FZ465" s="12"/>
      <c r="GA465" s="12"/>
      <c r="GB465" s="12"/>
      <c r="GC465" s="12"/>
      <c r="GD465" s="12"/>
      <c r="GE465" s="12"/>
      <c r="GF465" s="12"/>
      <c r="GG465" s="12"/>
      <c r="GH465" s="12"/>
      <c r="GI465" s="12"/>
      <c r="GJ465" s="12"/>
      <c r="GK465" s="12"/>
      <c r="GL465" s="12"/>
      <c r="GM465" s="12"/>
      <c r="GN465" s="12"/>
      <c r="GO465" s="12"/>
      <c r="GP465" s="12"/>
      <c r="GQ465" s="12"/>
      <c r="GR465" s="12"/>
      <c r="GS465" s="12"/>
      <c r="GT465" s="12"/>
      <c r="GU465" s="12"/>
      <c r="GV465" s="12"/>
      <c r="GW465" s="12"/>
      <c r="GX465" s="12"/>
      <c r="GY465" s="12"/>
      <c r="GZ465" s="12"/>
      <c r="HA465" s="12"/>
      <c r="HB465" s="12"/>
      <c r="HC465" s="12"/>
      <c r="HD465" s="12"/>
      <c r="HE465" s="12"/>
      <c r="HF465" s="12"/>
      <c r="HG465" s="12"/>
      <c r="HH465" s="12"/>
      <c r="HI465" s="12"/>
      <c r="HJ465" s="12"/>
      <c r="HK465" s="12"/>
      <c r="HL465" s="12"/>
      <c r="HM465" s="12"/>
      <c r="HN465" s="12"/>
      <c r="HO465" s="12"/>
      <c r="HP465" s="12"/>
      <c r="HQ465" s="12"/>
      <c r="HR465" s="12"/>
      <c r="HS465" s="12"/>
      <c r="HT465" s="12"/>
      <c r="HU465" s="12"/>
      <c r="HV465" s="12"/>
      <c r="HW465" s="12"/>
      <c r="HX465" s="12"/>
      <c r="HY465" s="12"/>
      <c r="HZ465" s="12"/>
      <c r="IA465" s="12"/>
      <c r="IB465" s="12"/>
      <c r="IC465" s="12"/>
      <c r="ID465" s="12"/>
      <c r="IE465" s="12"/>
      <c r="IF465" s="12"/>
      <c r="IG465" s="12"/>
      <c r="IH465" s="12"/>
      <c r="II465" s="12"/>
      <c r="IJ465" s="12"/>
      <c r="IK465" s="12"/>
      <c r="IL465" s="12"/>
      <c r="IM465" s="12"/>
      <c r="IN465" s="12"/>
      <c r="IO465" s="12"/>
      <c r="IP465" s="12"/>
      <c r="IQ465" s="12"/>
      <c r="IR465" s="12"/>
      <c r="IS465" s="12"/>
      <c r="IT465" s="12"/>
      <c r="IU465" s="12"/>
      <c r="IV465" s="12"/>
      <c r="IW465" s="12"/>
      <c r="IX465" s="12"/>
      <c r="IY465" s="12"/>
      <c r="IZ465" s="12"/>
      <c r="JA465" s="12"/>
      <c r="JB465" s="12"/>
      <c r="JC465" s="12"/>
      <c r="JD465" s="12"/>
      <c r="JE465" s="12"/>
      <c r="JF465" s="12"/>
      <c r="JG465" s="12"/>
      <c r="JH465" s="12"/>
      <c r="JI465" s="12"/>
      <c r="JJ465" s="12"/>
      <c r="JK465" s="12"/>
      <c r="JL465" s="12"/>
      <c r="JM465" s="12"/>
      <c r="JN465" s="12"/>
      <c r="JO465" s="12"/>
      <c r="JP465" s="12"/>
      <c r="JQ465" s="12"/>
      <c r="JR465" s="12"/>
      <c r="JS465" s="12"/>
      <c r="JT465" s="12"/>
      <c r="JU465" s="12"/>
      <c r="JV465" s="12"/>
    </row>
    <row r="466" spans="1:282" x14ac:dyDescent="0.25"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  <c r="BA466" s="12"/>
      <c r="BB466" s="12"/>
      <c r="BC466" s="12"/>
      <c r="BD466" s="12"/>
      <c r="BE466" s="12"/>
      <c r="BF466" s="12"/>
      <c r="BG466" s="12"/>
      <c r="BH466" s="12"/>
      <c r="BI466" s="12"/>
      <c r="BJ466" s="12"/>
      <c r="BK466" s="12"/>
      <c r="BL466" s="12"/>
      <c r="BM466" s="12"/>
      <c r="BN466" s="12"/>
      <c r="BO466" s="12"/>
      <c r="BP466" s="12"/>
      <c r="BQ466" s="12"/>
      <c r="BR466" s="12"/>
      <c r="BS466" s="12"/>
      <c r="BT466" s="12"/>
      <c r="BU466" s="12"/>
      <c r="BV466" s="12"/>
      <c r="BW466" s="12"/>
      <c r="BX466" s="12"/>
      <c r="BY466" s="12"/>
      <c r="BZ466" s="12"/>
      <c r="CA466" s="12"/>
      <c r="CB466" s="12"/>
      <c r="CC466" s="12"/>
      <c r="CD466" s="12"/>
      <c r="CE466" s="12"/>
      <c r="CF466" s="12"/>
      <c r="CG466" s="12"/>
      <c r="CH466" s="12"/>
      <c r="CI466" s="12"/>
      <c r="CJ466" s="12"/>
      <c r="CK466" s="12"/>
      <c r="CL466" s="12"/>
      <c r="CM466" s="12"/>
      <c r="CN466" s="12"/>
      <c r="CO466" s="12"/>
      <c r="CP466" s="12"/>
      <c r="CQ466" s="12"/>
      <c r="CR466" s="12"/>
      <c r="CS466" s="12"/>
      <c r="CT466" s="12"/>
      <c r="CU466" s="12"/>
      <c r="CV466" s="12"/>
      <c r="CW466" s="12"/>
      <c r="CX466" s="12"/>
      <c r="CY466" s="12"/>
      <c r="CZ466" s="12"/>
      <c r="DA466" s="12"/>
      <c r="DB466" s="12"/>
      <c r="DC466" s="12"/>
      <c r="DD466" s="12"/>
      <c r="DE466" s="12"/>
      <c r="DF466" s="12"/>
      <c r="DG466" s="12"/>
      <c r="DH466" s="12"/>
      <c r="DI466" s="12"/>
      <c r="DJ466" s="12"/>
      <c r="DK466" s="12"/>
      <c r="DL466" s="12"/>
      <c r="DM466" s="12"/>
      <c r="DN466" s="12"/>
      <c r="DO466" s="12"/>
      <c r="DP466" s="12"/>
      <c r="DQ466" s="12"/>
      <c r="DR466" s="12"/>
      <c r="DS466" s="12"/>
      <c r="DT466" s="12"/>
      <c r="DU466" s="12"/>
      <c r="DV466" s="12"/>
      <c r="DW466" s="12"/>
      <c r="DX466" s="12"/>
      <c r="DY466" s="12"/>
      <c r="DZ466" s="12"/>
      <c r="EA466" s="12"/>
      <c r="EB466" s="12"/>
      <c r="EC466" s="12"/>
      <c r="ED466" s="12"/>
      <c r="EE466" s="12"/>
      <c r="EF466" s="12"/>
      <c r="EG466" s="12"/>
      <c r="EH466" s="12"/>
      <c r="EI466" s="12"/>
      <c r="EJ466" s="12"/>
      <c r="EK466" s="12"/>
      <c r="EL466" s="12"/>
      <c r="EM466" s="12"/>
      <c r="EN466" s="12"/>
      <c r="EO466" s="12"/>
      <c r="EP466" s="12"/>
      <c r="EQ466" s="12"/>
      <c r="ER466" s="12"/>
      <c r="ES466" s="12"/>
      <c r="ET466" s="12"/>
      <c r="EU466" s="12"/>
      <c r="EV466" s="12"/>
      <c r="EW466" s="12"/>
      <c r="EX466" s="12"/>
      <c r="EY466" s="12"/>
      <c r="EZ466" s="12"/>
      <c r="FA466" s="12"/>
      <c r="FB466" s="12"/>
      <c r="FC466" s="12"/>
      <c r="FD466" s="12"/>
      <c r="FE466" s="12"/>
      <c r="FF466" s="12"/>
      <c r="FG466" s="12"/>
      <c r="FH466" s="12"/>
      <c r="FI466" s="12"/>
      <c r="FJ466" s="12"/>
      <c r="FK466" s="12"/>
      <c r="FL466" s="12"/>
      <c r="FM466" s="12"/>
      <c r="FN466" s="12"/>
      <c r="FO466" s="12"/>
      <c r="FP466" s="12"/>
      <c r="FQ466" s="12"/>
      <c r="FR466" s="12"/>
      <c r="FS466" s="12"/>
      <c r="FT466" s="12"/>
      <c r="FU466" s="12"/>
      <c r="FV466" s="12"/>
      <c r="FW466" s="12"/>
      <c r="FX466" s="12"/>
      <c r="FY466" s="12"/>
      <c r="FZ466" s="12"/>
      <c r="GA466" s="12"/>
      <c r="GB466" s="12"/>
      <c r="GC466" s="12"/>
      <c r="GD466" s="12"/>
      <c r="GE466" s="12"/>
      <c r="GF466" s="12"/>
      <c r="GG466" s="12"/>
      <c r="GH466" s="12"/>
      <c r="GI466" s="12"/>
      <c r="GJ466" s="12"/>
      <c r="GK466" s="12"/>
      <c r="GL466" s="12"/>
      <c r="GM466" s="12"/>
      <c r="GN466" s="12"/>
      <c r="GO466" s="12"/>
      <c r="GP466" s="12"/>
      <c r="GQ466" s="12"/>
      <c r="GR466" s="12"/>
      <c r="GS466" s="12"/>
      <c r="GT466" s="12"/>
      <c r="GU466" s="12"/>
      <c r="GV466" s="12"/>
      <c r="GW466" s="12"/>
      <c r="GX466" s="12"/>
      <c r="GY466" s="12"/>
      <c r="GZ466" s="12"/>
      <c r="HA466" s="12"/>
      <c r="HB466" s="12"/>
      <c r="HC466" s="12"/>
      <c r="HD466" s="12"/>
      <c r="HE466" s="12"/>
      <c r="HF466" s="12"/>
      <c r="HG466" s="12"/>
      <c r="HH466" s="12"/>
      <c r="HI466" s="12"/>
      <c r="HJ466" s="12"/>
      <c r="HK466" s="12"/>
      <c r="HL466" s="12"/>
      <c r="HM466" s="12"/>
      <c r="HN466" s="12"/>
      <c r="HO466" s="12"/>
      <c r="HP466" s="12"/>
      <c r="HQ466" s="12"/>
      <c r="HR466" s="12"/>
      <c r="HS466" s="12"/>
      <c r="HT466" s="12"/>
      <c r="HU466" s="12"/>
      <c r="HV466" s="12"/>
      <c r="HW466" s="12"/>
      <c r="HX466" s="12"/>
      <c r="HY466" s="12"/>
      <c r="HZ466" s="12"/>
      <c r="IA466" s="12"/>
      <c r="IB466" s="12"/>
      <c r="IC466" s="12"/>
      <c r="ID466" s="12"/>
      <c r="IE466" s="12"/>
      <c r="IF466" s="12"/>
      <c r="IG466" s="12"/>
      <c r="IH466" s="12"/>
      <c r="II466" s="12"/>
      <c r="IJ466" s="12"/>
      <c r="IK466" s="12"/>
      <c r="IL466" s="12"/>
      <c r="IM466" s="12"/>
      <c r="IN466" s="12"/>
      <c r="IO466" s="12"/>
      <c r="IP466" s="12"/>
      <c r="IQ466" s="12"/>
      <c r="IR466" s="12"/>
      <c r="IS466" s="12"/>
      <c r="IT466" s="12"/>
      <c r="IU466" s="12"/>
      <c r="IV466" s="12"/>
      <c r="IW466" s="12"/>
      <c r="IX466" s="12"/>
      <c r="IY466" s="12"/>
      <c r="IZ466" s="12"/>
      <c r="JA466" s="12"/>
      <c r="JB466" s="12"/>
      <c r="JC466" s="12"/>
      <c r="JD466" s="12"/>
      <c r="JE466" s="12"/>
      <c r="JF466" s="12"/>
      <c r="JG466" s="12"/>
      <c r="JH466" s="12"/>
      <c r="JI466" s="12"/>
      <c r="JJ466" s="12"/>
      <c r="JK466" s="12"/>
      <c r="JL466" s="12"/>
      <c r="JM466" s="12"/>
      <c r="JN466" s="12"/>
      <c r="JO466" s="12"/>
      <c r="JP466" s="12"/>
      <c r="JQ466" s="12"/>
      <c r="JR466" s="12"/>
      <c r="JS466" s="12"/>
      <c r="JT466" s="12"/>
      <c r="JU466" s="12"/>
      <c r="JV466" s="12"/>
    </row>
    <row r="467" spans="1:282" x14ac:dyDescent="0.25">
      <c r="A467" s="66" t="s">
        <v>82</v>
      </c>
      <c r="B467" s="66"/>
      <c r="C467" s="66"/>
      <c r="D467" s="66"/>
      <c r="E467" s="66"/>
      <c r="F467" s="66"/>
      <c r="G467" s="66"/>
      <c r="H467" s="66"/>
      <c r="I467" s="66"/>
      <c r="J467" s="66"/>
      <c r="K467" s="66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12"/>
      <c r="CC467" s="12"/>
      <c r="CD467" s="12"/>
      <c r="CE467" s="12"/>
      <c r="CF467" s="12"/>
      <c r="CG467" s="12"/>
      <c r="CH467" s="12"/>
      <c r="CI467" s="12"/>
      <c r="CJ467" s="12"/>
      <c r="CK467" s="12"/>
      <c r="CL467" s="12"/>
      <c r="CM467" s="12"/>
      <c r="CN467" s="12"/>
      <c r="CO467" s="12"/>
      <c r="CP467" s="12"/>
      <c r="CQ467" s="12"/>
      <c r="CR467" s="12"/>
      <c r="CS467" s="12"/>
      <c r="CT467" s="12"/>
      <c r="CU467" s="12"/>
      <c r="CV467" s="12"/>
      <c r="CW467" s="12"/>
      <c r="CX467" s="12"/>
      <c r="CY467" s="12"/>
      <c r="CZ467" s="12"/>
      <c r="DA467" s="12"/>
      <c r="DB467" s="12"/>
      <c r="DC467" s="12"/>
      <c r="DD467" s="12"/>
      <c r="DE467" s="12"/>
      <c r="DF467" s="12"/>
      <c r="DG467" s="12"/>
      <c r="DH467" s="12"/>
      <c r="DI467" s="12"/>
      <c r="DJ467" s="12"/>
      <c r="DK467" s="12"/>
      <c r="DL467" s="12"/>
      <c r="DM467" s="12"/>
      <c r="DN467" s="12"/>
      <c r="DO467" s="12"/>
      <c r="DP467" s="12"/>
      <c r="DQ467" s="12"/>
      <c r="DR467" s="12"/>
      <c r="DS467" s="12"/>
      <c r="DT467" s="12"/>
      <c r="DU467" s="12"/>
      <c r="DV467" s="12"/>
      <c r="DW467" s="12"/>
      <c r="DX467" s="12"/>
      <c r="DY467" s="12"/>
      <c r="DZ467" s="12"/>
      <c r="EA467" s="12"/>
      <c r="EB467" s="12"/>
      <c r="EC467" s="12"/>
      <c r="ED467" s="12"/>
      <c r="EE467" s="12"/>
      <c r="EF467" s="12"/>
      <c r="EG467" s="12"/>
      <c r="EH467" s="12"/>
      <c r="EI467" s="12"/>
      <c r="EJ467" s="12"/>
      <c r="EK467" s="12"/>
      <c r="EL467" s="12"/>
      <c r="EM467" s="12"/>
      <c r="EN467" s="12"/>
      <c r="EO467" s="12"/>
      <c r="EP467" s="12"/>
      <c r="EQ467" s="12"/>
      <c r="ER467" s="12"/>
      <c r="ES467" s="12"/>
      <c r="ET467" s="12"/>
      <c r="EU467" s="12"/>
      <c r="EV467" s="12"/>
      <c r="EW467" s="12"/>
      <c r="EX467" s="12"/>
      <c r="EY467" s="12"/>
      <c r="EZ467" s="12"/>
      <c r="FA467" s="12"/>
      <c r="FB467" s="12"/>
      <c r="FC467" s="12"/>
      <c r="FD467" s="12"/>
      <c r="FE467" s="12"/>
      <c r="FF467" s="12"/>
      <c r="FG467" s="12"/>
      <c r="FH467" s="12"/>
      <c r="FI467" s="12"/>
      <c r="FJ467" s="12"/>
      <c r="FK467" s="12"/>
      <c r="FL467" s="12"/>
      <c r="FM467" s="12"/>
      <c r="FN467" s="12"/>
      <c r="FO467" s="12"/>
      <c r="FP467" s="12"/>
      <c r="FQ467" s="12"/>
      <c r="FR467" s="12"/>
      <c r="FS467" s="12"/>
      <c r="FT467" s="12"/>
      <c r="FU467" s="12"/>
      <c r="FV467" s="12"/>
      <c r="FW467" s="12"/>
      <c r="FX467" s="12"/>
      <c r="FY467" s="12"/>
      <c r="FZ467" s="12"/>
      <c r="GA467" s="12"/>
      <c r="GB467" s="12"/>
      <c r="GC467" s="12"/>
      <c r="GD467" s="12"/>
      <c r="GE467" s="12"/>
      <c r="GF467" s="12"/>
      <c r="GG467" s="12"/>
      <c r="GH467" s="12"/>
      <c r="GI467" s="12"/>
      <c r="GJ467" s="12"/>
      <c r="GK467" s="12"/>
      <c r="GL467" s="12"/>
      <c r="GM467" s="12"/>
      <c r="GN467" s="12"/>
      <c r="GO467" s="12"/>
      <c r="GP467" s="12"/>
      <c r="GQ467" s="12"/>
      <c r="GR467" s="12"/>
      <c r="GS467" s="12"/>
      <c r="GT467" s="12"/>
      <c r="GU467" s="12"/>
      <c r="GV467" s="12"/>
      <c r="GW467" s="12"/>
      <c r="GX467" s="12"/>
      <c r="GY467" s="12"/>
      <c r="GZ467" s="12"/>
      <c r="HA467" s="12"/>
      <c r="HB467" s="12"/>
      <c r="HC467" s="12"/>
      <c r="HD467" s="12"/>
      <c r="HE467" s="12"/>
      <c r="HF467" s="12"/>
      <c r="HG467" s="12"/>
      <c r="HH467" s="12"/>
      <c r="HI467" s="12"/>
      <c r="HJ467" s="12"/>
      <c r="HK467" s="12"/>
      <c r="HL467" s="12"/>
      <c r="HM467" s="12"/>
      <c r="HN467" s="12"/>
      <c r="HO467" s="12"/>
      <c r="HP467" s="12"/>
      <c r="HQ467" s="12"/>
      <c r="HR467" s="12"/>
      <c r="HS467" s="12"/>
      <c r="HT467" s="12"/>
      <c r="HU467" s="12"/>
      <c r="HV467" s="12"/>
      <c r="HW467" s="12"/>
      <c r="HX467" s="12"/>
      <c r="HY467" s="12"/>
      <c r="HZ467" s="12"/>
      <c r="IA467" s="12"/>
      <c r="IB467" s="12"/>
      <c r="IC467" s="12"/>
      <c r="ID467" s="12"/>
      <c r="IE467" s="12"/>
      <c r="IF467" s="12"/>
      <c r="IG467" s="12"/>
      <c r="IH467" s="12"/>
      <c r="II467" s="12"/>
      <c r="IJ467" s="12"/>
      <c r="IK467" s="12"/>
      <c r="IL467" s="12"/>
      <c r="IM467" s="12"/>
      <c r="IN467" s="12"/>
      <c r="IO467" s="12"/>
      <c r="IP467" s="12"/>
      <c r="IQ467" s="12"/>
      <c r="IR467" s="12"/>
      <c r="IS467" s="12"/>
      <c r="IT467" s="12"/>
      <c r="IU467" s="12"/>
      <c r="IV467" s="12"/>
      <c r="IW467" s="12"/>
      <c r="IX467" s="12"/>
      <c r="IY467" s="12"/>
      <c r="IZ467" s="12"/>
      <c r="JA467" s="12"/>
      <c r="JB467" s="12"/>
      <c r="JC467" s="12"/>
      <c r="JD467" s="12"/>
      <c r="JE467" s="12"/>
      <c r="JF467" s="12"/>
      <c r="JG467" s="12"/>
      <c r="JH467" s="12"/>
      <c r="JI467" s="12"/>
      <c r="JJ467" s="12"/>
      <c r="JK467" s="12"/>
      <c r="JL467" s="12"/>
      <c r="JM467" s="12"/>
      <c r="JN467" s="12"/>
      <c r="JO467" s="12"/>
      <c r="JP467" s="12"/>
      <c r="JQ467" s="12"/>
      <c r="JR467" s="12"/>
      <c r="JS467" s="12"/>
      <c r="JT467" s="12"/>
      <c r="JU467" s="12"/>
      <c r="JV467" s="12"/>
    </row>
    <row r="468" spans="1:282" x14ac:dyDescent="0.25">
      <c r="A468" t="s">
        <v>293</v>
      </c>
      <c r="B468" s="8" t="s">
        <v>101</v>
      </c>
      <c r="C468" s="14" t="s">
        <v>342</v>
      </c>
      <c r="D468" t="s">
        <v>228</v>
      </c>
      <c r="E468" s="42">
        <v>42000</v>
      </c>
      <c r="F468" s="42">
        <f>E468*0.0287</f>
        <v>1205.4000000000001</v>
      </c>
      <c r="G468" s="42">
        <v>0</v>
      </c>
      <c r="H468" s="42">
        <f>E468*0.0304</f>
        <v>1276.8</v>
      </c>
      <c r="I468" s="42">
        <v>25</v>
      </c>
      <c r="J468" s="42">
        <f>+F468+G468+H468+I468</f>
        <v>2507.1999999999998</v>
      </c>
      <c r="K468" s="42">
        <f>+E468-J468</f>
        <v>39492.800000000003</v>
      </c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12"/>
      <c r="CC468" s="12"/>
      <c r="CD468" s="12"/>
      <c r="CE468" s="12"/>
      <c r="CF468" s="12"/>
      <c r="CG468" s="12"/>
      <c r="CH468" s="12"/>
      <c r="CI468" s="12"/>
      <c r="CJ468" s="12"/>
      <c r="CK468" s="12"/>
      <c r="CL468" s="12"/>
      <c r="CM468" s="12"/>
      <c r="CN468" s="12"/>
      <c r="CO468" s="12"/>
      <c r="CP468" s="12"/>
      <c r="CQ468" s="12"/>
      <c r="CR468" s="12"/>
      <c r="CS468" s="12"/>
      <c r="CT468" s="12"/>
      <c r="CU468" s="12"/>
      <c r="CV468" s="12"/>
      <c r="CW468" s="12"/>
      <c r="CX468" s="12"/>
      <c r="CY468" s="12"/>
      <c r="CZ468" s="12"/>
      <c r="DA468" s="12"/>
      <c r="DB468" s="12"/>
      <c r="DC468" s="12"/>
      <c r="DD468" s="12"/>
      <c r="DE468" s="12"/>
      <c r="DF468" s="12"/>
      <c r="DG468" s="12"/>
      <c r="DH468" s="12"/>
      <c r="DI468" s="12"/>
      <c r="DJ468" s="12"/>
      <c r="DK468" s="12"/>
      <c r="DL468" s="12"/>
      <c r="DM468" s="12"/>
      <c r="DN468" s="12"/>
      <c r="DO468" s="12"/>
      <c r="DP468" s="12"/>
      <c r="DQ468" s="12"/>
      <c r="DR468" s="12"/>
      <c r="DS468" s="12"/>
      <c r="DT468" s="12"/>
      <c r="DU468" s="12"/>
      <c r="DV468" s="12"/>
      <c r="DW468" s="12"/>
      <c r="DX468" s="12"/>
      <c r="DY468" s="12"/>
      <c r="DZ468" s="12"/>
      <c r="EA468" s="12"/>
      <c r="EB468" s="12"/>
      <c r="EC468" s="12"/>
      <c r="ED468" s="12"/>
      <c r="EE468" s="12"/>
      <c r="EF468" s="12"/>
      <c r="EG468" s="12"/>
      <c r="EH468" s="12"/>
      <c r="EI468" s="12"/>
      <c r="EJ468" s="12"/>
      <c r="EK468" s="12"/>
      <c r="EL468" s="12"/>
      <c r="EM468" s="12"/>
      <c r="EN468" s="12"/>
      <c r="EO468" s="12"/>
      <c r="EP468" s="12"/>
      <c r="EQ468" s="12"/>
      <c r="ER468" s="12"/>
      <c r="ES468" s="12"/>
      <c r="ET468" s="12"/>
      <c r="EU468" s="12"/>
      <c r="EV468" s="12"/>
      <c r="EW468" s="12"/>
      <c r="EX468" s="12"/>
      <c r="EY468" s="12"/>
      <c r="EZ468" s="12"/>
      <c r="FA468" s="12"/>
      <c r="FB468" s="12"/>
      <c r="FC468" s="12"/>
      <c r="FD468" s="12"/>
      <c r="FE468" s="12"/>
      <c r="FF468" s="12"/>
      <c r="FG468" s="12"/>
      <c r="FH468" s="12"/>
      <c r="FI468" s="12"/>
      <c r="FJ468" s="12"/>
      <c r="FK468" s="12"/>
      <c r="FL468" s="12"/>
      <c r="FM468" s="12"/>
      <c r="FN468" s="12"/>
      <c r="FO468" s="12"/>
      <c r="FP468" s="12"/>
      <c r="FQ468" s="12"/>
      <c r="FR468" s="12"/>
      <c r="FS468" s="12"/>
      <c r="FT468" s="12"/>
      <c r="FU468" s="12"/>
      <c r="FV468" s="12"/>
      <c r="FW468" s="12"/>
      <c r="FX468" s="12"/>
      <c r="FY468" s="12"/>
      <c r="FZ468" s="12"/>
      <c r="GA468" s="12"/>
      <c r="GB468" s="12"/>
      <c r="GC468" s="12"/>
      <c r="GD468" s="12"/>
      <c r="GE468" s="12"/>
      <c r="GF468" s="12"/>
      <c r="GG468" s="12"/>
      <c r="GH468" s="12"/>
      <c r="GI468" s="12"/>
      <c r="GJ468" s="12"/>
      <c r="GK468" s="12"/>
      <c r="GL468" s="12"/>
      <c r="GM468" s="12"/>
      <c r="GN468" s="12"/>
      <c r="GO468" s="12"/>
      <c r="GP468" s="12"/>
      <c r="GQ468" s="12"/>
      <c r="GR468" s="12"/>
      <c r="GS468" s="12"/>
      <c r="GT468" s="12"/>
      <c r="GU468" s="12"/>
      <c r="GV468" s="12"/>
      <c r="GW468" s="12"/>
      <c r="GX468" s="12"/>
      <c r="GY468" s="12"/>
      <c r="GZ468" s="12"/>
      <c r="HA468" s="12"/>
      <c r="HB468" s="12"/>
      <c r="HC468" s="12"/>
      <c r="HD468" s="12"/>
      <c r="HE468" s="12"/>
      <c r="HF468" s="12"/>
      <c r="HG468" s="12"/>
      <c r="HH468" s="12"/>
      <c r="HI468" s="12"/>
      <c r="HJ468" s="12"/>
      <c r="HK468" s="12"/>
      <c r="HL468" s="12"/>
      <c r="HM468" s="12"/>
      <c r="HN468" s="12"/>
      <c r="HO468" s="12"/>
      <c r="HP468" s="12"/>
      <c r="HQ468" s="12"/>
      <c r="HR468" s="12"/>
      <c r="HS468" s="12"/>
      <c r="HT468" s="12"/>
      <c r="HU468" s="12"/>
      <c r="HV468" s="12"/>
      <c r="HW468" s="12"/>
      <c r="HX468" s="12"/>
      <c r="HY468" s="12"/>
      <c r="HZ468" s="12"/>
      <c r="IA468" s="12"/>
      <c r="IB468" s="12"/>
      <c r="IC468" s="12"/>
      <c r="ID468" s="12"/>
      <c r="IE468" s="12"/>
      <c r="IF468" s="12"/>
      <c r="IG468" s="12"/>
      <c r="IH468" s="12"/>
      <c r="II468" s="12"/>
      <c r="IJ468" s="12"/>
      <c r="IK468" s="12"/>
      <c r="IL468" s="12"/>
      <c r="IM468" s="12"/>
      <c r="IN468" s="12"/>
      <c r="IO468" s="12"/>
      <c r="IP468" s="12"/>
      <c r="IQ468" s="12"/>
      <c r="IR468" s="12"/>
      <c r="IS468" s="12"/>
      <c r="IT468" s="12"/>
      <c r="IU468" s="12"/>
      <c r="IV468" s="12"/>
      <c r="IW468" s="12"/>
      <c r="IX468" s="12"/>
      <c r="IY468" s="12"/>
      <c r="IZ468" s="12"/>
      <c r="JA468" s="12"/>
      <c r="JB468" s="12"/>
      <c r="JC468" s="12"/>
      <c r="JD468" s="12"/>
      <c r="JE468" s="12"/>
      <c r="JF468" s="12"/>
      <c r="JG468" s="12"/>
      <c r="JH468" s="12"/>
      <c r="JI468" s="12"/>
      <c r="JJ468" s="12"/>
      <c r="JK468" s="12"/>
      <c r="JL468" s="12"/>
      <c r="JM468" s="12"/>
      <c r="JN468" s="12"/>
      <c r="JO468" s="12"/>
      <c r="JP468" s="12"/>
      <c r="JQ468" s="12"/>
      <c r="JR468" s="12"/>
      <c r="JS468" s="12"/>
      <c r="JT468" s="12"/>
      <c r="JU468" s="12"/>
      <c r="JV468" s="12"/>
    </row>
    <row r="469" spans="1:282" s="1" customFormat="1" x14ac:dyDescent="0.25">
      <c r="A469" t="s">
        <v>41</v>
      </c>
      <c r="B469" s="8" t="s">
        <v>280</v>
      </c>
      <c r="C469" s="14" t="s">
        <v>342</v>
      </c>
      <c r="D469" t="s">
        <v>226</v>
      </c>
      <c r="E469" s="42">
        <v>31500</v>
      </c>
      <c r="F469" s="42">
        <v>904.05</v>
      </c>
      <c r="G469" s="42">
        <v>0</v>
      </c>
      <c r="H469" s="42">
        <v>957.6</v>
      </c>
      <c r="I469" s="42">
        <v>175</v>
      </c>
      <c r="J469" s="42">
        <f>+F469+G469+H469+I469</f>
        <v>2036.65</v>
      </c>
      <c r="K469" s="42">
        <v>29463.35</v>
      </c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  <c r="AX469" s="11"/>
      <c r="AY469" s="11"/>
      <c r="AZ469" s="11"/>
      <c r="BA469" s="11"/>
      <c r="BB469" s="11"/>
      <c r="BC469" s="11"/>
      <c r="BD469" s="11"/>
      <c r="BE469" s="11"/>
      <c r="BF469" s="11"/>
      <c r="BG469" s="11"/>
      <c r="BH469" s="11"/>
      <c r="BI469" s="11"/>
      <c r="BJ469" s="11"/>
      <c r="BK469" s="11"/>
      <c r="BL469" s="11"/>
      <c r="BM469" s="11"/>
      <c r="BN469" s="11"/>
      <c r="BO469" s="11"/>
      <c r="BP469" s="11"/>
      <c r="BQ469" s="11"/>
      <c r="BR469" s="11"/>
      <c r="BS469" s="11"/>
      <c r="BT469" s="11"/>
      <c r="BU469" s="11"/>
      <c r="BV469" s="11"/>
      <c r="BW469" s="11"/>
      <c r="BX469" s="11"/>
      <c r="BY469" s="11"/>
      <c r="BZ469" s="11"/>
      <c r="CA469" s="11"/>
      <c r="CB469" s="11"/>
      <c r="CC469" s="11"/>
      <c r="CD469" s="11"/>
      <c r="CE469" s="11"/>
      <c r="CF469" s="11"/>
      <c r="CG469" s="11"/>
      <c r="CH469" s="11"/>
      <c r="CI469" s="11"/>
      <c r="CJ469" s="11"/>
      <c r="CK469" s="11"/>
      <c r="CL469" s="11"/>
      <c r="CM469" s="11"/>
      <c r="CN469" s="11"/>
      <c r="CO469" s="11"/>
      <c r="CP469" s="11"/>
      <c r="CQ469" s="11"/>
      <c r="CR469" s="11"/>
      <c r="CS469" s="11"/>
      <c r="CT469" s="11"/>
      <c r="CU469" s="11"/>
      <c r="CV469" s="11"/>
      <c r="CW469" s="11"/>
      <c r="CX469" s="11"/>
      <c r="CY469" s="11"/>
      <c r="CZ469" s="11"/>
      <c r="DA469" s="11"/>
      <c r="DB469" s="11"/>
      <c r="DC469" s="11"/>
      <c r="DD469" s="11"/>
      <c r="DE469" s="11"/>
      <c r="DF469" s="11"/>
      <c r="DG469" s="11"/>
      <c r="DH469" s="11"/>
      <c r="DI469" s="11"/>
      <c r="DJ469" s="11"/>
      <c r="DK469" s="11"/>
      <c r="DL469" s="11"/>
      <c r="DM469" s="11"/>
      <c r="DN469" s="11"/>
      <c r="DO469" s="11"/>
      <c r="DP469" s="11"/>
      <c r="DQ469" s="11"/>
      <c r="DR469" s="11"/>
      <c r="DS469" s="11"/>
      <c r="DT469" s="11"/>
      <c r="DU469" s="11"/>
      <c r="DV469" s="11"/>
      <c r="DW469" s="11"/>
      <c r="DX469" s="11"/>
      <c r="DY469" s="11"/>
      <c r="DZ469" s="11"/>
      <c r="EA469" s="11"/>
      <c r="EB469" s="11"/>
      <c r="EC469" s="11"/>
      <c r="ED469" s="11"/>
      <c r="EE469" s="11"/>
      <c r="EF469" s="11"/>
      <c r="EG469" s="11"/>
      <c r="EH469" s="11"/>
      <c r="EI469" s="11"/>
      <c r="EJ469" s="11"/>
      <c r="EK469" s="11"/>
      <c r="EL469" s="11"/>
      <c r="EM469" s="11"/>
      <c r="EN469" s="11"/>
      <c r="EO469" s="11"/>
      <c r="EP469" s="11"/>
      <c r="EQ469" s="11"/>
      <c r="ER469" s="11"/>
      <c r="ES469" s="11"/>
      <c r="ET469" s="11"/>
      <c r="EU469" s="11"/>
      <c r="EV469" s="11"/>
      <c r="EW469" s="11"/>
      <c r="EX469" s="11"/>
      <c r="EY469" s="11"/>
      <c r="EZ469" s="11"/>
      <c r="FA469" s="11"/>
      <c r="FB469" s="11"/>
      <c r="FC469" s="11"/>
      <c r="FD469" s="11"/>
      <c r="FE469" s="11"/>
      <c r="FF469" s="11"/>
      <c r="FG469" s="11"/>
      <c r="FH469" s="11"/>
      <c r="FI469" s="11"/>
      <c r="FJ469" s="11"/>
      <c r="FK469" s="11"/>
      <c r="FL469" s="11"/>
      <c r="FM469" s="11"/>
      <c r="FN469" s="11"/>
      <c r="FO469" s="11"/>
      <c r="FP469" s="11"/>
      <c r="FQ469" s="11"/>
      <c r="FR469" s="11"/>
      <c r="FS469" s="11"/>
      <c r="FT469" s="11"/>
      <c r="FU469" s="11"/>
      <c r="FV469" s="11"/>
      <c r="FW469" s="11"/>
      <c r="FX469" s="11"/>
      <c r="FY469" s="11"/>
      <c r="FZ469" s="11"/>
      <c r="GA469" s="11"/>
      <c r="GB469" s="11"/>
      <c r="GC469" s="11"/>
      <c r="GD469" s="11"/>
      <c r="GE469" s="11"/>
      <c r="GF469" s="11"/>
      <c r="GG469" s="11"/>
      <c r="GH469" s="11"/>
      <c r="GI469" s="11"/>
      <c r="GJ469" s="11"/>
      <c r="GK469" s="11"/>
      <c r="GL469" s="11"/>
      <c r="GM469" s="11"/>
      <c r="GN469" s="11"/>
      <c r="GO469" s="11"/>
      <c r="GP469" s="11"/>
      <c r="GQ469" s="11"/>
      <c r="GR469" s="11"/>
      <c r="GS469" s="11"/>
      <c r="GT469" s="11"/>
      <c r="GU469" s="11"/>
      <c r="GV469" s="11"/>
      <c r="GW469" s="11"/>
      <c r="GX469" s="11"/>
      <c r="GY469" s="11"/>
      <c r="GZ469" s="11"/>
      <c r="HA469" s="11"/>
      <c r="HB469" s="11"/>
      <c r="HC469" s="11"/>
      <c r="HD469" s="11"/>
      <c r="HE469" s="11"/>
      <c r="HF469" s="11"/>
      <c r="HG469" s="11"/>
      <c r="HH469" s="11"/>
      <c r="HI469" s="11"/>
      <c r="HJ469" s="11"/>
      <c r="HK469" s="11"/>
      <c r="HL469" s="11"/>
      <c r="HM469" s="11"/>
      <c r="HN469" s="11"/>
      <c r="HO469" s="11"/>
      <c r="HP469" s="11"/>
      <c r="HQ469" s="11"/>
      <c r="HR469" s="11"/>
      <c r="HS469" s="11"/>
      <c r="HT469" s="11"/>
      <c r="HU469" s="11"/>
      <c r="HV469" s="11"/>
      <c r="HW469" s="11"/>
      <c r="HX469" s="11"/>
      <c r="HY469" s="11"/>
      <c r="HZ469" s="11"/>
      <c r="IA469" s="11"/>
      <c r="IB469" s="11"/>
      <c r="IC469" s="11"/>
      <c r="ID469" s="11"/>
      <c r="IE469" s="11"/>
      <c r="IF469" s="11"/>
      <c r="IG469" s="11"/>
      <c r="IH469" s="11"/>
      <c r="II469" s="11"/>
      <c r="IJ469" s="11"/>
      <c r="IK469" s="11"/>
      <c r="IL469" s="11"/>
      <c r="IM469" s="11"/>
      <c r="IN469" s="11"/>
      <c r="IO469" s="11"/>
      <c r="IP469" s="11"/>
      <c r="IQ469" s="11"/>
      <c r="IR469" s="11"/>
      <c r="IS469" s="11"/>
      <c r="IT469" s="11"/>
      <c r="IU469" s="11"/>
      <c r="IV469" s="11"/>
      <c r="IW469" s="11"/>
      <c r="IX469" s="11"/>
      <c r="IY469" s="11"/>
      <c r="IZ469" s="11"/>
      <c r="JA469" s="11"/>
      <c r="JB469" s="11"/>
      <c r="JC469" s="11"/>
      <c r="JD469" s="11"/>
      <c r="JE469" s="11"/>
      <c r="JF469" s="11"/>
      <c r="JG469" s="11"/>
      <c r="JH469" s="11"/>
      <c r="JI469" s="11"/>
      <c r="JJ469" s="11"/>
      <c r="JK469" s="11"/>
      <c r="JL469" s="11"/>
      <c r="JM469" s="11"/>
      <c r="JN469" s="11"/>
      <c r="JO469" s="11"/>
      <c r="JP469" s="11"/>
      <c r="JQ469" s="11"/>
      <c r="JR469" s="11"/>
      <c r="JS469" s="11"/>
      <c r="JT469" s="11"/>
      <c r="JU469" s="11"/>
      <c r="JV469" s="11"/>
    </row>
    <row r="470" spans="1:282" x14ac:dyDescent="0.25">
      <c r="A470" s="26" t="s">
        <v>12</v>
      </c>
      <c r="B470" s="26">
        <v>2</v>
      </c>
      <c r="C470" s="27"/>
      <c r="D470" s="26"/>
      <c r="E470" s="49">
        <f>SUM(E468:E469)</f>
        <v>73500</v>
      </c>
      <c r="F470" s="49">
        <f>SUM(F468:F469)</f>
        <v>2109.4499999999998</v>
      </c>
      <c r="G470" s="49">
        <f>SUM(G468:G469)</f>
        <v>0</v>
      </c>
      <c r="H470" s="49">
        <f>SUM(H468)+H469</f>
        <v>2234.4</v>
      </c>
      <c r="I470" s="49">
        <f>SUM(I468:I469)</f>
        <v>200</v>
      </c>
      <c r="J470" s="49">
        <f>SUM(J468)+J469</f>
        <v>4543.8500000000004</v>
      </c>
      <c r="K470" s="49">
        <f>SUM(K468)+K469</f>
        <v>68956.149999999994</v>
      </c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  <c r="BA470" s="12"/>
      <c r="BB470" s="12"/>
      <c r="BC470" s="12"/>
      <c r="BD470" s="12"/>
      <c r="BE470" s="12"/>
      <c r="BF470" s="12"/>
      <c r="BG470" s="12"/>
      <c r="BH470" s="12"/>
      <c r="BI470" s="12"/>
      <c r="BJ470" s="12"/>
      <c r="BK470" s="12"/>
      <c r="BL470" s="12"/>
      <c r="BM470" s="12"/>
      <c r="BN470" s="12"/>
      <c r="BO470" s="12"/>
      <c r="BP470" s="12"/>
      <c r="BQ470" s="12"/>
      <c r="BR470" s="12"/>
      <c r="BS470" s="12"/>
      <c r="BT470" s="12"/>
      <c r="BU470" s="12"/>
      <c r="BV470" s="12"/>
      <c r="BW470" s="12"/>
      <c r="BX470" s="12"/>
      <c r="BY470" s="12"/>
      <c r="BZ470" s="12"/>
      <c r="CA470" s="12"/>
      <c r="CB470" s="12"/>
      <c r="CC470" s="12"/>
      <c r="CD470" s="12"/>
      <c r="CE470" s="12"/>
      <c r="CF470" s="12"/>
      <c r="CG470" s="12"/>
      <c r="CH470" s="12"/>
      <c r="CI470" s="12"/>
      <c r="CJ470" s="12"/>
      <c r="CK470" s="12"/>
      <c r="CL470" s="12"/>
      <c r="CM470" s="12"/>
      <c r="CN470" s="12"/>
      <c r="CO470" s="12"/>
      <c r="CP470" s="12"/>
      <c r="CQ470" s="12"/>
      <c r="CR470" s="12"/>
      <c r="CS470" s="12"/>
      <c r="CT470" s="12"/>
      <c r="CU470" s="12"/>
      <c r="CV470" s="12"/>
      <c r="CW470" s="12"/>
      <c r="CX470" s="12"/>
      <c r="CY470" s="12"/>
      <c r="CZ470" s="12"/>
      <c r="DA470" s="12"/>
      <c r="DB470" s="12"/>
      <c r="DC470" s="12"/>
      <c r="DD470" s="12"/>
      <c r="DE470" s="12"/>
      <c r="DF470" s="12"/>
      <c r="DG470" s="12"/>
      <c r="DH470" s="12"/>
      <c r="DI470" s="12"/>
      <c r="DJ470" s="12"/>
      <c r="DK470" s="12"/>
      <c r="DL470" s="12"/>
      <c r="DM470" s="12"/>
      <c r="DN470" s="12"/>
      <c r="DO470" s="12"/>
      <c r="DP470" s="12"/>
      <c r="DQ470" s="12"/>
      <c r="DR470" s="12"/>
      <c r="DS470" s="12"/>
      <c r="DT470" s="12"/>
      <c r="DU470" s="12"/>
      <c r="DV470" s="12"/>
      <c r="DW470" s="12"/>
      <c r="DX470" s="12"/>
      <c r="DY470" s="12"/>
      <c r="DZ470" s="12"/>
      <c r="EA470" s="12"/>
      <c r="EB470" s="12"/>
      <c r="EC470" s="12"/>
      <c r="ED470" s="12"/>
      <c r="EE470" s="12"/>
      <c r="EF470" s="12"/>
      <c r="EG470" s="12"/>
      <c r="EH470" s="12"/>
      <c r="EI470" s="12"/>
      <c r="EJ470" s="12"/>
      <c r="EK470" s="12"/>
      <c r="EL470" s="12"/>
      <c r="EM470" s="12"/>
      <c r="EN470" s="12"/>
      <c r="EO470" s="12"/>
      <c r="EP470" s="12"/>
      <c r="EQ470" s="12"/>
      <c r="ER470" s="12"/>
      <c r="ES470" s="12"/>
      <c r="ET470" s="12"/>
      <c r="EU470" s="12"/>
      <c r="EV470" s="12"/>
      <c r="EW470" s="12"/>
      <c r="EX470" s="12"/>
      <c r="EY470" s="12"/>
      <c r="EZ470" s="12"/>
      <c r="FA470" s="12"/>
      <c r="FB470" s="12"/>
      <c r="FC470" s="12"/>
      <c r="FD470" s="12"/>
      <c r="FE470" s="12"/>
      <c r="FF470" s="12"/>
      <c r="FG470" s="12"/>
      <c r="FH470" s="12"/>
      <c r="FI470" s="12"/>
      <c r="FJ470" s="12"/>
      <c r="FK470" s="12"/>
      <c r="FL470" s="12"/>
      <c r="FM470" s="12"/>
      <c r="FN470" s="12"/>
      <c r="FO470" s="12"/>
      <c r="FP470" s="12"/>
      <c r="FQ470" s="12"/>
      <c r="FR470" s="12"/>
      <c r="FS470" s="12"/>
      <c r="FT470" s="12"/>
      <c r="FU470" s="12"/>
      <c r="FV470" s="12"/>
      <c r="FW470" s="12"/>
      <c r="FX470" s="12"/>
      <c r="FY470" s="12"/>
      <c r="FZ470" s="12"/>
      <c r="GA470" s="12"/>
      <c r="GB470" s="12"/>
      <c r="GC470" s="12"/>
      <c r="GD470" s="12"/>
      <c r="GE470" s="12"/>
      <c r="GF470" s="12"/>
      <c r="GG470" s="12"/>
      <c r="GH470" s="12"/>
      <c r="GI470" s="12"/>
      <c r="GJ470" s="12"/>
      <c r="GK470" s="12"/>
      <c r="GL470" s="12"/>
      <c r="GM470" s="12"/>
      <c r="GN470" s="12"/>
      <c r="GO470" s="12"/>
      <c r="GP470" s="12"/>
      <c r="GQ470" s="12"/>
      <c r="GR470" s="12"/>
      <c r="GS470" s="12"/>
      <c r="GT470" s="12"/>
      <c r="GU470" s="12"/>
      <c r="GV470" s="12"/>
      <c r="GW470" s="12"/>
      <c r="GX470" s="12"/>
      <c r="GY470" s="12"/>
      <c r="GZ470" s="12"/>
      <c r="HA470" s="12"/>
      <c r="HB470" s="12"/>
      <c r="HC470" s="12"/>
      <c r="HD470" s="12"/>
      <c r="HE470" s="12"/>
      <c r="HF470" s="12"/>
      <c r="HG470" s="12"/>
      <c r="HH470" s="12"/>
      <c r="HI470" s="12"/>
      <c r="HJ470" s="12"/>
      <c r="HK470" s="12"/>
      <c r="HL470" s="12"/>
      <c r="HM470" s="12"/>
      <c r="HN470" s="12"/>
      <c r="HO470" s="12"/>
      <c r="HP470" s="12"/>
      <c r="HQ470" s="12"/>
      <c r="HR470" s="12"/>
      <c r="HS470" s="12"/>
      <c r="HT470" s="12"/>
      <c r="HU470" s="12"/>
      <c r="HV470" s="12"/>
      <c r="HW470" s="12"/>
      <c r="HX470" s="12"/>
      <c r="HY470" s="12"/>
      <c r="HZ470" s="12"/>
      <c r="IA470" s="12"/>
      <c r="IB470" s="12"/>
      <c r="IC470" s="12"/>
      <c r="ID470" s="12"/>
      <c r="IE470" s="12"/>
      <c r="IF470" s="12"/>
      <c r="IG470" s="12"/>
      <c r="IH470" s="12"/>
      <c r="II470" s="12"/>
      <c r="IJ470" s="12"/>
      <c r="IK470" s="12"/>
      <c r="IL470" s="12"/>
      <c r="IM470" s="12"/>
      <c r="IN470" s="12"/>
      <c r="IO470" s="12"/>
      <c r="IP470" s="12"/>
      <c r="IQ470" s="12"/>
      <c r="IR470" s="12"/>
      <c r="IS470" s="12"/>
      <c r="IT470" s="12"/>
      <c r="IU470" s="12"/>
      <c r="IV470" s="12"/>
      <c r="IW470" s="12"/>
      <c r="IX470" s="12"/>
      <c r="IY470" s="12"/>
      <c r="IZ470" s="12"/>
      <c r="JA470" s="12"/>
      <c r="JB470" s="12"/>
      <c r="JC470" s="12"/>
      <c r="JD470" s="12"/>
      <c r="JE470" s="12"/>
      <c r="JF470" s="12"/>
      <c r="JG470" s="12"/>
      <c r="JH470" s="12"/>
      <c r="JI470" s="12"/>
      <c r="JJ470" s="12"/>
      <c r="JK470" s="12"/>
      <c r="JL470" s="12"/>
      <c r="JM470" s="12"/>
      <c r="JN470" s="12"/>
      <c r="JO470" s="12"/>
      <c r="JP470" s="12"/>
      <c r="JQ470" s="12"/>
      <c r="JR470" s="12"/>
      <c r="JS470" s="12"/>
      <c r="JT470" s="12"/>
      <c r="JU470" s="12"/>
      <c r="JV470" s="12"/>
    </row>
    <row r="471" spans="1:282" x14ac:dyDescent="0.25">
      <c r="A471" s="1"/>
      <c r="B471" s="1"/>
      <c r="C471" s="17"/>
      <c r="D471" s="1"/>
      <c r="E471" s="54"/>
      <c r="F471" s="54"/>
      <c r="G471" s="54"/>
      <c r="H471" s="54"/>
      <c r="I471" s="54"/>
      <c r="J471" s="54"/>
      <c r="K471" s="54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  <c r="BA471" s="12"/>
      <c r="BB471" s="12"/>
      <c r="BC471" s="12"/>
      <c r="BD471" s="12"/>
      <c r="BE471" s="12"/>
      <c r="BF471" s="12"/>
      <c r="BG471" s="12"/>
      <c r="BH471" s="12"/>
      <c r="BI471" s="12"/>
      <c r="BJ471" s="12"/>
      <c r="BK471" s="12"/>
      <c r="BL471" s="12"/>
      <c r="BM471" s="12"/>
      <c r="BN471" s="12"/>
      <c r="BO471" s="12"/>
      <c r="BP471" s="12"/>
      <c r="BQ471" s="12"/>
      <c r="BR471" s="12"/>
      <c r="BS471" s="12"/>
      <c r="BT471" s="12"/>
      <c r="BU471" s="12"/>
      <c r="BV471" s="12"/>
      <c r="BW471" s="12"/>
      <c r="BX471" s="12"/>
      <c r="BY471" s="12"/>
      <c r="BZ471" s="12"/>
      <c r="CA471" s="12"/>
      <c r="CB471" s="12"/>
      <c r="CC471" s="12"/>
      <c r="CD471" s="12"/>
      <c r="CE471" s="12"/>
      <c r="CF471" s="12"/>
      <c r="CG471" s="12"/>
      <c r="CH471" s="12"/>
      <c r="CI471" s="12"/>
      <c r="CJ471" s="12"/>
      <c r="CK471" s="12"/>
      <c r="CL471" s="12"/>
      <c r="CM471" s="12"/>
      <c r="CN471" s="12"/>
      <c r="CO471" s="12"/>
      <c r="CP471" s="12"/>
      <c r="CQ471" s="12"/>
      <c r="CR471" s="12"/>
      <c r="CS471" s="12"/>
      <c r="CT471" s="12"/>
      <c r="CU471" s="12"/>
      <c r="CV471" s="12"/>
      <c r="CW471" s="12"/>
      <c r="CX471" s="12"/>
      <c r="CY471" s="12"/>
      <c r="CZ471" s="12"/>
      <c r="DA471" s="12"/>
      <c r="DB471" s="12"/>
      <c r="DC471" s="12"/>
      <c r="DD471" s="12"/>
      <c r="DE471" s="12"/>
      <c r="DF471" s="12"/>
      <c r="DG471" s="12"/>
      <c r="DH471" s="12"/>
      <c r="DI471" s="12"/>
      <c r="DJ471" s="12"/>
      <c r="DK471" s="12"/>
      <c r="DL471" s="12"/>
      <c r="DM471" s="12"/>
      <c r="DN471" s="12"/>
      <c r="DO471" s="12"/>
      <c r="DP471" s="12"/>
      <c r="DQ471" s="12"/>
      <c r="DR471" s="12"/>
      <c r="DS471" s="12"/>
      <c r="DT471" s="12"/>
      <c r="DU471" s="12"/>
      <c r="DV471" s="12"/>
      <c r="DW471" s="12"/>
      <c r="DX471" s="12"/>
      <c r="DY471" s="12"/>
      <c r="DZ471" s="12"/>
      <c r="EA471" s="12"/>
      <c r="EB471" s="12"/>
      <c r="EC471" s="12"/>
      <c r="ED471" s="12"/>
      <c r="EE471" s="12"/>
      <c r="EF471" s="12"/>
      <c r="EG471" s="12"/>
      <c r="EH471" s="12"/>
      <c r="EI471" s="12"/>
      <c r="EJ471" s="12"/>
      <c r="EK471" s="12"/>
      <c r="EL471" s="12"/>
      <c r="EM471" s="12"/>
      <c r="EN471" s="12"/>
      <c r="EO471" s="12"/>
      <c r="EP471" s="12"/>
      <c r="EQ471" s="12"/>
      <c r="ER471" s="12"/>
      <c r="ES471" s="12"/>
      <c r="ET471" s="12"/>
      <c r="EU471" s="12"/>
      <c r="EV471" s="12"/>
      <c r="EW471" s="12"/>
      <c r="EX471" s="12"/>
      <c r="EY471" s="12"/>
      <c r="EZ471" s="12"/>
      <c r="FA471" s="12"/>
      <c r="FB471" s="12"/>
      <c r="FC471" s="12"/>
      <c r="FD471" s="12"/>
      <c r="FE471" s="12"/>
      <c r="FF471" s="12"/>
      <c r="FG471" s="12"/>
      <c r="FH471" s="12"/>
      <c r="FI471" s="12"/>
      <c r="FJ471" s="12"/>
      <c r="FK471" s="12"/>
      <c r="FL471" s="12"/>
      <c r="FM471" s="12"/>
      <c r="FN471" s="12"/>
      <c r="FO471" s="12"/>
      <c r="FP471" s="12"/>
      <c r="FQ471" s="12"/>
      <c r="FR471" s="12"/>
      <c r="FS471" s="12"/>
      <c r="FT471" s="12"/>
      <c r="FU471" s="12"/>
      <c r="FV471" s="12"/>
      <c r="FW471" s="12"/>
      <c r="FX471" s="12"/>
      <c r="FY471" s="12"/>
      <c r="FZ471" s="12"/>
      <c r="GA471" s="12"/>
      <c r="GB471" s="12"/>
      <c r="GC471" s="12"/>
      <c r="GD471" s="12"/>
      <c r="GE471" s="12"/>
      <c r="GF471" s="12"/>
      <c r="GG471" s="12"/>
      <c r="GH471" s="12"/>
      <c r="GI471" s="12"/>
      <c r="GJ471" s="12"/>
      <c r="GK471" s="12"/>
      <c r="GL471" s="12"/>
      <c r="GM471" s="12"/>
      <c r="GN471" s="12"/>
      <c r="GO471" s="12"/>
      <c r="GP471" s="12"/>
      <c r="GQ471" s="12"/>
      <c r="GR471" s="12"/>
      <c r="GS471" s="12"/>
      <c r="GT471" s="12"/>
      <c r="GU471" s="12"/>
      <c r="GV471" s="12"/>
      <c r="GW471" s="12"/>
      <c r="GX471" s="12"/>
      <c r="GY471" s="12"/>
      <c r="GZ471" s="12"/>
      <c r="HA471" s="12"/>
      <c r="HB471" s="12"/>
      <c r="HC471" s="12"/>
      <c r="HD471" s="12"/>
      <c r="HE471" s="12"/>
      <c r="HF471" s="12"/>
      <c r="HG471" s="12"/>
      <c r="HH471" s="12"/>
      <c r="HI471" s="12"/>
      <c r="HJ471" s="12"/>
      <c r="HK471" s="12"/>
      <c r="HL471" s="12"/>
      <c r="HM471" s="12"/>
      <c r="HN471" s="12"/>
      <c r="HO471" s="12"/>
      <c r="HP471" s="12"/>
      <c r="HQ471" s="12"/>
      <c r="HR471" s="12"/>
      <c r="HS471" s="12"/>
      <c r="HT471" s="12"/>
      <c r="HU471" s="12"/>
      <c r="HV471" s="12"/>
      <c r="HW471" s="12"/>
      <c r="HX471" s="12"/>
      <c r="HY471" s="12"/>
      <c r="HZ471" s="12"/>
      <c r="IA471" s="12"/>
      <c r="IB471" s="12"/>
      <c r="IC471" s="12"/>
      <c r="ID471" s="12"/>
      <c r="IE471" s="12"/>
      <c r="IF471" s="12"/>
      <c r="IG471" s="12"/>
      <c r="IH471" s="12"/>
      <c r="II471" s="12"/>
      <c r="IJ471" s="12"/>
      <c r="IK471" s="12"/>
      <c r="IL471" s="12"/>
      <c r="IM471" s="12"/>
      <c r="IN471" s="12"/>
      <c r="IO471" s="12"/>
      <c r="IP471" s="12"/>
      <c r="IQ471" s="12"/>
      <c r="IR471" s="12"/>
      <c r="IS471" s="12"/>
      <c r="IT471" s="12"/>
      <c r="IU471" s="12"/>
      <c r="IV471" s="12"/>
      <c r="IW471" s="12"/>
      <c r="IX471" s="12"/>
      <c r="IY471" s="12"/>
      <c r="IZ471" s="12"/>
      <c r="JA471" s="12"/>
      <c r="JB471" s="12"/>
      <c r="JC471" s="12"/>
      <c r="JD471" s="12"/>
      <c r="JE471" s="12"/>
      <c r="JF471" s="12"/>
      <c r="JG471" s="12"/>
      <c r="JH471" s="12"/>
      <c r="JI471" s="12"/>
      <c r="JJ471" s="12"/>
      <c r="JK471" s="12"/>
      <c r="JL471" s="12"/>
      <c r="JM471" s="12"/>
      <c r="JN471" s="12"/>
      <c r="JO471" s="12"/>
      <c r="JP471" s="12"/>
      <c r="JQ471" s="12"/>
      <c r="JR471" s="12"/>
      <c r="JS471" s="12"/>
      <c r="JT471" s="12"/>
      <c r="JU471" s="12"/>
      <c r="JV471" s="12"/>
    </row>
    <row r="472" spans="1:282" x14ac:dyDescent="0.25">
      <c r="A472" s="1" t="s">
        <v>397</v>
      </c>
      <c r="B472" s="1"/>
      <c r="C472" s="17"/>
      <c r="D472" s="1"/>
      <c r="E472" s="54"/>
      <c r="F472" s="54"/>
      <c r="G472" s="54"/>
      <c r="H472" s="54"/>
      <c r="I472" s="54"/>
      <c r="J472" s="54"/>
      <c r="K472" s="54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  <c r="BA472" s="12"/>
      <c r="BB472" s="12"/>
      <c r="BC472" s="12"/>
      <c r="BD472" s="12"/>
      <c r="BE472" s="12"/>
      <c r="BF472" s="12"/>
      <c r="BG472" s="12"/>
      <c r="BH472" s="12"/>
      <c r="BI472" s="12"/>
      <c r="BJ472" s="12"/>
      <c r="BK472" s="12"/>
      <c r="BL472" s="12"/>
      <c r="BM472" s="12"/>
      <c r="BN472" s="12"/>
      <c r="BO472" s="12"/>
      <c r="BP472" s="12"/>
      <c r="BQ472" s="12"/>
      <c r="BR472" s="12"/>
      <c r="BS472" s="12"/>
      <c r="BT472" s="12"/>
      <c r="BU472" s="12"/>
      <c r="BV472" s="12"/>
      <c r="BW472" s="12"/>
      <c r="BX472" s="12"/>
      <c r="BY472" s="12"/>
      <c r="BZ472" s="12"/>
      <c r="CA472" s="12"/>
      <c r="CB472" s="12"/>
      <c r="CC472" s="12"/>
      <c r="CD472" s="12"/>
      <c r="CE472" s="12"/>
      <c r="CF472" s="12"/>
      <c r="CG472" s="12"/>
      <c r="CH472" s="12"/>
      <c r="CI472" s="12"/>
      <c r="CJ472" s="12"/>
      <c r="CK472" s="12"/>
      <c r="CL472" s="12"/>
      <c r="CM472" s="12"/>
      <c r="CN472" s="12"/>
      <c r="CO472" s="12"/>
      <c r="CP472" s="12"/>
      <c r="CQ472" s="12"/>
      <c r="CR472" s="12"/>
      <c r="CS472" s="12"/>
      <c r="CT472" s="12"/>
      <c r="CU472" s="12"/>
      <c r="CV472" s="12"/>
      <c r="CW472" s="12"/>
      <c r="CX472" s="12"/>
      <c r="CY472" s="12"/>
      <c r="CZ472" s="12"/>
      <c r="DA472" s="12"/>
      <c r="DB472" s="12"/>
      <c r="DC472" s="12"/>
      <c r="DD472" s="12"/>
      <c r="DE472" s="12"/>
      <c r="DF472" s="12"/>
      <c r="DG472" s="12"/>
      <c r="DH472" s="12"/>
      <c r="DI472" s="12"/>
      <c r="DJ472" s="12"/>
      <c r="DK472" s="12"/>
      <c r="DL472" s="12"/>
      <c r="DM472" s="12"/>
      <c r="DN472" s="12"/>
      <c r="DO472" s="12"/>
      <c r="DP472" s="12"/>
      <c r="DQ472" s="12"/>
      <c r="DR472" s="12"/>
      <c r="DS472" s="12"/>
      <c r="DT472" s="12"/>
      <c r="DU472" s="12"/>
      <c r="DV472" s="12"/>
      <c r="DW472" s="12"/>
      <c r="DX472" s="12"/>
      <c r="DY472" s="12"/>
      <c r="DZ472" s="12"/>
      <c r="EA472" s="12"/>
      <c r="EB472" s="12"/>
      <c r="EC472" s="12"/>
      <c r="ED472" s="12"/>
      <c r="EE472" s="12"/>
      <c r="EF472" s="12"/>
      <c r="EG472" s="12"/>
      <c r="EH472" s="12"/>
      <c r="EI472" s="12"/>
      <c r="EJ472" s="12"/>
      <c r="EK472" s="12"/>
      <c r="EL472" s="12"/>
      <c r="EM472" s="12"/>
      <c r="EN472" s="12"/>
      <c r="EO472" s="12"/>
      <c r="EP472" s="12"/>
      <c r="EQ472" s="12"/>
      <c r="ER472" s="12"/>
      <c r="ES472" s="12"/>
      <c r="ET472" s="12"/>
      <c r="EU472" s="12"/>
      <c r="EV472" s="12"/>
      <c r="EW472" s="12"/>
      <c r="EX472" s="12"/>
      <c r="EY472" s="12"/>
      <c r="EZ472" s="12"/>
      <c r="FA472" s="12"/>
      <c r="FB472" s="12"/>
      <c r="FC472" s="12"/>
      <c r="FD472" s="12"/>
      <c r="FE472" s="12"/>
      <c r="FF472" s="12"/>
      <c r="FG472" s="12"/>
      <c r="FH472" s="12"/>
      <c r="FI472" s="12"/>
      <c r="FJ472" s="12"/>
      <c r="FK472" s="12"/>
      <c r="FL472" s="12"/>
      <c r="FM472" s="12"/>
      <c r="FN472" s="12"/>
      <c r="FO472" s="12"/>
      <c r="FP472" s="12"/>
      <c r="FQ472" s="12"/>
      <c r="FR472" s="12"/>
      <c r="FS472" s="12"/>
      <c r="FT472" s="12"/>
      <c r="FU472" s="12"/>
      <c r="FV472" s="12"/>
      <c r="FW472" s="12"/>
      <c r="FX472" s="12"/>
      <c r="FY472" s="12"/>
      <c r="FZ472" s="12"/>
      <c r="GA472" s="12"/>
      <c r="GB472" s="12"/>
      <c r="GC472" s="12"/>
      <c r="GD472" s="12"/>
      <c r="GE472" s="12"/>
      <c r="GF472" s="12"/>
      <c r="GG472" s="12"/>
      <c r="GH472" s="12"/>
      <c r="GI472" s="12"/>
      <c r="GJ472" s="12"/>
      <c r="GK472" s="12"/>
      <c r="GL472" s="12"/>
      <c r="GM472" s="12"/>
      <c r="GN472" s="12"/>
      <c r="GO472" s="12"/>
      <c r="GP472" s="12"/>
      <c r="GQ472" s="12"/>
      <c r="GR472" s="12"/>
      <c r="GS472" s="12"/>
      <c r="GT472" s="12"/>
      <c r="GU472" s="12"/>
      <c r="GV472" s="12"/>
      <c r="GW472" s="12"/>
      <c r="GX472" s="12"/>
      <c r="GY472" s="12"/>
      <c r="GZ472" s="12"/>
      <c r="HA472" s="12"/>
      <c r="HB472" s="12"/>
      <c r="HC472" s="12"/>
      <c r="HD472" s="12"/>
      <c r="HE472" s="12"/>
      <c r="HF472" s="12"/>
      <c r="HG472" s="12"/>
      <c r="HH472" s="12"/>
      <c r="HI472" s="12"/>
      <c r="HJ472" s="12"/>
      <c r="HK472" s="12"/>
      <c r="HL472" s="12"/>
      <c r="HM472" s="12"/>
      <c r="HN472" s="12"/>
      <c r="HO472" s="12"/>
      <c r="HP472" s="12"/>
      <c r="HQ472" s="12"/>
      <c r="HR472" s="12"/>
      <c r="HS472" s="12"/>
      <c r="HT472" s="12"/>
      <c r="HU472" s="12"/>
      <c r="HV472" s="12"/>
      <c r="HW472" s="12"/>
      <c r="HX472" s="12"/>
      <c r="HY472" s="12"/>
      <c r="HZ472" s="12"/>
      <c r="IA472" s="12"/>
      <c r="IB472" s="12"/>
      <c r="IC472" s="12"/>
      <c r="ID472" s="12"/>
      <c r="IE472" s="12"/>
      <c r="IF472" s="12"/>
      <c r="IG472" s="12"/>
      <c r="IH472" s="12"/>
      <c r="II472" s="12"/>
      <c r="IJ472" s="12"/>
      <c r="IK472" s="12"/>
      <c r="IL472" s="12"/>
      <c r="IM472" s="12"/>
      <c r="IN472" s="12"/>
      <c r="IO472" s="12"/>
      <c r="IP472" s="12"/>
      <c r="IQ472" s="12"/>
      <c r="IR472" s="12"/>
      <c r="IS472" s="12"/>
      <c r="IT472" s="12"/>
      <c r="IU472" s="12"/>
      <c r="IV472" s="12"/>
      <c r="IW472" s="12"/>
      <c r="IX472" s="12"/>
      <c r="IY472" s="12"/>
      <c r="IZ472" s="12"/>
      <c r="JA472" s="12"/>
      <c r="JB472" s="12"/>
      <c r="JC472" s="12"/>
      <c r="JD472" s="12"/>
      <c r="JE472" s="12"/>
      <c r="JF472" s="12"/>
      <c r="JG472" s="12"/>
      <c r="JH472" s="12"/>
      <c r="JI472" s="12"/>
      <c r="JJ472" s="12"/>
      <c r="JK472" s="12"/>
      <c r="JL472" s="12"/>
      <c r="JM472" s="12"/>
      <c r="JN472" s="12"/>
      <c r="JO472" s="12"/>
      <c r="JP472" s="12"/>
      <c r="JQ472" s="12"/>
      <c r="JR472" s="12"/>
      <c r="JS472" s="12"/>
      <c r="JT472" s="12"/>
      <c r="JU472" s="12"/>
      <c r="JV472" s="12"/>
    </row>
    <row r="473" spans="1:282" s="12" customFormat="1" x14ac:dyDescent="0.25">
      <c r="A473" t="s">
        <v>83</v>
      </c>
      <c r="B473" t="s">
        <v>448</v>
      </c>
      <c r="C473" s="14" t="s">
        <v>342</v>
      </c>
      <c r="D473" t="s">
        <v>226</v>
      </c>
      <c r="E473" s="42">
        <v>101000</v>
      </c>
      <c r="F473" s="42">
        <v>2898.7</v>
      </c>
      <c r="G473" s="42">
        <v>12340.59</v>
      </c>
      <c r="H473" s="42">
        <v>3070.4</v>
      </c>
      <c r="I473" s="42">
        <v>175</v>
      </c>
      <c r="J473" s="42">
        <v>18484.689999999999</v>
      </c>
      <c r="K473" s="42">
        <v>82515.31</v>
      </c>
    </row>
    <row r="474" spans="1:282" s="12" customFormat="1" x14ac:dyDescent="0.25">
      <c r="A474" s="26" t="s">
        <v>12</v>
      </c>
      <c r="B474" s="26">
        <v>1</v>
      </c>
      <c r="C474" s="27"/>
      <c r="D474" s="26"/>
      <c r="E474" s="49">
        <f>E473</f>
        <v>101000</v>
      </c>
      <c r="F474" s="49">
        <f>SUM(F473)</f>
        <v>2898.7</v>
      </c>
      <c r="G474" s="49">
        <f>G473</f>
        <v>12340.59</v>
      </c>
      <c r="H474" s="49">
        <f>H473</f>
        <v>3070.4</v>
      </c>
      <c r="I474" s="49">
        <f>I473</f>
        <v>175</v>
      </c>
      <c r="J474" s="49">
        <f>J473</f>
        <v>18484.689999999999</v>
      </c>
      <c r="K474" s="49">
        <f>K473</f>
        <v>82515.31</v>
      </c>
    </row>
    <row r="475" spans="1:282" s="13" customFormat="1" x14ac:dyDescent="0.25">
      <c r="A475"/>
      <c r="B475"/>
      <c r="C475" s="14"/>
      <c r="D475"/>
      <c r="E475" s="42"/>
      <c r="F475" s="42"/>
      <c r="G475" s="42"/>
      <c r="H475" s="42"/>
      <c r="I475" s="42"/>
      <c r="J475" s="42"/>
      <c r="K475" s="42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  <c r="AA475" s="20"/>
      <c r="AB475" s="20"/>
      <c r="AC475" s="20"/>
      <c r="AD475" s="20"/>
      <c r="AE475" s="20"/>
      <c r="AF475" s="20"/>
      <c r="AG475" s="20"/>
      <c r="AH475" s="20"/>
      <c r="AI475" s="20"/>
      <c r="AJ475" s="20"/>
      <c r="AK475" s="20"/>
      <c r="AL475" s="20"/>
      <c r="AM475" s="20"/>
      <c r="AN475" s="20"/>
      <c r="AO475" s="20"/>
      <c r="AP475" s="20"/>
      <c r="AQ475" s="20"/>
      <c r="AR475" s="20"/>
      <c r="AS475" s="20"/>
      <c r="AT475" s="20"/>
      <c r="AU475" s="20"/>
      <c r="AV475" s="20"/>
      <c r="AW475" s="20"/>
      <c r="AX475" s="20"/>
      <c r="AY475" s="20"/>
      <c r="AZ475" s="20"/>
      <c r="BA475" s="20"/>
      <c r="BB475" s="20"/>
      <c r="BC475" s="20"/>
      <c r="BD475" s="20"/>
      <c r="BE475" s="20"/>
      <c r="BF475" s="20"/>
      <c r="BG475" s="20"/>
      <c r="BH475" s="20"/>
      <c r="BI475" s="20"/>
      <c r="BJ475" s="20"/>
      <c r="BK475" s="20"/>
      <c r="BL475" s="20"/>
      <c r="BM475" s="20"/>
      <c r="BN475" s="20"/>
      <c r="BO475" s="20"/>
      <c r="BP475" s="20"/>
      <c r="BQ475" s="20"/>
      <c r="BR475" s="20"/>
      <c r="BS475" s="20"/>
      <c r="BT475" s="20"/>
      <c r="BU475" s="20"/>
      <c r="BV475" s="20"/>
      <c r="BW475" s="20"/>
      <c r="BX475" s="20"/>
      <c r="BY475" s="20"/>
      <c r="BZ475" s="20"/>
      <c r="CA475" s="20"/>
      <c r="CB475" s="20"/>
      <c r="CC475" s="20"/>
      <c r="CD475" s="20"/>
      <c r="CE475" s="20"/>
      <c r="CF475" s="20"/>
      <c r="CG475" s="20"/>
      <c r="CH475" s="20"/>
      <c r="CI475" s="20"/>
      <c r="CJ475" s="20"/>
      <c r="CK475" s="20"/>
      <c r="CL475" s="20"/>
      <c r="CM475" s="20"/>
      <c r="CN475" s="20"/>
      <c r="CO475" s="20"/>
      <c r="CP475" s="20"/>
      <c r="CQ475" s="20"/>
      <c r="CR475" s="20"/>
      <c r="CS475" s="20"/>
      <c r="CT475" s="20"/>
      <c r="CU475" s="20"/>
      <c r="CV475" s="20"/>
      <c r="CW475" s="20"/>
      <c r="CX475" s="20"/>
      <c r="CY475" s="20"/>
      <c r="CZ475" s="20"/>
      <c r="DA475" s="20"/>
      <c r="DB475" s="20"/>
      <c r="DC475" s="20"/>
      <c r="DD475" s="20"/>
      <c r="DE475" s="20"/>
      <c r="DF475" s="20"/>
      <c r="DG475" s="20"/>
      <c r="DH475" s="20"/>
      <c r="DI475" s="20"/>
      <c r="DJ475" s="20"/>
      <c r="DK475" s="20"/>
      <c r="DL475" s="20"/>
      <c r="DM475" s="20"/>
      <c r="DN475" s="20"/>
      <c r="DO475" s="20"/>
      <c r="DP475" s="20"/>
      <c r="DQ475" s="20"/>
      <c r="DR475" s="20"/>
      <c r="DS475" s="20"/>
      <c r="DT475" s="20"/>
      <c r="DU475" s="20"/>
      <c r="DV475" s="20"/>
      <c r="DW475" s="20"/>
      <c r="DX475" s="20"/>
      <c r="DY475" s="20"/>
      <c r="DZ475" s="20"/>
      <c r="EA475" s="20"/>
      <c r="EB475" s="20"/>
      <c r="EC475" s="20"/>
      <c r="ED475" s="20"/>
      <c r="EE475" s="20"/>
      <c r="EF475" s="20"/>
      <c r="EG475" s="20"/>
      <c r="EH475" s="20"/>
      <c r="EI475" s="20"/>
      <c r="EJ475" s="20"/>
      <c r="EK475" s="20"/>
      <c r="EL475" s="20"/>
      <c r="EM475" s="20"/>
      <c r="EN475" s="20"/>
      <c r="EO475" s="20"/>
      <c r="EP475" s="20"/>
      <c r="EQ475" s="20"/>
      <c r="ER475" s="20"/>
      <c r="ES475" s="20"/>
      <c r="ET475" s="20"/>
      <c r="EU475" s="20"/>
      <c r="EV475" s="20"/>
      <c r="EW475" s="20"/>
      <c r="EX475" s="20"/>
      <c r="EY475" s="20"/>
      <c r="EZ475" s="20"/>
      <c r="FA475" s="20"/>
      <c r="FB475" s="20"/>
      <c r="FC475" s="20"/>
      <c r="FD475" s="20"/>
      <c r="FE475" s="20"/>
      <c r="FF475" s="20"/>
      <c r="FG475" s="20"/>
      <c r="FH475" s="20"/>
      <c r="FI475" s="20"/>
      <c r="FJ475" s="20"/>
      <c r="FK475" s="20"/>
      <c r="FL475" s="20"/>
      <c r="FM475" s="20"/>
      <c r="FN475" s="20"/>
      <c r="FO475" s="20"/>
      <c r="FP475" s="20"/>
      <c r="FQ475" s="20"/>
      <c r="FR475" s="20"/>
      <c r="FS475" s="20"/>
      <c r="FT475" s="20"/>
      <c r="FU475" s="20"/>
      <c r="FV475" s="20"/>
      <c r="FW475" s="20"/>
      <c r="FX475" s="20"/>
      <c r="FY475" s="20"/>
      <c r="FZ475" s="20"/>
      <c r="GA475" s="20"/>
      <c r="GB475" s="20"/>
      <c r="GC475" s="20"/>
      <c r="GD475" s="20"/>
      <c r="GE475" s="20"/>
      <c r="GF475" s="20"/>
      <c r="GG475" s="20"/>
      <c r="GH475" s="20"/>
      <c r="GI475" s="20"/>
      <c r="GJ475" s="20"/>
      <c r="GK475" s="20"/>
      <c r="GL475" s="20"/>
      <c r="GM475" s="20"/>
      <c r="GN475" s="20"/>
      <c r="GO475" s="20"/>
      <c r="GP475" s="20"/>
      <c r="GQ475" s="20"/>
      <c r="GR475" s="20"/>
      <c r="GS475" s="20"/>
      <c r="GT475" s="20"/>
      <c r="GU475" s="20"/>
      <c r="GV475" s="20"/>
      <c r="GW475" s="20"/>
      <c r="GX475" s="20"/>
      <c r="GY475" s="20"/>
      <c r="GZ475" s="20"/>
      <c r="HA475" s="20"/>
      <c r="HB475" s="20"/>
      <c r="HC475" s="20"/>
      <c r="HD475" s="20"/>
      <c r="HE475" s="20"/>
      <c r="HF475" s="20"/>
      <c r="HG475" s="20"/>
      <c r="HH475" s="20"/>
      <c r="HI475" s="20"/>
      <c r="HJ475" s="20"/>
      <c r="HK475" s="20"/>
      <c r="HL475" s="20"/>
      <c r="HM475" s="20"/>
      <c r="HN475" s="20"/>
      <c r="HO475" s="20"/>
      <c r="HP475" s="20"/>
      <c r="HQ475" s="20"/>
      <c r="HR475" s="20"/>
      <c r="HS475" s="20"/>
      <c r="HT475" s="20"/>
      <c r="HU475" s="20"/>
      <c r="HV475" s="20"/>
      <c r="HW475" s="20"/>
      <c r="HX475" s="20"/>
      <c r="HY475" s="20"/>
      <c r="HZ475" s="20"/>
      <c r="IA475" s="20"/>
      <c r="IB475" s="20"/>
      <c r="IC475" s="20"/>
      <c r="ID475" s="20"/>
      <c r="IE475" s="20"/>
      <c r="IF475" s="20"/>
      <c r="IG475" s="20"/>
      <c r="IH475" s="20"/>
      <c r="II475" s="20"/>
      <c r="IJ475" s="20"/>
      <c r="IK475" s="20"/>
      <c r="IL475" s="20"/>
      <c r="IM475" s="20"/>
      <c r="IN475" s="20"/>
      <c r="IO475" s="20"/>
      <c r="IP475" s="20"/>
      <c r="IQ475" s="20"/>
      <c r="IR475" s="20"/>
      <c r="IS475" s="20"/>
      <c r="IT475" s="20"/>
      <c r="IU475" s="20"/>
      <c r="IV475" s="20"/>
      <c r="IW475" s="20"/>
      <c r="IX475" s="20"/>
      <c r="IY475" s="20"/>
      <c r="IZ475" s="20"/>
      <c r="JA475" s="20"/>
      <c r="JB475" s="20"/>
      <c r="JC475" s="20"/>
      <c r="JD475" s="20"/>
      <c r="JE475" s="20"/>
      <c r="JF475" s="20"/>
      <c r="JG475" s="20"/>
      <c r="JH475" s="20"/>
      <c r="JI475" s="20"/>
      <c r="JJ475" s="20"/>
      <c r="JK475" s="20"/>
      <c r="JL475" s="20"/>
      <c r="JM475" s="20"/>
      <c r="JN475" s="20"/>
      <c r="JO475" s="20"/>
      <c r="JP475" s="20"/>
      <c r="JQ475" s="20"/>
      <c r="JR475" s="20"/>
      <c r="JS475" s="20"/>
      <c r="JT475" s="20"/>
      <c r="JU475" s="20"/>
      <c r="JV475" s="20"/>
    </row>
    <row r="477" spans="1:282" ht="15.75" x14ac:dyDescent="0.25">
      <c r="A477" s="3" t="s">
        <v>184</v>
      </c>
      <c r="B477" s="3">
        <f>B474+B470+B465+B456+B448+B444+B438+B434+B430+B425+B415+B410+B403+B395+B390+B386+B373+B357+B362+B353+B343+B339+B333+B325+B317+B304+B300+B296+B284+B288+B256+B269+B252+B234+B225+B213+B218+B208+B203+B199+B195+B188+B184+B180+B174+B128+B166+B122+B112+B106+B100+B96+B89+B84+B79+B75+B67+B55+B50+B45+B41+B36+B31+B25+B21</f>
        <v>272</v>
      </c>
      <c r="C477" s="18"/>
      <c r="D477" s="3"/>
      <c r="E477" s="55">
        <f>E474+E470+E465+E456+E448+E444+E438+E434+E430+E425+E415+E410+E403+E395+E390+E386+E373+E362+E357+E353+E343+E339+E333+E325+E317+E304+E300+E296+E288+E284+E269+E256+E252+E234+E225+E218+E213+E208+E203+E199+E195+E188+E184+E180+E174+E166+E128+E122+E112+E106+E100+E96+E89+E84+E79+E75+E67+E55+E50+E45+E41+E36+E31+E25+E21</f>
        <v>13801988.85</v>
      </c>
      <c r="F477" s="55">
        <f>F474+F470+F465+F456+F448+F444+F438+F434+F430+F425+F415+F410+F403+F395+F390+F386+F373+F362+F357+F353+F343+F339+F333+F317+F325+F304+F300+F296+F288+F284+F269+F256+F252+F234+F225+F218+F213+F208+F203+F199+F195+F188+F184+F180+F174+F166+F128+F122+F112+F106+F100+F96+F89+F84+F79+F75+F67+F55+F50+F45+F41+F36+F31+F25+F21</f>
        <v>396117.12</v>
      </c>
      <c r="G477" s="55">
        <f>G474+G470+G465+G456+G448+G444+G438+G434+G430+G425+G415+G410+G403+G395+G390+G386+G373+G362+G357+G353+G343+G339+G333+G325+G317+G304+G300+G296+G288+G284+G269+G256+G252+G234+G225+G218+G213+G208+G203+G199+G195+G188+G184+G180+G174+G166+G128+G122+G112+G106+G100+G96+G89+G84+G79+G75+G67+G55+G50+G45+G41+G36+G31+G25+G21</f>
        <v>864338.35</v>
      </c>
      <c r="H477" s="55">
        <f>H474+H470+H465+H456+H448+H444+H438+H434+H430+H425+H415+H410+H403+H395+H390+H386+H373+H362+H357+H353+H343+H339+H333+H325+H317+H304+H300+H296+H288+H284+H269+H256+H252+H234+H225+H218+H213+H208+H203+H199+H195+H188+H184+H180+H174+H166+H128+H112+H122+H106+H100+H96+H89+H79+H84+H75+H67+H55+H50+H45+H41+H36+H31+H25+H21</f>
        <v>416939.46</v>
      </c>
      <c r="I477" s="55">
        <f>I474+I470+I465+I456+I448+I444+I438+I434+I430+I425+I415+I410+I403+I395+I390+I386+I373+I362+I357+I353+I343+I339+I333+I325+I317+I304+I300+I296+I288+I284+I269+I256+I252+I234+I225+I218+I213+I208+I203+I199+I195+I188+I184+I180+I174+I166++I128+I122+I112+I106+I100+I96+I89+I84+I79+I75+I67+I55+I50+I45+I41+I36+I31+I25+I21</f>
        <v>466242.45</v>
      </c>
      <c r="J477" s="55">
        <f>J474+J470+J465+J456+J448+J444+J438+J434+J430+J425+J415+J410+J403+J395+J390+J386+J373+J362+J357+J353+J343+J339+J333+J325+J317+J304+J300+J296+J288+J284+J269+J256+J252+J234+J225+J218+J213+J208+J203+J199+J195+J188+J184+J180+J174+J166+J128+J122+J112+J106+J100+J96+J89+J84+J79+J75+J67+J55+J50+J45+J41+J36+J31+J25+J21</f>
        <v>2143637.31</v>
      </c>
      <c r="K477" s="55">
        <f>K474+K470+K465+K456+K448+K444+K438+K434+K430+K425+K415+K410+K403+K395+K390+K386+K373+K362+K357+K353+K343+K339+K333+K325+K317+K304+K300+K296+K288+K284+K269+K256+K252+K234+K225+K218+K213+K208+K203+K199+K195+K188+K184+K180+K174+K166+K128+K122+K112+K106+K100+K96+K89+K84+K79+K75+K67+K55+K50+K45+K41+K36+K31+K25+K21</f>
        <v>11658351.470000001</v>
      </c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  <c r="BA477" s="12"/>
      <c r="BB477" s="12"/>
      <c r="BC477" s="12"/>
      <c r="BD477" s="12"/>
      <c r="BE477" s="12"/>
      <c r="BF477" s="12"/>
      <c r="BG477" s="12"/>
      <c r="BH477" s="12"/>
      <c r="BI477" s="12"/>
      <c r="BJ477" s="12"/>
      <c r="BK477" s="12"/>
      <c r="BL477" s="12"/>
      <c r="BM477" s="12"/>
      <c r="BN477" s="12"/>
      <c r="BO477" s="12"/>
      <c r="BP477" s="12"/>
      <c r="BQ477" s="12"/>
      <c r="BR477" s="12"/>
      <c r="BS477" s="12"/>
      <c r="BT477" s="12"/>
      <c r="BU477" s="12"/>
      <c r="BV477" s="12"/>
      <c r="BW477" s="12"/>
      <c r="BX477" s="12"/>
      <c r="BY477" s="12"/>
      <c r="BZ477" s="12"/>
      <c r="CA477" s="12"/>
      <c r="CB477" s="12"/>
      <c r="CC477" s="12"/>
      <c r="CD477" s="12"/>
      <c r="CE477" s="12"/>
      <c r="CF477" s="12"/>
      <c r="CG477" s="12"/>
      <c r="CH477" s="12"/>
      <c r="CI477" s="12"/>
      <c r="CJ477" s="12"/>
      <c r="CK477" s="12"/>
      <c r="CL477" s="12"/>
      <c r="CM477" s="12"/>
      <c r="CN477" s="12"/>
      <c r="CO477" s="12"/>
      <c r="CP477" s="12"/>
      <c r="CQ477" s="12"/>
      <c r="CR477" s="12"/>
      <c r="CS477" s="12"/>
      <c r="CT477" s="12"/>
      <c r="CU477" s="12"/>
      <c r="CV477" s="12"/>
      <c r="CW477" s="12"/>
      <c r="CX477" s="12"/>
      <c r="CY477" s="12"/>
      <c r="CZ477" s="12"/>
      <c r="DA477" s="12"/>
      <c r="DB477" s="12"/>
      <c r="DC477" s="12"/>
      <c r="DD477" s="12"/>
      <c r="DE477" s="12"/>
      <c r="DF477" s="12"/>
      <c r="DG477" s="12"/>
      <c r="DH477" s="12"/>
      <c r="DI477" s="12"/>
      <c r="DJ477" s="12"/>
      <c r="DK477" s="12"/>
      <c r="DL477" s="12"/>
      <c r="DM477" s="12"/>
      <c r="DN477" s="12"/>
      <c r="DO477" s="12"/>
      <c r="DP477" s="12"/>
      <c r="DQ477" s="12"/>
      <c r="DR477" s="12"/>
      <c r="DS477" s="12"/>
      <c r="DT477" s="12"/>
      <c r="DU477" s="12"/>
      <c r="DV477" s="12"/>
      <c r="DW477" s="12"/>
      <c r="DX477" s="12"/>
      <c r="DY477" s="12"/>
      <c r="DZ477" s="12"/>
      <c r="EA477" s="12"/>
      <c r="EB477" s="12"/>
      <c r="EC477" s="12"/>
      <c r="ED477" s="12"/>
      <c r="EE477" s="12"/>
      <c r="EF477" s="12"/>
      <c r="EG477" s="12"/>
      <c r="EH477" s="12"/>
      <c r="EI477" s="12"/>
      <c r="EJ477" s="12"/>
      <c r="EK477" s="12"/>
      <c r="EL477" s="12"/>
      <c r="EM477" s="12"/>
      <c r="EN477" s="12"/>
      <c r="EO477" s="12"/>
      <c r="EP477" s="12"/>
      <c r="EQ477" s="12"/>
      <c r="ER477" s="12"/>
      <c r="ES477" s="12"/>
      <c r="ET477" s="12"/>
      <c r="EU477" s="12"/>
      <c r="EV477" s="12"/>
      <c r="EW477" s="12"/>
      <c r="EX477" s="12"/>
      <c r="EY477" s="12"/>
      <c r="EZ477" s="12"/>
      <c r="FA477" s="12"/>
      <c r="FB477" s="12"/>
      <c r="FC477" s="12"/>
      <c r="FD477" s="12"/>
      <c r="FE477" s="12"/>
      <c r="FF477" s="12"/>
      <c r="FG477" s="12"/>
      <c r="FH477" s="12"/>
      <c r="FI477" s="12"/>
      <c r="FJ477" s="12"/>
      <c r="FK477" s="12"/>
      <c r="FL477" s="12"/>
      <c r="FM477" s="12"/>
      <c r="FN477" s="12"/>
      <c r="FO477" s="12"/>
      <c r="FP477" s="12"/>
      <c r="FQ477" s="12"/>
      <c r="FR477" s="12"/>
      <c r="FS477" s="12"/>
      <c r="FT477" s="12"/>
      <c r="FU477" s="12"/>
      <c r="FV477" s="12"/>
      <c r="FW477" s="12"/>
      <c r="FX477" s="12"/>
      <c r="FY477" s="12"/>
      <c r="FZ477" s="12"/>
      <c r="GA477" s="12"/>
      <c r="GB477" s="12"/>
      <c r="GC477" s="12"/>
      <c r="GD477" s="12"/>
      <c r="GE477" s="12"/>
      <c r="GF477" s="12"/>
      <c r="GG477" s="12"/>
      <c r="GH477" s="12"/>
      <c r="GI477" s="12"/>
      <c r="GJ477" s="12"/>
      <c r="GK477" s="12"/>
      <c r="GL477" s="12"/>
      <c r="GM477" s="12"/>
      <c r="GN477" s="12"/>
      <c r="GO477" s="12"/>
      <c r="GP477" s="12"/>
      <c r="GQ477" s="12"/>
      <c r="GR477" s="12"/>
      <c r="GS477" s="12"/>
      <c r="GT477" s="12"/>
      <c r="GU477" s="12"/>
      <c r="GV477" s="12"/>
      <c r="GW477" s="12"/>
      <c r="GX477" s="12"/>
      <c r="GY477" s="12"/>
      <c r="GZ477" s="12"/>
      <c r="HA477" s="12"/>
      <c r="HB477" s="12"/>
      <c r="HC477" s="12"/>
      <c r="HD477" s="12"/>
      <c r="HE477" s="12"/>
      <c r="HF477" s="12"/>
      <c r="HG477" s="12"/>
      <c r="HH477" s="12"/>
      <c r="HI477" s="12"/>
      <c r="HJ477" s="12"/>
      <c r="HK477" s="12"/>
      <c r="HL477" s="12"/>
      <c r="HM477" s="12"/>
      <c r="HN477" s="12"/>
      <c r="HO477" s="12"/>
      <c r="HP477" s="12"/>
      <c r="HQ477" s="12"/>
      <c r="HR477" s="12"/>
      <c r="HS477" s="12"/>
      <c r="HT477" s="12"/>
      <c r="HU477" s="12"/>
      <c r="HV477" s="12"/>
      <c r="HW477" s="12"/>
      <c r="HX477" s="12"/>
      <c r="HY477" s="12"/>
      <c r="HZ477" s="12"/>
      <c r="IA477" s="12"/>
      <c r="IB477" s="12"/>
      <c r="IC477" s="12"/>
      <c r="ID477" s="12"/>
      <c r="IE477" s="12"/>
      <c r="IF477" s="12"/>
      <c r="IG477" s="12"/>
      <c r="IH477" s="12"/>
      <c r="II477" s="12"/>
      <c r="IJ477" s="12"/>
      <c r="IK477" s="12"/>
      <c r="IL477" s="12"/>
      <c r="IM477" s="12"/>
      <c r="IN477" s="12"/>
      <c r="IO477" s="12"/>
      <c r="IP477" s="12"/>
      <c r="IQ477" s="12"/>
      <c r="IR477" s="12"/>
      <c r="IS477" s="12"/>
      <c r="IT477" s="12"/>
      <c r="IU477" s="12"/>
      <c r="IV477" s="12"/>
      <c r="IW477" s="12"/>
      <c r="IX477" s="12"/>
      <c r="IY477" s="12"/>
      <c r="IZ477" s="12"/>
      <c r="JA477" s="12"/>
      <c r="JB477" s="12"/>
      <c r="JC477" s="12"/>
      <c r="JD477" s="12"/>
      <c r="JE477" s="12"/>
      <c r="JF477" s="12"/>
      <c r="JG477" s="12"/>
      <c r="JH477" s="12"/>
      <c r="JI477" s="12"/>
      <c r="JJ477" s="12"/>
      <c r="JK477" s="12"/>
      <c r="JL477" s="12"/>
      <c r="JM477" s="12"/>
      <c r="JN477" s="12"/>
      <c r="JO477" s="12"/>
      <c r="JP477" s="12"/>
      <c r="JQ477" s="12"/>
      <c r="JR477" s="12"/>
      <c r="JS477" s="12"/>
      <c r="JT477" s="12"/>
      <c r="JU477" s="12"/>
      <c r="JV477" s="12"/>
    </row>
    <row r="525" spans="1:282" s="2" customFormat="1" x14ac:dyDescent="0.25">
      <c r="A525"/>
      <c r="B525"/>
      <c r="C525" s="14"/>
      <c r="D525"/>
      <c r="E525" s="42"/>
      <c r="F525" s="42"/>
      <c r="G525" s="42"/>
      <c r="H525" s="42"/>
      <c r="I525" s="42"/>
      <c r="J525" s="42"/>
      <c r="K525" s="4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1"/>
      <c r="AQ525" s="11"/>
      <c r="AR525" s="11"/>
      <c r="AS525" s="11"/>
      <c r="AT525" s="11"/>
      <c r="AU525" s="11"/>
      <c r="AV525" s="11"/>
      <c r="AW525" s="11"/>
      <c r="AX525" s="11"/>
      <c r="AY525" s="11"/>
      <c r="AZ525" s="11"/>
      <c r="BA525" s="11"/>
      <c r="BB525" s="11"/>
      <c r="BC525" s="11"/>
      <c r="BD525" s="11"/>
      <c r="BE525" s="11"/>
      <c r="BF525" s="11"/>
      <c r="BG525" s="11"/>
      <c r="BH525" s="11"/>
      <c r="BI525" s="11"/>
      <c r="BJ525" s="11"/>
      <c r="BK525" s="11"/>
      <c r="BL525" s="11"/>
      <c r="BM525" s="11"/>
      <c r="BN525" s="11"/>
      <c r="BO525" s="11"/>
      <c r="BP525" s="11"/>
      <c r="BQ525" s="11"/>
      <c r="BR525" s="11"/>
      <c r="BS525" s="11"/>
      <c r="BT525" s="11"/>
      <c r="BU525" s="11"/>
      <c r="BV525" s="11"/>
      <c r="BW525" s="11"/>
      <c r="BX525" s="11"/>
      <c r="BY525" s="11"/>
      <c r="BZ525" s="11"/>
      <c r="CA525" s="11"/>
      <c r="CB525" s="11"/>
      <c r="CC525" s="11"/>
      <c r="CD525" s="11"/>
      <c r="CE525" s="11"/>
      <c r="CF525" s="11"/>
      <c r="CG525" s="11"/>
      <c r="CH525" s="11"/>
      <c r="CI525" s="11"/>
      <c r="CJ525" s="11"/>
      <c r="CK525" s="11"/>
      <c r="CL525" s="11"/>
      <c r="CM525" s="11"/>
      <c r="CN525" s="11"/>
      <c r="CO525" s="11"/>
      <c r="CP525" s="11"/>
      <c r="CQ525" s="11"/>
      <c r="CR525" s="11"/>
      <c r="CS525" s="11"/>
      <c r="CT525" s="11"/>
      <c r="CU525" s="11"/>
      <c r="CV525" s="11"/>
      <c r="CW525" s="11"/>
      <c r="CX525" s="11"/>
      <c r="CY525" s="11"/>
      <c r="CZ525" s="11"/>
      <c r="DA525" s="11"/>
      <c r="DB525" s="11"/>
      <c r="DC525" s="11"/>
      <c r="DD525" s="11"/>
      <c r="DE525" s="11"/>
      <c r="DF525" s="11"/>
      <c r="DG525" s="11"/>
      <c r="DH525" s="11"/>
      <c r="DI525" s="11"/>
      <c r="DJ525" s="11"/>
      <c r="DK525" s="11"/>
      <c r="DL525" s="11"/>
      <c r="DM525" s="11"/>
      <c r="DN525" s="11"/>
      <c r="DO525" s="11"/>
      <c r="DP525" s="11"/>
      <c r="DQ525" s="11"/>
      <c r="DR525" s="11"/>
      <c r="DS525" s="11"/>
      <c r="DT525" s="11"/>
      <c r="DU525" s="11"/>
      <c r="DV525" s="11"/>
      <c r="DW525" s="11"/>
      <c r="DX525" s="11"/>
      <c r="DY525" s="11"/>
      <c r="DZ525" s="11"/>
      <c r="EA525" s="11"/>
      <c r="EB525" s="11"/>
      <c r="EC525" s="11"/>
      <c r="ED525" s="11"/>
      <c r="EE525" s="11"/>
      <c r="EF525" s="11"/>
      <c r="EG525" s="11"/>
      <c r="EH525" s="11"/>
      <c r="EI525" s="11"/>
      <c r="EJ525" s="11"/>
      <c r="EK525" s="11"/>
      <c r="EL525" s="11"/>
      <c r="EM525" s="11"/>
      <c r="EN525" s="11"/>
      <c r="EO525" s="11"/>
      <c r="EP525" s="11"/>
      <c r="EQ525" s="11"/>
      <c r="ER525" s="11"/>
      <c r="ES525" s="11"/>
      <c r="ET525" s="11"/>
      <c r="EU525" s="11"/>
      <c r="EV525" s="11"/>
      <c r="EW525" s="11"/>
      <c r="EX525" s="11"/>
      <c r="EY525" s="11"/>
      <c r="EZ525" s="11"/>
      <c r="FA525" s="11"/>
      <c r="FB525" s="11"/>
      <c r="FC525" s="11"/>
      <c r="FD525" s="11"/>
      <c r="FE525" s="11"/>
      <c r="FF525" s="11"/>
      <c r="FG525" s="11"/>
      <c r="FH525" s="11"/>
      <c r="FI525" s="11"/>
      <c r="FJ525" s="11"/>
      <c r="FK525" s="11"/>
      <c r="FL525" s="11"/>
      <c r="FM525" s="11"/>
      <c r="FN525" s="11"/>
      <c r="FO525" s="11"/>
      <c r="FP525" s="11"/>
      <c r="FQ525" s="11"/>
      <c r="FR525" s="11"/>
      <c r="FS525" s="11"/>
      <c r="FT525" s="11"/>
      <c r="FU525" s="11"/>
      <c r="FV525" s="11"/>
      <c r="FW525" s="11"/>
      <c r="FX525" s="11"/>
      <c r="FY525" s="11"/>
      <c r="FZ525" s="11"/>
      <c r="GA525" s="11"/>
      <c r="GB525" s="11"/>
      <c r="GC525" s="11"/>
      <c r="GD525" s="11"/>
      <c r="GE525" s="11"/>
      <c r="GF525" s="11"/>
      <c r="GG525" s="11"/>
      <c r="GH525" s="11"/>
      <c r="GI525" s="11"/>
      <c r="GJ525" s="11"/>
      <c r="GK525" s="11"/>
      <c r="GL525" s="11"/>
      <c r="GM525" s="11"/>
      <c r="GN525" s="11"/>
      <c r="GO525" s="11"/>
      <c r="GP525" s="11"/>
      <c r="GQ525" s="11"/>
      <c r="GR525" s="11"/>
      <c r="GS525" s="11"/>
      <c r="GT525" s="11"/>
      <c r="GU525" s="11"/>
      <c r="GV525" s="11"/>
      <c r="GW525" s="11"/>
      <c r="GX525" s="11"/>
      <c r="GY525" s="11"/>
      <c r="GZ525" s="11"/>
      <c r="HA525" s="11"/>
      <c r="HB525" s="11"/>
      <c r="HC525" s="11"/>
      <c r="HD525" s="11"/>
      <c r="HE525" s="11"/>
      <c r="HF525" s="11"/>
      <c r="HG525" s="11"/>
      <c r="HH525" s="11"/>
      <c r="HI525" s="11"/>
      <c r="HJ525" s="11"/>
      <c r="HK525" s="11"/>
      <c r="HL525" s="11"/>
      <c r="HM525" s="11"/>
      <c r="HN525" s="11"/>
      <c r="HO525" s="11"/>
      <c r="HP525" s="11"/>
      <c r="HQ525" s="11"/>
      <c r="HR525" s="11"/>
      <c r="HS525" s="11"/>
      <c r="HT525" s="11"/>
      <c r="HU525" s="11"/>
      <c r="HV525" s="11"/>
      <c r="HW525" s="11"/>
      <c r="HX525" s="11"/>
      <c r="HY525" s="11"/>
      <c r="HZ525" s="11"/>
      <c r="IA525" s="11"/>
      <c r="IB525" s="11"/>
      <c r="IC525" s="11"/>
      <c r="ID525" s="11"/>
      <c r="IE525" s="11"/>
      <c r="IF525" s="11"/>
      <c r="IG525" s="11"/>
      <c r="IH525" s="11"/>
      <c r="II525" s="11"/>
      <c r="IJ525" s="11"/>
      <c r="IK525" s="11"/>
      <c r="IL525" s="11"/>
      <c r="IM525" s="11"/>
      <c r="IN525" s="11"/>
      <c r="IO525" s="11"/>
      <c r="IP525" s="11"/>
      <c r="IQ525" s="11"/>
      <c r="IR525" s="11"/>
      <c r="IS525" s="11"/>
      <c r="IT525" s="11"/>
      <c r="IU525" s="11"/>
      <c r="IV525" s="11"/>
      <c r="IW525" s="11"/>
      <c r="IX525" s="11"/>
      <c r="IY525" s="11"/>
      <c r="IZ525" s="11"/>
      <c r="JA525" s="11"/>
      <c r="JB525" s="11"/>
      <c r="JC525" s="11"/>
      <c r="JD525" s="11"/>
      <c r="JE525" s="11"/>
      <c r="JF525" s="11"/>
      <c r="JG525" s="11"/>
      <c r="JH525" s="11"/>
      <c r="JI525" s="11"/>
      <c r="JJ525" s="11"/>
      <c r="JK525" s="11"/>
      <c r="JL525" s="11"/>
      <c r="JM525" s="11"/>
      <c r="JN525" s="11"/>
      <c r="JO525" s="11"/>
      <c r="JP525" s="11"/>
      <c r="JQ525" s="11"/>
      <c r="JR525" s="11"/>
      <c r="JS525" s="11"/>
      <c r="JT525" s="11"/>
      <c r="JU525" s="11"/>
      <c r="JV525" s="11"/>
    </row>
    <row r="526" spans="1:282" x14ac:dyDescent="0.25"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</row>
    <row r="528" spans="1:282" ht="15.75" x14ac:dyDescent="0.25">
      <c r="A528" s="4"/>
      <c r="B528" s="4"/>
      <c r="C528" s="19"/>
      <c r="D528" s="4"/>
      <c r="E528" s="65"/>
      <c r="F528" s="65"/>
      <c r="G528" s="65"/>
      <c r="H528" s="65"/>
      <c r="I528" s="65"/>
      <c r="J528" s="65"/>
      <c r="K528" s="65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</row>
    <row r="529" spans="1:282" ht="15.75" x14ac:dyDescent="0.25">
      <c r="A529" s="4"/>
      <c r="B529" s="4"/>
      <c r="C529" s="19"/>
      <c r="D529" s="4"/>
      <c r="E529" s="65"/>
      <c r="F529" s="65"/>
      <c r="G529" s="65"/>
      <c r="H529" s="65"/>
      <c r="I529" s="65"/>
      <c r="J529" s="65"/>
      <c r="K529" s="65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</row>
    <row r="530" spans="1:282" ht="15.75" x14ac:dyDescent="0.25">
      <c r="A530" s="4"/>
      <c r="B530" s="4"/>
      <c r="C530" s="19"/>
      <c r="D530" s="4"/>
      <c r="E530" s="65"/>
      <c r="F530" s="65"/>
      <c r="G530" s="65"/>
      <c r="H530" s="65"/>
      <c r="I530" s="65"/>
      <c r="J530" s="65"/>
      <c r="K530" s="65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</row>
    <row r="531" spans="1:282" x14ac:dyDescent="0.25"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</row>
    <row r="532" spans="1:282" x14ac:dyDescent="0.25"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</row>
    <row r="533" spans="1:282" x14ac:dyDescent="0.25"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</row>
    <row r="534" spans="1:282" x14ac:dyDescent="0.25"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</row>
    <row r="535" spans="1:282" x14ac:dyDescent="0.25"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</row>
    <row r="536" spans="1:282" x14ac:dyDescent="0.25"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</row>
    <row r="537" spans="1:282" ht="24.95" customHeight="1" x14ac:dyDescent="0.25"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</row>
    <row r="538" spans="1:282" x14ac:dyDescent="0.25"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</row>
    <row r="539" spans="1:282" x14ac:dyDescent="0.25"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</row>
    <row r="540" spans="1:282" x14ac:dyDescent="0.25"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</row>
    <row r="541" spans="1:282" x14ac:dyDescent="0.25"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</row>
    <row r="542" spans="1:282" x14ac:dyDescent="0.25"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</row>
    <row r="543" spans="1:282" x14ac:dyDescent="0.25"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</row>
    <row r="544" spans="1:282" x14ac:dyDescent="0.25"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</row>
    <row r="545" spans="12:282" x14ac:dyDescent="0.25"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</row>
    <row r="546" spans="12:282" x14ac:dyDescent="0.25"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</row>
    <row r="547" spans="12:282" x14ac:dyDescent="0.25"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</row>
    <row r="548" spans="12:282" x14ac:dyDescent="0.25"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</row>
    <row r="549" spans="12:282" x14ac:dyDescent="0.25"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</row>
    <row r="550" spans="12:282" x14ac:dyDescent="0.25"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</row>
    <row r="551" spans="12:282" x14ac:dyDescent="0.25"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</row>
    <row r="552" spans="12:282" x14ac:dyDescent="0.25"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</row>
    <row r="553" spans="12:282" x14ac:dyDescent="0.25"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</row>
    <row r="554" spans="12:282" x14ac:dyDescent="0.25"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</row>
    <row r="555" spans="12:282" x14ac:dyDescent="0.25"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</row>
    <row r="556" spans="12:282" x14ac:dyDescent="0.25"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</row>
    <row r="557" spans="12:282" x14ac:dyDescent="0.25"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</row>
    <row r="558" spans="12:282" x14ac:dyDescent="0.25"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</row>
    <row r="559" spans="12:282" x14ac:dyDescent="0.25"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</row>
    <row r="560" spans="12:282" x14ac:dyDescent="0.25"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</row>
    <row r="561" spans="12:282" x14ac:dyDescent="0.25"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</row>
    <row r="562" spans="12:282" x14ac:dyDescent="0.25"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</row>
    <row r="563" spans="12:282" x14ac:dyDescent="0.25"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</row>
    <row r="564" spans="12:282" x14ac:dyDescent="0.25"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</row>
    <row r="565" spans="12:282" x14ac:dyDescent="0.25"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</row>
    <row r="566" spans="12:282" x14ac:dyDescent="0.25"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</row>
    <row r="567" spans="12:282" x14ac:dyDescent="0.25"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</row>
    <row r="568" spans="12:282" x14ac:dyDescent="0.25"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</row>
    <row r="569" spans="12:282" x14ac:dyDescent="0.25"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</row>
    <row r="570" spans="12:282" x14ac:dyDescent="0.25"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</row>
    <row r="571" spans="12:282" x14ac:dyDescent="0.25"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</row>
    <row r="572" spans="12:282" x14ac:dyDescent="0.25"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</row>
    <row r="573" spans="12:282" x14ac:dyDescent="0.25"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</row>
    <row r="574" spans="12:282" x14ac:dyDescent="0.25"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</row>
    <row r="575" spans="12:282" x14ac:dyDescent="0.25"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</row>
    <row r="576" spans="12:282" x14ac:dyDescent="0.25"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</row>
    <row r="577" spans="12:282" x14ac:dyDescent="0.25"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</row>
    <row r="578" spans="12:282" x14ac:dyDescent="0.25"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</row>
    <row r="579" spans="12:282" x14ac:dyDescent="0.25"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</row>
    <row r="580" spans="12:282" x14ac:dyDescent="0.25"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</row>
    <row r="581" spans="12:282" x14ac:dyDescent="0.25"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</row>
    <row r="582" spans="12:282" x14ac:dyDescent="0.25"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</row>
    <row r="583" spans="12:282" x14ac:dyDescent="0.25"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</row>
    <row r="584" spans="12:282" x14ac:dyDescent="0.25"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</row>
    <row r="585" spans="12:282" x14ac:dyDescent="0.25"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</row>
    <row r="586" spans="12:282" x14ac:dyDescent="0.25"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</row>
    <row r="587" spans="12:282" x14ac:dyDescent="0.25"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</row>
    <row r="588" spans="12:282" x14ac:dyDescent="0.25"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</row>
    <row r="589" spans="12:282" x14ac:dyDescent="0.25"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</row>
    <row r="590" spans="12:282" x14ac:dyDescent="0.25"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</row>
    <row r="591" spans="12:282" x14ac:dyDescent="0.25"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</row>
    <row r="592" spans="12:282" x14ac:dyDescent="0.25"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</row>
    <row r="593" spans="12:282" x14ac:dyDescent="0.25"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</row>
    <row r="594" spans="12:282" x14ac:dyDescent="0.25"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</row>
    <row r="595" spans="12:282" x14ac:dyDescent="0.25"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</row>
    <row r="596" spans="12:282" x14ac:dyDescent="0.25"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</row>
    <row r="597" spans="12:282" x14ac:dyDescent="0.25"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</row>
    <row r="598" spans="12:282" x14ac:dyDescent="0.25"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</row>
    <row r="599" spans="12:282" x14ac:dyDescent="0.25"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</row>
    <row r="600" spans="12:282" x14ac:dyDescent="0.25"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12"/>
      <c r="CC600" s="12"/>
      <c r="CD600" s="12"/>
      <c r="CE600" s="12"/>
      <c r="CF600" s="12"/>
      <c r="CG600" s="12"/>
      <c r="CH600" s="12"/>
      <c r="CI600" s="12"/>
      <c r="CJ600" s="12"/>
      <c r="CK600" s="12"/>
      <c r="CL600" s="12"/>
      <c r="CM600" s="12"/>
      <c r="CN600" s="12"/>
      <c r="CO600" s="12"/>
      <c r="CP600" s="12"/>
      <c r="CQ600" s="12"/>
      <c r="CR600" s="12"/>
      <c r="CS600" s="12"/>
      <c r="CT600" s="12"/>
      <c r="CU600" s="12"/>
      <c r="CV600" s="12"/>
      <c r="CW600" s="12"/>
      <c r="CX600" s="12"/>
      <c r="CY600" s="12"/>
      <c r="CZ600" s="12"/>
      <c r="DA600" s="12"/>
      <c r="DB600" s="12"/>
      <c r="DC600" s="12"/>
      <c r="DD600" s="12"/>
      <c r="DE600" s="12"/>
      <c r="DF600" s="12"/>
      <c r="DG600" s="12"/>
      <c r="DH600" s="12"/>
      <c r="DI600" s="12"/>
      <c r="DJ600" s="12"/>
      <c r="DK600" s="12"/>
      <c r="DL600" s="12"/>
      <c r="DM600" s="12"/>
      <c r="DN600" s="12"/>
      <c r="DO600" s="12"/>
      <c r="DP600" s="12"/>
      <c r="DQ600" s="12"/>
      <c r="DR600" s="12"/>
      <c r="DS600" s="12"/>
      <c r="DT600" s="12"/>
      <c r="DU600" s="12"/>
      <c r="DV600" s="12"/>
      <c r="DW600" s="12"/>
      <c r="DX600" s="12"/>
      <c r="DY600" s="12"/>
      <c r="DZ600" s="12"/>
      <c r="EA600" s="12"/>
      <c r="EB600" s="12"/>
      <c r="EC600" s="12"/>
      <c r="ED600" s="12"/>
      <c r="EE600" s="12"/>
      <c r="EF600" s="12"/>
      <c r="EG600" s="12"/>
      <c r="EH600" s="12"/>
      <c r="EI600" s="12"/>
      <c r="EJ600" s="12"/>
      <c r="EK600" s="12"/>
      <c r="EL600" s="12"/>
      <c r="EM600" s="12"/>
      <c r="EN600" s="12"/>
      <c r="EO600" s="12"/>
      <c r="EP600" s="12"/>
      <c r="EQ600" s="12"/>
      <c r="ER600" s="12"/>
      <c r="ES600" s="12"/>
      <c r="ET600" s="12"/>
      <c r="EU600" s="12"/>
      <c r="EV600" s="12"/>
      <c r="EW600" s="12"/>
      <c r="EX600" s="12"/>
      <c r="EY600" s="12"/>
      <c r="EZ600" s="12"/>
      <c r="FA600" s="12"/>
      <c r="FB600" s="12"/>
      <c r="FC600" s="12"/>
      <c r="FD600" s="12"/>
      <c r="FE600" s="12"/>
      <c r="FF600" s="12"/>
      <c r="FG600" s="12"/>
      <c r="FH600" s="12"/>
      <c r="FI600" s="12"/>
      <c r="FJ600" s="12"/>
      <c r="FK600" s="12"/>
      <c r="FL600" s="12"/>
      <c r="FM600" s="12"/>
      <c r="FN600" s="12"/>
      <c r="FO600" s="12"/>
      <c r="FP600" s="12"/>
      <c r="FQ600" s="12"/>
      <c r="FR600" s="12"/>
      <c r="FS600" s="12"/>
      <c r="FT600" s="12"/>
      <c r="FU600" s="12"/>
      <c r="FV600" s="12"/>
      <c r="FW600" s="12"/>
      <c r="FX600" s="12"/>
      <c r="FY600" s="12"/>
      <c r="FZ600" s="12"/>
      <c r="GA600" s="12"/>
      <c r="GB600" s="12"/>
      <c r="GC600" s="12"/>
      <c r="GD600" s="12"/>
      <c r="GE600" s="12"/>
      <c r="GF600" s="12"/>
      <c r="GG600" s="12"/>
      <c r="GH600" s="12"/>
      <c r="GI600" s="12"/>
      <c r="GJ600" s="12"/>
      <c r="GK600" s="12"/>
      <c r="GL600" s="12"/>
      <c r="GM600" s="12"/>
      <c r="GN600" s="12"/>
      <c r="GO600" s="12"/>
      <c r="GP600" s="12"/>
      <c r="GQ600" s="12"/>
      <c r="GR600" s="12"/>
      <c r="GS600" s="12"/>
      <c r="GT600" s="12"/>
      <c r="GU600" s="12"/>
      <c r="GV600" s="12"/>
      <c r="GW600" s="12"/>
      <c r="GX600" s="12"/>
      <c r="GY600" s="12"/>
      <c r="GZ600" s="12"/>
      <c r="HA600" s="12"/>
      <c r="HB600" s="12"/>
      <c r="HC600" s="12"/>
      <c r="HD600" s="12"/>
      <c r="HE600" s="12"/>
      <c r="HF600" s="12"/>
      <c r="HG600" s="12"/>
      <c r="HH600" s="12"/>
      <c r="HI600" s="12"/>
      <c r="HJ600" s="12"/>
      <c r="HK600" s="12"/>
      <c r="HL600" s="12"/>
      <c r="HM600" s="12"/>
      <c r="HN600" s="12"/>
      <c r="HO600" s="12"/>
      <c r="HP600" s="12"/>
      <c r="HQ600" s="12"/>
      <c r="HR600" s="12"/>
      <c r="HS600" s="12"/>
      <c r="HT600" s="12"/>
      <c r="HU600" s="12"/>
      <c r="HV600" s="12"/>
      <c r="HW600" s="12"/>
      <c r="HX600" s="12"/>
      <c r="HY600" s="12"/>
      <c r="HZ600" s="12"/>
      <c r="IA600" s="12"/>
      <c r="IB600" s="12"/>
      <c r="IC600" s="12"/>
      <c r="ID600" s="12"/>
      <c r="IE600" s="12"/>
      <c r="IF600" s="12"/>
      <c r="IG600" s="12"/>
      <c r="IH600" s="12"/>
      <c r="II600" s="12"/>
      <c r="IJ600" s="12"/>
      <c r="IK600" s="12"/>
      <c r="IL600" s="12"/>
      <c r="IM600" s="12"/>
      <c r="IN600" s="12"/>
      <c r="IO600" s="12"/>
      <c r="IP600" s="12"/>
      <c r="IQ600" s="12"/>
      <c r="IR600" s="12"/>
      <c r="IS600" s="12"/>
      <c r="IT600" s="12"/>
      <c r="IU600" s="12"/>
      <c r="IV600" s="12"/>
      <c r="IW600" s="12"/>
      <c r="IX600" s="12"/>
      <c r="IY600" s="12"/>
      <c r="IZ600" s="12"/>
      <c r="JA600" s="12"/>
      <c r="JB600" s="12"/>
      <c r="JC600" s="12"/>
      <c r="JD600" s="12"/>
      <c r="JE600" s="12"/>
      <c r="JF600" s="12"/>
      <c r="JG600" s="12"/>
      <c r="JH600" s="12"/>
      <c r="JI600" s="12"/>
      <c r="JJ600" s="12"/>
      <c r="JK600" s="12"/>
      <c r="JL600" s="12"/>
      <c r="JM600" s="12"/>
      <c r="JN600" s="12"/>
      <c r="JO600" s="12"/>
      <c r="JP600" s="12"/>
      <c r="JQ600" s="12"/>
      <c r="JR600" s="12"/>
      <c r="JS600" s="12"/>
      <c r="JT600" s="12"/>
      <c r="JU600" s="12"/>
      <c r="JV600" s="12"/>
    </row>
    <row r="601" spans="12:282" x14ac:dyDescent="0.25"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  <c r="BA601" s="12"/>
      <c r="BB601" s="12"/>
      <c r="BC601" s="12"/>
      <c r="BD601" s="12"/>
      <c r="BE601" s="12"/>
      <c r="BF601" s="12"/>
      <c r="BG601" s="12"/>
      <c r="BH601" s="12"/>
      <c r="BI601" s="12"/>
      <c r="BJ601" s="12"/>
      <c r="BK601" s="12"/>
      <c r="BL601" s="12"/>
      <c r="BM601" s="12"/>
      <c r="BN601" s="12"/>
      <c r="BO601" s="12"/>
      <c r="BP601" s="12"/>
      <c r="BQ601" s="12"/>
      <c r="BR601" s="12"/>
      <c r="BS601" s="12"/>
      <c r="BT601" s="12"/>
      <c r="BU601" s="12"/>
      <c r="BV601" s="12"/>
      <c r="BW601" s="12"/>
      <c r="BX601" s="12"/>
      <c r="BY601" s="12"/>
      <c r="BZ601" s="12"/>
      <c r="CA601" s="12"/>
      <c r="CB601" s="12"/>
      <c r="CC601" s="12"/>
      <c r="CD601" s="12"/>
      <c r="CE601" s="12"/>
      <c r="CF601" s="12"/>
      <c r="CG601" s="12"/>
      <c r="CH601" s="12"/>
      <c r="CI601" s="12"/>
      <c r="CJ601" s="12"/>
      <c r="CK601" s="12"/>
      <c r="CL601" s="12"/>
      <c r="CM601" s="12"/>
      <c r="CN601" s="12"/>
      <c r="CO601" s="12"/>
      <c r="CP601" s="12"/>
      <c r="CQ601" s="12"/>
      <c r="CR601" s="12"/>
      <c r="CS601" s="12"/>
      <c r="CT601" s="12"/>
      <c r="CU601" s="12"/>
      <c r="CV601" s="12"/>
      <c r="CW601" s="12"/>
      <c r="CX601" s="12"/>
      <c r="CY601" s="12"/>
      <c r="CZ601" s="12"/>
      <c r="DA601" s="12"/>
      <c r="DB601" s="12"/>
      <c r="DC601" s="12"/>
      <c r="DD601" s="12"/>
      <c r="DE601" s="12"/>
      <c r="DF601" s="12"/>
      <c r="DG601" s="12"/>
      <c r="DH601" s="12"/>
      <c r="DI601" s="12"/>
      <c r="DJ601" s="12"/>
      <c r="DK601" s="12"/>
      <c r="DL601" s="12"/>
      <c r="DM601" s="12"/>
      <c r="DN601" s="12"/>
      <c r="DO601" s="12"/>
      <c r="DP601" s="12"/>
      <c r="DQ601" s="12"/>
      <c r="DR601" s="12"/>
      <c r="DS601" s="12"/>
      <c r="DT601" s="12"/>
      <c r="DU601" s="12"/>
      <c r="DV601" s="12"/>
      <c r="DW601" s="12"/>
      <c r="DX601" s="12"/>
      <c r="DY601" s="12"/>
      <c r="DZ601" s="12"/>
      <c r="EA601" s="12"/>
      <c r="EB601" s="12"/>
      <c r="EC601" s="12"/>
      <c r="ED601" s="12"/>
      <c r="EE601" s="12"/>
      <c r="EF601" s="12"/>
      <c r="EG601" s="12"/>
      <c r="EH601" s="12"/>
      <c r="EI601" s="12"/>
      <c r="EJ601" s="12"/>
      <c r="EK601" s="12"/>
      <c r="EL601" s="12"/>
      <c r="EM601" s="12"/>
      <c r="EN601" s="12"/>
      <c r="EO601" s="12"/>
      <c r="EP601" s="12"/>
      <c r="EQ601" s="12"/>
      <c r="ER601" s="12"/>
      <c r="ES601" s="12"/>
      <c r="ET601" s="12"/>
      <c r="EU601" s="12"/>
      <c r="EV601" s="12"/>
      <c r="EW601" s="12"/>
      <c r="EX601" s="12"/>
      <c r="EY601" s="12"/>
      <c r="EZ601" s="12"/>
      <c r="FA601" s="12"/>
      <c r="FB601" s="12"/>
      <c r="FC601" s="12"/>
      <c r="FD601" s="12"/>
      <c r="FE601" s="12"/>
      <c r="FF601" s="12"/>
      <c r="FG601" s="12"/>
      <c r="FH601" s="12"/>
      <c r="FI601" s="12"/>
      <c r="FJ601" s="12"/>
      <c r="FK601" s="12"/>
      <c r="FL601" s="12"/>
      <c r="FM601" s="12"/>
      <c r="FN601" s="12"/>
      <c r="FO601" s="12"/>
      <c r="FP601" s="12"/>
      <c r="FQ601" s="12"/>
      <c r="FR601" s="12"/>
      <c r="FS601" s="12"/>
      <c r="FT601" s="12"/>
      <c r="FU601" s="12"/>
      <c r="FV601" s="12"/>
      <c r="FW601" s="12"/>
      <c r="FX601" s="12"/>
      <c r="FY601" s="12"/>
      <c r="FZ601" s="12"/>
      <c r="GA601" s="12"/>
      <c r="GB601" s="12"/>
      <c r="GC601" s="12"/>
      <c r="GD601" s="12"/>
      <c r="GE601" s="12"/>
      <c r="GF601" s="12"/>
      <c r="GG601" s="12"/>
      <c r="GH601" s="12"/>
      <c r="GI601" s="12"/>
      <c r="GJ601" s="12"/>
      <c r="GK601" s="12"/>
      <c r="GL601" s="12"/>
      <c r="GM601" s="12"/>
      <c r="GN601" s="12"/>
      <c r="GO601" s="12"/>
      <c r="GP601" s="12"/>
      <c r="GQ601" s="12"/>
      <c r="GR601" s="12"/>
      <c r="GS601" s="12"/>
      <c r="GT601" s="12"/>
      <c r="GU601" s="12"/>
      <c r="GV601" s="12"/>
      <c r="GW601" s="12"/>
      <c r="GX601" s="12"/>
      <c r="GY601" s="12"/>
      <c r="GZ601" s="12"/>
      <c r="HA601" s="12"/>
      <c r="HB601" s="12"/>
      <c r="HC601" s="12"/>
      <c r="HD601" s="12"/>
      <c r="HE601" s="12"/>
      <c r="HF601" s="12"/>
      <c r="HG601" s="12"/>
      <c r="HH601" s="12"/>
      <c r="HI601" s="12"/>
      <c r="HJ601" s="12"/>
      <c r="HK601" s="12"/>
      <c r="HL601" s="12"/>
      <c r="HM601" s="12"/>
      <c r="HN601" s="12"/>
      <c r="HO601" s="12"/>
      <c r="HP601" s="12"/>
      <c r="HQ601" s="12"/>
      <c r="HR601" s="12"/>
      <c r="HS601" s="12"/>
      <c r="HT601" s="12"/>
      <c r="HU601" s="12"/>
      <c r="HV601" s="12"/>
      <c r="HW601" s="12"/>
      <c r="HX601" s="12"/>
      <c r="HY601" s="12"/>
      <c r="HZ601" s="12"/>
      <c r="IA601" s="12"/>
      <c r="IB601" s="12"/>
      <c r="IC601" s="12"/>
      <c r="ID601" s="12"/>
      <c r="IE601" s="12"/>
      <c r="IF601" s="12"/>
      <c r="IG601" s="12"/>
      <c r="IH601" s="12"/>
      <c r="II601" s="12"/>
      <c r="IJ601" s="12"/>
      <c r="IK601" s="12"/>
      <c r="IL601" s="12"/>
      <c r="IM601" s="12"/>
      <c r="IN601" s="12"/>
      <c r="IO601" s="12"/>
      <c r="IP601" s="12"/>
      <c r="IQ601" s="12"/>
      <c r="IR601" s="12"/>
      <c r="IS601" s="12"/>
      <c r="IT601" s="12"/>
      <c r="IU601" s="12"/>
      <c r="IV601" s="12"/>
      <c r="IW601" s="12"/>
      <c r="IX601" s="12"/>
      <c r="IY601" s="12"/>
      <c r="IZ601" s="12"/>
      <c r="JA601" s="12"/>
      <c r="JB601" s="12"/>
      <c r="JC601" s="12"/>
      <c r="JD601" s="12"/>
      <c r="JE601" s="12"/>
      <c r="JF601" s="12"/>
      <c r="JG601" s="12"/>
      <c r="JH601" s="12"/>
      <c r="JI601" s="12"/>
      <c r="JJ601" s="12"/>
      <c r="JK601" s="12"/>
      <c r="JL601" s="12"/>
      <c r="JM601" s="12"/>
      <c r="JN601" s="12"/>
      <c r="JO601" s="12"/>
      <c r="JP601" s="12"/>
      <c r="JQ601" s="12"/>
      <c r="JR601" s="12"/>
      <c r="JS601" s="12"/>
      <c r="JT601" s="12"/>
      <c r="JU601" s="12"/>
      <c r="JV601" s="12"/>
    </row>
    <row r="602" spans="12:282" x14ac:dyDescent="0.25"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  <c r="BA602" s="12"/>
      <c r="BB602" s="12"/>
      <c r="BC602" s="12"/>
      <c r="BD602" s="12"/>
      <c r="BE602" s="12"/>
      <c r="BF602" s="12"/>
      <c r="BG602" s="12"/>
      <c r="BH602" s="12"/>
      <c r="BI602" s="12"/>
      <c r="BJ602" s="12"/>
      <c r="BK602" s="12"/>
      <c r="BL602" s="12"/>
      <c r="BM602" s="12"/>
      <c r="BN602" s="12"/>
      <c r="BO602" s="12"/>
      <c r="BP602" s="12"/>
      <c r="BQ602" s="12"/>
      <c r="BR602" s="12"/>
      <c r="BS602" s="12"/>
      <c r="BT602" s="12"/>
      <c r="BU602" s="12"/>
      <c r="BV602" s="12"/>
      <c r="BW602" s="12"/>
      <c r="BX602" s="12"/>
      <c r="BY602" s="12"/>
      <c r="BZ602" s="12"/>
      <c r="CA602" s="12"/>
      <c r="CB602" s="12"/>
      <c r="CC602" s="12"/>
      <c r="CD602" s="12"/>
      <c r="CE602" s="12"/>
      <c r="CF602" s="12"/>
      <c r="CG602" s="12"/>
      <c r="CH602" s="12"/>
      <c r="CI602" s="12"/>
      <c r="CJ602" s="12"/>
      <c r="CK602" s="12"/>
      <c r="CL602" s="12"/>
      <c r="CM602" s="12"/>
      <c r="CN602" s="12"/>
      <c r="CO602" s="12"/>
      <c r="CP602" s="12"/>
      <c r="CQ602" s="12"/>
      <c r="CR602" s="12"/>
      <c r="CS602" s="12"/>
      <c r="CT602" s="12"/>
      <c r="CU602" s="12"/>
      <c r="CV602" s="12"/>
      <c r="CW602" s="12"/>
      <c r="CX602" s="12"/>
      <c r="CY602" s="12"/>
      <c r="CZ602" s="12"/>
      <c r="DA602" s="12"/>
      <c r="DB602" s="12"/>
      <c r="DC602" s="12"/>
      <c r="DD602" s="12"/>
      <c r="DE602" s="12"/>
      <c r="DF602" s="12"/>
      <c r="DG602" s="12"/>
      <c r="DH602" s="12"/>
      <c r="DI602" s="12"/>
      <c r="DJ602" s="12"/>
      <c r="DK602" s="12"/>
      <c r="DL602" s="12"/>
      <c r="DM602" s="12"/>
      <c r="DN602" s="12"/>
      <c r="DO602" s="12"/>
      <c r="DP602" s="12"/>
      <c r="DQ602" s="12"/>
      <c r="DR602" s="12"/>
      <c r="DS602" s="12"/>
      <c r="DT602" s="12"/>
      <c r="DU602" s="12"/>
      <c r="DV602" s="12"/>
      <c r="DW602" s="12"/>
      <c r="DX602" s="12"/>
      <c r="DY602" s="12"/>
      <c r="DZ602" s="12"/>
      <c r="EA602" s="12"/>
      <c r="EB602" s="12"/>
      <c r="EC602" s="12"/>
      <c r="ED602" s="12"/>
      <c r="EE602" s="12"/>
      <c r="EF602" s="12"/>
      <c r="EG602" s="12"/>
      <c r="EH602" s="12"/>
      <c r="EI602" s="12"/>
      <c r="EJ602" s="12"/>
      <c r="EK602" s="12"/>
      <c r="EL602" s="12"/>
      <c r="EM602" s="12"/>
      <c r="EN602" s="12"/>
      <c r="EO602" s="12"/>
      <c r="EP602" s="12"/>
      <c r="EQ602" s="12"/>
      <c r="ER602" s="12"/>
      <c r="ES602" s="12"/>
      <c r="ET602" s="12"/>
      <c r="EU602" s="12"/>
      <c r="EV602" s="12"/>
      <c r="EW602" s="12"/>
      <c r="EX602" s="12"/>
      <c r="EY602" s="12"/>
      <c r="EZ602" s="12"/>
      <c r="FA602" s="12"/>
      <c r="FB602" s="12"/>
      <c r="FC602" s="12"/>
      <c r="FD602" s="12"/>
      <c r="FE602" s="12"/>
      <c r="FF602" s="12"/>
      <c r="FG602" s="12"/>
      <c r="FH602" s="12"/>
      <c r="FI602" s="12"/>
      <c r="FJ602" s="12"/>
      <c r="FK602" s="12"/>
      <c r="FL602" s="12"/>
      <c r="FM602" s="12"/>
      <c r="FN602" s="12"/>
      <c r="FO602" s="12"/>
      <c r="FP602" s="12"/>
      <c r="FQ602" s="12"/>
      <c r="FR602" s="12"/>
      <c r="FS602" s="12"/>
      <c r="FT602" s="12"/>
      <c r="FU602" s="12"/>
      <c r="FV602" s="12"/>
      <c r="FW602" s="12"/>
      <c r="FX602" s="12"/>
      <c r="FY602" s="12"/>
      <c r="FZ602" s="12"/>
      <c r="GA602" s="12"/>
      <c r="GB602" s="12"/>
      <c r="GC602" s="12"/>
      <c r="GD602" s="12"/>
      <c r="GE602" s="12"/>
      <c r="GF602" s="12"/>
      <c r="GG602" s="12"/>
      <c r="GH602" s="12"/>
      <c r="GI602" s="12"/>
      <c r="GJ602" s="12"/>
      <c r="GK602" s="12"/>
      <c r="GL602" s="12"/>
      <c r="GM602" s="12"/>
      <c r="GN602" s="12"/>
      <c r="GO602" s="12"/>
      <c r="GP602" s="12"/>
      <c r="GQ602" s="12"/>
      <c r="GR602" s="12"/>
      <c r="GS602" s="12"/>
      <c r="GT602" s="12"/>
      <c r="GU602" s="12"/>
      <c r="GV602" s="12"/>
      <c r="GW602" s="12"/>
      <c r="GX602" s="12"/>
      <c r="GY602" s="12"/>
      <c r="GZ602" s="12"/>
      <c r="HA602" s="12"/>
      <c r="HB602" s="12"/>
      <c r="HC602" s="12"/>
      <c r="HD602" s="12"/>
      <c r="HE602" s="12"/>
      <c r="HF602" s="12"/>
      <c r="HG602" s="12"/>
      <c r="HH602" s="12"/>
      <c r="HI602" s="12"/>
      <c r="HJ602" s="12"/>
      <c r="HK602" s="12"/>
      <c r="HL602" s="12"/>
      <c r="HM602" s="12"/>
      <c r="HN602" s="12"/>
      <c r="HO602" s="12"/>
      <c r="HP602" s="12"/>
      <c r="HQ602" s="12"/>
      <c r="HR602" s="12"/>
      <c r="HS602" s="12"/>
      <c r="HT602" s="12"/>
      <c r="HU602" s="12"/>
      <c r="HV602" s="12"/>
      <c r="HW602" s="12"/>
      <c r="HX602" s="12"/>
      <c r="HY602" s="12"/>
      <c r="HZ602" s="12"/>
      <c r="IA602" s="12"/>
      <c r="IB602" s="12"/>
      <c r="IC602" s="12"/>
      <c r="ID602" s="12"/>
      <c r="IE602" s="12"/>
      <c r="IF602" s="12"/>
      <c r="IG602" s="12"/>
      <c r="IH602" s="12"/>
      <c r="II602" s="12"/>
      <c r="IJ602" s="12"/>
      <c r="IK602" s="12"/>
      <c r="IL602" s="12"/>
      <c r="IM602" s="12"/>
      <c r="IN602" s="12"/>
      <c r="IO602" s="12"/>
      <c r="IP602" s="12"/>
      <c r="IQ602" s="12"/>
      <c r="IR602" s="12"/>
      <c r="IS602" s="12"/>
      <c r="IT602" s="12"/>
      <c r="IU602" s="12"/>
      <c r="IV602" s="12"/>
      <c r="IW602" s="12"/>
      <c r="IX602" s="12"/>
      <c r="IY602" s="12"/>
      <c r="IZ602" s="12"/>
      <c r="JA602" s="12"/>
      <c r="JB602" s="12"/>
      <c r="JC602" s="12"/>
      <c r="JD602" s="12"/>
      <c r="JE602" s="12"/>
      <c r="JF602" s="12"/>
      <c r="JG602" s="12"/>
      <c r="JH602" s="12"/>
      <c r="JI602" s="12"/>
      <c r="JJ602" s="12"/>
      <c r="JK602" s="12"/>
      <c r="JL602" s="12"/>
      <c r="JM602" s="12"/>
      <c r="JN602" s="12"/>
      <c r="JO602" s="12"/>
      <c r="JP602" s="12"/>
      <c r="JQ602" s="12"/>
      <c r="JR602" s="12"/>
      <c r="JS602" s="12"/>
      <c r="JT602" s="12"/>
      <c r="JU602" s="12"/>
      <c r="JV602" s="12"/>
    </row>
    <row r="603" spans="12:282" x14ac:dyDescent="0.25"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  <c r="BA603" s="12"/>
      <c r="BB603" s="12"/>
      <c r="BC603" s="12"/>
      <c r="BD603" s="12"/>
      <c r="BE603" s="12"/>
      <c r="BF603" s="12"/>
      <c r="BG603" s="12"/>
      <c r="BH603" s="12"/>
      <c r="BI603" s="12"/>
      <c r="BJ603" s="12"/>
      <c r="BK603" s="12"/>
      <c r="BL603" s="12"/>
      <c r="BM603" s="12"/>
      <c r="BN603" s="12"/>
      <c r="BO603" s="12"/>
      <c r="BP603" s="12"/>
      <c r="BQ603" s="12"/>
      <c r="BR603" s="12"/>
      <c r="BS603" s="12"/>
      <c r="BT603" s="12"/>
      <c r="BU603" s="12"/>
      <c r="BV603" s="12"/>
      <c r="BW603" s="12"/>
      <c r="BX603" s="12"/>
      <c r="BY603" s="12"/>
      <c r="BZ603" s="12"/>
      <c r="CA603" s="12"/>
      <c r="CB603" s="12"/>
      <c r="CC603" s="12"/>
      <c r="CD603" s="12"/>
      <c r="CE603" s="12"/>
      <c r="CF603" s="12"/>
      <c r="CG603" s="12"/>
      <c r="CH603" s="12"/>
      <c r="CI603" s="12"/>
      <c r="CJ603" s="12"/>
      <c r="CK603" s="12"/>
      <c r="CL603" s="12"/>
      <c r="CM603" s="12"/>
      <c r="CN603" s="12"/>
      <c r="CO603" s="12"/>
      <c r="CP603" s="12"/>
      <c r="CQ603" s="12"/>
      <c r="CR603" s="12"/>
      <c r="CS603" s="12"/>
      <c r="CT603" s="12"/>
      <c r="CU603" s="12"/>
      <c r="CV603" s="12"/>
      <c r="CW603" s="12"/>
      <c r="CX603" s="12"/>
      <c r="CY603" s="12"/>
      <c r="CZ603" s="12"/>
      <c r="DA603" s="12"/>
      <c r="DB603" s="12"/>
      <c r="DC603" s="12"/>
      <c r="DD603" s="12"/>
      <c r="DE603" s="12"/>
      <c r="DF603" s="12"/>
      <c r="DG603" s="12"/>
      <c r="DH603" s="12"/>
      <c r="DI603" s="12"/>
      <c r="DJ603" s="12"/>
      <c r="DK603" s="12"/>
      <c r="DL603" s="12"/>
      <c r="DM603" s="12"/>
      <c r="DN603" s="12"/>
      <c r="DO603" s="12"/>
      <c r="DP603" s="12"/>
      <c r="DQ603" s="12"/>
      <c r="DR603" s="12"/>
      <c r="DS603" s="12"/>
      <c r="DT603" s="12"/>
      <c r="DU603" s="12"/>
      <c r="DV603" s="12"/>
      <c r="DW603" s="12"/>
      <c r="DX603" s="12"/>
      <c r="DY603" s="12"/>
      <c r="DZ603" s="12"/>
      <c r="EA603" s="12"/>
      <c r="EB603" s="12"/>
      <c r="EC603" s="12"/>
      <c r="ED603" s="12"/>
      <c r="EE603" s="12"/>
      <c r="EF603" s="12"/>
      <c r="EG603" s="12"/>
      <c r="EH603" s="12"/>
      <c r="EI603" s="12"/>
      <c r="EJ603" s="12"/>
      <c r="EK603" s="12"/>
      <c r="EL603" s="12"/>
      <c r="EM603" s="12"/>
      <c r="EN603" s="12"/>
      <c r="EO603" s="12"/>
      <c r="EP603" s="12"/>
      <c r="EQ603" s="12"/>
      <c r="ER603" s="12"/>
      <c r="ES603" s="12"/>
      <c r="ET603" s="12"/>
      <c r="EU603" s="12"/>
      <c r="EV603" s="12"/>
      <c r="EW603" s="12"/>
      <c r="EX603" s="12"/>
      <c r="EY603" s="12"/>
      <c r="EZ603" s="12"/>
      <c r="FA603" s="12"/>
      <c r="FB603" s="12"/>
      <c r="FC603" s="12"/>
      <c r="FD603" s="12"/>
      <c r="FE603" s="12"/>
      <c r="FF603" s="12"/>
      <c r="FG603" s="12"/>
      <c r="FH603" s="12"/>
      <c r="FI603" s="12"/>
      <c r="FJ603" s="12"/>
      <c r="FK603" s="12"/>
      <c r="FL603" s="12"/>
      <c r="FM603" s="12"/>
      <c r="FN603" s="12"/>
      <c r="FO603" s="12"/>
      <c r="FP603" s="12"/>
      <c r="FQ603" s="12"/>
      <c r="FR603" s="12"/>
      <c r="FS603" s="12"/>
      <c r="FT603" s="12"/>
      <c r="FU603" s="12"/>
      <c r="FV603" s="12"/>
      <c r="FW603" s="12"/>
      <c r="FX603" s="12"/>
      <c r="FY603" s="12"/>
      <c r="FZ603" s="12"/>
      <c r="GA603" s="12"/>
      <c r="GB603" s="12"/>
      <c r="GC603" s="12"/>
      <c r="GD603" s="12"/>
      <c r="GE603" s="12"/>
      <c r="GF603" s="12"/>
      <c r="GG603" s="12"/>
      <c r="GH603" s="12"/>
      <c r="GI603" s="12"/>
      <c r="GJ603" s="12"/>
      <c r="GK603" s="12"/>
      <c r="GL603" s="12"/>
      <c r="GM603" s="12"/>
      <c r="GN603" s="12"/>
      <c r="GO603" s="12"/>
      <c r="GP603" s="12"/>
      <c r="GQ603" s="12"/>
      <c r="GR603" s="12"/>
      <c r="GS603" s="12"/>
      <c r="GT603" s="12"/>
      <c r="GU603" s="12"/>
      <c r="GV603" s="12"/>
      <c r="GW603" s="12"/>
      <c r="GX603" s="12"/>
      <c r="GY603" s="12"/>
      <c r="GZ603" s="12"/>
      <c r="HA603" s="12"/>
      <c r="HB603" s="12"/>
      <c r="HC603" s="12"/>
      <c r="HD603" s="12"/>
      <c r="HE603" s="12"/>
      <c r="HF603" s="12"/>
      <c r="HG603" s="12"/>
      <c r="HH603" s="12"/>
      <c r="HI603" s="12"/>
      <c r="HJ603" s="12"/>
      <c r="HK603" s="12"/>
      <c r="HL603" s="12"/>
      <c r="HM603" s="12"/>
      <c r="HN603" s="12"/>
      <c r="HO603" s="12"/>
      <c r="HP603" s="12"/>
      <c r="HQ603" s="12"/>
      <c r="HR603" s="12"/>
      <c r="HS603" s="12"/>
      <c r="HT603" s="12"/>
      <c r="HU603" s="12"/>
      <c r="HV603" s="12"/>
      <c r="HW603" s="12"/>
      <c r="HX603" s="12"/>
      <c r="HY603" s="12"/>
      <c r="HZ603" s="12"/>
      <c r="IA603" s="12"/>
      <c r="IB603" s="12"/>
      <c r="IC603" s="12"/>
      <c r="ID603" s="12"/>
      <c r="IE603" s="12"/>
      <c r="IF603" s="12"/>
      <c r="IG603" s="12"/>
      <c r="IH603" s="12"/>
      <c r="II603" s="12"/>
      <c r="IJ603" s="12"/>
      <c r="IK603" s="12"/>
      <c r="IL603" s="12"/>
      <c r="IM603" s="12"/>
      <c r="IN603" s="12"/>
      <c r="IO603" s="12"/>
      <c r="IP603" s="12"/>
      <c r="IQ603" s="12"/>
      <c r="IR603" s="12"/>
      <c r="IS603" s="12"/>
      <c r="IT603" s="12"/>
      <c r="IU603" s="12"/>
      <c r="IV603" s="12"/>
      <c r="IW603" s="12"/>
      <c r="IX603" s="12"/>
      <c r="IY603" s="12"/>
      <c r="IZ603" s="12"/>
      <c r="JA603" s="12"/>
      <c r="JB603" s="12"/>
      <c r="JC603" s="12"/>
      <c r="JD603" s="12"/>
      <c r="JE603" s="12"/>
      <c r="JF603" s="12"/>
      <c r="JG603" s="12"/>
      <c r="JH603" s="12"/>
      <c r="JI603" s="12"/>
      <c r="JJ603" s="12"/>
      <c r="JK603" s="12"/>
      <c r="JL603" s="12"/>
      <c r="JM603" s="12"/>
      <c r="JN603" s="12"/>
      <c r="JO603" s="12"/>
      <c r="JP603" s="12"/>
      <c r="JQ603" s="12"/>
      <c r="JR603" s="12"/>
      <c r="JS603" s="12"/>
      <c r="JT603" s="12"/>
      <c r="JU603" s="12"/>
      <c r="JV603" s="12"/>
    </row>
    <row r="604" spans="12:282" x14ac:dyDescent="0.25"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  <c r="BA604" s="12"/>
      <c r="BB604" s="12"/>
      <c r="BC604" s="12"/>
      <c r="BD604" s="12"/>
      <c r="BE604" s="12"/>
      <c r="BF604" s="12"/>
      <c r="BG604" s="12"/>
      <c r="BH604" s="12"/>
      <c r="BI604" s="12"/>
      <c r="BJ604" s="12"/>
      <c r="BK604" s="12"/>
      <c r="BL604" s="12"/>
      <c r="BM604" s="12"/>
      <c r="BN604" s="12"/>
      <c r="BO604" s="12"/>
      <c r="BP604" s="12"/>
      <c r="BQ604" s="12"/>
      <c r="BR604" s="12"/>
      <c r="BS604" s="12"/>
      <c r="BT604" s="12"/>
      <c r="BU604" s="12"/>
      <c r="BV604" s="12"/>
      <c r="BW604" s="12"/>
      <c r="BX604" s="12"/>
      <c r="BY604" s="12"/>
      <c r="BZ604" s="12"/>
      <c r="CA604" s="12"/>
      <c r="CB604" s="12"/>
      <c r="CC604" s="12"/>
      <c r="CD604" s="12"/>
      <c r="CE604" s="12"/>
      <c r="CF604" s="12"/>
      <c r="CG604" s="12"/>
      <c r="CH604" s="12"/>
      <c r="CI604" s="12"/>
      <c r="CJ604" s="12"/>
      <c r="CK604" s="12"/>
      <c r="CL604" s="12"/>
      <c r="CM604" s="12"/>
      <c r="CN604" s="12"/>
      <c r="CO604" s="12"/>
      <c r="CP604" s="12"/>
      <c r="CQ604" s="12"/>
      <c r="CR604" s="12"/>
      <c r="CS604" s="12"/>
      <c r="CT604" s="12"/>
      <c r="CU604" s="12"/>
      <c r="CV604" s="12"/>
      <c r="CW604" s="12"/>
      <c r="CX604" s="12"/>
      <c r="CY604" s="12"/>
      <c r="CZ604" s="12"/>
      <c r="DA604" s="12"/>
      <c r="DB604" s="12"/>
      <c r="DC604" s="12"/>
      <c r="DD604" s="12"/>
      <c r="DE604" s="12"/>
      <c r="DF604" s="12"/>
      <c r="DG604" s="12"/>
      <c r="DH604" s="12"/>
      <c r="DI604" s="12"/>
      <c r="DJ604" s="12"/>
      <c r="DK604" s="12"/>
      <c r="DL604" s="12"/>
      <c r="DM604" s="12"/>
      <c r="DN604" s="12"/>
      <c r="DO604" s="12"/>
      <c r="DP604" s="12"/>
      <c r="DQ604" s="12"/>
      <c r="DR604" s="12"/>
      <c r="DS604" s="12"/>
      <c r="DT604" s="12"/>
      <c r="DU604" s="12"/>
      <c r="DV604" s="12"/>
      <c r="DW604" s="12"/>
      <c r="DX604" s="12"/>
      <c r="DY604" s="12"/>
      <c r="DZ604" s="12"/>
      <c r="EA604" s="12"/>
      <c r="EB604" s="12"/>
      <c r="EC604" s="12"/>
      <c r="ED604" s="12"/>
      <c r="EE604" s="12"/>
      <c r="EF604" s="12"/>
      <c r="EG604" s="12"/>
      <c r="EH604" s="12"/>
      <c r="EI604" s="12"/>
      <c r="EJ604" s="12"/>
      <c r="EK604" s="12"/>
      <c r="EL604" s="12"/>
      <c r="EM604" s="12"/>
      <c r="EN604" s="12"/>
      <c r="EO604" s="12"/>
      <c r="EP604" s="12"/>
      <c r="EQ604" s="12"/>
      <c r="ER604" s="12"/>
      <c r="ES604" s="12"/>
      <c r="ET604" s="12"/>
      <c r="EU604" s="12"/>
      <c r="EV604" s="12"/>
      <c r="EW604" s="12"/>
      <c r="EX604" s="12"/>
      <c r="EY604" s="12"/>
      <c r="EZ604" s="12"/>
      <c r="FA604" s="12"/>
      <c r="FB604" s="12"/>
      <c r="FC604" s="12"/>
      <c r="FD604" s="12"/>
      <c r="FE604" s="12"/>
      <c r="FF604" s="12"/>
      <c r="FG604" s="12"/>
      <c r="FH604" s="12"/>
      <c r="FI604" s="12"/>
      <c r="FJ604" s="12"/>
      <c r="FK604" s="12"/>
      <c r="FL604" s="12"/>
      <c r="FM604" s="12"/>
      <c r="FN604" s="12"/>
      <c r="FO604" s="12"/>
      <c r="FP604" s="12"/>
      <c r="FQ604" s="12"/>
      <c r="FR604" s="12"/>
      <c r="FS604" s="12"/>
      <c r="FT604" s="12"/>
      <c r="FU604" s="12"/>
      <c r="FV604" s="12"/>
      <c r="FW604" s="12"/>
      <c r="FX604" s="12"/>
      <c r="FY604" s="12"/>
      <c r="FZ604" s="12"/>
      <c r="GA604" s="12"/>
      <c r="GB604" s="12"/>
      <c r="GC604" s="12"/>
      <c r="GD604" s="12"/>
      <c r="GE604" s="12"/>
      <c r="GF604" s="12"/>
      <c r="GG604" s="12"/>
      <c r="GH604" s="12"/>
      <c r="GI604" s="12"/>
      <c r="GJ604" s="12"/>
      <c r="GK604" s="12"/>
      <c r="GL604" s="12"/>
      <c r="GM604" s="12"/>
      <c r="GN604" s="12"/>
      <c r="GO604" s="12"/>
      <c r="GP604" s="12"/>
      <c r="GQ604" s="12"/>
      <c r="GR604" s="12"/>
      <c r="GS604" s="12"/>
      <c r="GT604" s="12"/>
      <c r="GU604" s="12"/>
      <c r="GV604" s="12"/>
      <c r="GW604" s="12"/>
      <c r="GX604" s="12"/>
      <c r="GY604" s="12"/>
      <c r="GZ604" s="12"/>
      <c r="HA604" s="12"/>
      <c r="HB604" s="12"/>
      <c r="HC604" s="12"/>
      <c r="HD604" s="12"/>
      <c r="HE604" s="12"/>
      <c r="HF604" s="12"/>
      <c r="HG604" s="12"/>
      <c r="HH604" s="12"/>
      <c r="HI604" s="12"/>
      <c r="HJ604" s="12"/>
      <c r="HK604" s="12"/>
      <c r="HL604" s="12"/>
      <c r="HM604" s="12"/>
      <c r="HN604" s="12"/>
      <c r="HO604" s="12"/>
      <c r="HP604" s="12"/>
      <c r="HQ604" s="12"/>
      <c r="HR604" s="12"/>
      <c r="HS604" s="12"/>
      <c r="HT604" s="12"/>
      <c r="HU604" s="12"/>
      <c r="HV604" s="12"/>
      <c r="HW604" s="12"/>
      <c r="HX604" s="12"/>
      <c r="HY604" s="12"/>
      <c r="HZ604" s="12"/>
      <c r="IA604" s="12"/>
      <c r="IB604" s="12"/>
      <c r="IC604" s="12"/>
      <c r="ID604" s="12"/>
      <c r="IE604" s="12"/>
      <c r="IF604" s="12"/>
      <c r="IG604" s="12"/>
      <c r="IH604" s="12"/>
      <c r="II604" s="12"/>
      <c r="IJ604" s="12"/>
      <c r="IK604" s="12"/>
      <c r="IL604" s="12"/>
      <c r="IM604" s="12"/>
      <c r="IN604" s="12"/>
      <c r="IO604" s="12"/>
      <c r="IP604" s="12"/>
      <c r="IQ604" s="12"/>
      <c r="IR604" s="12"/>
      <c r="IS604" s="12"/>
      <c r="IT604" s="12"/>
      <c r="IU604" s="12"/>
      <c r="IV604" s="12"/>
      <c r="IW604" s="12"/>
      <c r="IX604" s="12"/>
      <c r="IY604" s="12"/>
      <c r="IZ604" s="12"/>
      <c r="JA604" s="12"/>
      <c r="JB604" s="12"/>
      <c r="JC604" s="12"/>
      <c r="JD604" s="12"/>
      <c r="JE604" s="12"/>
      <c r="JF604" s="12"/>
      <c r="JG604" s="12"/>
      <c r="JH604" s="12"/>
      <c r="JI604" s="12"/>
      <c r="JJ604" s="12"/>
      <c r="JK604" s="12"/>
      <c r="JL604" s="12"/>
      <c r="JM604" s="12"/>
      <c r="JN604" s="12"/>
      <c r="JO604" s="12"/>
      <c r="JP604" s="12"/>
      <c r="JQ604" s="12"/>
      <c r="JR604" s="12"/>
      <c r="JS604" s="12"/>
      <c r="JT604" s="12"/>
      <c r="JU604" s="12"/>
      <c r="JV604" s="12"/>
    </row>
    <row r="605" spans="12:282" x14ac:dyDescent="0.25"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  <c r="BA605" s="12"/>
      <c r="BB605" s="12"/>
      <c r="BC605" s="12"/>
      <c r="BD605" s="12"/>
      <c r="BE605" s="12"/>
      <c r="BF605" s="12"/>
      <c r="BG605" s="12"/>
      <c r="BH605" s="12"/>
      <c r="BI605" s="12"/>
      <c r="BJ605" s="12"/>
      <c r="BK605" s="12"/>
      <c r="BL605" s="12"/>
      <c r="BM605" s="12"/>
      <c r="BN605" s="12"/>
      <c r="BO605" s="12"/>
      <c r="BP605" s="12"/>
      <c r="BQ605" s="12"/>
      <c r="BR605" s="12"/>
      <c r="BS605" s="12"/>
      <c r="BT605" s="12"/>
      <c r="BU605" s="12"/>
      <c r="BV605" s="12"/>
      <c r="BW605" s="12"/>
      <c r="BX605" s="12"/>
      <c r="BY605" s="12"/>
      <c r="BZ605" s="12"/>
      <c r="CA605" s="12"/>
      <c r="CB605" s="12"/>
      <c r="CC605" s="12"/>
      <c r="CD605" s="12"/>
      <c r="CE605" s="12"/>
      <c r="CF605" s="12"/>
      <c r="CG605" s="12"/>
      <c r="CH605" s="12"/>
      <c r="CI605" s="12"/>
      <c r="CJ605" s="12"/>
      <c r="CK605" s="12"/>
      <c r="CL605" s="12"/>
      <c r="CM605" s="12"/>
      <c r="CN605" s="12"/>
      <c r="CO605" s="12"/>
      <c r="CP605" s="12"/>
      <c r="CQ605" s="12"/>
      <c r="CR605" s="12"/>
      <c r="CS605" s="12"/>
      <c r="CT605" s="12"/>
      <c r="CU605" s="12"/>
      <c r="CV605" s="12"/>
      <c r="CW605" s="12"/>
      <c r="CX605" s="12"/>
      <c r="CY605" s="12"/>
      <c r="CZ605" s="12"/>
      <c r="DA605" s="12"/>
      <c r="DB605" s="12"/>
      <c r="DC605" s="12"/>
      <c r="DD605" s="12"/>
      <c r="DE605" s="12"/>
      <c r="DF605" s="12"/>
      <c r="DG605" s="12"/>
      <c r="DH605" s="12"/>
      <c r="DI605" s="12"/>
      <c r="DJ605" s="12"/>
      <c r="DK605" s="12"/>
      <c r="DL605" s="12"/>
      <c r="DM605" s="12"/>
      <c r="DN605" s="12"/>
      <c r="DO605" s="12"/>
      <c r="DP605" s="12"/>
      <c r="DQ605" s="12"/>
      <c r="DR605" s="12"/>
      <c r="DS605" s="12"/>
      <c r="DT605" s="12"/>
      <c r="DU605" s="12"/>
      <c r="DV605" s="12"/>
      <c r="DW605" s="12"/>
      <c r="DX605" s="12"/>
      <c r="DY605" s="12"/>
      <c r="DZ605" s="12"/>
      <c r="EA605" s="12"/>
      <c r="EB605" s="12"/>
      <c r="EC605" s="12"/>
      <c r="ED605" s="12"/>
      <c r="EE605" s="12"/>
      <c r="EF605" s="12"/>
      <c r="EG605" s="12"/>
      <c r="EH605" s="12"/>
      <c r="EI605" s="12"/>
      <c r="EJ605" s="12"/>
      <c r="EK605" s="12"/>
      <c r="EL605" s="12"/>
      <c r="EM605" s="12"/>
      <c r="EN605" s="12"/>
      <c r="EO605" s="12"/>
      <c r="EP605" s="12"/>
      <c r="EQ605" s="12"/>
      <c r="ER605" s="12"/>
      <c r="ES605" s="12"/>
      <c r="ET605" s="12"/>
      <c r="EU605" s="12"/>
      <c r="EV605" s="12"/>
      <c r="EW605" s="12"/>
      <c r="EX605" s="12"/>
      <c r="EY605" s="12"/>
      <c r="EZ605" s="12"/>
      <c r="FA605" s="12"/>
      <c r="FB605" s="12"/>
      <c r="FC605" s="12"/>
      <c r="FD605" s="12"/>
      <c r="FE605" s="12"/>
      <c r="FF605" s="12"/>
      <c r="FG605" s="12"/>
      <c r="FH605" s="12"/>
      <c r="FI605" s="12"/>
      <c r="FJ605" s="12"/>
      <c r="FK605" s="12"/>
      <c r="FL605" s="12"/>
      <c r="FM605" s="12"/>
      <c r="FN605" s="12"/>
      <c r="FO605" s="12"/>
      <c r="FP605" s="12"/>
      <c r="FQ605" s="12"/>
      <c r="FR605" s="12"/>
      <c r="FS605" s="12"/>
      <c r="FT605" s="12"/>
      <c r="FU605" s="12"/>
      <c r="FV605" s="12"/>
      <c r="FW605" s="12"/>
      <c r="FX605" s="12"/>
      <c r="FY605" s="12"/>
      <c r="FZ605" s="12"/>
      <c r="GA605" s="12"/>
      <c r="GB605" s="12"/>
      <c r="GC605" s="12"/>
      <c r="GD605" s="12"/>
      <c r="GE605" s="12"/>
      <c r="GF605" s="12"/>
      <c r="GG605" s="12"/>
      <c r="GH605" s="12"/>
      <c r="GI605" s="12"/>
      <c r="GJ605" s="12"/>
      <c r="GK605" s="12"/>
      <c r="GL605" s="12"/>
      <c r="GM605" s="12"/>
      <c r="GN605" s="12"/>
      <c r="GO605" s="12"/>
      <c r="GP605" s="12"/>
      <c r="GQ605" s="12"/>
      <c r="GR605" s="12"/>
      <c r="GS605" s="12"/>
      <c r="GT605" s="12"/>
      <c r="GU605" s="12"/>
      <c r="GV605" s="12"/>
      <c r="GW605" s="12"/>
      <c r="GX605" s="12"/>
      <c r="GY605" s="12"/>
      <c r="GZ605" s="12"/>
      <c r="HA605" s="12"/>
      <c r="HB605" s="12"/>
      <c r="HC605" s="12"/>
      <c r="HD605" s="12"/>
      <c r="HE605" s="12"/>
      <c r="HF605" s="12"/>
      <c r="HG605" s="12"/>
      <c r="HH605" s="12"/>
      <c r="HI605" s="12"/>
      <c r="HJ605" s="12"/>
      <c r="HK605" s="12"/>
      <c r="HL605" s="12"/>
      <c r="HM605" s="12"/>
      <c r="HN605" s="12"/>
      <c r="HO605" s="12"/>
      <c r="HP605" s="12"/>
      <c r="HQ605" s="12"/>
      <c r="HR605" s="12"/>
      <c r="HS605" s="12"/>
      <c r="HT605" s="12"/>
      <c r="HU605" s="12"/>
      <c r="HV605" s="12"/>
      <c r="HW605" s="12"/>
      <c r="HX605" s="12"/>
      <c r="HY605" s="12"/>
      <c r="HZ605" s="12"/>
      <c r="IA605" s="12"/>
      <c r="IB605" s="12"/>
      <c r="IC605" s="12"/>
      <c r="ID605" s="12"/>
      <c r="IE605" s="12"/>
      <c r="IF605" s="12"/>
      <c r="IG605" s="12"/>
      <c r="IH605" s="12"/>
      <c r="II605" s="12"/>
      <c r="IJ605" s="12"/>
      <c r="IK605" s="12"/>
      <c r="IL605" s="12"/>
      <c r="IM605" s="12"/>
      <c r="IN605" s="12"/>
      <c r="IO605" s="12"/>
      <c r="IP605" s="12"/>
      <c r="IQ605" s="12"/>
      <c r="IR605" s="12"/>
      <c r="IS605" s="12"/>
      <c r="IT605" s="12"/>
      <c r="IU605" s="12"/>
      <c r="IV605" s="12"/>
      <c r="IW605" s="12"/>
      <c r="IX605" s="12"/>
      <c r="IY605" s="12"/>
      <c r="IZ605" s="12"/>
      <c r="JA605" s="12"/>
      <c r="JB605" s="12"/>
      <c r="JC605" s="12"/>
      <c r="JD605" s="12"/>
      <c r="JE605" s="12"/>
      <c r="JF605" s="12"/>
      <c r="JG605" s="12"/>
      <c r="JH605" s="12"/>
      <c r="JI605" s="12"/>
      <c r="JJ605" s="12"/>
      <c r="JK605" s="12"/>
      <c r="JL605" s="12"/>
      <c r="JM605" s="12"/>
      <c r="JN605" s="12"/>
      <c r="JO605" s="12"/>
      <c r="JP605" s="12"/>
      <c r="JQ605" s="12"/>
      <c r="JR605" s="12"/>
      <c r="JS605" s="12"/>
      <c r="JT605" s="12"/>
      <c r="JU605" s="12"/>
      <c r="JV605" s="12"/>
    </row>
    <row r="606" spans="12:282" x14ac:dyDescent="0.25"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  <c r="BA606" s="12"/>
      <c r="BB606" s="12"/>
      <c r="BC606" s="12"/>
      <c r="BD606" s="12"/>
      <c r="BE606" s="12"/>
      <c r="BF606" s="12"/>
      <c r="BG606" s="12"/>
      <c r="BH606" s="12"/>
      <c r="BI606" s="12"/>
      <c r="BJ606" s="12"/>
      <c r="BK606" s="12"/>
      <c r="BL606" s="12"/>
      <c r="BM606" s="12"/>
      <c r="BN606" s="12"/>
      <c r="BO606" s="12"/>
      <c r="BP606" s="12"/>
      <c r="BQ606" s="12"/>
      <c r="BR606" s="12"/>
      <c r="BS606" s="12"/>
      <c r="BT606" s="12"/>
      <c r="BU606" s="12"/>
      <c r="BV606" s="12"/>
      <c r="BW606" s="12"/>
      <c r="BX606" s="12"/>
      <c r="BY606" s="12"/>
      <c r="BZ606" s="12"/>
      <c r="CA606" s="12"/>
      <c r="CB606" s="12"/>
      <c r="CC606" s="12"/>
      <c r="CD606" s="12"/>
      <c r="CE606" s="12"/>
      <c r="CF606" s="12"/>
      <c r="CG606" s="12"/>
      <c r="CH606" s="12"/>
      <c r="CI606" s="12"/>
      <c r="CJ606" s="12"/>
      <c r="CK606" s="12"/>
      <c r="CL606" s="12"/>
      <c r="CM606" s="12"/>
      <c r="CN606" s="12"/>
      <c r="CO606" s="12"/>
      <c r="CP606" s="12"/>
      <c r="CQ606" s="12"/>
      <c r="CR606" s="12"/>
      <c r="CS606" s="12"/>
      <c r="CT606" s="12"/>
      <c r="CU606" s="12"/>
      <c r="CV606" s="12"/>
      <c r="CW606" s="12"/>
      <c r="CX606" s="12"/>
      <c r="CY606" s="12"/>
      <c r="CZ606" s="12"/>
      <c r="DA606" s="12"/>
      <c r="DB606" s="12"/>
      <c r="DC606" s="12"/>
      <c r="DD606" s="12"/>
      <c r="DE606" s="12"/>
      <c r="DF606" s="12"/>
      <c r="DG606" s="12"/>
      <c r="DH606" s="12"/>
      <c r="DI606" s="12"/>
      <c r="DJ606" s="12"/>
      <c r="DK606" s="12"/>
      <c r="DL606" s="12"/>
      <c r="DM606" s="12"/>
      <c r="DN606" s="12"/>
      <c r="DO606" s="12"/>
      <c r="DP606" s="12"/>
      <c r="DQ606" s="12"/>
      <c r="DR606" s="12"/>
      <c r="DS606" s="12"/>
      <c r="DT606" s="12"/>
      <c r="DU606" s="12"/>
      <c r="DV606" s="12"/>
      <c r="DW606" s="12"/>
      <c r="DX606" s="12"/>
      <c r="DY606" s="12"/>
      <c r="DZ606" s="12"/>
      <c r="EA606" s="12"/>
      <c r="EB606" s="12"/>
      <c r="EC606" s="12"/>
      <c r="ED606" s="12"/>
      <c r="EE606" s="12"/>
      <c r="EF606" s="12"/>
      <c r="EG606" s="12"/>
      <c r="EH606" s="12"/>
      <c r="EI606" s="12"/>
      <c r="EJ606" s="12"/>
      <c r="EK606" s="12"/>
      <c r="EL606" s="12"/>
      <c r="EM606" s="12"/>
      <c r="EN606" s="12"/>
      <c r="EO606" s="12"/>
      <c r="EP606" s="12"/>
      <c r="EQ606" s="12"/>
      <c r="ER606" s="12"/>
      <c r="ES606" s="12"/>
      <c r="ET606" s="12"/>
      <c r="EU606" s="12"/>
      <c r="EV606" s="12"/>
      <c r="EW606" s="12"/>
      <c r="EX606" s="12"/>
      <c r="EY606" s="12"/>
      <c r="EZ606" s="12"/>
      <c r="FA606" s="12"/>
      <c r="FB606" s="12"/>
      <c r="FC606" s="12"/>
      <c r="FD606" s="12"/>
      <c r="FE606" s="12"/>
      <c r="FF606" s="12"/>
      <c r="FG606" s="12"/>
      <c r="FH606" s="12"/>
      <c r="FI606" s="12"/>
      <c r="FJ606" s="12"/>
      <c r="FK606" s="12"/>
      <c r="FL606" s="12"/>
      <c r="FM606" s="12"/>
      <c r="FN606" s="12"/>
      <c r="FO606" s="12"/>
      <c r="FP606" s="12"/>
      <c r="FQ606" s="12"/>
      <c r="FR606" s="12"/>
      <c r="FS606" s="12"/>
      <c r="FT606" s="12"/>
      <c r="FU606" s="12"/>
      <c r="FV606" s="12"/>
      <c r="FW606" s="12"/>
      <c r="FX606" s="12"/>
      <c r="FY606" s="12"/>
      <c r="FZ606" s="12"/>
      <c r="GA606" s="12"/>
      <c r="GB606" s="12"/>
      <c r="GC606" s="12"/>
      <c r="GD606" s="12"/>
      <c r="GE606" s="12"/>
      <c r="GF606" s="12"/>
      <c r="GG606" s="12"/>
      <c r="GH606" s="12"/>
      <c r="GI606" s="12"/>
      <c r="GJ606" s="12"/>
      <c r="GK606" s="12"/>
      <c r="GL606" s="12"/>
      <c r="GM606" s="12"/>
      <c r="GN606" s="12"/>
      <c r="GO606" s="12"/>
      <c r="GP606" s="12"/>
      <c r="GQ606" s="12"/>
      <c r="GR606" s="12"/>
      <c r="GS606" s="12"/>
      <c r="GT606" s="12"/>
      <c r="GU606" s="12"/>
      <c r="GV606" s="12"/>
      <c r="GW606" s="12"/>
      <c r="GX606" s="12"/>
      <c r="GY606" s="12"/>
      <c r="GZ606" s="12"/>
      <c r="HA606" s="12"/>
      <c r="HB606" s="12"/>
      <c r="HC606" s="12"/>
      <c r="HD606" s="12"/>
      <c r="HE606" s="12"/>
      <c r="HF606" s="12"/>
      <c r="HG606" s="12"/>
      <c r="HH606" s="12"/>
      <c r="HI606" s="12"/>
      <c r="HJ606" s="12"/>
      <c r="HK606" s="12"/>
      <c r="HL606" s="12"/>
      <c r="HM606" s="12"/>
      <c r="HN606" s="12"/>
      <c r="HO606" s="12"/>
      <c r="HP606" s="12"/>
      <c r="HQ606" s="12"/>
      <c r="HR606" s="12"/>
      <c r="HS606" s="12"/>
      <c r="HT606" s="12"/>
      <c r="HU606" s="12"/>
      <c r="HV606" s="12"/>
      <c r="HW606" s="12"/>
      <c r="HX606" s="12"/>
      <c r="HY606" s="12"/>
      <c r="HZ606" s="12"/>
      <c r="IA606" s="12"/>
      <c r="IB606" s="12"/>
      <c r="IC606" s="12"/>
      <c r="ID606" s="12"/>
      <c r="IE606" s="12"/>
      <c r="IF606" s="12"/>
      <c r="IG606" s="12"/>
      <c r="IH606" s="12"/>
      <c r="II606" s="12"/>
      <c r="IJ606" s="12"/>
      <c r="IK606" s="12"/>
      <c r="IL606" s="12"/>
      <c r="IM606" s="12"/>
      <c r="IN606" s="12"/>
      <c r="IO606" s="12"/>
      <c r="IP606" s="12"/>
      <c r="IQ606" s="12"/>
      <c r="IR606" s="12"/>
      <c r="IS606" s="12"/>
      <c r="IT606" s="12"/>
      <c r="IU606" s="12"/>
      <c r="IV606" s="12"/>
      <c r="IW606" s="12"/>
      <c r="IX606" s="12"/>
      <c r="IY606" s="12"/>
      <c r="IZ606" s="12"/>
      <c r="JA606" s="12"/>
      <c r="JB606" s="12"/>
      <c r="JC606" s="12"/>
      <c r="JD606" s="12"/>
      <c r="JE606" s="12"/>
      <c r="JF606" s="12"/>
      <c r="JG606" s="12"/>
      <c r="JH606" s="12"/>
      <c r="JI606" s="12"/>
      <c r="JJ606" s="12"/>
      <c r="JK606" s="12"/>
      <c r="JL606" s="12"/>
      <c r="JM606" s="12"/>
      <c r="JN606" s="12"/>
      <c r="JO606" s="12"/>
      <c r="JP606" s="12"/>
      <c r="JQ606" s="12"/>
      <c r="JR606" s="12"/>
      <c r="JS606" s="12"/>
      <c r="JT606" s="12"/>
      <c r="JU606" s="12"/>
      <c r="JV606" s="12"/>
    </row>
    <row r="607" spans="12:282" x14ac:dyDescent="0.25"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  <c r="BA607" s="12"/>
      <c r="BB607" s="12"/>
      <c r="BC607" s="12"/>
      <c r="BD607" s="12"/>
      <c r="BE607" s="12"/>
      <c r="BF607" s="12"/>
      <c r="BG607" s="12"/>
      <c r="BH607" s="12"/>
      <c r="BI607" s="12"/>
      <c r="BJ607" s="12"/>
      <c r="BK607" s="12"/>
      <c r="BL607" s="12"/>
      <c r="BM607" s="12"/>
      <c r="BN607" s="12"/>
      <c r="BO607" s="12"/>
      <c r="BP607" s="12"/>
      <c r="BQ607" s="12"/>
      <c r="BR607" s="12"/>
      <c r="BS607" s="12"/>
      <c r="BT607" s="12"/>
      <c r="BU607" s="12"/>
      <c r="BV607" s="12"/>
      <c r="BW607" s="12"/>
      <c r="BX607" s="12"/>
      <c r="BY607" s="12"/>
      <c r="BZ607" s="12"/>
      <c r="CA607" s="12"/>
      <c r="CB607" s="12"/>
      <c r="CC607" s="12"/>
      <c r="CD607" s="12"/>
      <c r="CE607" s="12"/>
      <c r="CF607" s="12"/>
      <c r="CG607" s="12"/>
      <c r="CH607" s="12"/>
      <c r="CI607" s="12"/>
      <c r="CJ607" s="12"/>
      <c r="CK607" s="12"/>
      <c r="CL607" s="12"/>
      <c r="CM607" s="12"/>
      <c r="CN607" s="12"/>
      <c r="CO607" s="12"/>
      <c r="CP607" s="12"/>
      <c r="CQ607" s="12"/>
      <c r="CR607" s="12"/>
      <c r="CS607" s="12"/>
      <c r="CT607" s="12"/>
      <c r="CU607" s="12"/>
      <c r="CV607" s="12"/>
      <c r="CW607" s="12"/>
      <c r="CX607" s="12"/>
      <c r="CY607" s="12"/>
      <c r="CZ607" s="12"/>
      <c r="DA607" s="12"/>
      <c r="DB607" s="12"/>
      <c r="DC607" s="12"/>
      <c r="DD607" s="12"/>
      <c r="DE607" s="12"/>
      <c r="DF607" s="12"/>
      <c r="DG607" s="12"/>
      <c r="DH607" s="12"/>
      <c r="DI607" s="12"/>
      <c r="DJ607" s="12"/>
      <c r="DK607" s="12"/>
      <c r="DL607" s="12"/>
      <c r="DM607" s="12"/>
      <c r="DN607" s="12"/>
      <c r="DO607" s="12"/>
      <c r="DP607" s="12"/>
      <c r="DQ607" s="12"/>
      <c r="DR607" s="12"/>
      <c r="DS607" s="12"/>
      <c r="DT607" s="12"/>
      <c r="DU607" s="12"/>
      <c r="DV607" s="12"/>
      <c r="DW607" s="12"/>
      <c r="DX607" s="12"/>
      <c r="DY607" s="12"/>
      <c r="DZ607" s="12"/>
      <c r="EA607" s="12"/>
      <c r="EB607" s="12"/>
      <c r="EC607" s="12"/>
      <c r="ED607" s="12"/>
      <c r="EE607" s="12"/>
      <c r="EF607" s="12"/>
      <c r="EG607" s="12"/>
      <c r="EH607" s="12"/>
      <c r="EI607" s="12"/>
      <c r="EJ607" s="12"/>
      <c r="EK607" s="12"/>
      <c r="EL607" s="12"/>
      <c r="EM607" s="12"/>
      <c r="EN607" s="12"/>
      <c r="EO607" s="12"/>
      <c r="EP607" s="12"/>
      <c r="EQ607" s="12"/>
      <c r="ER607" s="12"/>
      <c r="ES607" s="12"/>
      <c r="ET607" s="12"/>
      <c r="EU607" s="12"/>
      <c r="EV607" s="12"/>
      <c r="EW607" s="12"/>
      <c r="EX607" s="12"/>
      <c r="EY607" s="12"/>
      <c r="EZ607" s="12"/>
      <c r="FA607" s="12"/>
      <c r="FB607" s="12"/>
      <c r="FC607" s="12"/>
      <c r="FD607" s="12"/>
      <c r="FE607" s="12"/>
      <c r="FF607" s="12"/>
      <c r="FG607" s="12"/>
      <c r="FH607" s="12"/>
      <c r="FI607" s="12"/>
      <c r="FJ607" s="12"/>
      <c r="FK607" s="12"/>
      <c r="FL607" s="12"/>
      <c r="FM607" s="12"/>
      <c r="FN607" s="12"/>
      <c r="FO607" s="12"/>
      <c r="FP607" s="12"/>
      <c r="FQ607" s="12"/>
      <c r="FR607" s="12"/>
      <c r="FS607" s="12"/>
      <c r="FT607" s="12"/>
      <c r="FU607" s="12"/>
      <c r="FV607" s="12"/>
      <c r="FW607" s="12"/>
      <c r="FX607" s="12"/>
      <c r="FY607" s="12"/>
      <c r="FZ607" s="12"/>
      <c r="GA607" s="12"/>
      <c r="GB607" s="12"/>
      <c r="GC607" s="12"/>
      <c r="GD607" s="12"/>
      <c r="GE607" s="12"/>
      <c r="GF607" s="12"/>
      <c r="GG607" s="12"/>
      <c r="GH607" s="12"/>
      <c r="GI607" s="12"/>
      <c r="GJ607" s="12"/>
      <c r="GK607" s="12"/>
      <c r="GL607" s="12"/>
      <c r="GM607" s="12"/>
      <c r="GN607" s="12"/>
      <c r="GO607" s="12"/>
      <c r="GP607" s="12"/>
      <c r="GQ607" s="12"/>
      <c r="GR607" s="12"/>
      <c r="GS607" s="12"/>
      <c r="GT607" s="12"/>
      <c r="GU607" s="12"/>
      <c r="GV607" s="12"/>
      <c r="GW607" s="12"/>
      <c r="GX607" s="12"/>
      <c r="GY607" s="12"/>
      <c r="GZ607" s="12"/>
      <c r="HA607" s="12"/>
      <c r="HB607" s="12"/>
      <c r="HC607" s="12"/>
      <c r="HD607" s="12"/>
      <c r="HE607" s="12"/>
      <c r="HF607" s="12"/>
      <c r="HG607" s="12"/>
      <c r="HH607" s="12"/>
      <c r="HI607" s="12"/>
      <c r="HJ607" s="12"/>
      <c r="HK607" s="12"/>
      <c r="HL607" s="12"/>
      <c r="HM607" s="12"/>
      <c r="HN607" s="12"/>
      <c r="HO607" s="12"/>
      <c r="HP607" s="12"/>
      <c r="HQ607" s="12"/>
      <c r="HR607" s="12"/>
      <c r="HS607" s="12"/>
      <c r="HT607" s="12"/>
      <c r="HU607" s="12"/>
      <c r="HV607" s="12"/>
      <c r="HW607" s="12"/>
      <c r="HX607" s="12"/>
      <c r="HY607" s="12"/>
      <c r="HZ607" s="12"/>
      <c r="IA607" s="12"/>
      <c r="IB607" s="12"/>
      <c r="IC607" s="12"/>
      <c r="ID607" s="12"/>
      <c r="IE607" s="12"/>
      <c r="IF607" s="12"/>
      <c r="IG607" s="12"/>
      <c r="IH607" s="12"/>
      <c r="II607" s="12"/>
      <c r="IJ607" s="12"/>
      <c r="IK607" s="12"/>
      <c r="IL607" s="12"/>
      <c r="IM607" s="12"/>
      <c r="IN607" s="12"/>
      <c r="IO607" s="12"/>
      <c r="IP607" s="12"/>
      <c r="IQ607" s="12"/>
      <c r="IR607" s="12"/>
      <c r="IS607" s="12"/>
      <c r="IT607" s="12"/>
      <c r="IU607" s="12"/>
      <c r="IV607" s="12"/>
      <c r="IW607" s="12"/>
      <c r="IX607" s="12"/>
      <c r="IY607" s="12"/>
      <c r="IZ607" s="12"/>
      <c r="JA607" s="12"/>
      <c r="JB607" s="12"/>
      <c r="JC607" s="12"/>
      <c r="JD607" s="12"/>
      <c r="JE607" s="12"/>
      <c r="JF607" s="12"/>
      <c r="JG607" s="12"/>
      <c r="JH607" s="12"/>
      <c r="JI607" s="12"/>
      <c r="JJ607" s="12"/>
      <c r="JK607" s="12"/>
      <c r="JL607" s="12"/>
      <c r="JM607" s="12"/>
      <c r="JN607" s="12"/>
      <c r="JO607" s="12"/>
      <c r="JP607" s="12"/>
      <c r="JQ607" s="12"/>
      <c r="JR607" s="12"/>
      <c r="JS607" s="12"/>
      <c r="JT607" s="12"/>
      <c r="JU607" s="12"/>
      <c r="JV607" s="12"/>
    </row>
    <row r="608" spans="12:282" x14ac:dyDescent="0.25"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  <c r="BA608" s="12"/>
      <c r="BB608" s="12"/>
      <c r="BC608" s="12"/>
      <c r="BD608" s="12"/>
      <c r="BE608" s="12"/>
      <c r="BF608" s="12"/>
      <c r="BG608" s="12"/>
      <c r="BH608" s="12"/>
      <c r="BI608" s="12"/>
      <c r="BJ608" s="12"/>
      <c r="BK608" s="12"/>
      <c r="BL608" s="12"/>
      <c r="BM608" s="12"/>
      <c r="BN608" s="12"/>
      <c r="BO608" s="12"/>
      <c r="BP608" s="12"/>
      <c r="BQ608" s="12"/>
      <c r="BR608" s="12"/>
      <c r="BS608" s="12"/>
      <c r="BT608" s="12"/>
      <c r="BU608" s="12"/>
      <c r="BV608" s="12"/>
      <c r="BW608" s="12"/>
      <c r="BX608" s="12"/>
      <c r="BY608" s="12"/>
      <c r="BZ608" s="12"/>
      <c r="CA608" s="12"/>
      <c r="CB608" s="12"/>
      <c r="CC608" s="12"/>
      <c r="CD608" s="12"/>
      <c r="CE608" s="12"/>
      <c r="CF608" s="12"/>
      <c r="CG608" s="12"/>
      <c r="CH608" s="12"/>
      <c r="CI608" s="12"/>
      <c r="CJ608" s="12"/>
      <c r="CK608" s="12"/>
      <c r="CL608" s="12"/>
      <c r="CM608" s="12"/>
      <c r="CN608" s="12"/>
      <c r="CO608" s="12"/>
      <c r="CP608" s="12"/>
      <c r="CQ608" s="12"/>
      <c r="CR608" s="12"/>
      <c r="CS608" s="12"/>
      <c r="CT608" s="12"/>
      <c r="CU608" s="12"/>
      <c r="CV608" s="12"/>
      <c r="CW608" s="12"/>
      <c r="CX608" s="12"/>
      <c r="CY608" s="12"/>
      <c r="CZ608" s="12"/>
      <c r="DA608" s="12"/>
      <c r="DB608" s="12"/>
      <c r="DC608" s="12"/>
      <c r="DD608" s="12"/>
      <c r="DE608" s="12"/>
      <c r="DF608" s="12"/>
      <c r="DG608" s="12"/>
      <c r="DH608" s="12"/>
      <c r="DI608" s="12"/>
      <c r="DJ608" s="12"/>
      <c r="DK608" s="12"/>
      <c r="DL608" s="12"/>
      <c r="DM608" s="12"/>
      <c r="DN608" s="12"/>
      <c r="DO608" s="12"/>
      <c r="DP608" s="12"/>
      <c r="DQ608" s="12"/>
      <c r="DR608" s="12"/>
      <c r="DS608" s="12"/>
      <c r="DT608" s="12"/>
      <c r="DU608" s="12"/>
      <c r="DV608" s="12"/>
      <c r="DW608" s="12"/>
      <c r="DX608" s="12"/>
      <c r="DY608" s="12"/>
      <c r="DZ608" s="12"/>
      <c r="EA608" s="12"/>
      <c r="EB608" s="12"/>
      <c r="EC608" s="12"/>
      <c r="ED608" s="12"/>
      <c r="EE608" s="12"/>
      <c r="EF608" s="12"/>
      <c r="EG608" s="12"/>
      <c r="EH608" s="12"/>
      <c r="EI608" s="12"/>
      <c r="EJ608" s="12"/>
      <c r="EK608" s="12"/>
      <c r="EL608" s="12"/>
      <c r="EM608" s="12"/>
      <c r="EN608" s="12"/>
      <c r="EO608" s="12"/>
      <c r="EP608" s="12"/>
      <c r="EQ608" s="12"/>
      <c r="ER608" s="12"/>
      <c r="ES608" s="12"/>
      <c r="ET608" s="12"/>
      <c r="EU608" s="12"/>
      <c r="EV608" s="12"/>
      <c r="EW608" s="12"/>
      <c r="EX608" s="12"/>
      <c r="EY608" s="12"/>
      <c r="EZ608" s="12"/>
      <c r="FA608" s="12"/>
      <c r="FB608" s="12"/>
      <c r="FC608" s="12"/>
      <c r="FD608" s="12"/>
      <c r="FE608" s="12"/>
      <c r="FF608" s="12"/>
      <c r="FG608" s="12"/>
      <c r="FH608" s="12"/>
      <c r="FI608" s="12"/>
      <c r="FJ608" s="12"/>
      <c r="FK608" s="12"/>
      <c r="FL608" s="12"/>
      <c r="FM608" s="12"/>
      <c r="FN608" s="12"/>
      <c r="FO608" s="12"/>
      <c r="FP608" s="12"/>
      <c r="FQ608" s="12"/>
      <c r="FR608" s="12"/>
      <c r="FS608" s="12"/>
      <c r="FT608" s="12"/>
      <c r="FU608" s="12"/>
      <c r="FV608" s="12"/>
      <c r="FW608" s="12"/>
      <c r="FX608" s="12"/>
      <c r="FY608" s="12"/>
      <c r="FZ608" s="12"/>
      <c r="GA608" s="12"/>
      <c r="GB608" s="12"/>
      <c r="GC608" s="12"/>
      <c r="GD608" s="12"/>
      <c r="GE608" s="12"/>
      <c r="GF608" s="12"/>
      <c r="GG608" s="12"/>
      <c r="GH608" s="12"/>
      <c r="GI608" s="12"/>
      <c r="GJ608" s="12"/>
      <c r="GK608" s="12"/>
      <c r="GL608" s="12"/>
      <c r="GM608" s="12"/>
      <c r="GN608" s="12"/>
      <c r="GO608" s="12"/>
      <c r="GP608" s="12"/>
      <c r="GQ608" s="12"/>
      <c r="GR608" s="12"/>
      <c r="GS608" s="12"/>
      <c r="GT608" s="12"/>
      <c r="GU608" s="12"/>
      <c r="GV608" s="12"/>
      <c r="GW608" s="12"/>
      <c r="GX608" s="12"/>
      <c r="GY608" s="12"/>
      <c r="GZ608" s="12"/>
      <c r="HA608" s="12"/>
      <c r="HB608" s="12"/>
      <c r="HC608" s="12"/>
      <c r="HD608" s="12"/>
      <c r="HE608" s="12"/>
      <c r="HF608" s="12"/>
      <c r="HG608" s="12"/>
      <c r="HH608" s="12"/>
      <c r="HI608" s="12"/>
      <c r="HJ608" s="12"/>
      <c r="HK608" s="12"/>
      <c r="HL608" s="12"/>
      <c r="HM608" s="12"/>
      <c r="HN608" s="12"/>
      <c r="HO608" s="12"/>
      <c r="HP608" s="12"/>
      <c r="HQ608" s="12"/>
      <c r="HR608" s="12"/>
      <c r="HS608" s="12"/>
      <c r="HT608" s="12"/>
      <c r="HU608" s="12"/>
      <c r="HV608" s="12"/>
      <c r="HW608" s="12"/>
      <c r="HX608" s="12"/>
      <c r="HY608" s="12"/>
      <c r="HZ608" s="12"/>
      <c r="IA608" s="12"/>
      <c r="IB608" s="12"/>
      <c r="IC608" s="12"/>
      <c r="ID608" s="12"/>
      <c r="IE608" s="12"/>
      <c r="IF608" s="12"/>
      <c r="IG608" s="12"/>
      <c r="IH608" s="12"/>
      <c r="II608" s="12"/>
      <c r="IJ608" s="12"/>
      <c r="IK608" s="12"/>
      <c r="IL608" s="12"/>
      <c r="IM608" s="12"/>
      <c r="IN608" s="12"/>
      <c r="IO608" s="12"/>
      <c r="IP608" s="12"/>
      <c r="IQ608" s="12"/>
      <c r="IR608" s="12"/>
      <c r="IS608" s="12"/>
      <c r="IT608" s="12"/>
      <c r="IU608" s="12"/>
      <c r="IV608" s="12"/>
      <c r="IW608" s="12"/>
      <c r="IX608" s="12"/>
      <c r="IY608" s="12"/>
      <c r="IZ608" s="12"/>
      <c r="JA608" s="12"/>
      <c r="JB608" s="12"/>
      <c r="JC608" s="12"/>
      <c r="JD608" s="12"/>
      <c r="JE608" s="12"/>
      <c r="JF608" s="12"/>
      <c r="JG608" s="12"/>
      <c r="JH608" s="12"/>
      <c r="JI608" s="12"/>
      <c r="JJ608" s="12"/>
      <c r="JK608" s="12"/>
      <c r="JL608" s="12"/>
      <c r="JM608" s="12"/>
      <c r="JN608" s="12"/>
      <c r="JO608" s="12"/>
      <c r="JP608" s="12"/>
      <c r="JQ608" s="12"/>
      <c r="JR608" s="12"/>
      <c r="JS608" s="12"/>
      <c r="JT608" s="12"/>
      <c r="JU608" s="12"/>
      <c r="JV608" s="12"/>
    </row>
    <row r="609" spans="12:282" x14ac:dyDescent="0.25"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  <c r="BA609" s="12"/>
      <c r="BB609" s="12"/>
      <c r="BC609" s="12"/>
      <c r="BD609" s="12"/>
      <c r="BE609" s="12"/>
      <c r="BF609" s="12"/>
      <c r="BG609" s="12"/>
      <c r="BH609" s="12"/>
      <c r="BI609" s="12"/>
      <c r="BJ609" s="12"/>
      <c r="BK609" s="12"/>
      <c r="BL609" s="12"/>
      <c r="BM609" s="12"/>
      <c r="BN609" s="12"/>
      <c r="BO609" s="12"/>
      <c r="BP609" s="12"/>
      <c r="BQ609" s="12"/>
      <c r="BR609" s="12"/>
      <c r="BS609" s="12"/>
      <c r="BT609" s="12"/>
      <c r="BU609" s="12"/>
      <c r="BV609" s="12"/>
      <c r="BW609" s="12"/>
      <c r="BX609" s="12"/>
      <c r="BY609" s="12"/>
      <c r="BZ609" s="12"/>
      <c r="CA609" s="12"/>
      <c r="CB609" s="12"/>
      <c r="CC609" s="12"/>
      <c r="CD609" s="12"/>
      <c r="CE609" s="12"/>
      <c r="CF609" s="12"/>
      <c r="CG609" s="12"/>
      <c r="CH609" s="12"/>
      <c r="CI609" s="12"/>
      <c r="CJ609" s="12"/>
      <c r="CK609" s="12"/>
      <c r="CL609" s="12"/>
      <c r="CM609" s="12"/>
      <c r="CN609" s="12"/>
      <c r="CO609" s="12"/>
      <c r="CP609" s="12"/>
      <c r="CQ609" s="12"/>
      <c r="CR609" s="12"/>
      <c r="CS609" s="12"/>
      <c r="CT609" s="12"/>
      <c r="CU609" s="12"/>
      <c r="CV609" s="12"/>
      <c r="CW609" s="12"/>
      <c r="CX609" s="12"/>
      <c r="CY609" s="12"/>
      <c r="CZ609" s="12"/>
      <c r="DA609" s="12"/>
      <c r="DB609" s="12"/>
      <c r="DC609" s="12"/>
      <c r="DD609" s="12"/>
      <c r="DE609" s="12"/>
      <c r="DF609" s="12"/>
      <c r="DG609" s="12"/>
      <c r="DH609" s="12"/>
      <c r="DI609" s="12"/>
      <c r="DJ609" s="12"/>
      <c r="DK609" s="12"/>
      <c r="DL609" s="12"/>
      <c r="DM609" s="12"/>
      <c r="DN609" s="12"/>
      <c r="DO609" s="12"/>
      <c r="DP609" s="12"/>
      <c r="DQ609" s="12"/>
      <c r="DR609" s="12"/>
      <c r="DS609" s="12"/>
      <c r="DT609" s="12"/>
      <c r="DU609" s="12"/>
      <c r="DV609" s="12"/>
      <c r="DW609" s="12"/>
      <c r="DX609" s="12"/>
      <c r="DY609" s="12"/>
      <c r="DZ609" s="12"/>
      <c r="EA609" s="12"/>
      <c r="EB609" s="12"/>
      <c r="EC609" s="12"/>
      <c r="ED609" s="12"/>
      <c r="EE609" s="12"/>
      <c r="EF609" s="12"/>
      <c r="EG609" s="12"/>
      <c r="EH609" s="12"/>
      <c r="EI609" s="12"/>
      <c r="EJ609" s="12"/>
      <c r="EK609" s="12"/>
      <c r="EL609" s="12"/>
      <c r="EM609" s="12"/>
      <c r="EN609" s="12"/>
      <c r="EO609" s="12"/>
      <c r="EP609" s="12"/>
      <c r="EQ609" s="12"/>
      <c r="ER609" s="12"/>
      <c r="ES609" s="12"/>
      <c r="ET609" s="12"/>
      <c r="EU609" s="12"/>
      <c r="EV609" s="12"/>
      <c r="EW609" s="12"/>
      <c r="EX609" s="12"/>
      <c r="EY609" s="12"/>
      <c r="EZ609" s="12"/>
      <c r="FA609" s="12"/>
      <c r="FB609" s="12"/>
      <c r="FC609" s="12"/>
      <c r="FD609" s="12"/>
      <c r="FE609" s="12"/>
      <c r="FF609" s="12"/>
      <c r="FG609" s="12"/>
      <c r="FH609" s="12"/>
      <c r="FI609" s="12"/>
      <c r="FJ609" s="12"/>
      <c r="FK609" s="12"/>
      <c r="FL609" s="12"/>
      <c r="FM609" s="12"/>
      <c r="FN609" s="12"/>
      <c r="FO609" s="12"/>
      <c r="FP609" s="12"/>
      <c r="FQ609" s="12"/>
      <c r="FR609" s="12"/>
      <c r="FS609" s="12"/>
      <c r="FT609" s="12"/>
      <c r="FU609" s="12"/>
      <c r="FV609" s="12"/>
      <c r="FW609" s="12"/>
      <c r="FX609" s="12"/>
      <c r="FY609" s="12"/>
      <c r="FZ609" s="12"/>
      <c r="GA609" s="12"/>
      <c r="GB609" s="12"/>
      <c r="GC609" s="12"/>
      <c r="GD609" s="12"/>
      <c r="GE609" s="12"/>
      <c r="GF609" s="12"/>
      <c r="GG609" s="12"/>
      <c r="GH609" s="12"/>
      <c r="GI609" s="12"/>
      <c r="GJ609" s="12"/>
      <c r="GK609" s="12"/>
      <c r="GL609" s="12"/>
      <c r="GM609" s="12"/>
      <c r="GN609" s="12"/>
      <c r="GO609" s="12"/>
      <c r="GP609" s="12"/>
      <c r="GQ609" s="12"/>
      <c r="GR609" s="12"/>
      <c r="GS609" s="12"/>
      <c r="GT609" s="12"/>
      <c r="GU609" s="12"/>
      <c r="GV609" s="12"/>
      <c r="GW609" s="12"/>
      <c r="GX609" s="12"/>
      <c r="GY609" s="12"/>
      <c r="GZ609" s="12"/>
      <c r="HA609" s="12"/>
      <c r="HB609" s="12"/>
      <c r="HC609" s="12"/>
      <c r="HD609" s="12"/>
      <c r="HE609" s="12"/>
      <c r="HF609" s="12"/>
      <c r="HG609" s="12"/>
      <c r="HH609" s="12"/>
      <c r="HI609" s="12"/>
      <c r="HJ609" s="12"/>
      <c r="HK609" s="12"/>
      <c r="HL609" s="12"/>
      <c r="HM609" s="12"/>
      <c r="HN609" s="12"/>
      <c r="HO609" s="12"/>
      <c r="HP609" s="12"/>
      <c r="HQ609" s="12"/>
      <c r="HR609" s="12"/>
      <c r="HS609" s="12"/>
      <c r="HT609" s="12"/>
      <c r="HU609" s="12"/>
      <c r="HV609" s="12"/>
      <c r="HW609" s="12"/>
      <c r="HX609" s="12"/>
      <c r="HY609" s="12"/>
      <c r="HZ609" s="12"/>
      <c r="IA609" s="12"/>
      <c r="IB609" s="12"/>
      <c r="IC609" s="12"/>
      <c r="ID609" s="12"/>
      <c r="IE609" s="12"/>
      <c r="IF609" s="12"/>
      <c r="IG609" s="12"/>
      <c r="IH609" s="12"/>
      <c r="II609" s="12"/>
      <c r="IJ609" s="12"/>
      <c r="IK609" s="12"/>
      <c r="IL609" s="12"/>
      <c r="IM609" s="12"/>
      <c r="IN609" s="12"/>
      <c r="IO609" s="12"/>
      <c r="IP609" s="12"/>
      <c r="IQ609" s="12"/>
      <c r="IR609" s="12"/>
      <c r="IS609" s="12"/>
      <c r="IT609" s="12"/>
      <c r="IU609" s="12"/>
      <c r="IV609" s="12"/>
      <c r="IW609" s="12"/>
      <c r="IX609" s="12"/>
      <c r="IY609" s="12"/>
      <c r="IZ609" s="12"/>
      <c r="JA609" s="12"/>
      <c r="JB609" s="12"/>
      <c r="JC609" s="12"/>
      <c r="JD609" s="12"/>
      <c r="JE609" s="12"/>
      <c r="JF609" s="12"/>
      <c r="JG609" s="12"/>
      <c r="JH609" s="12"/>
      <c r="JI609" s="12"/>
      <c r="JJ609" s="12"/>
      <c r="JK609" s="12"/>
      <c r="JL609" s="12"/>
      <c r="JM609" s="12"/>
      <c r="JN609" s="12"/>
      <c r="JO609" s="12"/>
      <c r="JP609" s="12"/>
      <c r="JQ609" s="12"/>
      <c r="JR609" s="12"/>
      <c r="JS609" s="12"/>
      <c r="JT609" s="12"/>
      <c r="JU609" s="12"/>
      <c r="JV609" s="12"/>
    </row>
    <row r="610" spans="12:282" x14ac:dyDescent="0.25"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  <c r="BA610" s="12"/>
      <c r="BB610" s="12"/>
      <c r="BC610" s="12"/>
      <c r="BD610" s="12"/>
      <c r="BE610" s="12"/>
      <c r="BF610" s="12"/>
      <c r="BG610" s="12"/>
      <c r="BH610" s="12"/>
      <c r="BI610" s="12"/>
      <c r="BJ610" s="12"/>
      <c r="BK610" s="12"/>
      <c r="BL610" s="12"/>
      <c r="BM610" s="12"/>
      <c r="BN610" s="12"/>
      <c r="BO610" s="12"/>
      <c r="BP610" s="12"/>
      <c r="BQ610" s="12"/>
      <c r="BR610" s="12"/>
      <c r="BS610" s="12"/>
      <c r="BT610" s="12"/>
      <c r="BU610" s="12"/>
      <c r="BV610" s="12"/>
      <c r="BW610" s="12"/>
      <c r="BX610" s="12"/>
      <c r="BY610" s="12"/>
      <c r="BZ610" s="12"/>
      <c r="CA610" s="12"/>
      <c r="CB610" s="12"/>
      <c r="CC610" s="12"/>
      <c r="CD610" s="12"/>
      <c r="CE610" s="12"/>
      <c r="CF610" s="12"/>
      <c r="CG610" s="12"/>
      <c r="CH610" s="12"/>
      <c r="CI610" s="12"/>
      <c r="CJ610" s="12"/>
      <c r="CK610" s="12"/>
      <c r="CL610" s="12"/>
      <c r="CM610" s="12"/>
      <c r="CN610" s="12"/>
      <c r="CO610" s="12"/>
      <c r="CP610" s="12"/>
      <c r="CQ610" s="12"/>
      <c r="CR610" s="12"/>
      <c r="CS610" s="12"/>
      <c r="CT610" s="12"/>
      <c r="CU610" s="12"/>
      <c r="CV610" s="12"/>
      <c r="CW610" s="12"/>
      <c r="CX610" s="12"/>
      <c r="CY610" s="12"/>
      <c r="CZ610" s="12"/>
      <c r="DA610" s="12"/>
      <c r="DB610" s="12"/>
      <c r="DC610" s="12"/>
      <c r="DD610" s="12"/>
      <c r="DE610" s="12"/>
      <c r="DF610" s="12"/>
      <c r="DG610" s="12"/>
      <c r="DH610" s="12"/>
      <c r="DI610" s="12"/>
      <c r="DJ610" s="12"/>
      <c r="DK610" s="12"/>
      <c r="DL610" s="12"/>
      <c r="DM610" s="12"/>
      <c r="DN610" s="12"/>
      <c r="DO610" s="12"/>
      <c r="DP610" s="12"/>
      <c r="DQ610" s="12"/>
      <c r="DR610" s="12"/>
      <c r="DS610" s="12"/>
      <c r="DT610" s="12"/>
      <c r="DU610" s="12"/>
      <c r="DV610" s="12"/>
      <c r="DW610" s="12"/>
      <c r="DX610" s="12"/>
      <c r="DY610" s="12"/>
      <c r="DZ610" s="12"/>
      <c r="EA610" s="12"/>
      <c r="EB610" s="12"/>
      <c r="EC610" s="12"/>
      <c r="ED610" s="12"/>
      <c r="EE610" s="12"/>
      <c r="EF610" s="12"/>
      <c r="EG610" s="12"/>
      <c r="EH610" s="12"/>
      <c r="EI610" s="12"/>
      <c r="EJ610" s="12"/>
      <c r="EK610" s="12"/>
      <c r="EL610" s="12"/>
      <c r="EM610" s="12"/>
      <c r="EN610" s="12"/>
      <c r="EO610" s="12"/>
      <c r="EP610" s="12"/>
      <c r="EQ610" s="12"/>
      <c r="ER610" s="12"/>
      <c r="ES610" s="12"/>
      <c r="ET610" s="12"/>
      <c r="EU610" s="12"/>
      <c r="EV610" s="12"/>
      <c r="EW610" s="12"/>
      <c r="EX610" s="12"/>
      <c r="EY610" s="12"/>
      <c r="EZ610" s="12"/>
      <c r="FA610" s="12"/>
      <c r="FB610" s="12"/>
      <c r="FC610" s="12"/>
      <c r="FD610" s="12"/>
      <c r="FE610" s="12"/>
      <c r="FF610" s="12"/>
      <c r="FG610" s="12"/>
      <c r="FH610" s="12"/>
      <c r="FI610" s="12"/>
      <c r="FJ610" s="12"/>
      <c r="FK610" s="12"/>
      <c r="FL610" s="12"/>
      <c r="FM610" s="12"/>
      <c r="FN610" s="12"/>
      <c r="FO610" s="12"/>
      <c r="FP610" s="12"/>
      <c r="FQ610" s="12"/>
      <c r="FR610" s="12"/>
      <c r="FS610" s="12"/>
      <c r="FT610" s="12"/>
      <c r="FU610" s="12"/>
      <c r="FV610" s="12"/>
      <c r="FW610" s="12"/>
      <c r="FX610" s="12"/>
      <c r="FY610" s="12"/>
      <c r="FZ610" s="12"/>
      <c r="GA610" s="12"/>
      <c r="GB610" s="12"/>
      <c r="GC610" s="12"/>
      <c r="GD610" s="12"/>
      <c r="GE610" s="12"/>
      <c r="GF610" s="12"/>
      <c r="GG610" s="12"/>
      <c r="GH610" s="12"/>
      <c r="GI610" s="12"/>
      <c r="GJ610" s="12"/>
      <c r="GK610" s="12"/>
      <c r="GL610" s="12"/>
      <c r="GM610" s="12"/>
      <c r="GN610" s="12"/>
      <c r="GO610" s="12"/>
      <c r="GP610" s="12"/>
      <c r="GQ610" s="12"/>
      <c r="GR610" s="12"/>
      <c r="GS610" s="12"/>
      <c r="GT610" s="12"/>
      <c r="GU610" s="12"/>
      <c r="GV610" s="12"/>
      <c r="GW610" s="12"/>
      <c r="GX610" s="12"/>
      <c r="GY610" s="12"/>
      <c r="GZ610" s="12"/>
      <c r="HA610" s="12"/>
      <c r="HB610" s="12"/>
      <c r="HC610" s="12"/>
      <c r="HD610" s="12"/>
      <c r="HE610" s="12"/>
      <c r="HF610" s="12"/>
      <c r="HG610" s="12"/>
      <c r="HH610" s="12"/>
      <c r="HI610" s="12"/>
      <c r="HJ610" s="12"/>
      <c r="HK610" s="12"/>
      <c r="HL610" s="12"/>
      <c r="HM610" s="12"/>
      <c r="HN610" s="12"/>
      <c r="HO610" s="12"/>
      <c r="HP610" s="12"/>
      <c r="HQ610" s="12"/>
      <c r="HR610" s="12"/>
      <c r="HS610" s="12"/>
      <c r="HT610" s="12"/>
      <c r="HU610" s="12"/>
      <c r="HV610" s="12"/>
      <c r="HW610" s="12"/>
      <c r="HX610" s="12"/>
      <c r="HY610" s="12"/>
      <c r="HZ610" s="12"/>
      <c r="IA610" s="12"/>
      <c r="IB610" s="12"/>
      <c r="IC610" s="12"/>
      <c r="ID610" s="12"/>
      <c r="IE610" s="12"/>
      <c r="IF610" s="12"/>
      <c r="IG610" s="12"/>
      <c r="IH610" s="12"/>
      <c r="II610" s="12"/>
      <c r="IJ610" s="12"/>
      <c r="IK610" s="12"/>
      <c r="IL610" s="12"/>
      <c r="IM610" s="12"/>
      <c r="IN610" s="12"/>
      <c r="IO610" s="12"/>
      <c r="IP610" s="12"/>
      <c r="IQ610" s="12"/>
      <c r="IR610" s="12"/>
      <c r="IS610" s="12"/>
      <c r="IT610" s="12"/>
      <c r="IU610" s="12"/>
      <c r="IV610" s="12"/>
      <c r="IW610" s="12"/>
      <c r="IX610" s="12"/>
      <c r="IY610" s="12"/>
      <c r="IZ610" s="12"/>
      <c r="JA610" s="12"/>
      <c r="JB610" s="12"/>
      <c r="JC610" s="12"/>
      <c r="JD610" s="12"/>
      <c r="JE610" s="12"/>
      <c r="JF610" s="12"/>
      <c r="JG610" s="12"/>
      <c r="JH610" s="12"/>
      <c r="JI610" s="12"/>
      <c r="JJ610" s="12"/>
      <c r="JK610" s="12"/>
      <c r="JL610" s="12"/>
      <c r="JM610" s="12"/>
      <c r="JN610" s="12"/>
      <c r="JO610" s="12"/>
      <c r="JP610" s="12"/>
      <c r="JQ610" s="12"/>
      <c r="JR610" s="12"/>
      <c r="JS610" s="12"/>
      <c r="JT610" s="12"/>
      <c r="JU610" s="12"/>
      <c r="JV610" s="12"/>
    </row>
    <row r="611" spans="12:282" x14ac:dyDescent="0.25"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  <c r="BA611" s="12"/>
      <c r="BB611" s="12"/>
      <c r="BC611" s="12"/>
      <c r="BD611" s="12"/>
      <c r="BE611" s="12"/>
      <c r="BF611" s="12"/>
      <c r="BG611" s="12"/>
      <c r="BH611" s="12"/>
      <c r="BI611" s="12"/>
      <c r="BJ611" s="12"/>
      <c r="BK611" s="12"/>
      <c r="BL611" s="12"/>
      <c r="BM611" s="12"/>
      <c r="BN611" s="12"/>
      <c r="BO611" s="12"/>
      <c r="BP611" s="12"/>
      <c r="BQ611" s="12"/>
      <c r="BR611" s="12"/>
      <c r="BS611" s="12"/>
      <c r="BT611" s="12"/>
      <c r="BU611" s="12"/>
      <c r="BV611" s="12"/>
      <c r="BW611" s="12"/>
      <c r="BX611" s="12"/>
      <c r="BY611" s="12"/>
      <c r="BZ611" s="12"/>
      <c r="CA611" s="12"/>
      <c r="CB611" s="12"/>
      <c r="CC611" s="12"/>
      <c r="CD611" s="12"/>
      <c r="CE611" s="12"/>
      <c r="CF611" s="12"/>
      <c r="CG611" s="12"/>
      <c r="CH611" s="12"/>
      <c r="CI611" s="12"/>
      <c r="CJ611" s="12"/>
      <c r="CK611" s="12"/>
      <c r="CL611" s="12"/>
      <c r="CM611" s="12"/>
      <c r="CN611" s="12"/>
      <c r="CO611" s="12"/>
      <c r="CP611" s="12"/>
      <c r="CQ611" s="12"/>
      <c r="CR611" s="12"/>
      <c r="CS611" s="12"/>
      <c r="CT611" s="12"/>
      <c r="CU611" s="12"/>
      <c r="CV611" s="12"/>
      <c r="CW611" s="12"/>
      <c r="CX611" s="12"/>
      <c r="CY611" s="12"/>
      <c r="CZ611" s="12"/>
      <c r="DA611" s="12"/>
      <c r="DB611" s="12"/>
      <c r="DC611" s="12"/>
      <c r="DD611" s="12"/>
      <c r="DE611" s="12"/>
      <c r="DF611" s="12"/>
      <c r="DG611" s="12"/>
      <c r="DH611" s="12"/>
      <c r="DI611" s="12"/>
      <c r="DJ611" s="12"/>
      <c r="DK611" s="12"/>
      <c r="DL611" s="12"/>
      <c r="DM611" s="12"/>
      <c r="DN611" s="12"/>
      <c r="DO611" s="12"/>
      <c r="DP611" s="12"/>
      <c r="DQ611" s="12"/>
      <c r="DR611" s="12"/>
      <c r="DS611" s="12"/>
      <c r="DT611" s="12"/>
      <c r="DU611" s="12"/>
      <c r="DV611" s="12"/>
      <c r="DW611" s="12"/>
      <c r="DX611" s="12"/>
      <c r="DY611" s="12"/>
      <c r="DZ611" s="12"/>
      <c r="EA611" s="12"/>
      <c r="EB611" s="12"/>
      <c r="EC611" s="12"/>
      <c r="ED611" s="12"/>
      <c r="EE611" s="12"/>
      <c r="EF611" s="12"/>
      <c r="EG611" s="12"/>
      <c r="EH611" s="12"/>
      <c r="EI611" s="12"/>
      <c r="EJ611" s="12"/>
      <c r="EK611" s="12"/>
      <c r="EL611" s="12"/>
      <c r="EM611" s="12"/>
      <c r="EN611" s="12"/>
      <c r="EO611" s="12"/>
      <c r="EP611" s="12"/>
      <c r="EQ611" s="12"/>
      <c r="ER611" s="12"/>
      <c r="ES611" s="12"/>
      <c r="ET611" s="12"/>
      <c r="EU611" s="12"/>
      <c r="EV611" s="12"/>
      <c r="EW611" s="12"/>
      <c r="EX611" s="12"/>
      <c r="EY611" s="12"/>
      <c r="EZ611" s="12"/>
      <c r="FA611" s="12"/>
      <c r="FB611" s="12"/>
      <c r="FC611" s="12"/>
      <c r="FD611" s="12"/>
      <c r="FE611" s="12"/>
      <c r="FF611" s="12"/>
      <c r="FG611" s="12"/>
      <c r="FH611" s="12"/>
      <c r="FI611" s="12"/>
      <c r="FJ611" s="12"/>
      <c r="FK611" s="12"/>
      <c r="FL611" s="12"/>
      <c r="FM611" s="12"/>
      <c r="FN611" s="12"/>
      <c r="FO611" s="12"/>
      <c r="FP611" s="12"/>
      <c r="FQ611" s="12"/>
      <c r="FR611" s="12"/>
      <c r="FS611" s="12"/>
      <c r="FT611" s="12"/>
      <c r="FU611" s="12"/>
      <c r="FV611" s="12"/>
      <c r="FW611" s="12"/>
      <c r="FX611" s="12"/>
      <c r="FY611" s="12"/>
      <c r="FZ611" s="12"/>
      <c r="GA611" s="12"/>
      <c r="GB611" s="12"/>
      <c r="GC611" s="12"/>
      <c r="GD611" s="12"/>
      <c r="GE611" s="12"/>
      <c r="GF611" s="12"/>
      <c r="GG611" s="12"/>
      <c r="GH611" s="12"/>
      <c r="GI611" s="12"/>
      <c r="GJ611" s="12"/>
      <c r="GK611" s="12"/>
      <c r="GL611" s="12"/>
      <c r="GM611" s="12"/>
      <c r="GN611" s="12"/>
      <c r="GO611" s="12"/>
      <c r="GP611" s="12"/>
      <c r="GQ611" s="12"/>
      <c r="GR611" s="12"/>
      <c r="GS611" s="12"/>
      <c r="GT611" s="12"/>
      <c r="GU611" s="12"/>
      <c r="GV611" s="12"/>
      <c r="GW611" s="12"/>
      <c r="GX611" s="12"/>
      <c r="GY611" s="12"/>
      <c r="GZ611" s="12"/>
      <c r="HA611" s="12"/>
      <c r="HB611" s="12"/>
      <c r="HC611" s="12"/>
      <c r="HD611" s="12"/>
      <c r="HE611" s="12"/>
      <c r="HF611" s="12"/>
      <c r="HG611" s="12"/>
      <c r="HH611" s="12"/>
      <c r="HI611" s="12"/>
      <c r="HJ611" s="12"/>
      <c r="HK611" s="12"/>
      <c r="HL611" s="12"/>
      <c r="HM611" s="12"/>
      <c r="HN611" s="12"/>
      <c r="HO611" s="12"/>
      <c r="HP611" s="12"/>
      <c r="HQ611" s="12"/>
      <c r="HR611" s="12"/>
      <c r="HS611" s="12"/>
      <c r="HT611" s="12"/>
      <c r="HU611" s="12"/>
      <c r="HV611" s="12"/>
      <c r="HW611" s="12"/>
      <c r="HX611" s="12"/>
      <c r="HY611" s="12"/>
      <c r="HZ611" s="12"/>
      <c r="IA611" s="12"/>
      <c r="IB611" s="12"/>
      <c r="IC611" s="12"/>
      <c r="ID611" s="12"/>
      <c r="IE611" s="12"/>
      <c r="IF611" s="12"/>
      <c r="IG611" s="12"/>
      <c r="IH611" s="12"/>
      <c r="II611" s="12"/>
      <c r="IJ611" s="12"/>
      <c r="IK611" s="12"/>
      <c r="IL611" s="12"/>
      <c r="IM611" s="12"/>
      <c r="IN611" s="12"/>
      <c r="IO611" s="12"/>
      <c r="IP611" s="12"/>
      <c r="IQ611" s="12"/>
      <c r="IR611" s="12"/>
      <c r="IS611" s="12"/>
      <c r="IT611" s="12"/>
      <c r="IU611" s="12"/>
      <c r="IV611" s="12"/>
      <c r="IW611" s="12"/>
      <c r="IX611" s="12"/>
      <c r="IY611" s="12"/>
      <c r="IZ611" s="12"/>
      <c r="JA611" s="12"/>
      <c r="JB611" s="12"/>
      <c r="JC611" s="12"/>
      <c r="JD611" s="12"/>
      <c r="JE611" s="12"/>
      <c r="JF611" s="12"/>
      <c r="JG611" s="12"/>
      <c r="JH611" s="12"/>
      <c r="JI611" s="12"/>
      <c r="JJ611" s="12"/>
      <c r="JK611" s="12"/>
      <c r="JL611" s="12"/>
      <c r="JM611" s="12"/>
      <c r="JN611" s="12"/>
      <c r="JO611" s="12"/>
      <c r="JP611" s="12"/>
      <c r="JQ611" s="12"/>
      <c r="JR611" s="12"/>
      <c r="JS611" s="12"/>
      <c r="JT611" s="12"/>
      <c r="JU611" s="12"/>
      <c r="JV611" s="12"/>
    </row>
  </sheetData>
  <mergeCells count="44"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467:K467"/>
    <mergeCell ref="A108:K108"/>
    <mergeCell ref="A124:K124"/>
    <mergeCell ref="A130:K130"/>
    <mergeCell ref="A168:K168"/>
    <mergeCell ref="A220:K220"/>
    <mergeCell ref="A227:K227"/>
    <mergeCell ref="A286:K286"/>
    <mergeCell ref="A290:K290"/>
    <mergeCell ref="A114:K114"/>
    <mergeCell ref="A176:K176"/>
    <mergeCell ref="A197:K197"/>
    <mergeCell ref="A201:K201"/>
    <mergeCell ref="A205:K205"/>
    <mergeCell ref="A215:K215"/>
    <mergeCell ref="A102:K102"/>
    <mergeCell ref="A190:K190"/>
    <mergeCell ref="A9:K9"/>
    <mergeCell ref="A52:K52"/>
    <mergeCell ref="A33:K33"/>
    <mergeCell ref="A38:K38"/>
    <mergeCell ref="A98:K98"/>
    <mergeCell ref="A27:K27"/>
    <mergeCell ref="A47:K47"/>
    <mergeCell ref="A81:K81"/>
    <mergeCell ref="A86:K86"/>
    <mergeCell ref="A91:K91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3" manualBreakCount="3">
    <brk id="67" max="9" man="1"/>
    <brk id="26" max="9" man="1"/>
    <brk id="550" max="9" man="1"/>
  </rowBreaks>
  <colBreaks count="1" manualBreakCount="1">
    <brk id="11" max="1048575" man="1"/>
  </colBreaks>
  <ignoredErrors>
    <ignoredError sqref="F46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2023-02-24T16:18:11Z</cp:lastPrinted>
  <dcterms:created xsi:type="dcterms:W3CDTF">2017-02-23T14:23:40Z</dcterms:created>
  <dcterms:modified xsi:type="dcterms:W3CDTF">2023-02-24T16:19:00Z</dcterms:modified>
</cp:coreProperties>
</file>