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135" yWindow="0" windowWidth="14355" windowHeight="15600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'2015'!$A$1:$N$37</definedName>
    <definedName name="_xlnm.Print_Area" localSheetId="1">'2016'!$A$1:$I$37</definedName>
    <definedName name="_xlnm.Print_Area" localSheetId="2">'2017'!$A$1:$N$27</definedName>
    <definedName name="_xlnm.Print_Area" localSheetId="3">'2018'!$A$1:$N$8</definedName>
    <definedName name="_xlnm.Print_Area" localSheetId="4">'2019'!$A$1:$I$7</definedName>
    <definedName name="_xlnm.Print_Area" localSheetId="5">'2020'!$A$2:$V$12</definedName>
    <definedName name="_xlnm.Print_Area" localSheetId="6">'2021'!$A$1:$U$6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5">'[5]333.10'!#REF!</definedName>
    <definedName name="nb" localSheetId="6">'[10]333.10'!#REF!</definedName>
    <definedName name="nb">'[10]333.10'!#REF!</definedName>
    <definedName name="nb_10" localSheetId="6">'[10]333.10'!#REF!</definedName>
    <definedName name="nb_10">'[10]333.10'!#REF!</definedName>
    <definedName name="nb_11" localSheetId="6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7" i="11"/>
  <c r="F6" i="11"/>
  <c r="E6" i="11" l="1"/>
  <c r="D6" i="11" l="1"/>
  <c r="C6" i="11" s="1"/>
  <c r="C8" i="10" l="1"/>
  <c r="C9" i="10"/>
  <c r="C10" i="10"/>
  <c r="C11" i="10"/>
  <c r="C12" i="10"/>
  <c r="C13" i="10"/>
  <c r="C7" i="10"/>
  <c r="O6" i="10" l="1"/>
  <c r="N6" i="10" l="1"/>
  <c r="M6" i="10" l="1"/>
  <c r="L6" i="10" l="1"/>
  <c r="K6" i="10" l="1"/>
  <c r="J6" i="10" l="1"/>
  <c r="I6" i="10"/>
  <c r="H6" i="10"/>
  <c r="G6" i="10"/>
  <c r="F6" i="10"/>
  <c r="E6" i="10"/>
  <c r="D6" i="10"/>
  <c r="C6" i="10" s="1"/>
  <c r="I6" i="6" l="1"/>
  <c r="B18" i="8"/>
  <c r="B17" i="8"/>
  <c r="B16" i="8"/>
  <c r="B15" i="8"/>
  <c r="B14" i="8"/>
  <c r="B13" i="8"/>
  <c r="B12" i="8"/>
  <c r="B11" i="8"/>
  <c r="B10" i="8"/>
  <c r="B9" i="8"/>
  <c r="B8" i="8"/>
  <c r="B7" i="8"/>
  <c r="I6" i="8"/>
  <c r="H6" i="8"/>
  <c r="G6" i="8"/>
  <c r="F6" i="8"/>
  <c r="E6" i="8"/>
  <c r="D6" i="8"/>
  <c r="C6" i="8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B17" i="6"/>
  <c r="B16" i="6"/>
  <c r="B15" i="6"/>
  <c r="B14" i="6"/>
  <c r="B13" i="6"/>
  <c r="B12" i="6"/>
  <c r="B11" i="6"/>
  <c r="B10" i="6"/>
  <c r="B9" i="6"/>
  <c r="B8" i="6"/>
  <c r="B7" i="6"/>
  <c r="H6" i="6"/>
  <c r="G6" i="6"/>
  <c r="F6" i="6"/>
  <c r="E6" i="6"/>
  <c r="D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D6" i="4"/>
  <c r="D5" i="4" s="1"/>
  <c r="P5" i="4"/>
  <c r="O5" i="4"/>
  <c r="N5" i="4"/>
  <c r="M5" i="4"/>
  <c r="L5" i="4"/>
  <c r="K5" i="4"/>
  <c r="J5" i="4"/>
  <c r="I5" i="4"/>
  <c r="H5" i="4"/>
  <c r="G5" i="4"/>
  <c r="F5" i="4"/>
  <c r="E5" i="4"/>
  <c r="C8" i="3"/>
  <c r="C11" i="3"/>
  <c r="C12" i="3"/>
  <c r="C10" i="3"/>
  <c r="C6" i="3"/>
  <c r="C9" i="3"/>
  <c r="C7" i="3"/>
  <c r="O5" i="3"/>
  <c r="N5" i="3"/>
  <c r="M5" i="3"/>
  <c r="L5" i="3"/>
  <c r="K5" i="3"/>
  <c r="J5" i="3"/>
  <c r="I5" i="3"/>
  <c r="H5" i="3"/>
  <c r="G5" i="3"/>
  <c r="F5" i="3"/>
  <c r="E5" i="3"/>
  <c r="D5" i="3"/>
  <c r="B6" i="8" l="1"/>
  <c r="B6" i="7"/>
  <c r="B6" i="6"/>
  <c r="B6" i="5"/>
  <c r="C5" i="3"/>
</calcChain>
</file>

<file path=xl/sharedStrings.xml><?xml version="1.0" encoding="utf-8"?>
<sst xmlns="http://schemas.openxmlformats.org/spreadsheetml/2006/main" count="296" uniqueCount="58">
  <si>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</si>
  <si>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</si>
  <si>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</si>
  <si>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</si>
  <si>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</si>
  <si>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</si>
  <si>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</si>
  <si>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</si>
  <si>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</si>
  <si>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</si>
  <si>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</si>
  <si>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</si>
  <si>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</si>
  <si>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</si>
  <si>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</si>
  <si>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</si>
  <si>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</si>
  <si>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</si>
  <si>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</si>
  <si>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</si>
  <si>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</si>
  <si>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>*Cifras  sujetas a rectificación</t>
  </si>
  <si>
    <t>Nota : Excluye pasajeros menores de 2 años de edad</t>
  </si>
  <si>
    <t>Fuente: Registros administrativos, Departamento de Estadísticas, Instituto Dominicano de Aviación Civil (IDAC)</t>
  </si>
  <si>
    <t xml:space="preserve">    Mes</t>
  </si>
  <si>
    <t>*Cifras sujetas a rectificacion</t>
  </si>
  <si>
    <t>Aeropuerto internacional</t>
  </si>
  <si>
    <t>Mes</t>
  </si>
  <si>
    <t>Nota: Excluye pasajeros menores de dos años de edad</t>
  </si>
  <si>
    <t>Septiiembre</t>
  </si>
  <si>
    <t>Nota: Excluye pasajeros menores de 2 años de edad</t>
  </si>
  <si>
    <t>Fuente: Registros administrativos, Depto. de Estadísticas, Instituto Dominicano de Aviación Civil, IDAC</t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</si>
  <si>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aeropuertos,  2019*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</si>
  <si>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aeropuertos,  2018*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</si>
  <si>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aeropuertos,  2017*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</si>
  <si>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aeropuertos,  2016*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</si>
  <si>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aeropuertos,  2015*</t>
    </r>
  </si>
  <si>
    <t>Provincia</t>
  </si>
  <si>
    <t xml:space="preserve"> La Altagracia</t>
  </si>
  <si>
    <t>Santo Domingo</t>
  </si>
  <si>
    <t xml:space="preserve"> Puerto Plata</t>
  </si>
  <si>
    <t>General Gregorio Luperón</t>
  </si>
  <si>
    <t>La Altagracia</t>
  </si>
  <si>
    <t>Punta Cana</t>
  </si>
  <si>
    <t xml:space="preserve"> Samaná</t>
  </si>
  <si>
    <t>Presidente Juan Bosch, El Catey</t>
  </si>
  <si>
    <t>Dr. Joaquín Balaguer, La Isabela</t>
  </si>
  <si>
    <t>Santiago</t>
  </si>
  <si>
    <t>Cibao</t>
  </si>
  <si>
    <t xml:space="preserve"> Santo Domingo</t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</si>
  <si>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 y provincia  2021*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</si>
  <si>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mes,según los aeropuertos y provincia 2020*</t>
    </r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</si>
  <si>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internacionales, por mes, según los aeropuertos y provincia 2022*</t>
    </r>
  </si>
  <si>
    <t>Puerto Plata</t>
  </si>
  <si>
    <t xml:space="preserve"> Santiago</t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</si>
  <si>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 por mes, según los aeropuertos y provincia 2023*</t>
    </r>
  </si>
  <si>
    <t>Samaná</t>
  </si>
  <si>
    <r>
      <rPr>
        <b/>
        <sz val="9"/>
        <rFont val="Roboto"/>
      </rPr>
      <t>Cuadro 7.10.2</t>
    </r>
    <r>
      <rPr>
        <sz val="9"/>
        <rFont val="Roboto"/>
      </rPr>
      <t xml:space="preserve"> REPÚBLICA DOMINICANA: Movimiento de pasajeros desembarcados en vuelos regulares internacionales por mes,enero-marzo según los aeropuerto y provincia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</si>
</sst>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_);_(* \(#,##0.00\);_(* \-??_);_(@_)"/>
    <numFmt numFmtId="165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Franklin Gothic Demi"/>
      <family val="2"/>
    </font>
    <font>
      <sz val="8"/>
      <name val="Franklin Gothic Book"/>
      <family val="2"/>
    </font>
    <font>
      <sz val="9"/>
      <name val="Franklin Gothic Book"/>
      <family val="2"/>
    </font>
    <font>
      <b/>
      <sz val="9"/>
      <name val="Roboto Black"/>
    </font>
    <font>
      <sz val="9"/>
      <name val="Roboto regular"/>
    </font>
    <font>
      <b/>
      <sz val="9"/>
      <name val="Franklin Gothic Book"/>
      <family val="2"/>
    </font>
    <font>
      <sz val="9"/>
      <name val="Franklin Gothic Demi"/>
      <family val="2"/>
    </font>
    <font>
      <sz val="7"/>
      <name val="Roboto regular"/>
    </font>
    <font>
      <sz val="7"/>
      <name val="Roboto"/>
    </font>
    <font>
      <sz val="7"/>
      <color rgb="FFFF0000"/>
      <name val="Roboto"/>
    </font>
    <font>
      <b/>
      <sz val="8"/>
      <name val="Franklin Gothic Book"/>
      <family val="2"/>
    </font>
    <font>
      <sz val="8"/>
      <name val="Roboto"/>
    </font>
    <font>
      <sz val="10"/>
      <name val="Roboto"/>
    </font>
    <font>
      <sz val="8"/>
      <color indexed="10"/>
      <name val="Roboto"/>
    </font>
    <font>
      <sz val="8"/>
      <color indexed="10"/>
      <name val="Franklin Gothic Book"/>
      <family val="2"/>
    </font>
    <font>
      <b/>
      <sz val="8"/>
      <name val="Roboto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sz val="7"/>
      <name val="Franklin Gothic Book"/>
      <family val="2"/>
    </font>
    <font>
      <b/>
      <sz val="9"/>
      <name val="Robo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</cellStyleXfs>
  <cellXfs count="139">
    <xf numFmtId="0" fontId="0" fillId="0" borderId="0" xfId="0"/>
    <xf numFmtId="0" fontId="2" fillId="2" borderId="0" xfId="1" applyFont="1" applyFill="1"/>
    <xf numFmtId="0" fontId="4" fillId="2" borderId="0" xfId="2" applyFont="1" applyFill="1" applyAlignment="1">
      <alignment horizontal="center"/>
    </xf>
    <xf numFmtId="0" fontId="5" fillId="2" borderId="0" xfId="3" applyFill="1"/>
    <xf numFmtId="0" fontId="2" fillId="2" borderId="0" xfId="3" applyFont="1" applyFill="1"/>
    <xf numFmtId="0" fontId="2" fillId="2" borderId="0" xfId="2" applyFont="1" applyFill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4" fillId="2" borderId="0" xfId="2" applyFont="1" applyFill="1" applyAlignment="1">
      <alignment vertical="top"/>
    </xf>
    <xf numFmtId="3" fontId="6" fillId="2" borderId="0" xfId="6" applyNumberFormat="1" applyFont="1" applyFill="1" applyBorder="1" applyAlignment="1">
      <alignment horizontal="right" vertical="justify"/>
    </xf>
    <xf numFmtId="3" fontId="7" fillId="2" borderId="0" xfId="6" applyNumberFormat="1" applyFont="1" applyFill="1" applyBorder="1" applyAlignment="1">
      <alignment horizontal="right" vertical="center" readingOrder="2"/>
    </xf>
    <xf numFmtId="3" fontId="3" fillId="2" borderId="0" xfId="6" applyNumberFormat="1" applyFont="1" applyFill="1" applyBorder="1" applyAlignment="1">
      <alignment horizontal="right" vertical="center" indent="1" readingOrder="2"/>
    </xf>
    <xf numFmtId="3" fontId="8" fillId="2" borderId="0" xfId="7" applyNumberFormat="1" applyFont="1" applyFill="1" applyBorder="1" applyAlignment="1">
      <alignment horizontal="right" vertical="center"/>
    </xf>
    <xf numFmtId="3" fontId="2" fillId="2" borderId="0" xfId="7" applyNumberFormat="1" applyFont="1" applyFill="1" applyBorder="1" applyAlignment="1">
      <alignment horizontal="right" vertical="center"/>
    </xf>
    <xf numFmtId="3" fontId="1" fillId="2" borderId="0" xfId="8" applyNumberFormat="1" applyFill="1"/>
    <xf numFmtId="0" fontId="1" fillId="2" borderId="0" xfId="8" applyFill="1"/>
    <xf numFmtId="3" fontId="6" fillId="2" borderId="0" xfId="7" applyNumberFormat="1" applyFont="1" applyFill="1" applyBorder="1" applyAlignment="1">
      <alignment horizontal="right" vertical="center"/>
    </xf>
    <xf numFmtId="3" fontId="9" fillId="2" borderId="0" xfId="7" applyNumberFormat="1" applyFont="1" applyFill="1" applyBorder="1" applyAlignment="1">
      <alignment horizontal="right" vertical="center"/>
    </xf>
    <xf numFmtId="3" fontId="3" fillId="2" borderId="2" xfId="6" applyNumberFormat="1" applyFont="1" applyFill="1" applyBorder="1" applyAlignment="1">
      <alignment horizontal="right" vertical="center" indent="1" readingOrder="2"/>
    </xf>
    <xf numFmtId="3" fontId="8" fillId="2" borderId="2" xfId="7" applyNumberFormat="1" applyFont="1" applyFill="1" applyBorder="1" applyAlignment="1">
      <alignment horizontal="right" vertical="center"/>
    </xf>
    <xf numFmtId="3" fontId="2" fillId="2" borderId="2" xfId="7" applyNumberFormat="1" applyFont="1" applyFill="1" applyBorder="1" applyAlignment="1">
      <alignment horizontal="right" vertical="center"/>
    </xf>
    <xf numFmtId="3" fontId="10" fillId="2" borderId="0" xfId="9" applyNumberFormat="1" applyFont="1" applyFill="1" applyAlignment="1">
      <alignment horizontal="right" vertical="center"/>
    </xf>
    <xf numFmtId="0" fontId="11" fillId="3" borderId="0" xfId="10" applyFont="1" applyFill="1" applyAlignment="1">
      <alignment vertical="center"/>
    </xf>
    <xf numFmtId="49" fontId="12" fillId="2" borderId="0" xfId="11" applyNumberFormat="1" applyFont="1" applyFill="1" applyBorder="1" applyAlignment="1"/>
    <xf numFmtId="2" fontId="13" fillId="2" borderId="0" xfId="11" applyNumberFormat="1" applyFont="1" applyFill="1" applyBorder="1" applyAlignment="1"/>
    <xf numFmtId="3" fontId="5" fillId="2" borderId="0" xfId="3" applyNumberFormat="1" applyFill="1"/>
    <xf numFmtId="3" fontId="14" fillId="2" borderId="0" xfId="3" applyNumberFormat="1" applyFont="1" applyFill="1"/>
    <xf numFmtId="49" fontId="3" fillId="2" borderId="1" xfId="4" applyNumberFormat="1" applyFont="1" applyFill="1" applyBorder="1" applyAlignment="1">
      <alignment vertical="center" wrapText="1"/>
    </xf>
    <xf numFmtId="3" fontId="3" fillId="2" borderId="0" xfId="9" applyNumberFormat="1" applyFont="1" applyFill="1" applyAlignment="1">
      <alignment horizontal="right" vertical="center"/>
    </xf>
    <xf numFmtId="3" fontId="2" fillId="2" borderId="0" xfId="12" applyNumberFormat="1" applyFont="1" applyFill="1" applyBorder="1" applyAlignment="1">
      <alignment horizontal="right" vertical="center"/>
    </xf>
    <xf numFmtId="3" fontId="6" fillId="2" borderId="0" xfId="12" applyNumberFormat="1" applyFont="1" applyFill="1" applyBorder="1" applyAlignment="1">
      <alignment horizontal="right" vertical="center"/>
    </xf>
    <xf numFmtId="3" fontId="9" fillId="2" borderId="0" xfId="12" applyNumberFormat="1" applyFont="1" applyFill="1" applyBorder="1" applyAlignment="1">
      <alignment horizontal="right" vertical="center"/>
    </xf>
    <xf numFmtId="49" fontId="12" fillId="2" borderId="0" xfId="4" applyNumberFormat="1" applyFont="1" applyFill="1" applyBorder="1" applyAlignment="1">
      <alignment horizontal="left" vertical="center"/>
    </xf>
    <xf numFmtId="49" fontId="2" fillId="2" borderId="0" xfId="4" applyNumberFormat="1" applyFont="1" applyFill="1" applyBorder="1" applyAlignment="1">
      <alignment horizontal="left" vertical="center"/>
    </xf>
    <xf numFmtId="49" fontId="12" fillId="2" borderId="0" xfId="13" applyNumberFormat="1" applyFont="1" applyFill="1" applyBorder="1" applyAlignment="1"/>
    <xf numFmtId="49" fontId="12" fillId="2" borderId="0" xfId="7" applyNumberFormat="1" applyFont="1" applyFill="1" applyAlignment="1">
      <alignment vertical="center"/>
    </xf>
    <xf numFmtId="0" fontId="15" fillId="2" borderId="0" xfId="3" applyFont="1" applyFill="1"/>
    <xf numFmtId="0" fontId="15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top"/>
    </xf>
    <xf numFmtId="0" fontId="2" fillId="2" borderId="0" xfId="5" applyFont="1" applyFill="1" applyAlignment="1">
      <alignment horizontal="left" vertical="center"/>
    </xf>
    <xf numFmtId="3" fontId="2" fillId="2" borderId="0" xfId="14" applyNumberFormat="1" applyFont="1" applyFill="1" applyBorder="1" applyAlignment="1">
      <alignment horizontal="right" vertical="center"/>
    </xf>
    <xf numFmtId="0" fontId="17" fillId="2" borderId="0" xfId="3" applyFont="1" applyFill="1"/>
    <xf numFmtId="0" fontId="18" fillId="2" borderId="0" xfId="3" applyFont="1" applyFill="1"/>
    <xf numFmtId="0" fontId="2" fillId="2" borderId="2" xfId="5" applyFont="1" applyFill="1" applyBorder="1" applyAlignment="1">
      <alignment horizontal="left" vertical="center"/>
    </xf>
    <xf numFmtId="3" fontId="2" fillId="2" borderId="2" xfId="14" applyNumberFormat="1" applyFont="1" applyFill="1" applyBorder="1" applyAlignment="1">
      <alignment horizontal="right" vertical="center"/>
    </xf>
    <xf numFmtId="0" fontId="12" fillId="2" borderId="0" xfId="5" applyFont="1" applyFill="1" applyAlignment="1">
      <alignment horizontal="left" vertical="center"/>
    </xf>
    <xf numFmtId="49" fontId="12" fillId="2" borderId="0" xfId="14" applyNumberFormat="1" applyFont="1" applyFill="1" applyAlignment="1">
      <alignment vertical="center"/>
    </xf>
    <xf numFmtId="49" fontId="12" fillId="2" borderId="0" xfId="14" applyNumberFormat="1" applyFont="1" applyFill="1" applyAlignment="1"/>
    <xf numFmtId="49" fontId="12" fillId="2" borderId="0" xfId="4" applyNumberFormat="1" applyFont="1" applyFill="1" applyAlignment="1"/>
    <xf numFmtId="0" fontId="16" fillId="0" borderId="0" xfId="10" applyFont="1"/>
    <xf numFmtId="49" fontId="12" fillId="2" borderId="0" xfId="14" applyNumberFormat="1" applyFont="1" applyFill="1" applyAlignment="1">
      <alignment horizontal="left" indent="1"/>
    </xf>
    <xf numFmtId="3" fontId="16" fillId="0" borderId="0" xfId="10" applyNumberFormat="1" applyFont="1"/>
    <xf numFmtId="3" fontId="2" fillId="2" borderId="0" xfId="6" applyNumberFormat="1" applyFont="1" applyFill="1" applyBorder="1" applyAlignment="1">
      <alignment horizontal="right" vertical="justify"/>
    </xf>
    <xf numFmtId="3" fontId="2" fillId="2" borderId="0" xfId="6" applyNumberFormat="1" applyFont="1" applyFill="1" applyBorder="1" applyAlignment="1">
      <alignment horizontal="right" vertical="center"/>
    </xf>
    <xf numFmtId="0" fontId="16" fillId="2" borderId="0" xfId="8" applyFont="1" applyFill="1"/>
    <xf numFmtId="3" fontId="19" fillId="2" borderId="0" xfId="3" applyNumberFormat="1" applyFont="1" applyFill="1"/>
    <xf numFmtId="3" fontId="6" fillId="2" borderId="0" xfId="6" applyNumberFormat="1" applyFont="1" applyFill="1" applyBorder="1" applyAlignment="1">
      <alignment horizontal="right" vertical="center"/>
    </xf>
    <xf numFmtId="3" fontId="6" fillId="2" borderId="0" xfId="14" applyNumberFormat="1" applyFont="1" applyFill="1" applyBorder="1" applyAlignment="1">
      <alignment horizontal="right" vertical="center"/>
    </xf>
    <xf numFmtId="3" fontId="9" fillId="2" borderId="0" xfId="14" applyNumberFormat="1" applyFont="1" applyFill="1" applyBorder="1" applyAlignment="1">
      <alignment horizontal="right" vertical="center"/>
    </xf>
    <xf numFmtId="0" fontId="12" fillId="2" borderId="0" xfId="3" applyFont="1" applyFill="1"/>
    <xf numFmtId="3" fontId="6" fillId="2" borderId="0" xfId="6" applyNumberFormat="1" applyFont="1" applyFill="1" applyBorder="1" applyAlignment="1">
      <alignment horizontal="right" vertical="center" indent="1"/>
    </xf>
    <xf numFmtId="165" fontId="20" fillId="3" borderId="0" xfId="8" applyNumberFormat="1" applyFont="1" applyFill="1"/>
    <xf numFmtId="165" fontId="21" fillId="3" borderId="0" xfId="14" applyNumberFormat="1" applyFont="1" applyFill="1"/>
    <xf numFmtId="3" fontId="3" fillId="2" borderId="0" xfId="6" applyNumberFormat="1" applyFont="1" applyFill="1" applyBorder="1" applyAlignment="1">
      <alignment horizontal="right" vertical="center" indent="1"/>
    </xf>
    <xf numFmtId="3" fontId="3" fillId="2" borderId="2" xfId="6" applyNumberFormat="1" applyFont="1" applyFill="1" applyBorder="1" applyAlignment="1">
      <alignment horizontal="right" vertical="center" indent="1"/>
    </xf>
    <xf numFmtId="49" fontId="22" fillId="2" borderId="0" xfId="14" applyNumberFormat="1" applyFont="1" applyFill="1" applyAlignment="1">
      <alignment horizontal="left" indent="1"/>
    </xf>
    <xf numFmtId="3" fontId="2" fillId="2" borderId="0" xfId="13" applyNumberFormat="1" applyFont="1" applyFill="1" applyBorder="1" applyAlignment="1">
      <alignment horizontal="right" vertical="center"/>
    </xf>
    <xf numFmtId="3" fontId="3" fillId="2" borderId="0" xfId="13" applyNumberFormat="1" applyFont="1" applyFill="1" applyBorder="1" applyAlignment="1">
      <alignment horizontal="right" vertical="center"/>
    </xf>
    <xf numFmtId="3" fontId="3" fillId="2" borderId="2" xfId="13" applyNumberFormat="1" applyFont="1" applyFill="1" applyBorder="1" applyAlignment="1">
      <alignment horizontal="right" vertical="center"/>
    </xf>
    <xf numFmtId="3" fontId="2" fillId="2" borderId="2" xfId="13" applyNumberFormat="1" applyFont="1" applyFill="1" applyBorder="1" applyAlignment="1">
      <alignment horizontal="right" vertical="center"/>
    </xf>
    <xf numFmtId="49" fontId="12" fillId="2" borderId="0" xfId="14" applyNumberFormat="1" applyFont="1" applyFill="1" applyBorder="1" applyAlignment="1"/>
    <xf numFmtId="0" fontId="1" fillId="2" borderId="0" xfId="10" applyFill="1"/>
    <xf numFmtId="3" fontId="1" fillId="2" borderId="0" xfId="10" applyNumberFormat="1" applyFill="1"/>
    <xf numFmtId="0" fontId="22" fillId="2" borderId="0" xfId="3" applyFont="1" applyFill="1"/>
    <xf numFmtId="49" fontId="12" fillId="2" borderId="0" xfId="13" applyNumberFormat="1" applyFont="1" applyFill="1" applyAlignment="1"/>
    <xf numFmtId="49" fontId="3" fillId="2" borderId="1" xfId="4" applyNumberFormat="1" applyFont="1" applyFill="1" applyBorder="1" applyAlignment="1">
      <alignment horizontal="left" vertical="center"/>
    </xf>
    <xf numFmtId="3" fontId="3" fillId="2" borderId="0" xfId="6" applyNumberFormat="1" applyFont="1" applyFill="1" applyBorder="1" applyAlignment="1">
      <alignment horizontal="right" vertical="center" readingOrder="2"/>
    </xf>
    <xf numFmtId="49" fontId="3" fillId="2" borderId="1" xfId="14" applyNumberFormat="1" applyFont="1" applyFill="1" applyBorder="1" applyAlignment="1">
      <alignment vertical="center" wrapText="1"/>
    </xf>
    <xf numFmtId="0" fontId="3" fillId="2" borderId="0" xfId="5" applyFont="1" applyFill="1" applyAlignment="1">
      <alignment horizontal="left" vertical="center"/>
    </xf>
    <xf numFmtId="0" fontId="14" fillId="2" borderId="0" xfId="3" applyFont="1" applyFill="1"/>
    <xf numFmtId="3" fontId="3" fillId="2" borderId="0" xfId="9" applyNumberFormat="1" applyFont="1" applyFill="1" applyAlignment="1">
      <alignment vertical="center"/>
    </xf>
    <xf numFmtId="3" fontId="2" fillId="2" borderId="0" xfId="13" applyNumberFormat="1" applyFont="1" applyFill="1" applyBorder="1" applyAlignment="1">
      <alignment vertical="center"/>
    </xf>
    <xf numFmtId="3" fontId="3" fillId="2" borderId="0" xfId="13" applyNumberFormat="1" applyFont="1" applyFill="1" applyBorder="1" applyAlignment="1">
      <alignment vertical="center"/>
    </xf>
    <xf numFmtId="3" fontId="3" fillId="2" borderId="2" xfId="13" applyNumberFormat="1" applyFont="1" applyFill="1" applyBorder="1" applyAlignment="1">
      <alignment vertical="center"/>
    </xf>
    <xf numFmtId="3" fontId="2" fillId="2" borderId="2" xfId="13" applyNumberFormat="1" applyFont="1" applyFill="1" applyBorder="1" applyAlignment="1">
      <alignment vertical="center"/>
    </xf>
    <xf numFmtId="49" fontId="3" fillId="2" borderId="1" xfId="13" applyNumberFormat="1" applyFont="1" applyFill="1" applyBorder="1" applyAlignment="1">
      <alignment vertical="center" wrapText="1"/>
    </xf>
    <xf numFmtId="3" fontId="3" fillId="2" borderId="0" xfId="6" applyNumberFormat="1" applyFont="1" applyFill="1" applyBorder="1" applyAlignment="1">
      <alignment vertical="center" readingOrder="2"/>
    </xf>
    <xf numFmtId="3" fontId="2" fillId="3" borderId="0" xfId="7" applyNumberFormat="1" applyFont="1" applyFill="1" applyBorder="1" applyAlignment="1">
      <alignment horizontal="right" vertical="center"/>
    </xf>
    <xf numFmtId="3" fontId="23" fillId="2" borderId="0" xfId="7" applyNumberFormat="1" applyFont="1" applyFill="1" applyBorder="1" applyAlignment="1">
      <alignment horizontal="right" vertical="center"/>
    </xf>
    <xf numFmtId="0" fontId="3" fillId="2" borderId="1" xfId="5" applyFont="1" applyFill="1" applyBorder="1" applyAlignment="1">
      <alignment horizontal="center" vertical="center"/>
    </xf>
    <xf numFmtId="3" fontId="2" fillId="2" borderId="0" xfId="7" applyNumberFormat="1" applyFont="1" applyFill="1" applyBorder="1" applyAlignment="1">
      <alignment vertical="center"/>
    </xf>
    <xf numFmtId="3" fontId="2" fillId="2" borderId="2" xfId="7" applyNumberFormat="1" applyFont="1" applyFill="1" applyBorder="1" applyAlignment="1">
      <alignment vertical="center"/>
    </xf>
    <xf numFmtId="3" fontId="7" fillId="2" borderId="2" xfId="6" applyNumberFormat="1" applyFont="1" applyFill="1" applyBorder="1" applyAlignment="1">
      <alignment horizontal="right" vertical="center" readingOrder="2"/>
    </xf>
    <xf numFmtId="3" fontId="2" fillId="2" borderId="0" xfId="12" applyNumberFormat="1" applyFont="1" applyFill="1" applyBorder="1" applyAlignment="1">
      <alignment vertical="center"/>
    </xf>
    <xf numFmtId="3" fontId="3" fillId="2" borderId="2" xfId="9" applyNumberFormat="1" applyFont="1" applyFill="1" applyBorder="1" applyAlignment="1">
      <alignment vertical="center"/>
    </xf>
    <xf numFmtId="3" fontId="2" fillId="2" borderId="2" xfId="12" applyNumberFormat="1" applyFont="1" applyFill="1" applyBorder="1" applyAlignment="1">
      <alignment vertical="center"/>
    </xf>
    <xf numFmtId="49" fontId="3" fillId="2" borderId="1" xfId="14" applyNumberFormat="1" applyFont="1" applyFill="1" applyBorder="1" applyAlignment="1">
      <alignment horizontal="center" vertical="center" wrapText="1"/>
    </xf>
    <xf numFmtId="49" fontId="3" fillId="2" borderId="0" xfId="4" applyNumberFormat="1" applyFont="1" applyFill="1" applyBorder="1" applyAlignment="1">
      <alignment vertical="center" wrapText="1"/>
    </xf>
    <xf numFmtId="49" fontId="12" fillId="2" borderId="0" xfId="11" applyNumberFormat="1" applyFont="1" applyFill="1" applyBorder="1" applyAlignment="1">
      <alignment wrapText="1"/>
    </xf>
    <xf numFmtId="49" fontId="2" fillId="2" borderId="0" xfId="7" applyNumberFormat="1" applyFont="1" applyFill="1" applyBorder="1" applyAlignment="1">
      <alignment vertical="center" wrapText="1"/>
    </xf>
    <xf numFmtId="49" fontId="2" fillId="2" borderId="2" xfId="7" applyNumberFormat="1" applyFont="1" applyFill="1" applyBorder="1" applyAlignment="1">
      <alignment vertical="center" wrapText="1"/>
    </xf>
    <xf numFmtId="3" fontId="3" fillId="2" borderId="2" xfId="6" applyNumberFormat="1" applyFont="1" applyFill="1" applyBorder="1" applyAlignment="1">
      <alignment horizontal="right" vertical="center" readingOrder="2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49" fontId="8" fillId="2" borderId="0" xfId="7" applyNumberFormat="1" applyFont="1" applyFill="1" applyBorder="1" applyAlignment="1">
      <alignment vertical="center" wrapText="1"/>
    </xf>
    <xf numFmtId="49" fontId="8" fillId="2" borderId="2" xfId="7" applyNumberFormat="1" applyFont="1" applyFill="1" applyBorder="1" applyAlignment="1">
      <alignment vertical="center" wrapText="1"/>
    </xf>
    <xf numFmtId="0" fontId="7" fillId="2" borderId="1" xfId="5" applyFont="1" applyFill="1" applyBorder="1" applyAlignment="1">
      <alignment horizontal="center" vertical="center"/>
    </xf>
    <xf numFmtId="49" fontId="3" fillId="2" borderId="0" xfId="4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49" fontId="8" fillId="2" borderId="2" xfId="7" applyNumberFormat="1" applyFont="1" applyFill="1" applyBorder="1" applyAlignment="1">
      <alignment horizontal="left" vertical="center" wrapText="1" indent="1"/>
    </xf>
    <xf numFmtId="49" fontId="8" fillId="2" borderId="0" xfId="7" applyNumberFormat="1" applyFont="1" applyFill="1" applyBorder="1" applyAlignment="1">
      <alignment horizontal="left" vertical="center" wrapText="1" indent="1"/>
    </xf>
    <xf numFmtId="49" fontId="3" fillId="2" borderId="1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49" fontId="3" fillId="2" borderId="1" xfId="4" applyNumberFormat="1" applyFont="1" applyFill="1" applyBorder="1" applyAlignment="1">
      <alignment horizontal="left" vertical="center" wrapText="1"/>
    </xf>
    <xf numFmtId="3" fontId="3" fillId="2" borderId="0" xfId="9" applyNumberFormat="1" applyFont="1" applyFill="1" applyBorder="1" applyAlignment="1">
      <alignment vertical="center"/>
    </xf>
    <xf numFmtId="49" fontId="2" fillId="2" borderId="0" xfId="12" applyNumberFormat="1" applyFont="1" applyFill="1" applyBorder="1" applyAlignment="1">
      <alignment vertical="center" wrapText="1"/>
    </xf>
    <xf numFmtId="49" fontId="2" fillId="2" borderId="2" xfId="12" applyNumberFormat="1" applyFont="1" applyFill="1" applyBorder="1" applyAlignment="1">
      <alignment vertical="center" wrapText="1"/>
    </xf>
    <xf numFmtId="49" fontId="2" fillId="2" borderId="0" xfId="12" applyNumberFormat="1" applyFont="1" applyFill="1" applyBorder="1" applyAlignment="1">
      <alignment horizontal="left" vertical="center" wrapText="1"/>
    </xf>
    <xf numFmtId="49" fontId="2" fillId="2" borderId="2" xfId="12" applyNumberFormat="1" applyFont="1" applyFill="1" applyBorder="1" applyAlignment="1">
      <alignment horizontal="left" vertical="center" wrapText="1"/>
    </xf>
    <xf numFmtId="49" fontId="3" fillId="2" borderId="1" xfId="4" applyNumberFormat="1" applyFont="1" applyFill="1" applyBorder="1" applyAlignment="1">
      <alignment horizontal="left" vertical="center" wrapText="1"/>
    </xf>
    <xf numFmtId="49" fontId="3" fillId="2" borderId="1" xfId="4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49" fontId="3" fillId="2" borderId="3" xfId="4" applyNumberFormat="1" applyFont="1" applyFill="1" applyBorder="1" applyAlignment="1">
      <alignment horizontal="left" vertical="center" wrapText="1"/>
    </xf>
    <xf numFmtId="49" fontId="3" fillId="2" borderId="2" xfId="4" applyNumberFormat="1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49" fontId="3" fillId="2" borderId="0" xfId="4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49" fontId="3" fillId="2" borderId="1" xfId="4" applyNumberFormat="1" applyFont="1" applyFill="1" applyBorder="1" applyAlignment="1">
      <alignment horizontal="left" vertical="center" wrapText="1"/>
    </xf>
    <xf numFmtId="49" fontId="8" fillId="2" borderId="0" xfId="7" applyNumberFormat="1" applyFont="1" applyFill="1" applyBorder="1" applyAlignment="1">
      <alignment vertical="center" wrapText="1"/>
    </xf>
    <xf numFmtId="49" fontId="8" fillId="2" borderId="2" xfId="7" applyNumberFormat="1" applyFont="1" applyFill="1" applyBorder="1" applyAlignment="1">
      <alignment vertical="center" wrapText="1"/>
    </xf>
    <xf numFmtId="49" fontId="3" fillId="2" borderId="0" xfId="4" applyNumberFormat="1" applyFont="1" applyFill="1" applyBorder="1" applyAlignment="1">
      <alignment vertical="center" wrapText="1"/>
    </xf>
    <xf numFmtId="49" fontId="12" fillId="2" borderId="0" xfId="11" applyNumberFormat="1" applyFont="1" applyFill="1" applyBorder="1" applyAlignment="1">
      <alignment horizontal="left" wrapText="1"/>
    </xf>
    <xf numFmtId="49" fontId="12" fillId="2" borderId="0" xfId="11" applyNumberFormat="1" applyFont="1" applyFill="1" applyBorder="1" applyAlignment="1">
      <alignment horizontal="left"/>
    </xf>
    <xf numFmtId="0" fontId="11" fillId="3" borderId="3" xfId="10" applyFont="1" applyFill="1" applyBorder="1" applyAlignment="1">
      <alignment horizontal="left" vertical="center"/>
    </xf>
    <xf numFmtId="49" fontId="7" fillId="2" borderId="1" xfId="4" applyNumberFormat="1" applyFont="1" applyFill="1" applyBorder="1" applyAlignment="1">
      <alignment horizontal="left" vertical="center" wrapText="1"/>
    </xf>
    <xf numFmtId="49" fontId="2" fillId="2" borderId="0" xfId="7" applyNumberFormat="1" applyFont="1" applyFill="1" applyBorder="1" applyAlignment="1">
      <alignment horizontal="left" vertical="center" wrapText="1"/>
    </xf>
    <xf numFmtId="49" fontId="2" fillId="2" borderId="2" xfId="7" applyNumberFormat="1" applyFont="1" applyFill="1" applyBorder="1" applyAlignment="1">
      <alignment horizontal="left" vertical="center" wrapText="1"/>
    </xf>
  </cellXfs>
  <cellStyles count="16">
    <cellStyle name="Comma 10 3 5" xfId="15"/>
    <cellStyle name="Millares 10" xfId="11"/>
    <cellStyle name="Millares 10 23" xfId="13"/>
    <cellStyle name="Millares 2 2" xfId="7"/>
    <cellStyle name="Millares 2 2 32" xfId="12"/>
    <cellStyle name="Millares 2 26" xfId="14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0 10 4" xfId="10"/>
    <cellStyle name="Normal 124" xfId="8"/>
    <cellStyle name="Normal_3.10.8 2" xfId="2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3"/>
    <cellStyle name="Normal_Hoja2" xfId="5"/>
    <cellStyle name="Normal_Hoja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814495</xdr:colOff>
      <xdr:row>2</xdr:row>
      <xdr:rowOff>21063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3333" y="161926"/>
          <a:ext cx="814495" cy="35443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447675</xdr:colOff>
      <xdr:row>1</xdr:row>
      <xdr:rowOff>400050</xdr:rowOff>
    </xdr:from>
    <xdr:ext cx="618818" cy="276226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561975"/>
          <a:ext cx="618818" cy="27622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19050</xdr:rowOff>
    </xdr:from>
    <xdr:to>
      <xdr:col>9</xdr:col>
      <xdr:colOff>500170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9050"/>
          <a:ext cx="814495" cy="4381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127309</xdr:colOff>
      <xdr:row>0</xdr:row>
      <xdr:rowOff>57150</xdr:rowOff>
    </xdr:from>
    <xdr:to>
      <xdr:col>9</xdr:col>
      <xdr:colOff>861953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8859" y="57150"/>
          <a:ext cx="734644" cy="4381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3483</xdr:colOff>
      <xdr:row>0</xdr:row>
      <xdr:rowOff>0</xdr:rowOff>
    </xdr:from>
    <xdr:to>
      <xdr:col>9</xdr:col>
      <xdr:colOff>817978</xdr:colOff>
      <xdr:row>2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14883" y="295275"/>
          <a:ext cx="814495" cy="42862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128695</xdr:colOff>
      <xdr:row>2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9633" y="285750"/>
          <a:ext cx="814495" cy="4286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38795</xdr:colOff>
      <xdr:row>1</xdr:row>
      <xdr:rowOff>113716</xdr:rowOff>
    </xdr:from>
    <xdr:to>
      <xdr:col>15</xdr:col>
      <xdr:colOff>534566</xdr:colOff>
      <xdr:row>2</xdr:row>
      <xdr:rowOff>72896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9790" y="278946"/>
          <a:ext cx="495771" cy="26048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495608</xdr:colOff>
      <xdr:row>1</xdr:row>
      <xdr:rowOff>76200</xdr:rowOff>
    </xdr:from>
    <xdr:to>
      <xdr:col>14</xdr:col>
      <xdr:colOff>603908</xdr:colOff>
      <xdr:row>2</xdr:row>
      <xdr:rowOff>101812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15958" y="238125"/>
          <a:ext cx="756000" cy="35898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209857</xdr:colOff>
      <xdr:row>1</xdr:row>
      <xdr:rowOff>133349</xdr:rowOff>
    </xdr:from>
    <xdr:to>
      <xdr:col>15</xdr:col>
      <xdr:colOff>619124</xdr:colOff>
      <xdr:row>3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8232" y="781049"/>
          <a:ext cx="409267" cy="2571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1</xdr:row>
      <xdr:rowOff>409575</xdr:rowOff>
    </xdr:from>
    <xdr:ext cx="618818" cy="276226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571500"/>
          <a:ext cx="618818" cy="27622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A2" sqref="A2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5703125" style="3" customWidth="1"/>
    <col min="4" max="4" width="12.28515625" style="3" customWidth="1"/>
    <col min="5" max="5" width="15.28515625" style="3" customWidth="1"/>
    <col min="6" max="6" width="12.28515625" style="3" customWidth="1"/>
    <col min="7" max="7" width="15.7109375" style="3" customWidth="1"/>
    <col min="8" max="8" width="12" style="3" customWidth="1"/>
    <col min="9" max="9" width="14.28515625" style="3" customWidth="1"/>
    <col min="10" max="10" width="15.28515625" style="3" customWidth="1"/>
    <col min="11" max="16384" width="10.28515625" style="3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35"/>
      <c r="L1" s="35"/>
    </row>
    <row r="2" spans="1:1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36"/>
      <c r="L2" s="36"/>
      <c r="M2" s="2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37"/>
      <c r="L3" s="37"/>
      <c r="M3" s="6"/>
      <c r="N3" s="6"/>
      <c r="O3" s="7"/>
    </row>
    <row r="4" spans="1:15" ht="12.75" customHeight="1">
      <c r="A4" s="123" t="s">
        <v>27</v>
      </c>
      <c r="B4" s="125" t="s">
        <v>1</v>
      </c>
      <c r="C4" s="121" t="s">
        <v>26</v>
      </c>
      <c r="D4" s="121"/>
      <c r="E4" s="121"/>
      <c r="F4" s="121"/>
      <c r="G4" s="121"/>
      <c r="H4" s="121"/>
      <c r="I4" s="121"/>
      <c r="J4" s="35"/>
      <c r="K4" s="35"/>
    </row>
    <row r="5" spans="1:15" ht="54.75" customHeight="1">
      <c r="A5" s="124"/>
      <c r="B5" s="126"/>
      <c r="C5" s="84" t="s">
        <v>14</v>
      </c>
      <c r="D5" s="84" t="s">
        <v>15</v>
      </c>
      <c r="E5" s="84" t="s">
        <v>16</v>
      </c>
      <c r="F5" s="84" t="s">
        <v>17</v>
      </c>
      <c r="G5" s="84" t="s">
        <v>18</v>
      </c>
      <c r="H5" s="84" t="s">
        <v>19</v>
      </c>
      <c r="I5" s="84" t="s">
        <v>20</v>
      </c>
      <c r="J5" s="35"/>
      <c r="K5" s="35"/>
    </row>
    <row r="6" spans="1:15" ht="12.75" customHeight="1">
      <c r="A6" s="77" t="s">
        <v>1</v>
      </c>
      <c r="B6" s="27">
        <v>5510884</v>
      </c>
      <c r="C6" s="27">
        <v>1630025</v>
      </c>
      <c r="D6" s="27">
        <v>324461</v>
      </c>
      <c r="E6" s="27">
        <v>2763100</v>
      </c>
      <c r="F6" s="27">
        <v>83500</v>
      </c>
      <c r="G6" s="27">
        <v>56654</v>
      </c>
      <c r="H6" s="27">
        <v>12514</v>
      </c>
      <c r="I6" s="27">
        <v>640630</v>
      </c>
    </row>
    <row r="7" spans="1:15" s="41" customFormat="1" ht="12.75" customHeight="1">
      <c r="A7" s="38" t="s">
        <v>2</v>
      </c>
      <c r="B7" s="66">
        <v>489770</v>
      </c>
      <c r="C7" s="65">
        <v>132794</v>
      </c>
      <c r="D7" s="65">
        <v>40201</v>
      </c>
      <c r="E7" s="65">
        <v>254848</v>
      </c>
      <c r="F7" s="65">
        <v>11609</v>
      </c>
      <c r="G7" s="65">
        <v>7336</v>
      </c>
      <c r="H7" s="65">
        <v>722</v>
      </c>
      <c r="I7" s="65">
        <v>42260</v>
      </c>
    </row>
    <row r="8" spans="1:15" s="41" customFormat="1" ht="12.75" customHeight="1">
      <c r="A8" s="38" t="s">
        <v>3</v>
      </c>
      <c r="B8" s="66">
        <v>458545</v>
      </c>
      <c r="C8" s="65">
        <v>113748</v>
      </c>
      <c r="D8" s="65">
        <v>37389</v>
      </c>
      <c r="E8" s="65">
        <v>249081</v>
      </c>
      <c r="F8" s="65">
        <v>9460</v>
      </c>
      <c r="G8" s="65">
        <v>6857</v>
      </c>
      <c r="H8" s="65">
        <v>695</v>
      </c>
      <c r="I8" s="65">
        <v>41315</v>
      </c>
    </row>
    <row r="9" spans="1:15" s="41" customFormat="1" ht="12.75" customHeight="1">
      <c r="A9" s="38" t="s">
        <v>4</v>
      </c>
      <c r="B9" s="66">
        <v>515895</v>
      </c>
      <c r="C9" s="65">
        <v>126093</v>
      </c>
      <c r="D9" s="65">
        <v>42762</v>
      </c>
      <c r="E9" s="65">
        <v>278190</v>
      </c>
      <c r="F9" s="65">
        <v>9561</v>
      </c>
      <c r="G9" s="65">
        <v>7773</v>
      </c>
      <c r="H9" s="65">
        <v>849</v>
      </c>
      <c r="I9" s="65">
        <v>50667</v>
      </c>
    </row>
    <row r="10" spans="1:15" s="41" customFormat="1" ht="12.75" customHeight="1">
      <c r="A10" s="38" t="s">
        <v>5</v>
      </c>
      <c r="B10" s="66">
        <v>453537</v>
      </c>
      <c r="C10" s="65">
        <v>121450</v>
      </c>
      <c r="D10" s="65">
        <v>34648</v>
      </c>
      <c r="E10" s="65">
        <v>239187</v>
      </c>
      <c r="F10" s="65">
        <v>7071</v>
      </c>
      <c r="G10" s="65">
        <v>5563</v>
      </c>
      <c r="H10" s="65">
        <v>787</v>
      </c>
      <c r="I10" s="65">
        <v>44831</v>
      </c>
    </row>
    <row r="11" spans="1:15" s="41" customFormat="1" ht="12.75" customHeight="1">
      <c r="A11" s="38" t="s">
        <v>6</v>
      </c>
      <c r="B11" s="66">
        <v>421698</v>
      </c>
      <c r="C11" s="65">
        <v>129742</v>
      </c>
      <c r="D11" s="65">
        <v>18488</v>
      </c>
      <c r="E11" s="65">
        <v>215937</v>
      </c>
      <c r="F11" s="65">
        <v>5164</v>
      </c>
      <c r="G11" s="65">
        <v>3071</v>
      </c>
      <c r="H11" s="65">
        <v>871</v>
      </c>
      <c r="I11" s="65">
        <v>48425</v>
      </c>
    </row>
    <row r="12" spans="1:15" s="41" customFormat="1" ht="12.75" customHeight="1">
      <c r="A12" s="38" t="s">
        <v>7</v>
      </c>
      <c r="B12" s="66">
        <v>464089</v>
      </c>
      <c r="C12" s="65">
        <v>145382</v>
      </c>
      <c r="D12" s="65">
        <v>19834</v>
      </c>
      <c r="E12" s="65">
        <v>229216</v>
      </c>
      <c r="F12" s="65">
        <v>4243</v>
      </c>
      <c r="G12" s="65">
        <v>3049</v>
      </c>
      <c r="H12" s="65">
        <v>990</v>
      </c>
      <c r="I12" s="65">
        <v>61375</v>
      </c>
    </row>
    <row r="13" spans="1:15" s="41" customFormat="1" ht="12.75" customHeight="1">
      <c r="A13" s="38" t="s">
        <v>8</v>
      </c>
      <c r="B13" s="66">
        <v>554242</v>
      </c>
      <c r="C13" s="65">
        <v>173945</v>
      </c>
      <c r="D13" s="65">
        <v>24209</v>
      </c>
      <c r="E13" s="65">
        <v>264194</v>
      </c>
      <c r="F13" s="65">
        <v>5483</v>
      </c>
      <c r="G13" s="65">
        <v>3910</v>
      </c>
      <c r="H13" s="65">
        <v>1469</v>
      </c>
      <c r="I13" s="65">
        <v>81032</v>
      </c>
    </row>
    <row r="14" spans="1:15" s="41" customFormat="1" ht="12.75" customHeight="1">
      <c r="A14" s="38" t="s">
        <v>9</v>
      </c>
      <c r="B14" s="66">
        <v>477272</v>
      </c>
      <c r="C14" s="65">
        <v>150042</v>
      </c>
      <c r="D14" s="65">
        <v>20903</v>
      </c>
      <c r="E14" s="65">
        <v>229560</v>
      </c>
      <c r="F14" s="65">
        <v>6681</v>
      </c>
      <c r="G14" s="65">
        <v>3269</v>
      </c>
      <c r="H14" s="65">
        <v>1166</v>
      </c>
      <c r="I14" s="65">
        <v>65651</v>
      </c>
    </row>
    <row r="15" spans="1:15" s="41" customFormat="1" ht="12.75" customHeight="1">
      <c r="A15" s="38" t="s">
        <v>29</v>
      </c>
      <c r="B15" s="66">
        <v>331583</v>
      </c>
      <c r="C15" s="65">
        <v>112254</v>
      </c>
      <c r="D15" s="65">
        <v>13738</v>
      </c>
      <c r="E15" s="65">
        <v>160489</v>
      </c>
      <c r="F15" s="65">
        <v>2850</v>
      </c>
      <c r="G15" s="65">
        <v>2113</v>
      </c>
      <c r="H15" s="65">
        <v>1202</v>
      </c>
      <c r="I15" s="65">
        <v>38937</v>
      </c>
    </row>
    <row r="16" spans="1:15" s="41" customFormat="1" ht="12.75" customHeight="1">
      <c r="A16" s="38" t="s">
        <v>11</v>
      </c>
      <c r="B16" s="66">
        <v>370352</v>
      </c>
      <c r="C16" s="65">
        <v>123883</v>
      </c>
      <c r="D16" s="65">
        <v>15747</v>
      </c>
      <c r="E16" s="65">
        <v>175301</v>
      </c>
      <c r="F16" s="65">
        <v>4203</v>
      </c>
      <c r="G16" s="65">
        <v>2476</v>
      </c>
      <c r="H16" s="65">
        <v>1382</v>
      </c>
      <c r="I16" s="65">
        <v>47360</v>
      </c>
    </row>
    <row r="17" spans="1:9" s="41" customFormat="1" ht="12.75" customHeight="1">
      <c r="A17" s="38" t="s">
        <v>12</v>
      </c>
      <c r="B17" s="66">
        <v>415543</v>
      </c>
      <c r="C17" s="65">
        <v>128156</v>
      </c>
      <c r="D17" s="65">
        <v>20697</v>
      </c>
      <c r="E17" s="65">
        <v>207705</v>
      </c>
      <c r="F17" s="65">
        <v>6742</v>
      </c>
      <c r="G17" s="65">
        <v>4622</v>
      </c>
      <c r="H17" s="65">
        <v>1138</v>
      </c>
      <c r="I17" s="65">
        <v>46483</v>
      </c>
    </row>
    <row r="18" spans="1:9">
      <c r="A18" s="42" t="s">
        <v>13</v>
      </c>
      <c r="B18" s="67">
        <v>558358</v>
      </c>
      <c r="C18" s="68">
        <v>172536</v>
      </c>
      <c r="D18" s="68">
        <v>35845</v>
      </c>
      <c r="E18" s="68">
        <v>259392</v>
      </c>
      <c r="F18" s="68">
        <v>10433</v>
      </c>
      <c r="G18" s="68">
        <v>6615</v>
      </c>
      <c r="H18" s="68">
        <v>1243</v>
      </c>
      <c r="I18" s="68">
        <v>72294</v>
      </c>
    </row>
    <row r="19" spans="1:9" ht="13.5">
      <c r="A19" s="72" t="s">
        <v>25</v>
      </c>
      <c r="D19" s="71"/>
      <c r="E19" s="71"/>
      <c r="F19" s="70"/>
      <c r="G19" s="71"/>
    </row>
    <row r="20" spans="1:9" ht="12.75" customHeight="1">
      <c r="A20" s="73" t="s">
        <v>30</v>
      </c>
      <c r="D20" s="71"/>
      <c r="E20" s="71"/>
      <c r="F20" s="70"/>
      <c r="G20" s="71"/>
    </row>
    <row r="21" spans="1:9" ht="12.75" customHeight="1">
      <c r="A21" s="33" t="s">
        <v>31</v>
      </c>
      <c r="D21" s="71"/>
      <c r="E21" s="71"/>
      <c r="F21" s="70"/>
      <c r="G21" s="71"/>
    </row>
    <row r="22" spans="1:9" ht="13.5">
      <c r="D22" s="71"/>
      <c r="G22" s="71"/>
    </row>
    <row r="23" spans="1:9" ht="13.5">
      <c r="D23" s="71"/>
    </row>
  </sheetData>
  <mergeCells count="4"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H8" sqref="H8"/>
    </sheetView>
  </sheetViews>
  <sheetFormatPr baseColWidth="10" defaultColWidth="10.28515625" defaultRowHeight="12.75"/>
  <cols>
    <col min="1" max="1" width="40.5703125" style="3" customWidth="1"/>
    <col min="2" max="2" width="16" style="3" customWidth="1"/>
    <col min="3" max="3" width="10.85546875" style="3" customWidth="1"/>
    <col min="4" max="6" width="8.7109375" style="3" bestFit="1" customWidth="1"/>
    <col min="7" max="16384" width="10.28515625" style="3"/>
  </cols>
  <sheetData>
    <row r="2" spans="1:6" ht="36.75" customHeight="1">
      <c r="A2" s="128" t="s">
        <v>57</v>
      </c>
      <c r="B2" s="128"/>
      <c r="C2" s="128"/>
      <c r="D2" s="128"/>
      <c r="E2" s="128"/>
    </row>
    <row r="3" spans="1:6" ht="9.1999999999999993" customHeight="1">
      <c r="A3" s="103"/>
      <c r="B3" s="103"/>
      <c r="C3" s="103"/>
      <c r="D3" s="103"/>
      <c r="E3" s="109"/>
      <c r="F3" s="113"/>
    </row>
    <row r="4" spans="1:6">
      <c r="A4" s="4"/>
      <c r="B4" s="4"/>
      <c r="C4" s="4"/>
      <c r="D4" s="4"/>
      <c r="E4" s="4"/>
      <c r="F4" s="4"/>
    </row>
    <row r="5" spans="1:6" ht="24" customHeight="1">
      <c r="A5" s="120" t="s">
        <v>0</v>
      </c>
      <c r="B5" s="136" t="s">
        <v>37</v>
      </c>
      <c r="C5" s="107" t="s">
        <v>1</v>
      </c>
      <c r="D5" s="107" t="s">
        <v>2</v>
      </c>
      <c r="E5" s="107" t="s">
        <v>3</v>
      </c>
      <c r="F5" s="107" t="s">
        <v>4</v>
      </c>
    </row>
    <row r="6" spans="1:6">
      <c r="A6" s="96" t="s">
        <v>1</v>
      </c>
      <c r="B6" s="96"/>
      <c r="C6" s="75">
        <f>SUM(D6:F6)</f>
        <v>2516404</v>
      </c>
      <c r="D6" s="75">
        <f>SUM(D7:D13)</f>
        <v>835823</v>
      </c>
      <c r="E6" s="75">
        <f>SUM(E7:E13)</f>
        <v>793022</v>
      </c>
      <c r="F6" s="75">
        <f>SUM(F7:F13)</f>
        <v>887559</v>
      </c>
    </row>
    <row r="7" spans="1:6" ht="12.75" customHeight="1">
      <c r="A7" s="105" t="s">
        <v>43</v>
      </c>
      <c r="B7" s="137" t="s">
        <v>38</v>
      </c>
      <c r="C7" s="75">
        <f>SUM(D7:F7)</f>
        <v>1404683</v>
      </c>
      <c r="D7" s="12">
        <v>450021</v>
      </c>
      <c r="E7" s="12">
        <v>447797</v>
      </c>
      <c r="F7" s="12">
        <v>506865</v>
      </c>
    </row>
    <row r="8" spans="1:6" ht="15" customHeight="1">
      <c r="A8" s="105" t="s">
        <v>14</v>
      </c>
      <c r="B8" s="137" t="s">
        <v>49</v>
      </c>
      <c r="C8" s="75">
        <f t="shared" ref="C8:C13" si="0">SUM(D8:F8)</f>
        <v>639294</v>
      </c>
      <c r="D8" s="12">
        <v>228694</v>
      </c>
      <c r="E8" s="12">
        <v>193512</v>
      </c>
      <c r="F8" s="12">
        <v>217088</v>
      </c>
    </row>
    <row r="9" spans="1:6" ht="15" customHeight="1">
      <c r="A9" s="105" t="s">
        <v>48</v>
      </c>
      <c r="B9" s="137" t="s">
        <v>54</v>
      </c>
      <c r="C9" s="75">
        <f t="shared" si="0"/>
        <v>251723</v>
      </c>
      <c r="D9" s="12">
        <v>84474</v>
      </c>
      <c r="E9" s="12">
        <v>78512</v>
      </c>
      <c r="F9" s="12">
        <v>88737</v>
      </c>
    </row>
    <row r="10" spans="1:6" ht="15" customHeight="1">
      <c r="A10" s="105" t="s">
        <v>41</v>
      </c>
      <c r="B10" s="137" t="s">
        <v>40</v>
      </c>
      <c r="C10" s="75">
        <f t="shared" si="0"/>
        <v>168223</v>
      </c>
      <c r="D10" s="12">
        <v>55485</v>
      </c>
      <c r="E10" s="12">
        <v>55565</v>
      </c>
      <c r="F10" s="12">
        <v>57173</v>
      </c>
    </row>
    <row r="11" spans="1:6" ht="12.75" customHeight="1">
      <c r="A11" s="105" t="s">
        <v>17</v>
      </c>
      <c r="B11" s="137" t="s">
        <v>17</v>
      </c>
      <c r="C11" s="75">
        <f t="shared" si="0"/>
        <v>24764</v>
      </c>
      <c r="D11" s="12">
        <v>8001</v>
      </c>
      <c r="E11" s="12">
        <v>7915</v>
      </c>
      <c r="F11" s="12">
        <v>8848</v>
      </c>
    </row>
    <row r="12" spans="1:6" ht="15" customHeight="1">
      <c r="A12" s="105" t="s">
        <v>45</v>
      </c>
      <c r="B12" s="137" t="s">
        <v>56</v>
      </c>
      <c r="C12" s="75">
        <f t="shared" si="0"/>
        <v>18963</v>
      </c>
      <c r="D12" s="12">
        <v>5572</v>
      </c>
      <c r="E12" s="12">
        <v>6657</v>
      </c>
      <c r="F12" s="12">
        <v>6734</v>
      </c>
    </row>
    <row r="13" spans="1:6" ht="15" customHeight="1">
      <c r="A13" s="106" t="s">
        <v>46</v>
      </c>
      <c r="B13" s="138" t="s">
        <v>39</v>
      </c>
      <c r="C13" s="100">
        <f t="shared" si="0"/>
        <v>8754</v>
      </c>
      <c r="D13" s="19">
        <v>3576</v>
      </c>
      <c r="E13" s="19">
        <v>3064</v>
      </c>
      <c r="F13" s="19">
        <v>2114</v>
      </c>
    </row>
    <row r="14" spans="1:6" ht="12.75" customHeight="1">
      <c r="A14" s="135" t="s">
        <v>21</v>
      </c>
      <c r="B14" s="135"/>
      <c r="C14" s="135"/>
      <c r="D14" s="135"/>
      <c r="E14" s="135"/>
    </row>
    <row r="15" spans="1:6" ht="12.75" customHeight="1">
      <c r="A15" s="134" t="s">
        <v>22</v>
      </c>
      <c r="B15" s="134"/>
      <c r="C15" s="134"/>
      <c r="D15" s="134"/>
      <c r="E15" s="134"/>
    </row>
    <row r="16" spans="1:6" ht="12.75" customHeight="1">
      <c r="A16" s="133" t="s">
        <v>23</v>
      </c>
      <c r="B16" s="133"/>
      <c r="C16" s="133"/>
      <c r="D16" s="133"/>
      <c r="E16" s="133"/>
    </row>
    <row r="17" spans="1:6">
      <c r="A17" s="21"/>
      <c r="C17" s="97"/>
    </row>
    <row r="18" spans="1:6">
      <c r="C18" s="97"/>
      <c r="D18" s="24"/>
      <c r="E18" s="24"/>
      <c r="F18" s="24"/>
    </row>
    <row r="19" spans="1:6">
      <c r="C19" s="97"/>
      <c r="D19" s="24"/>
      <c r="E19" s="24"/>
      <c r="F19" s="24"/>
    </row>
    <row r="20" spans="1:6">
      <c r="C20" s="97"/>
      <c r="D20" s="24"/>
      <c r="E20" s="24"/>
      <c r="F20" s="24"/>
    </row>
    <row r="21" spans="1:6">
      <c r="C21" s="97"/>
      <c r="D21" s="24"/>
      <c r="E21" s="24"/>
      <c r="F21" s="24"/>
    </row>
    <row r="22" spans="1:6">
      <c r="C22" s="97"/>
      <c r="D22" s="24"/>
      <c r="E22" s="24"/>
      <c r="F22" s="24"/>
    </row>
    <row r="23" spans="1:6">
      <c r="C23" s="24"/>
      <c r="D23" s="24"/>
      <c r="E23" s="24"/>
      <c r="F23" s="24"/>
    </row>
    <row r="24" spans="1:6">
      <c r="C24" s="24"/>
      <c r="D24" s="24"/>
      <c r="E24" s="24"/>
      <c r="F24" s="24"/>
    </row>
    <row r="25" spans="1:6">
      <c r="C25" s="24"/>
      <c r="D25" s="24"/>
      <c r="E25" s="24"/>
      <c r="F25" s="24"/>
    </row>
    <row r="26" spans="1:6">
      <c r="C26" s="24"/>
      <c r="D26" s="24"/>
      <c r="E26" s="24"/>
      <c r="F26" s="24"/>
    </row>
    <row r="27" spans="1:6">
      <c r="C27" s="24"/>
      <c r="D27" s="24"/>
      <c r="E27" s="24"/>
      <c r="F27" s="24"/>
    </row>
    <row r="28" spans="1:6">
      <c r="C28" s="24"/>
      <c r="D28" s="24"/>
      <c r="E28" s="24"/>
      <c r="F28" s="24"/>
    </row>
    <row r="29" spans="1:6">
      <c r="C29" s="24"/>
      <c r="D29" s="24"/>
      <c r="E29" s="24"/>
      <c r="F29" s="24"/>
    </row>
    <row r="30" spans="1:6">
      <c r="C30" s="24"/>
      <c r="D30" s="24"/>
      <c r="E30" s="24"/>
      <c r="F30" s="24"/>
    </row>
    <row r="31" spans="1:6">
      <c r="C31" s="24"/>
      <c r="D31" s="24"/>
      <c r="E31" s="24"/>
      <c r="F31" s="24"/>
    </row>
    <row r="32" spans="1:6">
      <c r="C32" s="24"/>
      <c r="D32" s="24"/>
      <c r="E32" s="24"/>
      <c r="F32" s="24"/>
    </row>
    <row r="33" spans="3:6">
      <c r="C33" s="24"/>
      <c r="D33" s="24"/>
      <c r="E33" s="24"/>
      <c r="F33" s="24"/>
    </row>
    <row r="34" spans="3:6">
      <c r="C34" s="24"/>
      <c r="D34" s="24"/>
      <c r="E34" s="24"/>
      <c r="F34" s="24"/>
    </row>
    <row r="35" spans="3:6">
      <c r="C35" s="24"/>
      <c r="D35" s="24"/>
      <c r="E35" s="24"/>
      <c r="F35" s="24"/>
    </row>
    <row r="36" spans="3:6">
      <c r="D36" s="24"/>
      <c r="E36" s="24"/>
      <c r="F36" s="24"/>
    </row>
    <row r="37" spans="3:6">
      <c r="C37" s="87"/>
      <c r="D37" s="24"/>
      <c r="E37" s="24"/>
      <c r="F37" s="24"/>
    </row>
    <row r="38" spans="3:6">
      <c r="C38" s="87"/>
      <c r="D38" s="87"/>
      <c r="E38" s="87"/>
      <c r="F38" s="87"/>
    </row>
    <row r="39" spans="3:6">
      <c r="C39" s="87"/>
      <c r="D39" s="87"/>
      <c r="E39" s="87"/>
      <c r="F39" s="87"/>
    </row>
    <row r="40" spans="3:6">
      <c r="C40" s="87"/>
      <c r="D40" s="87"/>
      <c r="E40" s="87"/>
      <c r="F40" s="87"/>
    </row>
    <row r="41" spans="3:6">
      <c r="C41" s="87"/>
      <c r="D41" s="87"/>
      <c r="E41" s="87"/>
      <c r="F41" s="87"/>
    </row>
    <row r="42" spans="3:6">
      <c r="C42" s="87"/>
      <c r="D42" s="87"/>
      <c r="E42" s="87"/>
      <c r="F42" s="87"/>
    </row>
    <row r="43" spans="3:6">
      <c r="C43" s="11"/>
      <c r="D43" s="11"/>
      <c r="E43" s="11"/>
      <c r="F43" s="11"/>
    </row>
  </sheetData>
  <mergeCells count="4">
    <mergeCell ref="A2:E2"/>
    <mergeCell ref="A16:E16"/>
    <mergeCell ref="A15:E15"/>
    <mergeCell ref="A14:E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O7" sqref="O7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5.140625" style="3" customWidth="1"/>
    <col min="4" max="4" width="15" style="3" customWidth="1"/>
    <col min="5" max="5" width="18.140625" style="3" customWidth="1"/>
    <col min="6" max="6" width="13.7109375" style="3" customWidth="1"/>
    <col min="7" max="7" width="19.5703125" style="3" customWidth="1"/>
    <col min="8" max="8" width="12.7109375" style="3" customWidth="1"/>
    <col min="9" max="9" width="17.140625" style="3" customWidth="1"/>
    <col min="10" max="16384" width="10.28515625" style="3"/>
  </cols>
  <sheetData>
    <row r="1" spans="1:10" ht="13.5" customHeight="1">
      <c r="A1" s="122"/>
      <c r="B1" s="122"/>
      <c r="C1" s="122"/>
      <c r="D1" s="122"/>
      <c r="E1" s="122"/>
      <c r="F1" s="122"/>
      <c r="G1" s="122"/>
      <c r="H1" s="122"/>
      <c r="I1" s="122"/>
    </row>
    <row r="2" spans="1:10">
      <c r="A2" s="1" t="s">
        <v>35</v>
      </c>
      <c r="B2" s="1"/>
      <c r="C2" s="1"/>
      <c r="D2" s="1"/>
      <c r="E2" s="1"/>
      <c r="F2" s="1"/>
      <c r="G2" s="1"/>
      <c r="H2" s="1"/>
      <c r="I2" s="1"/>
      <c r="J2" s="2"/>
    </row>
    <row r="3" spans="1:10" ht="9.1999999999999993" customHeight="1">
      <c r="A3" s="4"/>
      <c r="B3" s="4"/>
      <c r="C3" s="4"/>
      <c r="D3" s="4"/>
      <c r="E3" s="4"/>
      <c r="F3" s="4"/>
      <c r="G3" s="4"/>
      <c r="H3" s="4"/>
      <c r="I3" s="4"/>
      <c r="J3" s="7"/>
    </row>
    <row r="4" spans="1:10" ht="12.75" customHeight="1">
      <c r="A4" s="123" t="s">
        <v>27</v>
      </c>
      <c r="B4" s="125" t="s">
        <v>1</v>
      </c>
      <c r="C4" s="121" t="s">
        <v>26</v>
      </c>
      <c r="D4" s="121"/>
      <c r="E4" s="121"/>
      <c r="F4" s="121"/>
      <c r="G4" s="121"/>
      <c r="H4" s="121"/>
      <c r="I4" s="121"/>
    </row>
    <row r="5" spans="1:10" ht="51.75" customHeight="1">
      <c r="A5" s="124"/>
      <c r="B5" s="126"/>
      <c r="C5" s="76" t="s">
        <v>14</v>
      </c>
      <c r="D5" s="76" t="s">
        <v>15</v>
      </c>
      <c r="E5" s="76" t="s">
        <v>16</v>
      </c>
      <c r="F5" s="76" t="s">
        <v>17</v>
      </c>
      <c r="G5" s="76" t="s">
        <v>18</v>
      </c>
      <c r="H5" s="76" t="s">
        <v>19</v>
      </c>
      <c r="I5" s="76" t="s">
        <v>20</v>
      </c>
    </row>
    <row r="6" spans="1:10" ht="12.75" customHeight="1">
      <c r="A6" s="38" t="s">
        <v>1</v>
      </c>
      <c r="B6" s="79">
        <f t="shared" ref="B6:B18" si="0">+C6+D6+E6+F6+G6+H6+I6</f>
        <v>5725618</v>
      </c>
      <c r="C6" s="80">
        <f t="shared" ref="C6:I6" si="1">SUM(C7:C18)</f>
        <v>1709980</v>
      </c>
      <c r="D6" s="80">
        <f t="shared" si="1"/>
        <v>356524</v>
      </c>
      <c r="E6" s="80">
        <f t="shared" si="1"/>
        <v>2831078</v>
      </c>
      <c r="F6" s="80">
        <f t="shared" si="1"/>
        <v>84435</v>
      </c>
      <c r="G6" s="80">
        <f t="shared" si="1"/>
        <v>58497</v>
      </c>
      <c r="H6" s="80">
        <f t="shared" si="1"/>
        <v>12771</v>
      </c>
      <c r="I6" s="80">
        <f t="shared" si="1"/>
        <v>672333</v>
      </c>
    </row>
    <row r="7" spans="1:10" s="41" customFormat="1" ht="12.75" customHeight="1">
      <c r="A7" s="38" t="s">
        <v>2</v>
      </c>
      <c r="B7" s="81">
        <f t="shared" si="0"/>
        <v>510158</v>
      </c>
      <c r="C7" s="80">
        <v>135992</v>
      </c>
      <c r="D7" s="80">
        <v>45606</v>
      </c>
      <c r="E7" s="80">
        <v>255260</v>
      </c>
      <c r="F7" s="80">
        <v>13715</v>
      </c>
      <c r="G7" s="80">
        <v>9682</v>
      </c>
      <c r="H7" s="80">
        <v>788</v>
      </c>
      <c r="I7" s="80">
        <v>49115</v>
      </c>
    </row>
    <row r="8" spans="1:10" s="41" customFormat="1" ht="12.75" customHeight="1">
      <c r="A8" s="38" t="s">
        <v>3</v>
      </c>
      <c r="B8" s="81">
        <f t="shared" si="0"/>
        <v>482246</v>
      </c>
      <c r="C8" s="80">
        <v>118815</v>
      </c>
      <c r="D8" s="80">
        <v>46157</v>
      </c>
      <c r="E8" s="80">
        <v>250824</v>
      </c>
      <c r="F8" s="80">
        <v>11521</v>
      </c>
      <c r="G8" s="80">
        <v>9038</v>
      </c>
      <c r="H8" s="80">
        <v>782</v>
      </c>
      <c r="I8" s="80">
        <v>45109</v>
      </c>
    </row>
    <row r="9" spans="1:10" s="41" customFormat="1" ht="12.75" customHeight="1">
      <c r="A9" s="38" t="s">
        <v>4</v>
      </c>
      <c r="B9" s="81">
        <f t="shared" si="0"/>
        <v>538086</v>
      </c>
      <c r="C9" s="80">
        <v>134790</v>
      </c>
      <c r="D9" s="80">
        <v>47258</v>
      </c>
      <c r="E9" s="80">
        <v>281006</v>
      </c>
      <c r="F9" s="80">
        <v>11377</v>
      </c>
      <c r="G9" s="80">
        <v>9539</v>
      </c>
      <c r="H9" s="80">
        <v>728</v>
      </c>
      <c r="I9" s="80">
        <v>53388</v>
      </c>
    </row>
    <row r="10" spans="1:10" s="41" customFormat="1" ht="12.75" customHeight="1">
      <c r="A10" s="38" t="s">
        <v>5</v>
      </c>
      <c r="B10" s="81">
        <f t="shared" si="0"/>
        <v>465840</v>
      </c>
      <c r="C10" s="80">
        <v>119148</v>
      </c>
      <c r="D10" s="80">
        <v>34320</v>
      </c>
      <c r="E10" s="80">
        <v>247533</v>
      </c>
      <c r="F10" s="80">
        <v>8659</v>
      </c>
      <c r="G10" s="80">
        <v>6467</v>
      </c>
      <c r="H10" s="80">
        <v>1319</v>
      </c>
      <c r="I10" s="80">
        <v>48394</v>
      </c>
    </row>
    <row r="11" spans="1:10" s="41" customFormat="1" ht="12.75" customHeight="1">
      <c r="A11" s="38" t="s">
        <v>6</v>
      </c>
      <c r="B11" s="81">
        <f t="shared" si="0"/>
        <v>431891</v>
      </c>
      <c r="C11" s="80">
        <v>129486</v>
      </c>
      <c r="D11" s="80">
        <v>19100</v>
      </c>
      <c r="E11" s="80">
        <v>226303</v>
      </c>
      <c r="F11" s="80">
        <v>3272</v>
      </c>
      <c r="G11" s="80">
        <v>2044</v>
      </c>
      <c r="H11" s="80">
        <v>1109</v>
      </c>
      <c r="I11" s="80">
        <v>50577</v>
      </c>
    </row>
    <row r="12" spans="1:10" s="41" customFormat="1" ht="12.75" customHeight="1">
      <c r="A12" s="38" t="s">
        <v>7</v>
      </c>
      <c r="B12" s="81">
        <f t="shared" si="0"/>
        <v>486604</v>
      </c>
      <c r="C12" s="80">
        <v>149085</v>
      </c>
      <c r="D12" s="80">
        <v>21415</v>
      </c>
      <c r="E12" s="80">
        <v>243269</v>
      </c>
      <c r="F12" s="80">
        <v>3989</v>
      </c>
      <c r="G12" s="80">
        <v>2096</v>
      </c>
      <c r="H12" s="80">
        <v>1180</v>
      </c>
      <c r="I12" s="80">
        <v>65570</v>
      </c>
    </row>
    <row r="13" spans="1:10" s="41" customFormat="1" ht="12.75" customHeight="1">
      <c r="A13" s="38" t="s">
        <v>8</v>
      </c>
      <c r="B13" s="81">
        <f t="shared" si="0"/>
        <v>581900</v>
      </c>
      <c r="C13" s="80">
        <v>176951</v>
      </c>
      <c r="D13" s="80">
        <v>26877</v>
      </c>
      <c r="E13" s="80">
        <v>283080</v>
      </c>
      <c r="F13" s="80">
        <v>6547</v>
      </c>
      <c r="G13" s="80">
        <v>3862</v>
      </c>
      <c r="H13" s="80">
        <v>1114</v>
      </c>
      <c r="I13" s="80">
        <v>83469</v>
      </c>
    </row>
    <row r="14" spans="1:10" s="41" customFormat="1" ht="12.75" customHeight="1">
      <c r="A14" s="38" t="s">
        <v>9</v>
      </c>
      <c r="B14" s="81">
        <f t="shared" si="0"/>
        <v>498689</v>
      </c>
      <c r="C14" s="80">
        <v>162112</v>
      </c>
      <c r="D14" s="80">
        <v>23200</v>
      </c>
      <c r="E14" s="80">
        <v>234067</v>
      </c>
      <c r="F14" s="80">
        <v>6490</v>
      </c>
      <c r="G14" s="80">
        <v>3005</v>
      </c>
      <c r="H14" s="80">
        <v>1109</v>
      </c>
      <c r="I14" s="80">
        <v>68706</v>
      </c>
    </row>
    <row r="15" spans="1:10" s="41" customFormat="1" ht="12.75" customHeight="1">
      <c r="A15" s="38" t="s">
        <v>10</v>
      </c>
      <c r="B15" s="81">
        <f t="shared" si="0"/>
        <v>346223</v>
      </c>
      <c r="C15" s="80">
        <v>121680</v>
      </c>
      <c r="D15" s="80">
        <v>15808</v>
      </c>
      <c r="E15" s="80">
        <v>163109</v>
      </c>
      <c r="F15" s="80">
        <v>2225</v>
      </c>
      <c r="G15" s="80">
        <v>1289</v>
      </c>
      <c r="H15" s="80">
        <v>1148</v>
      </c>
      <c r="I15" s="80">
        <v>40964</v>
      </c>
    </row>
    <row r="16" spans="1:10" s="41" customFormat="1" ht="12.75" customHeight="1">
      <c r="A16" s="38" t="s">
        <v>11</v>
      </c>
      <c r="B16" s="81">
        <f t="shared" si="0"/>
        <v>385193</v>
      </c>
      <c r="C16" s="80">
        <v>134272</v>
      </c>
      <c r="D16" s="80">
        <v>17863</v>
      </c>
      <c r="E16" s="80">
        <v>179714</v>
      </c>
      <c r="F16" s="80">
        <v>2744</v>
      </c>
      <c r="G16" s="80">
        <v>1882</v>
      </c>
      <c r="H16" s="80">
        <v>996</v>
      </c>
      <c r="I16" s="80">
        <v>47722</v>
      </c>
    </row>
    <row r="17" spans="1:9" s="41" customFormat="1" ht="12.75" customHeight="1">
      <c r="A17" s="38" t="s">
        <v>12</v>
      </c>
      <c r="B17" s="81">
        <f t="shared" si="0"/>
        <v>421899</v>
      </c>
      <c r="C17" s="80">
        <v>137165</v>
      </c>
      <c r="D17" s="80">
        <v>22443</v>
      </c>
      <c r="E17" s="80">
        <v>205264</v>
      </c>
      <c r="F17" s="80">
        <v>3760</v>
      </c>
      <c r="G17" s="80">
        <v>3270</v>
      </c>
      <c r="H17" s="80">
        <v>1097</v>
      </c>
      <c r="I17" s="80">
        <v>48900</v>
      </c>
    </row>
    <row r="18" spans="1:9" s="41" customFormat="1" ht="12.75" customHeight="1">
      <c r="A18" s="42" t="s">
        <v>13</v>
      </c>
      <c r="B18" s="82">
        <f t="shared" si="0"/>
        <v>576889</v>
      </c>
      <c r="C18" s="83">
        <v>190484</v>
      </c>
      <c r="D18" s="83">
        <v>36477</v>
      </c>
      <c r="E18" s="83">
        <v>261649</v>
      </c>
      <c r="F18" s="83">
        <v>10136</v>
      </c>
      <c r="G18" s="83">
        <v>6323</v>
      </c>
      <c r="H18" s="83">
        <v>1401</v>
      </c>
      <c r="I18" s="83">
        <v>70419</v>
      </c>
    </row>
    <row r="19" spans="1:9" s="41" customFormat="1" ht="12.75" customHeight="1">
      <c r="A19" s="44" t="s">
        <v>25</v>
      </c>
    </row>
    <row r="20" spans="1:9" ht="12.75" customHeight="1">
      <c r="A20" s="69" t="s">
        <v>28</v>
      </c>
    </row>
    <row r="21" spans="1:9" ht="12.75" customHeight="1">
      <c r="A21" s="69" t="s">
        <v>23</v>
      </c>
    </row>
    <row r="22" spans="1:9">
      <c r="A22" s="35"/>
    </row>
    <row r="23" spans="1:9">
      <c r="A23" s="35"/>
    </row>
    <row r="24" spans="1:9">
      <c r="A24" s="35"/>
    </row>
    <row r="25" spans="1:9">
      <c r="A25" s="35"/>
    </row>
    <row r="26" spans="1:9">
      <c r="A26" s="35"/>
    </row>
    <row r="27" spans="1:9">
      <c r="A27" s="35"/>
    </row>
    <row r="28" spans="1:9">
      <c r="A28" s="35"/>
    </row>
    <row r="32" spans="1:9" ht="13.5">
      <c r="D32" s="71"/>
      <c r="E32" s="71"/>
      <c r="F32" s="70"/>
      <c r="G32" s="71"/>
    </row>
    <row r="33" spans="4:7" ht="13.5">
      <c r="D33" s="71"/>
      <c r="E33" s="71"/>
      <c r="F33" s="70"/>
      <c r="G33" s="71"/>
    </row>
    <row r="34" spans="4:7" ht="13.5">
      <c r="D34" s="71"/>
      <c r="E34" s="71"/>
      <c r="F34" s="70"/>
      <c r="G34" s="71"/>
    </row>
    <row r="35" spans="4:7" ht="13.5">
      <c r="D35" s="71"/>
      <c r="G35" s="71"/>
    </row>
    <row r="36" spans="4:7" ht="13.5">
      <c r="D36" s="71"/>
    </row>
  </sheetData>
  <mergeCells count="4">
    <mergeCell ref="C4:I4"/>
    <mergeCell ref="A1:I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B19" sqref="B19:I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570312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0" width="14.85546875" style="3" customWidth="1"/>
    <col min="11" max="16384" width="10.28515625" style="3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35"/>
      <c r="L1" s="35"/>
      <c r="M1" s="35"/>
    </row>
    <row r="2" spans="1:15" ht="12.75" customHeight="1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36"/>
      <c r="L2" s="36"/>
      <c r="M2" s="36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37"/>
      <c r="L3" s="37"/>
      <c r="M3" s="37"/>
      <c r="N3" s="6"/>
      <c r="O3" s="7"/>
    </row>
    <row r="4" spans="1:15" ht="12.75" customHeight="1">
      <c r="A4" s="123" t="s">
        <v>24</v>
      </c>
      <c r="B4" s="125" t="s">
        <v>1</v>
      </c>
      <c r="C4" s="121" t="s">
        <v>26</v>
      </c>
      <c r="D4" s="121"/>
      <c r="E4" s="121"/>
      <c r="F4" s="121"/>
      <c r="G4" s="121"/>
      <c r="H4" s="121"/>
      <c r="I4" s="121"/>
      <c r="J4" s="35"/>
      <c r="K4" s="35"/>
      <c r="L4" s="35"/>
    </row>
    <row r="5" spans="1:15" ht="52.5" customHeight="1">
      <c r="A5" s="124"/>
      <c r="B5" s="126"/>
      <c r="C5" s="76" t="s">
        <v>14</v>
      </c>
      <c r="D5" s="76" t="s">
        <v>15</v>
      </c>
      <c r="E5" s="76" t="s">
        <v>16</v>
      </c>
      <c r="F5" s="76" t="s">
        <v>17</v>
      </c>
      <c r="G5" s="76" t="s">
        <v>18</v>
      </c>
      <c r="H5" s="76" t="s">
        <v>19</v>
      </c>
      <c r="I5" s="76" t="s">
        <v>20</v>
      </c>
      <c r="J5" s="35"/>
      <c r="K5" s="35"/>
      <c r="L5" s="35"/>
    </row>
    <row r="6" spans="1:15" ht="12.75" customHeight="1">
      <c r="A6" s="77" t="s">
        <v>1</v>
      </c>
      <c r="B6" s="62">
        <f>SUM(B7:B18)</f>
        <v>6034138</v>
      </c>
      <c r="C6" s="27">
        <f>SUM(C7:C18)</f>
        <v>1855913</v>
      </c>
      <c r="D6" s="27">
        <f t="shared" ref="D6:I6" si="0">SUM(D7:D18)</f>
        <v>384314</v>
      </c>
      <c r="E6" s="27">
        <f t="shared" si="0"/>
        <v>2950400</v>
      </c>
      <c r="F6" s="27">
        <f t="shared" si="0"/>
        <v>90922</v>
      </c>
      <c r="G6" s="27">
        <f t="shared" si="0"/>
        <v>60887</v>
      </c>
      <c r="H6" s="27">
        <f t="shared" si="0"/>
        <v>11992</v>
      </c>
      <c r="I6" s="27">
        <f t="shared" si="0"/>
        <v>679710</v>
      </c>
    </row>
    <row r="7" spans="1:15" s="41" customFormat="1" ht="12.75" customHeight="1">
      <c r="A7" s="38" t="s">
        <v>2</v>
      </c>
      <c r="B7" s="62">
        <f t="shared" ref="B7:B18" si="1">C7+D7+E7+F7+G7+H7+I7</f>
        <v>535869</v>
      </c>
      <c r="C7" s="39">
        <v>152591</v>
      </c>
      <c r="D7" s="39">
        <v>46146</v>
      </c>
      <c r="E7" s="39">
        <v>256337</v>
      </c>
      <c r="F7" s="39">
        <v>15147</v>
      </c>
      <c r="G7" s="39">
        <v>10022</v>
      </c>
      <c r="H7" s="39">
        <v>1084</v>
      </c>
      <c r="I7" s="39">
        <v>54542</v>
      </c>
    </row>
    <row r="8" spans="1:15" s="41" customFormat="1" ht="12.75" customHeight="1">
      <c r="A8" s="38" t="s">
        <v>3</v>
      </c>
      <c r="B8" s="62">
        <f t="shared" si="1"/>
        <v>496466</v>
      </c>
      <c r="C8" s="39">
        <v>128045</v>
      </c>
      <c r="D8" s="39">
        <v>43749</v>
      </c>
      <c r="E8" s="39">
        <v>252882</v>
      </c>
      <c r="F8" s="39">
        <v>13811</v>
      </c>
      <c r="G8" s="39">
        <v>9733</v>
      </c>
      <c r="H8" s="39">
        <v>1155</v>
      </c>
      <c r="I8" s="39">
        <v>47091</v>
      </c>
    </row>
    <row r="9" spans="1:15" s="41" customFormat="1" ht="12.75" customHeight="1">
      <c r="A9" s="38" t="s">
        <v>4</v>
      </c>
      <c r="B9" s="62">
        <f t="shared" si="1"/>
        <v>542758</v>
      </c>
      <c r="C9" s="39">
        <v>143849</v>
      </c>
      <c r="D9" s="39">
        <v>47622</v>
      </c>
      <c r="E9" s="39">
        <v>280354</v>
      </c>
      <c r="F9" s="39">
        <v>13273</v>
      </c>
      <c r="G9" s="39">
        <v>8774</v>
      </c>
      <c r="H9" s="39">
        <v>1147</v>
      </c>
      <c r="I9" s="39">
        <v>47739</v>
      </c>
    </row>
    <row r="10" spans="1:15" s="41" customFormat="1" ht="12.75" customHeight="1">
      <c r="A10" s="38" t="s">
        <v>5</v>
      </c>
      <c r="B10" s="62">
        <f t="shared" si="1"/>
        <v>535525</v>
      </c>
      <c r="C10" s="39">
        <v>159147</v>
      </c>
      <c r="D10" s="39">
        <v>37522</v>
      </c>
      <c r="E10" s="39">
        <v>275524</v>
      </c>
      <c r="F10" s="39">
        <v>9520</v>
      </c>
      <c r="G10" s="39">
        <v>5998</v>
      </c>
      <c r="H10" s="39">
        <v>1043</v>
      </c>
      <c r="I10" s="39">
        <v>46771</v>
      </c>
    </row>
    <row r="11" spans="1:15" s="41" customFormat="1" ht="12.75" customHeight="1">
      <c r="A11" s="38" t="s">
        <v>6</v>
      </c>
      <c r="B11" s="62">
        <f t="shared" si="1"/>
        <v>460997</v>
      </c>
      <c r="C11" s="39">
        <v>149098</v>
      </c>
      <c r="D11" s="39">
        <v>21379</v>
      </c>
      <c r="E11" s="39">
        <v>233617</v>
      </c>
      <c r="F11" s="39">
        <v>3186</v>
      </c>
      <c r="G11" s="39">
        <v>2222</v>
      </c>
      <c r="H11" s="39">
        <v>1311</v>
      </c>
      <c r="I11" s="39">
        <v>50184</v>
      </c>
    </row>
    <row r="12" spans="1:15" s="41" customFormat="1" ht="12.75" customHeight="1">
      <c r="A12" s="38" t="s">
        <v>7</v>
      </c>
      <c r="B12" s="62">
        <f t="shared" si="1"/>
        <v>513067</v>
      </c>
      <c r="C12" s="39">
        <v>164397</v>
      </c>
      <c r="D12" s="39">
        <v>25708</v>
      </c>
      <c r="E12" s="39">
        <v>250964</v>
      </c>
      <c r="F12" s="39">
        <v>4045</v>
      </c>
      <c r="G12" s="39">
        <v>1454</v>
      </c>
      <c r="H12" s="39">
        <v>1299</v>
      </c>
      <c r="I12" s="39">
        <v>65200</v>
      </c>
    </row>
    <row r="13" spans="1:15" s="41" customFormat="1" ht="12.75" customHeight="1">
      <c r="A13" s="38" t="s">
        <v>8</v>
      </c>
      <c r="B13" s="62">
        <f t="shared" si="1"/>
        <v>613173</v>
      </c>
      <c r="C13" s="39">
        <v>192225</v>
      </c>
      <c r="D13" s="39">
        <v>34086</v>
      </c>
      <c r="E13" s="39">
        <v>298138</v>
      </c>
      <c r="F13" s="39">
        <v>5950</v>
      </c>
      <c r="G13" s="39">
        <v>3619</v>
      </c>
      <c r="H13" s="39">
        <v>1073</v>
      </c>
      <c r="I13" s="39">
        <v>78082</v>
      </c>
    </row>
    <row r="14" spans="1:15" s="41" customFormat="1" ht="12.75" customHeight="1">
      <c r="A14" s="38" t="s">
        <v>9</v>
      </c>
      <c r="B14" s="62">
        <f t="shared" si="1"/>
        <v>538248</v>
      </c>
      <c r="C14" s="39">
        <v>171020</v>
      </c>
      <c r="D14" s="39">
        <v>28872</v>
      </c>
      <c r="E14" s="39">
        <v>259786</v>
      </c>
      <c r="F14" s="39">
        <v>6025</v>
      </c>
      <c r="G14" s="39">
        <v>2983</v>
      </c>
      <c r="H14" s="39">
        <v>624</v>
      </c>
      <c r="I14" s="39">
        <v>68938</v>
      </c>
    </row>
    <row r="15" spans="1:15" s="41" customFormat="1" ht="12.75" customHeight="1">
      <c r="A15" s="38" t="s">
        <v>10</v>
      </c>
      <c r="B15" s="62">
        <f t="shared" si="1"/>
        <v>319979</v>
      </c>
      <c r="C15" s="39">
        <v>116891</v>
      </c>
      <c r="D15" s="39">
        <v>15504</v>
      </c>
      <c r="E15" s="39">
        <v>139336</v>
      </c>
      <c r="F15" s="39">
        <v>3230</v>
      </c>
      <c r="G15" s="39">
        <v>1282</v>
      </c>
      <c r="H15" s="39">
        <v>545</v>
      </c>
      <c r="I15" s="39">
        <v>43191</v>
      </c>
    </row>
    <row r="16" spans="1:15" s="41" customFormat="1" ht="12.75" customHeight="1">
      <c r="A16" s="38" t="s">
        <v>11</v>
      </c>
      <c r="B16" s="62">
        <f t="shared" si="1"/>
        <v>400750</v>
      </c>
      <c r="C16" s="39">
        <v>141974</v>
      </c>
      <c r="D16" s="39">
        <v>19966</v>
      </c>
      <c r="E16" s="39">
        <v>182843</v>
      </c>
      <c r="F16" s="39">
        <v>3040</v>
      </c>
      <c r="G16" s="39">
        <v>2607</v>
      </c>
      <c r="H16" s="39">
        <v>890</v>
      </c>
      <c r="I16" s="39">
        <v>49430</v>
      </c>
    </row>
    <row r="17" spans="1:9" s="41" customFormat="1" ht="12.75" customHeight="1">
      <c r="A17" s="38" t="s">
        <v>12</v>
      </c>
      <c r="B17" s="62">
        <f t="shared" si="1"/>
        <v>463642</v>
      </c>
      <c r="C17" s="39">
        <v>148264</v>
      </c>
      <c r="D17" s="39">
        <v>24760</v>
      </c>
      <c r="E17" s="39">
        <v>229032</v>
      </c>
      <c r="F17" s="39">
        <v>4428</v>
      </c>
      <c r="G17" s="39">
        <v>4021</v>
      </c>
      <c r="H17" s="39">
        <v>846</v>
      </c>
      <c r="I17" s="39">
        <v>52291</v>
      </c>
    </row>
    <row r="18" spans="1:9" s="41" customFormat="1" ht="12.75" customHeight="1">
      <c r="A18" s="42" t="s">
        <v>13</v>
      </c>
      <c r="B18" s="63">
        <f t="shared" si="1"/>
        <v>613664</v>
      </c>
      <c r="C18" s="43">
        <v>188412</v>
      </c>
      <c r="D18" s="43">
        <v>39000</v>
      </c>
      <c r="E18" s="43">
        <v>291587</v>
      </c>
      <c r="F18" s="43">
        <v>9267</v>
      </c>
      <c r="G18" s="43">
        <v>8172</v>
      </c>
      <c r="H18" s="43">
        <v>975</v>
      </c>
      <c r="I18" s="43">
        <v>76251</v>
      </c>
    </row>
    <row r="19" spans="1:9" s="41" customFormat="1" ht="12.75" customHeight="1">
      <c r="A19" s="44" t="s">
        <v>25</v>
      </c>
      <c r="B19" s="40"/>
      <c r="C19" s="40"/>
    </row>
    <row r="20" spans="1:9" ht="13.5">
      <c r="A20" s="46" t="s">
        <v>22</v>
      </c>
      <c r="B20" s="50"/>
      <c r="C20" s="35"/>
      <c r="D20" s="35"/>
      <c r="E20" s="35"/>
    </row>
    <row r="21" spans="1:9" ht="12.75" customHeight="1">
      <c r="A21" s="46" t="s">
        <v>23</v>
      </c>
      <c r="B21" s="49"/>
      <c r="C21" s="35"/>
      <c r="D21" s="35"/>
      <c r="E21" s="35"/>
    </row>
    <row r="22" spans="1:9" ht="12.75" customHeight="1">
      <c r="A22" s="46"/>
      <c r="B22" s="49"/>
      <c r="C22" s="35"/>
      <c r="D22" s="35"/>
      <c r="E22" s="35"/>
    </row>
    <row r="23" spans="1:9">
      <c r="A23" s="35"/>
      <c r="B23" s="35"/>
      <c r="C23" s="35"/>
      <c r="D23" s="35"/>
      <c r="E23" s="35"/>
    </row>
    <row r="25" spans="1:9">
      <c r="A25" s="64"/>
    </row>
    <row r="26" spans="1:9" ht="13.5">
      <c r="A26" s="64"/>
      <c r="B26" s="64"/>
      <c r="C26" s="14"/>
      <c r="D26" s="14"/>
    </row>
    <row r="27" spans="1:9" ht="13.5">
      <c r="B27" s="13"/>
      <c r="C27" s="13"/>
      <c r="D27" s="14"/>
    </row>
    <row r="28" spans="1:9">
      <c r="B28" s="59"/>
    </row>
    <row r="29" spans="1:9" ht="13.5">
      <c r="B29" s="59"/>
      <c r="C29" s="14"/>
    </row>
    <row r="30" spans="1:9" ht="13.5">
      <c r="B30" s="59"/>
      <c r="C30" s="13"/>
    </row>
    <row r="31" spans="1:9">
      <c r="B31" s="59"/>
    </row>
    <row r="32" spans="1:9" ht="13.5">
      <c r="D32" s="13"/>
      <c r="E32" s="60"/>
      <c r="F32" s="14"/>
      <c r="G32" s="13"/>
      <c r="H32" s="61"/>
      <c r="I32" s="56"/>
    </row>
    <row r="33" spans="4:14"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4:14"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4:14"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4:14" ht="13.5">
      <c r="E36" s="13"/>
      <c r="F36" s="14"/>
      <c r="G36" s="13"/>
    </row>
    <row r="37" spans="4:14" ht="13.5">
      <c r="D37" s="13"/>
      <c r="G37" s="13"/>
    </row>
    <row r="38" spans="4:14" ht="13.5">
      <c r="D38" s="13"/>
      <c r="E38" s="13"/>
      <c r="F38" s="13"/>
      <c r="G38" s="13"/>
      <c r="H38" s="13"/>
      <c r="I38" s="13"/>
      <c r="J38" s="13"/>
      <c r="K38" s="13"/>
    </row>
    <row r="39" spans="4:14" ht="13.5">
      <c r="D39" s="13"/>
      <c r="E39" s="13"/>
      <c r="F39" s="13"/>
      <c r="G39" s="13"/>
      <c r="H39" s="13"/>
      <c r="I39" s="13"/>
      <c r="J39" s="13"/>
      <c r="K39" s="13"/>
    </row>
    <row r="40" spans="4:14" ht="13.5">
      <c r="D40" s="13"/>
      <c r="E40" s="13"/>
      <c r="F40" s="13"/>
      <c r="G40" s="13"/>
      <c r="H40" s="13"/>
      <c r="I40" s="13"/>
      <c r="J40" s="13"/>
      <c r="K40" s="13"/>
    </row>
    <row r="41" spans="4:14" ht="13.5">
      <c r="D41" s="13"/>
      <c r="E41" s="13"/>
      <c r="F41" s="13"/>
      <c r="G41" s="13"/>
      <c r="H41" s="13"/>
      <c r="I41" s="13"/>
      <c r="J41" s="13"/>
      <c r="K41" s="13"/>
    </row>
  </sheetData>
  <mergeCells count="4"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B19" sqref="B19:I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0" width="14.7109375" style="3" customWidth="1"/>
    <col min="11" max="16384" width="10.28515625" style="3"/>
  </cols>
  <sheetData>
    <row r="1" spans="1:15" ht="13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35"/>
      <c r="L1" s="35"/>
    </row>
    <row r="2" spans="1:15" ht="12.75" customHeight="1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36"/>
      <c r="L2" s="36"/>
      <c r="M2" s="2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37"/>
      <c r="L3" s="37"/>
      <c r="M3" s="6"/>
      <c r="N3" s="6"/>
      <c r="O3" s="7"/>
    </row>
    <row r="4" spans="1:15" ht="12.75" customHeight="1">
      <c r="A4" s="123" t="s">
        <v>24</v>
      </c>
      <c r="B4" s="125" t="s">
        <v>1</v>
      </c>
      <c r="C4" s="121" t="s">
        <v>0</v>
      </c>
      <c r="D4" s="121"/>
      <c r="E4" s="121"/>
      <c r="F4" s="121"/>
      <c r="G4" s="121"/>
      <c r="H4" s="121"/>
      <c r="I4" s="121"/>
      <c r="J4" s="35"/>
      <c r="K4" s="35"/>
    </row>
    <row r="5" spans="1:15" ht="56.25" customHeight="1">
      <c r="A5" s="124"/>
      <c r="B5" s="126"/>
      <c r="C5" s="76" t="s">
        <v>14</v>
      </c>
      <c r="D5" s="76" t="s">
        <v>15</v>
      </c>
      <c r="E5" s="76" t="s">
        <v>16</v>
      </c>
      <c r="F5" s="76" t="s">
        <v>17</v>
      </c>
      <c r="G5" s="76" t="s">
        <v>18</v>
      </c>
      <c r="H5" s="76" t="s">
        <v>19</v>
      </c>
      <c r="I5" s="76" t="s">
        <v>20</v>
      </c>
      <c r="J5" s="35"/>
      <c r="K5" s="35"/>
    </row>
    <row r="6" spans="1:15" ht="12.75" customHeight="1">
      <c r="A6" s="77" t="s">
        <v>1</v>
      </c>
      <c r="B6" s="10">
        <f>+SUM(B7:B18)</f>
        <v>6509753</v>
      </c>
      <c r="C6" s="27">
        <f t="shared" ref="C6:I6" si="0">SUM(C7:C18)</f>
        <v>1840967</v>
      </c>
      <c r="D6" s="27">
        <f t="shared" si="0"/>
        <v>371250</v>
      </c>
      <c r="E6" s="27">
        <f t="shared" si="0"/>
        <v>3356160</v>
      </c>
      <c r="F6" s="27">
        <f t="shared" si="0"/>
        <v>75110</v>
      </c>
      <c r="G6" s="27">
        <f t="shared" si="0"/>
        <v>64064</v>
      </c>
      <c r="H6" s="27">
        <f t="shared" si="0"/>
        <v>15351</v>
      </c>
      <c r="I6" s="27">
        <f t="shared" si="0"/>
        <v>786851</v>
      </c>
    </row>
    <row r="7" spans="1:15" s="41" customFormat="1" ht="12.75" customHeight="1">
      <c r="A7" s="38" t="s">
        <v>2</v>
      </c>
      <c r="B7" s="10">
        <f>SUM(C7+D7+E7+F7+G7+H7+I7)</f>
        <v>574098</v>
      </c>
      <c r="C7" s="39">
        <v>154432</v>
      </c>
      <c r="D7" s="39">
        <v>45920</v>
      </c>
      <c r="E7" s="39">
        <v>291339</v>
      </c>
      <c r="F7" s="39">
        <v>10775</v>
      </c>
      <c r="G7" s="39">
        <v>10542</v>
      </c>
      <c r="H7" s="39">
        <v>570</v>
      </c>
      <c r="I7" s="39">
        <v>60520</v>
      </c>
    </row>
    <row r="8" spans="1:15" s="41" customFormat="1" ht="12.75" customHeight="1">
      <c r="A8" s="38" t="s">
        <v>3</v>
      </c>
      <c r="B8" s="10">
        <f t="shared" ref="B8:B18" si="1">+C8+D8+E8+F8+G8+H8+I8</f>
        <v>521087</v>
      </c>
      <c r="C8" s="39">
        <v>125631</v>
      </c>
      <c r="D8" s="39">
        <v>43305</v>
      </c>
      <c r="E8" s="39">
        <v>280414</v>
      </c>
      <c r="F8" s="39">
        <v>9876</v>
      </c>
      <c r="G8" s="39">
        <v>9079</v>
      </c>
      <c r="H8" s="39">
        <v>567</v>
      </c>
      <c r="I8" s="39">
        <v>52215</v>
      </c>
    </row>
    <row r="9" spans="1:15" s="41" customFormat="1" ht="12.75" customHeight="1">
      <c r="A9" s="38" t="s">
        <v>4</v>
      </c>
      <c r="B9" s="10">
        <f t="shared" si="1"/>
        <v>623787</v>
      </c>
      <c r="C9" s="39">
        <v>150471</v>
      </c>
      <c r="D9" s="39">
        <v>49789</v>
      </c>
      <c r="E9" s="39">
        <v>340863</v>
      </c>
      <c r="F9" s="39">
        <v>9727</v>
      </c>
      <c r="G9" s="39">
        <v>9715</v>
      </c>
      <c r="H9" s="39">
        <v>1007</v>
      </c>
      <c r="I9" s="39">
        <v>62215</v>
      </c>
    </row>
    <row r="10" spans="1:15" s="41" customFormat="1" ht="12.75" customHeight="1">
      <c r="A10" s="38" t="s">
        <v>5</v>
      </c>
      <c r="B10" s="10">
        <f t="shared" si="1"/>
        <v>546569</v>
      </c>
      <c r="C10" s="39">
        <v>138016</v>
      </c>
      <c r="D10" s="39">
        <v>36569</v>
      </c>
      <c r="E10" s="39">
        <v>302482</v>
      </c>
      <c r="F10" s="39">
        <v>6650</v>
      </c>
      <c r="G10" s="39">
        <v>6893</v>
      </c>
      <c r="H10" s="39">
        <v>940</v>
      </c>
      <c r="I10" s="39">
        <v>55019</v>
      </c>
    </row>
    <row r="11" spans="1:15" s="41" customFormat="1" ht="12.75" customHeight="1">
      <c r="A11" s="38" t="s">
        <v>6</v>
      </c>
      <c r="B11" s="10">
        <f t="shared" si="1"/>
        <v>502119</v>
      </c>
      <c r="C11" s="39">
        <v>145588</v>
      </c>
      <c r="D11" s="39">
        <v>20324</v>
      </c>
      <c r="E11" s="39">
        <v>271115</v>
      </c>
      <c r="F11" s="39">
        <v>3101</v>
      </c>
      <c r="G11" s="39">
        <v>3236</v>
      </c>
      <c r="H11" s="39">
        <v>913</v>
      </c>
      <c r="I11" s="39">
        <v>57842</v>
      </c>
    </row>
    <row r="12" spans="1:15" s="41" customFormat="1" ht="12.75" customHeight="1">
      <c r="A12" s="38" t="s">
        <v>7</v>
      </c>
      <c r="B12" s="10">
        <f t="shared" si="1"/>
        <v>558547</v>
      </c>
      <c r="C12" s="39">
        <v>159203</v>
      </c>
      <c r="D12" s="39">
        <v>22825</v>
      </c>
      <c r="E12" s="39">
        <v>289969</v>
      </c>
      <c r="F12" s="39">
        <v>4776</v>
      </c>
      <c r="G12" s="39">
        <v>3768</v>
      </c>
      <c r="H12" s="39">
        <v>1192</v>
      </c>
      <c r="I12" s="39">
        <v>76814</v>
      </c>
    </row>
    <row r="13" spans="1:15" s="41" customFormat="1" ht="12.75" customHeight="1">
      <c r="A13" s="38" t="s">
        <v>8</v>
      </c>
      <c r="B13" s="10">
        <f t="shared" si="1"/>
        <v>645763</v>
      </c>
      <c r="C13" s="39">
        <v>184598</v>
      </c>
      <c r="D13" s="39">
        <v>27452</v>
      </c>
      <c r="E13" s="39">
        <v>327583</v>
      </c>
      <c r="F13" s="39">
        <v>5537</v>
      </c>
      <c r="G13" s="39">
        <v>4311</v>
      </c>
      <c r="H13" s="39">
        <v>1831</v>
      </c>
      <c r="I13" s="39">
        <v>94451</v>
      </c>
    </row>
    <row r="14" spans="1:15" s="41" customFormat="1" ht="12.75" customHeight="1">
      <c r="A14" s="38" t="s">
        <v>9</v>
      </c>
      <c r="B14" s="10">
        <f t="shared" si="1"/>
        <v>552968</v>
      </c>
      <c r="C14" s="39">
        <v>165067</v>
      </c>
      <c r="D14" s="39">
        <v>23671</v>
      </c>
      <c r="E14" s="39">
        <v>275757</v>
      </c>
      <c r="F14" s="39">
        <v>5179</v>
      </c>
      <c r="G14" s="39">
        <v>3021</v>
      </c>
      <c r="H14" s="39">
        <v>1446</v>
      </c>
      <c r="I14" s="39">
        <v>78827</v>
      </c>
    </row>
    <row r="15" spans="1:15" s="41" customFormat="1" ht="12.75" customHeight="1">
      <c r="A15" s="38" t="s">
        <v>10</v>
      </c>
      <c r="B15" s="10">
        <f t="shared" si="1"/>
        <v>389960</v>
      </c>
      <c r="C15" s="39">
        <v>128859</v>
      </c>
      <c r="D15" s="39">
        <v>16585</v>
      </c>
      <c r="E15" s="39">
        <v>185314</v>
      </c>
      <c r="F15" s="39">
        <v>2748</v>
      </c>
      <c r="G15" s="39">
        <v>2985</v>
      </c>
      <c r="H15" s="39">
        <v>1193</v>
      </c>
      <c r="I15" s="39">
        <v>52276</v>
      </c>
    </row>
    <row r="16" spans="1:15" s="41" customFormat="1" ht="12.75" customHeight="1">
      <c r="A16" s="38" t="s">
        <v>11</v>
      </c>
      <c r="B16" s="10">
        <f t="shared" si="1"/>
        <v>435077</v>
      </c>
      <c r="C16" s="39">
        <v>140014</v>
      </c>
      <c r="D16" s="39">
        <v>19092</v>
      </c>
      <c r="E16" s="39">
        <v>212733</v>
      </c>
      <c r="F16" s="39">
        <v>3097</v>
      </c>
      <c r="G16" s="39">
        <v>2312</v>
      </c>
      <c r="H16" s="39">
        <v>1326</v>
      </c>
      <c r="I16" s="39">
        <v>56503</v>
      </c>
    </row>
    <row r="17" spans="1:14" s="41" customFormat="1" ht="12.75" customHeight="1">
      <c r="A17" s="38" t="s">
        <v>12</v>
      </c>
      <c r="B17" s="10">
        <f t="shared" si="1"/>
        <v>503005</v>
      </c>
      <c r="C17" s="39">
        <v>151603</v>
      </c>
      <c r="D17" s="39">
        <v>24981</v>
      </c>
      <c r="E17" s="39">
        <v>260169</v>
      </c>
      <c r="F17" s="39">
        <v>4435</v>
      </c>
      <c r="G17" s="39">
        <v>2275</v>
      </c>
      <c r="H17" s="39">
        <v>1471</v>
      </c>
      <c r="I17" s="39">
        <v>58071</v>
      </c>
    </row>
    <row r="18" spans="1:14" s="41" customFormat="1" ht="12.75" customHeight="1">
      <c r="A18" s="42" t="s">
        <v>13</v>
      </c>
      <c r="B18" s="17">
        <f t="shared" si="1"/>
        <v>656773</v>
      </c>
      <c r="C18" s="43">
        <v>197485</v>
      </c>
      <c r="D18" s="43">
        <v>40737</v>
      </c>
      <c r="E18" s="43">
        <v>318422</v>
      </c>
      <c r="F18" s="43">
        <v>9209</v>
      </c>
      <c r="G18" s="43">
        <v>5927</v>
      </c>
      <c r="H18" s="43">
        <v>2895</v>
      </c>
      <c r="I18" s="43">
        <v>82098</v>
      </c>
    </row>
    <row r="19" spans="1:14">
      <c r="A19" s="58" t="s">
        <v>25</v>
      </c>
    </row>
    <row r="20" spans="1:14" ht="12.75" customHeight="1">
      <c r="A20" s="46" t="s">
        <v>22</v>
      </c>
      <c r="B20" s="49"/>
      <c r="C20" s="35"/>
      <c r="D20" s="35"/>
    </row>
    <row r="21" spans="1:14" ht="13.5">
      <c r="A21" s="46" t="s">
        <v>23</v>
      </c>
      <c r="B21" s="50"/>
      <c r="C21" s="35"/>
      <c r="D21" s="35"/>
    </row>
    <row r="22" spans="1:14">
      <c r="A22" s="35"/>
      <c r="B22" s="35"/>
      <c r="C22" s="35"/>
      <c r="D22" s="35"/>
    </row>
    <row r="23" spans="1:14">
      <c r="A23" s="35"/>
      <c r="B23" s="35"/>
      <c r="C23" s="35"/>
      <c r="D23" s="35"/>
    </row>
    <row r="24" spans="1:14">
      <c r="A24" s="49"/>
      <c r="B24" s="35"/>
      <c r="C24" s="35"/>
      <c r="D24" s="35"/>
    </row>
    <row r="25" spans="1:14" ht="13.5">
      <c r="A25" s="49"/>
      <c r="B25" s="39"/>
      <c r="C25" s="53"/>
      <c r="D25" s="53"/>
    </row>
    <row r="26" spans="1:14" ht="13.5">
      <c r="B26" s="13"/>
      <c r="C26" s="13"/>
      <c r="D26" s="14"/>
    </row>
    <row r="27" spans="1:14">
      <c r="B27" s="59"/>
    </row>
    <row r="28" spans="1:14" ht="13.5">
      <c r="B28" s="59"/>
      <c r="C28" s="14"/>
    </row>
    <row r="29" spans="1:14" ht="13.5">
      <c r="B29" s="59"/>
      <c r="C29" s="13"/>
    </row>
    <row r="30" spans="1:14">
      <c r="B30" s="59"/>
    </row>
    <row r="32" spans="1:14"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4:14"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4:14"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4:14" ht="13.5">
      <c r="E35" s="13"/>
      <c r="F35" s="14"/>
      <c r="G35" s="13"/>
    </row>
    <row r="36" spans="4:14" ht="13.5">
      <c r="D36" s="13"/>
      <c r="G36" s="13"/>
    </row>
    <row r="37" spans="4:14" ht="13.5">
      <c r="D37" s="13"/>
      <c r="E37" s="13"/>
      <c r="F37" s="13"/>
      <c r="G37" s="13"/>
      <c r="H37" s="13"/>
      <c r="I37" s="13"/>
      <c r="J37" s="13"/>
      <c r="K37" s="13"/>
    </row>
    <row r="38" spans="4:14" ht="13.5">
      <c r="D38" s="13"/>
      <c r="E38" s="13"/>
      <c r="F38" s="13"/>
      <c r="G38" s="13"/>
      <c r="H38" s="13"/>
      <c r="I38" s="13"/>
      <c r="J38" s="13"/>
      <c r="K38" s="13"/>
    </row>
    <row r="39" spans="4:14" ht="13.5">
      <c r="D39" s="13"/>
      <c r="E39" s="13"/>
      <c r="F39" s="13"/>
      <c r="G39" s="13"/>
      <c r="H39" s="13"/>
      <c r="I39" s="13"/>
      <c r="J39" s="13"/>
      <c r="K39" s="13"/>
    </row>
    <row r="40" spans="4:14" ht="13.5">
      <c r="D40" s="13"/>
      <c r="E40" s="13"/>
      <c r="F40" s="13"/>
      <c r="G40" s="13"/>
      <c r="H40" s="13"/>
      <c r="I40" s="13"/>
      <c r="J40" s="13"/>
      <c r="K40" s="13"/>
    </row>
  </sheetData>
  <mergeCells count="4"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workbookViewId="0">
      <selection activeCell="B6" sqref="B6:I18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4257812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6384" width="10.28515625" style="3"/>
  </cols>
  <sheetData>
    <row r="1" spans="1:10" ht="13.5" customHeight="1">
      <c r="A1" s="122"/>
      <c r="B1" s="122"/>
      <c r="C1" s="122"/>
      <c r="D1" s="122"/>
      <c r="E1" s="122"/>
      <c r="F1" s="122"/>
      <c r="G1" s="122"/>
      <c r="H1" s="122"/>
      <c r="I1" s="122"/>
    </row>
    <row r="2" spans="1:10">
      <c r="A2" s="1" t="s">
        <v>32</v>
      </c>
      <c r="B2" s="1"/>
      <c r="C2" s="1"/>
      <c r="D2" s="1"/>
      <c r="E2" s="1"/>
      <c r="F2" s="1"/>
      <c r="G2" s="1"/>
      <c r="H2" s="1"/>
      <c r="I2" s="1"/>
      <c r="J2" s="2"/>
    </row>
    <row r="3" spans="1:10">
      <c r="A3" s="4"/>
      <c r="B3" s="4"/>
      <c r="C3" s="4"/>
      <c r="D3" s="4"/>
      <c r="E3" s="4"/>
      <c r="F3" s="4"/>
      <c r="G3" s="4"/>
      <c r="H3" s="4"/>
      <c r="I3" s="4"/>
      <c r="J3" s="7"/>
    </row>
    <row r="4" spans="1:10" ht="12.75" customHeight="1">
      <c r="A4" s="123" t="s">
        <v>24</v>
      </c>
      <c r="B4" s="125" t="s">
        <v>1</v>
      </c>
      <c r="C4" s="121" t="s">
        <v>0</v>
      </c>
      <c r="D4" s="121"/>
      <c r="E4" s="121"/>
      <c r="F4" s="121"/>
      <c r="G4" s="121"/>
      <c r="H4" s="121"/>
      <c r="I4" s="121"/>
    </row>
    <row r="5" spans="1:10" ht="48" customHeight="1">
      <c r="A5" s="124"/>
      <c r="B5" s="126"/>
      <c r="C5" s="95" t="s">
        <v>14</v>
      </c>
      <c r="D5" s="95" t="s">
        <v>15</v>
      </c>
      <c r="E5" s="95" t="s">
        <v>16</v>
      </c>
      <c r="F5" s="95" t="s">
        <v>17</v>
      </c>
      <c r="G5" s="95" t="s">
        <v>18</v>
      </c>
      <c r="H5" s="95" t="s">
        <v>19</v>
      </c>
      <c r="I5" s="95" t="s">
        <v>20</v>
      </c>
    </row>
    <row r="6" spans="1:10" ht="12.75" customHeight="1">
      <c r="A6" s="77" t="s">
        <v>1</v>
      </c>
      <c r="B6" s="10">
        <f>+SUM(B7:B18)</f>
        <v>6557395</v>
      </c>
      <c r="C6" s="27">
        <f t="shared" ref="C6:I6" si="0">SUM(C7:C18)</f>
        <v>2001169</v>
      </c>
      <c r="D6" s="27">
        <f t="shared" si="0"/>
        <v>372976</v>
      </c>
      <c r="E6" s="27">
        <f t="shared" si="0"/>
        <v>3120768</v>
      </c>
      <c r="F6" s="27">
        <f t="shared" si="0"/>
        <v>136114</v>
      </c>
      <c r="G6" s="27">
        <f t="shared" si="0"/>
        <v>59883</v>
      </c>
      <c r="H6" s="27">
        <f t="shared" si="0"/>
        <v>30831</v>
      </c>
      <c r="I6" s="27">
        <f t="shared" si="0"/>
        <v>835654</v>
      </c>
      <c r="J6" s="78"/>
    </row>
    <row r="7" spans="1:10" s="41" customFormat="1" ht="12.75" customHeight="1">
      <c r="A7" s="38" t="s">
        <v>2</v>
      </c>
      <c r="B7" s="10">
        <f t="shared" ref="B7:B18" si="1">SUM(C7+D7+E7+F7+G7+H7+I7)</f>
        <v>607370</v>
      </c>
      <c r="C7" s="39">
        <v>165514</v>
      </c>
      <c r="D7" s="39">
        <v>48000</v>
      </c>
      <c r="E7" s="39">
        <v>309624</v>
      </c>
      <c r="F7" s="39">
        <v>8602</v>
      </c>
      <c r="G7" s="39">
        <v>8104</v>
      </c>
      <c r="H7" s="39">
        <v>1712</v>
      </c>
      <c r="I7" s="39">
        <v>65814</v>
      </c>
    </row>
    <row r="8" spans="1:10" s="41" customFormat="1" ht="12.75" customHeight="1">
      <c r="A8" s="38" t="s">
        <v>3</v>
      </c>
      <c r="B8" s="10">
        <f t="shared" si="1"/>
        <v>567725</v>
      </c>
      <c r="C8" s="39">
        <v>142679</v>
      </c>
      <c r="D8" s="39">
        <v>44616</v>
      </c>
      <c r="E8" s="39">
        <v>305922</v>
      </c>
      <c r="F8" s="39">
        <v>8824</v>
      </c>
      <c r="G8" s="39">
        <v>8113</v>
      </c>
      <c r="H8" s="39">
        <v>1955</v>
      </c>
      <c r="I8" s="39">
        <v>55616</v>
      </c>
    </row>
    <row r="9" spans="1:10" s="41" customFormat="1" ht="12.75" customHeight="1">
      <c r="A9" s="38" t="s">
        <v>4</v>
      </c>
      <c r="B9" s="10">
        <f t="shared" si="1"/>
        <v>638768</v>
      </c>
      <c r="C9" s="39">
        <v>157740</v>
      </c>
      <c r="D9" s="39">
        <v>49320</v>
      </c>
      <c r="E9" s="39">
        <v>349122</v>
      </c>
      <c r="F9" s="39">
        <v>9460</v>
      </c>
      <c r="G9" s="39">
        <v>9078</v>
      </c>
      <c r="H9" s="39">
        <v>2322</v>
      </c>
      <c r="I9" s="39">
        <v>61726</v>
      </c>
    </row>
    <row r="10" spans="1:10" s="41" customFormat="1" ht="12.75" customHeight="1">
      <c r="A10" s="38" t="s">
        <v>5</v>
      </c>
      <c r="B10" s="10">
        <f t="shared" si="1"/>
        <v>581697</v>
      </c>
      <c r="C10" s="39">
        <v>159556</v>
      </c>
      <c r="D10" s="39">
        <v>34686</v>
      </c>
      <c r="E10" s="39">
        <v>309166</v>
      </c>
      <c r="F10" s="39">
        <v>6316</v>
      </c>
      <c r="G10" s="39">
        <v>4838</v>
      </c>
      <c r="H10" s="39">
        <v>2692</v>
      </c>
      <c r="I10" s="39">
        <v>64443</v>
      </c>
    </row>
    <row r="11" spans="1:10" s="41" customFormat="1" ht="12.75" customHeight="1">
      <c r="A11" s="38" t="s">
        <v>6</v>
      </c>
      <c r="B11" s="10">
        <f t="shared" si="1"/>
        <v>539678</v>
      </c>
      <c r="C11" s="39">
        <v>158334</v>
      </c>
      <c r="D11" s="39">
        <v>22923</v>
      </c>
      <c r="E11" s="39">
        <v>285455</v>
      </c>
      <c r="F11" s="39">
        <v>5082</v>
      </c>
      <c r="G11" s="39">
        <v>2252</v>
      </c>
      <c r="H11" s="39">
        <v>2421</v>
      </c>
      <c r="I11" s="39">
        <v>63211</v>
      </c>
    </row>
    <row r="12" spans="1:10" s="41" customFormat="1" ht="12.75" customHeight="1">
      <c r="A12" s="38" t="s">
        <v>7</v>
      </c>
      <c r="B12" s="10">
        <f t="shared" si="1"/>
        <v>578564</v>
      </c>
      <c r="C12" s="39">
        <v>171351</v>
      </c>
      <c r="D12" s="39">
        <v>25983</v>
      </c>
      <c r="E12" s="39">
        <v>283570</v>
      </c>
      <c r="F12" s="39">
        <v>9441</v>
      </c>
      <c r="G12" s="39">
        <v>3010</v>
      </c>
      <c r="H12" s="39">
        <v>2718</v>
      </c>
      <c r="I12" s="39">
        <v>82491</v>
      </c>
    </row>
    <row r="13" spans="1:10" s="41" customFormat="1" ht="12.75" customHeight="1">
      <c r="A13" s="38" t="s">
        <v>8</v>
      </c>
      <c r="B13" s="10">
        <f t="shared" si="1"/>
        <v>607350</v>
      </c>
      <c r="C13" s="39">
        <v>189495</v>
      </c>
      <c r="D13" s="39">
        <v>28396</v>
      </c>
      <c r="E13" s="39">
        <v>269205</v>
      </c>
      <c r="F13" s="39">
        <v>13289</v>
      </c>
      <c r="G13" s="39">
        <v>4261</v>
      </c>
      <c r="H13" s="39">
        <v>3652</v>
      </c>
      <c r="I13" s="39">
        <v>99052</v>
      </c>
    </row>
    <row r="14" spans="1:10" s="41" customFormat="1" ht="12.75" customHeight="1">
      <c r="A14" s="38" t="s">
        <v>9</v>
      </c>
      <c r="B14" s="10">
        <f t="shared" si="1"/>
        <v>543725</v>
      </c>
      <c r="C14" s="39">
        <v>178352</v>
      </c>
      <c r="D14" s="39">
        <v>22044</v>
      </c>
      <c r="E14" s="39">
        <v>236684</v>
      </c>
      <c r="F14" s="39">
        <v>14418</v>
      </c>
      <c r="G14" s="39">
        <v>4394</v>
      </c>
      <c r="H14" s="39">
        <v>2601</v>
      </c>
      <c r="I14" s="39">
        <v>85232</v>
      </c>
    </row>
    <row r="15" spans="1:10" s="41" customFormat="1" ht="12.75" customHeight="1">
      <c r="A15" s="38" t="s">
        <v>10</v>
      </c>
      <c r="B15" s="10">
        <f t="shared" si="1"/>
        <v>361950</v>
      </c>
      <c r="C15" s="39">
        <v>145531</v>
      </c>
      <c r="D15" s="39">
        <v>14184</v>
      </c>
      <c r="E15" s="39">
        <v>134495</v>
      </c>
      <c r="F15" s="39">
        <v>11056</v>
      </c>
      <c r="G15" s="39">
        <v>1692</v>
      </c>
      <c r="H15" s="39">
        <v>2173</v>
      </c>
      <c r="I15" s="39">
        <v>52819</v>
      </c>
    </row>
    <row r="16" spans="1:10" s="41" customFormat="1" ht="12.75" customHeight="1">
      <c r="A16" s="38" t="s">
        <v>11</v>
      </c>
      <c r="B16" s="10">
        <f t="shared" si="1"/>
        <v>401661</v>
      </c>
      <c r="C16" s="39">
        <v>154626</v>
      </c>
      <c r="D16" s="39">
        <v>17186</v>
      </c>
      <c r="E16" s="39">
        <v>157654</v>
      </c>
      <c r="F16" s="39">
        <v>10268</v>
      </c>
      <c r="G16" s="39">
        <v>1570</v>
      </c>
      <c r="H16" s="39">
        <v>2257</v>
      </c>
      <c r="I16" s="39">
        <v>58100</v>
      </c>
    </row>
    <row r="17" spans="1:9" s="41" customFormat="1" ht="12.75" customHeight="1">
      <c r="A17" s="38" t="s">
        <v>12</v>
      </c>
      <c r="B17" s="10">
        <f t="shared" si="1"/>
        <v>484593</v>
      </c>
      <c r="C17" s="39">
        <v>166316</v>
      </c>
      <c r="D17" s="39">
        <v>23035</v>
      </c>
      <c r="E17" s="39">
        <v>211454</v>
      </c>
      <c r="F17" s="39">
        <v>17472</v>
      </c>
      <c r="G17" s="39">
        <v>4129</v>
      </c>
      <c r="H17" s="39">
        <v>2283</v>
      </c>
      <c r="I17" s="39">
        <v>59904</v>
      </c>
    </row>
    <row r="18" spans="1:9" s="41" customFormat="1" ht="12.75" customHeight="1">
      <c r="A18" s="42" t="s">
        <v>13</v>
      </c>
      <c r="B18" s="17">
        <f t="shared" si="1"/>
        <v>644314</v>
      </c>
      <c r="C18" s="43">
        <v>211675</v>
      </c>
      <c r="D18" s="43">
        <v>42603</v>
      </c>
      <c r="E18" s="43">
        <v>268417</v>
      </c>
      <c r="F18" s="43">
        <v>21886</v>
      </c>
      <c r="G18" s="43">
        <v>8442</v>
      </c>
      <c r="H18" s="43">
        <v>4045</v>
      </c>
      <c r="I18" s="43">
        <v>87246</v>
      </c>
    </row>
    <row r="19" spans="1:9" s="41" customFormat="1" ht="12.75" customHeight="1">
      <c r="A19" s="44" t="s">
        <v>25</v>
      </c>
      <c r="B19" s="24"/>
      <c r="C19" s="24"/>
      <c r="D19" s="24"/>
      <c r="E19" s="24"/>
      <c r="F19" s="24"/>
      <c r="G19" s="24"/>
      <c r="H19" s="24"/>
    </row>
    <row r="20" spans="1:9" ht="12.75" customHeight="1">
      <c r="A20" s="45" t="s">
        <v>22</v>
      </c>
      <c r="B20" s="46"/>
      <c r="C20" s="46"/>
      <c r="D20" s="47"/>
      <c r="E20" s="48"/>
      <c r="F20" s="49"/>
      <c r="G20" s="49"/>
      <c r="H20" s="49"/>
    </row>
    <row r="21" spans="1:9">
      <c r="A21" s="45" t="s">
        <v>23</v>
      </c>
      <c r="B21" s="46"/>
      <c r="C21" s="39"/>
      <c r="D21" s="39"/>
      <c r="E21" s="39"/>
      <c r="F21" s="39"/>
      <c r="G21" s="39"/>
      <c r="H21" s="39"/>
    </row>
    <row r="22" spans="1:9" ht="12.75" customHeight="1">
      <c r="A22" s="35"/>
      <c r="B22" s="46"/>
      <c r="C22" s="39"/>
      <c r="D22" s="51"/>
      <c r="E22" s="48"/>
      <c r="F22" s="51"/>
      <c r="G22" s="35"/>
      <c r="H22" s="51"/>
    </row>
    <row r="23" spans="1:9">
      <c r="A23" s="35"/>
      <c r="B23" s="35"/>
      <c r="C23" s="51"/>
      <c r="D23" s="51"/>
      <c r="E23" s="51"/>
      <c r="F23" s="51"/>
      <c r="G23" s="51"/>
      <c r="H23" s="51"/>
    </row>
    <row r="24" spans="1:9">
      <c r="A24" s="35"/>
      <c r="B24" s="35"/>
      <c r="C24" s="51"/>
      <c r="D24" s="51"/>
      <c r="E24" s="51"/>
      <c r="F24" s="51"/>
      <c r="G24" s="51"/>
      <c r="H24" s="51"/>
    </row>
    <row r="25" spans="1:9">
      <c r="A25" s="49"/>
      <c r="B25" s="39"/>
      <c r="C25" s="51"/>
      <c r="D25" s="51"/>
      <c r="E25" s="51"/>
      <c r="F25" s="51"/>
      <c r="G25" s="51"/>
      <c r="H25" s="51"/>
    </row>
    <row r="26" spans="1:9">
      <c r="A26" s="49"/>
      <c r="B26" s="52"/>
      <c r="C26" s="51"/>
      <c r="D26" s="51"/>
      <c r="E26" s="51"/>
      <c r="F26" s="51"/>
      <c r="G26" s="51"/>
      <c r="H26" s="51"/>
    </row>
    <row r="27" spans="1:9">
      <c r="A27" s="35"/>
      <c r="B27" s="54"/>
      <c r="C27" s="51"/>
      <c r="D27" s="51"/>
      <c r="E27" s="51"/>
      <c r="F27" s="51"/>
      <c r="G27" s="51"/>
      <c r="H27" s="51"/>
    </row>
    <row r="28" spans="1:9">
      <c r="A28" s="35"/>
      <c r="B28" s="35"/>
      <c r="C28" s="52"/>
      <c r="D28" s="51"/>
      <c r="E28" s="51"/>
      <c r="F28" s="51"/>
      <c r="G28" s="51"/>
      <c r="H28" s="51"/>
    </row>
    <row r="29" spans="1:9">
      <c r="C29" s="55"/>
      <c r="D29" s="8"/>
      <c r="E29" s="8"/>
      <c r="F29" s="8"/>
      <c r="G29" s="8"/>
      <c r="H29" s="8"/>
    </row>
    <row r="30" spans="1:9">
      <c r="C30" s="55"/>
      <c r="D30" s="8"/>
      <c r="E30" s="8"/>
      <c r="F30" s="8"/>
      <c r="G30" s="8"/>
      <c r="H30" s="8"/>
    </row>
    <row r="31" spans="1:9">
      <c r="C31" s="55"/>
      <c r="D31" s="8"/>
      <c r="E31" s="8"/>
      <c r="F31" s="8"/>
      <c r="G31" s="8"/>
      <c r="H31" s="8"/>
    </row>
    <row r="32" spans="1:9">
      <c r="D32" s="55"/>
      <c r="E32" s="8"/>
      <c r="F32" s="8"/>
      <c r="G32" s="8"/>
      <c r="H32" s="8"/>
      <c r="I32" s="8"/>
    </row>
    <row r="33" spans="3:9">
      <c r="D33" s="55"/>
      <c r="E33" s="8"/>
      <c r="F33" s="8"/>
      <c r="G33" s="8"/>
      <c r="H33" s="8"/>
      <c r="I33" s="8"/>
    </row>
    <row r="34" spans="3:9">
      <c r="D34" s="55"/>
      <c r="E34" s="8"/>
      <c r="F34" s="8"/>
      <c r="G34" s="8"/>
      <c r="H34" s="8"/>
      <c r="I34" s="8"/>
    </row>
    <row r="35" spans="3:9">
      <c r="D35" s="25"/>
      <c r="E35" s="57"/>
      <c r="F35" s="57"/>
      <c r="G35" s="57"/>
      <c r="H35" s="57"/>
      <c r="I35" s="57"/>
    </row>
    <row r="36" spans="3:9" ht="13.5">
      <c r="E36" s="57"/>
      <c r="F36" s="14"/>
      <c r="G36" s="20"/>
      <c r="I36" s="20"/>
    </row>
    <row r="37" spans="3:9" ht="13.5">
      <c r="D37" s="13"/>
      <c r="E37" s="57"/>
      <c r="F37" s="24"/>
      <c r="G37" s="20"/>
      <c r="I37" s="20"/>
    </row>
    <row r="38" spans="3:9" ht="13.5">
      <c r="D38" s="13"/>
      <c r="E38" s="57"/>
      <c r="F38" s="13"/>
      <c r="G38" s="20"/>
      <c r="H38" s="13"/>
      <c r="I38" s="20"/>
    </row>
    <row r="39" spans="3:9" ht="13.5">
      <c r="D39" s="13"/>
      <c r="E39" s="57"/>
      <c r="F39" s="13"/>
      <c r="G39" s="20"/>
      <c r="H39" s="13"/>
      <c r="I39" s="20"/>
    </row>
    <row r="40" spans="3:9" ht="13.5">
      <c r="D40" s="13"/>
      <c r="E40" s="57"/>
      <c r="F40" s="13"/>
      <c r="G40" s="20"/>
      <c r="H40" s="13"/>
      <c r="I40" s="20"/>
    </row>
    <row r="41" spans="3:9" ht="13.5">
      <c r="D41" s="13"/>
      <c r="E41" s="57"/>
      <c r="F41" s="13"/>
      <c r="G41" s="20"/>
      <c r="H41" s="13"/>
      <c r="I41" s="20"/>
    </row>
    <row r="43" spans="3:9">
      <c r="C43" s="24"/>
      <c r="D43" s="24"/>
      <c r="E43" s="24"/>
      <c r="F43" s="24"/>
      <c r="G43" s="24"/>
      <c r="H43" s="24"/>
      <c r="I43" s="24"/>
    </row>
    <row r="44" spans="3:9">
      <c r="C44" s="24"/>
      <c r="D44" s="24"/>
      <c r="E44" s="24"/>
      <c r="F44" s="24"/>
      <c r="G44" s="24"/>
      <c r="H44" s="24"/>
      <c r="I44" s="24"/>
    </row>
    <row r="45" spans="3:9">
      <c r="C45" s="24"/>
      <c r="D45" s="24"/>
      <c r="E45" s="24"/>
      <c r="F45" s="24"/>
      <c r="G45" s="24"/>
      <c r="H45" s="24"/>
      <c r="I45" s="24"/>
    </row>
    <row r="46" spans="3:9">
      <c r="C46" s="24"/>
      <c r="D46" s="24"/>
      <c r="E46" s="24"/>
      <c r="F46" s="24"/>
      <c r="G46" s="24"/>
      <c r="H46" s="24"/>
      <c r="I46" s="24"/>
    </row>
    <row r="47" spans="3:9">
      <c r="C47" s="24"/>
      <c r="D47" s="24"/>
      <c r="E47" s="24"/>
      <c r="F47" s="24"/>
      <c r="G47" s="24"/>
      <c r="H47" s="24"/>
      <c r="I47" s="24"/>
    </row>
    <row r="48" spans="3:9">
      <c r="C48" s="24"/>
      <c r="D48" s="24"/>
      <c r="E48" s="24"/>
      <c r="F48" s="24"/>
      <c r="G48" s="24"/>
      <c r="H48" s="24"/>
      <c r="I48" s="24"/>
    </row>
    <row r="49" spans="3:9">
      <c r="C49" s="24"/>
      <c r="D49" s="24"/>
      <c r="E49" s="24"/>
      <c r="F49" s="24"/>
      <c r="G49" s="24"/>
      <c r="H49" s="24"/>
      <c r="I49" s="24"/>
    </row>
    <row r="50" spans="3:9">
      <c r="C50" s="24"/>
      <c r="D50" s="24"/>
      <c r="E50" s="24"/>
      <c r="F50" s="24"/>
      <c r="G50" s="24"/>
      <c r="H50" s="24"/>
      <c r="I50" s="24"/>
    </row>
    <row r="51" spans="3:9">
      <c r="C51" s="24"/>
      <c r="D51" s="24"/>
      <c r="E51" s="24"/>
      <c r="F51" s="24"/>
      <c r="G51" s="24"/>
      <c r="H51" s="24"/>
      <c r="I51" s="24"/>
    </row>
    <row r="52" spans="3:9">
      <c r="C52" s="24"/>
      <c r="D52" s="24"/>
      <c r="E52" s="24"/>
      <c r="F52" s="24"/>
      <c r="G52" s="24"/>
      <c r="H52" s="24"/>
      <c r="I52" s="24"/>
    </row>
    <row r="53" spans="3:9">
      <c r="C53" s="24"/>
    </row>
  </sheetData>
  <mergeCells count="4">
    <mergeCell ref="C4:I4"/>
    <mergeCell ref="A1:I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showGridLines="0" zoomScale="98" zoomScaleNormal="98" workbookViewId="0">
      <selection activeCell="R8" sqref="R8"/>
    </sheetView>
  </sheetViews>
  <sheetFormatPr baseColWidth="10" defaultColWidth="10.28515625" defaultRowHeight="12.75"/>
  <cols>
    <col min="1" max="1" width="29.28515625" style="3" customWidth="1"/>
    <col min="2" max="2" width="11.140625" style="3" customWidth="1"/>
    <col min="3" max="3" width="16.85546875" style="3" customWidth="1"/>
    <col min="4" max="4" width="10.140625" style="3" bestFit="1" customWidth="1"/>
    <col min="5" max="7" width="8.7109375" style="3" bestFit="1" customWidth="1"/>
    <col min="8" max="8" width="6.7109375" style="3" bestFit="1" customWidth="1"/>
    <col min="9" max="10" width="7.7109375" style="3" bestFit="1" customWidth="1"/>
    <col min="11" max="12" width="8.7109375" style="3" bestFit="1" customWidth="1"/>
    <col min="13" max="13" width="10.42578125" style="3" bestFit="1" customWidth="1"/>
    <col min="14" max="14" width="8.7109375" style="3" bestFit="1" customWidth="1"/>
    <col min="15" max="15" width="9.7109375" style="3" bestFit="1" customWidth="1"/>
    <col min="16" max="16" width="9.28515625" style="3" bestFit="1" customWidth="1"/>
    <col min="17" max="17" width="12.42578125" style="3" customWidth="1"/>
    <col min="18" max="18" width="14.42578125" style="3" bestFit="1" customWidth="1"/>
    <col min="19" max="16384" width="10.28515625" style="3"/>
  </cols>
  <sheetData>
    <row r="2" spans="1:23" ht="24" customHeight="1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6"/>
      <c r="V3" s="6"/>
      <c r="W3" s="7"/>
    </row>
    <row r="4" spans="1:23">
      <c r="A4" s="74" t="s">
        <v>0</v>
      </c>
      <c r="B4" s="26"/>
      <c r="C4" s="26" t="s">
        <v>37</v>
      </c>
      <c r="D4" s="88" t="s">
        <v>1</v>
      </c>
      <c r="E4" s="88" t="s">
        <v>2</v>
      </c>
      <c r="F4" s="88" t="s">
        <v>3</v>
      </c>
      <c r="G4" s="88" t="s">
        <v>4</v>
      </c>
      <c r="H4" s="88" t="s">
        <v>5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"/>
    </row>
    <row r="5" spans="1:23" ht="12.75" customHeight="1">
      <c r="A5" s="127" t="s">
        <v>1</v>
      </c>
      <c r="B5" s="127"/>
      <c r="C5" s="108"/>
      <c r="D5" s="85">
        <f t="shared" ref="D5:P5" si="0">D6+D7+D8+D10+D9+D11+D12</f>
        <v>2569538</v>
      </c>
      <c r="E5" s="85">
        <f t="shared" si="0"/>
        <v>597471</v>
      </c>
      <c r="F5" s="85">
        <f t="shared" si="0"/>
        <v>557573</v>
      </c>
      <c r="G5" s="85">
        <f t="shared" si="0"/>
        <v>278805</v>
      </c>
      <c r="H5" s="85">
        <f t="shared" si="0"/>
        <v>818</v>
      </c>
      <c r="I5" s="85">
        <f t="shared" si="0"/>
        <v>694</v>
      </c>
      <c r="J5" s="85">
        <f t="shared" si="0"/>
        <v>1414</v>
      </c>
      <c r="K5" s="85">
        <f t="shared" si="0"/>
        <v>149151</v>
      </c>
      <c r="L5" s="85">
        <f t="shared" si="0"/>
        <v>125247</v>
      </c>
      <c r="M5" s="85">
        <f t="shared" si="0"/>
        <v>120718</v>
      </c>
      <c r="N5" s="85">
        <f t="shared" si="0"/>
        <v>158800</v>
      </c>
      <c r="O5" s="85">
        <f t="shared" si="0"/>
        <v>202968</v>
      </c>
      <c r="P5" s="85">
        <f t="shared" si="0"/>
        <v>375879</v>
      </c>
      <c r="Q5" s="8"/>
    </row>
    <row r="6" spans="1:23" ht="22.5" customHeight="1">
      <c r="A6" s="98" t="s">
        <v>14</v>
      </c>
      <c r="B6" s="98"/>
      <c r="C6" s="98" t="s">
        <v>39</v>
      </c>
      <c r="D6" s="79">
        <f>+E6+F6+G6+H6+I6+J6+K6+L6+M6+N6+O6+P6</f>
        <v>941065</v>
      </c>
      <c r="E6" s="89">
        <v>181510</v>
      </c>
      <c r="F6" s="89">
        <v>152052</v>
      </c>
      <c r="G6" s="89">
        <v>81747</v>
      </c>
      <c r="H6" s="89">
        <v>797</v>
      </c>
      <c r="I6" s="89">
        <v>667</v>
      </c>
      <c r="J6" s="89">
        <v>558</v>
      </c>
      <c r="K6" s="89">
        <v>69564</v>
      </c>
      <c r="L6" s="89">
        <v>60083</v>
      </c>
      <c r="M6" s="89">
        <v>61192</v>
      </c>
      <c r="N6" s="89">
        <v>75372</v>
      </c>
      <c r="O6" s="89">
        <v>96944</v>
      </c>
      <c r="P6" s="89">
        <v>160579</v>
      </c>
      <c r="Q6" s="8"/>
    </row>
    <row r="7" spans="1:23" ht="20.25" customHeight="1">
      <c r="A7" s="98" t="s">
        <v>43</v>
      </c>
      <c r="B7" s="98"/>
      <c r="C7" s="98" t="s">
        <v>42</v>
      </c>
      <c r="D7" s="79">
        <v>893212</v>
      </c>
      <c r="E7" s="89">
        <v>264801</v>
      </c>
      <c r="F7" s="89">
        <v>265726</v>
      </c>
      <c r="G7" s="89">
        <v>126237</v>
      </c>
      <c r="H7" s="89">
        <v>21</v>
      </c>
      <c r="I7" s="89">
        <v>0</v>
      </c>
      <c r="J7" s="89">
        <v>136</v>
      </c>
      <c r="K7" s="89">
        <v>18685</v>
      </c>
      <c r="L7" s="89">
        <v>17821</v>
      </c>
      <c r="M7" s="89">
        <v>16450</v>
      </c>
      <c r="N7" s="89">
        <v>29700</v>
      </c>
      <c r="O7" s="89">
        <v>44940</v>
      </c>
      <c r="P7" s="89">
        <v>108695</v>
      </c>
      <c r="Q7" s="8"/>
      <c r="R7" s="13"/>
      <c r="S7" s="14"/>
    </row>
    <row r="8" spans="1:23" ht="13.5">
      <c r="A8" s="98" t="s">
        <v>48</v>
      </c>
      <c r="B8" s="98"/>
      <c r="C8" s="98" t="s">
        <v>47</v>
      </c>
      <c r="D8" s="115">
        <v>488382</v>
      </c>
      <c r="E8" s="89">
        <v>68444</v>
      </c>
      <c r="F8" s="89">
        <v>59591</v>
      </c>
      <c r="G8" s="89">
        <v>35052</v>
      </c>
      <c r="H8" s="89">
        <v>0</v>
      </c>
      <c r="I8" s="89">
        <v>0</v>
      </c>
      <c r="J8" s="89">
        <v>720</v>
      </c>
      <c r="K8" s="89">
        <v>55770</v>
      </c>
      <c r="L8" s="89">
        <v>43797</v>
      </c>
      <c r="M8" s="89">
        <v>38787</v>
      </c>
      <c r="N8" s="89">
        <v>47523</v>
      </c>
      <c r="O8" s="89">
        <v>51649</v>
      </c>
      <c r="P8" s="89">
        <v>87049</v>
      </c>
      <c r="Q8" s="8"/>
      <c r="R8" s="14"/>
    </row>
    <row r="9" spans="1:23">
      <c r="A9" s="98" t="s">
        <v>41</v>
      </c>
      <c r="B9" s="98"/>
      <c r="C9" s="98" t="s">
        <v>40</v>
      </c>
      <c r="D9" s="79">
        <v>158453</v>
      </c>
      <c r="E9" s="89">
        <v>48147</v>
      </c>
      <c r="F9" s="89">
        <v>47214</v>
      </c>
      <c r="G9" s="89">
        <v>22437</v>
      </c>
      <c r="H9" s="89">
        <v>0</v>
      </c>
      <c r="I9" s="89">
        <v>27</v>
      </c>
      <c r="J9" s="89">
        <v>0</v>
      </c>
      <c r="K9" s="89">
        <v>4899</v>
      </c>
      <c r="L9" s="89">
        <v>3177</v>
      </c>
      <c r="M9" s="89">
        <v>3516</v>
      </c>
      <c r="N9" s="89">
        <v>4954</v>
      </c>
      <c r="O9" s="89">
        <v>7515</v>
      </c>
      <c r="P9" s="89">
        <v>16567</v>
      </c>
      <c r="Q9" s="8"/>
    </row>
    <row r="10" spans="1:23" ht="15" customHeight="1">
      <c r="A10" s="98" t="s">
        <v>17</v>
      </c>
      <c r="B10" s="98"/>
      <c r="C10" s="98" t="s">
        <v>17</v>
      </c>
      <c r="D10" s="79">
        <v>51826</v>
      </c>
      <c r="E10" s="89">
        <v>22389</v>
      </c>
      <c r="F10" s="89">
        <v>20626</v>
      </c>
      <c r="G10" s="89">
        <v>8811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"/>
      <c r="R10" s="15"/>
      <c r="S10" s="15"/>
      <c r="T10" s="15"/>
      <c r="U10" s="15"/>
    </row>
    <row r="11" spans="1:23" ht="15" customHeight="1">
      <c r="A11" s="98" t="s">
        <v>45</v>
      </c>
      <c r="B11" s="98"/>
      <c r="C11" s="98" t="s">
        <v>44</v>
      </c>
      <c r="D11" s="79">
        <v>23778</v>
      </c>
      <c r="E11" s="89">
        <v>10008</v>
      </c>
      <c r="F11" s="89">
        <v>10321</v>
      </c>
      <c r="G11" s="89">
        <v>3184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265</v>
      </c>
      <c r="Q11" s="16"/>
      <c r="R11" s="15"/>
      <c r="S11" s="15"/>
      <c r="T11" s="15"/>
      <c r="U11" s="15"/>
    </row>
    <row r="12" spans="1:23">
      <c r="A12" s="99" t="s">
        <v>46</v>
      </c>
      <c r="B12" s="99"/>
      <c r="C12" s="99" t="s">
        <v>39</v>
      </c>
      <c r="D12" s="93">
        <v>12822</v>
      </c>
      <c r="E12" s="90">
        <v>2172</v>
      </c>
      <c r="F12" s="90">
        <v>2043</v>
      </c>
      <c r="G12" s="90">
        <v>1337</v>
      </c>
      <c r="H12" s="90">
        <v>0</v>
      </c>
      <c r="I12" s="90">
        <v>0</v>
      </c>
      <c r="J12" s="90">
        <v>0</v>
      </c>
      <c r="K12" s="90">
        <v>233</v>
      </c>
      <c r="L12" s="90">
        <v>369</v>
      </c>
      <c r="M12" s="90">
        <v>773</v>
      </c>
      <c r="N12" s="90">
        <v>1251</v>
      </c>
      <c r="O12" s="90">
        <v>1920</v>
      </c>
      <c r="P12" s="90">
        <v>2724</v>
      </c>
      <c r="Q12" s="20"/>
    </row>
    <row r="13" spans="1:23" ht="13.5">
      <c r="A13" s="31" t="s">
        <v>25</v>
      </c>
      <c r="E13" s="13"/>
      <c r="F13" s="16"/>
      <c r="G13" s="13"/>
      <c r="H13" s="20"/>
      <c r="I13" s="13"/>
      <c r="J13" s="20"/>
      <c r="K13" s="15"/>
      <c r="L13" s="20"/>
      <c r="M13" s="15"/>
      <c r="N13" s="20"/>
      <c r="P13" s="20"/>
      <c r="Q13" s="13"/>
      <c r="R13" s="20"/>
      <c r="S13" s="13"/>
    </row>
    <row r="14" spans="1:23" ht="13.5">
      <c r="A14" s="34" t="s">
        <v>22</v>
      </c>
      <c r="E14" s="13"/>
      <c r="F14" s="16"/>
      <c r="G14" s="13"/>
      <c r="H14" s="20"/>
      <c r="I14" s="13"/>
      <c r="J14" s="20"/>
      <c r="K14" s="15"/>
      <c r="L14" s="20"/>
      <c r="N14" s="20"/>
      <c r="P14" s="20"/>
      <c r="Q14" s="13"/>
      <c r="R14" s="20"/>
      <c r="S14" s="13"/>
    </row>
    <row r="15" spans="1:23">
      <c r="A15" s="34" t="s">
        <v>23</v>
      </c>
      <c r="K15" s="15"/>
      <c r="L15" s="15"/>
    </row>
    <row r="16" spans="1:23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4:22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4:22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4:22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4:22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4:22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4:22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4:22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4:22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4:22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4:22">
      <c r="D26" s="24"/>
    </row>
  </sheetData>
  <sortState ref="A6:P12">
    <sortCondition descending="1" ref="D6:D12"/>
  </sortState>
  <mergeCells count="1">
    <mergeCell ref="A5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workbookViewId="0">
      <selection activeCell="B4" sqref="B4"/>
    </sheetView>
  </sheetViews>
  <sheetFormatPr baseColWidth="10" defaultColWidth="10.28515625" defaultRowHeight="12.75"/>
  <cols>
    <col min="1" max="1" width="41.42578125" style="3" customWidth="1"/>
    <col min="2" max="2" width="16" style="3" customWidth="1"/>
    <col min="3" max="3" width="11.85546875" style="3" customWidth="1"/>
    <col min="4" max="4" width="10.140625" style="3" customWidth="1"/>
    <col min="5" max="5" width="10.85546875" style="3" customWidth="1"/>
    <col min="6" max="6" width="9.85546875" style="3" customWidth="1"/>
    <col min="7" max="7" width="8.85546875" style="3" customWidth="1"/>
    <col min="8" max="8" width="10.5703125" style="3" customWidth="1"/>
    <col min="9" max="9" width="9.42578125" style="3" customWidth="1"/>
    <col min="10" max="10" width="9.85546875" style="3" customWidth="1"/>
    <col min="11" max="11" width="11.7109375" style="3" customWidth="1"/>
    <col min="12" max="12" width="10.42578125" style="3" bestFit="1" customWidth="1"/>
    <col min="13" max="13" width="10.28515625" style="3" customWidth="1"/>
    <col min="14" max="14" width="9.7109375" style="3" bestFit="1" customWidth="1"/>
    <col min="15" max="15" width="9.28515625" style="3" bestFit="1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2" spans="1:22" ht="26.25" customHeight="1">
      <c r="A2" s="128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"/>
      <c r="Q2" s="1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  <c r="T3" s="6"/>
      <c r="U3" s="6"/>
      <c r="V3" s="7"/>
    </row>
    <row r="4" spans="1:22">
      <c r="A4" s="74" t="s">
        <v>0</v>
      </c>
      <c r="B4" s="26" t="s">
        <v>37</v>
      </c>
      <c r="C4" s="88" t="s">
        <v>1</v>
      </c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"/>
    </row>
    <row r="5" spans="1:22">
      <c r="A5" s="108" t="s">
        <v>1</v>
      </c>
      <c r="B5" s="108"/>
      <c r="C5" s="85">
        <f>SUM(D5+E5+F5+G5+H5+I5+J5+K5+L5+M5+N5+O5)</f>
        <v>4996225</v>
      </c>
      <c r="D5" s="85">
        <f t="shared" ref="D5:O5" si="0">D6+D7+D8+D10+D9+D11+D12</f>
        <v>234644</v>
      </c>
      <c r="E5" s="85">
        <f t="shared" si="0"/>
        <v>194712</v>
      </c>
      <c r="F5" s="85">
        <f t="shared" si="0"/>
        <v>300308</v>
      </c>
      <c r="G5" s="85">
        <f t="shared" si="0"/>
        <v>323469</v>
      </c>
      <c r="H5" s="85">
        <f t="shared" si="0"/>
        <v>395331</v>
      </c>
      <c r="I5" s="85">
        <f t="shared" si="0"/>
        <v>461478</v>
      </c>
      <c r="J5" s="85">
        <f t="shared" si="0"/>
        <v>559557</v>
      </c>
      <c r="K5" s="85">
        <f t="shared" si="0"/>
        <v>495156</v>
      </c>
      <c r="L5" s="85">
        <f t="shared" si="0"/>
        <v>387280</v>
      </c>
      <c r="M5" s="85">
        <f t="shared" si="0"/>
        <v>441837</v>
      </c>
      <c r="N5" s="85">
        <f t="shared" si="0"/>
        <v>514347</v>
      </c>
      <c r="O5" s="85">
        <f t="shared" si="0"/>
        <v>688106</v>
      </c>
      <c r="P5" s="8"/>
    </row>
    <row r="6" spans="1:22" ht="15" customHeight="1">
      <c r="A6" s="116" t="s">
        <v>43</v>
      </c>
      <c r="B6" s="118" t="s">
        <v>38</v>
      </c>
      <c r="C6" s="79">
        <f>+D6+E6+F6+G6+H6+I6+J6+K6+L6+M6+N6+O6</f>
        <v>1915330</v>
      </c>
      <c r="D6" s="92">
        <v>71561</v>
      </c>
      <c r="E6" s="92">
        <v>58776</v>
      </c>
      <c r="F6" s="92">
        <v>98277</v>
      </c>
      <c r="G6" s="92">
        <v>106194</v>
      </c>
      <c r="H6" s="92">
        <v>135862</v>
      </c>
      <c r="I6" s="92">
        <v>170271</v>
      </c>
      <c r="J6" s="92">
        <v>212353</v>
      </c>
      <c r="K6" s="92">
        <v>195756</v>
      </c>
      <c r="L6" s="92">
        <v>146313</v>
      </c>
      <c r="M6" s="92">
        <v>178613</v>
      </c>
      <c r="N6" s="92">
        <v>233224</v>
      </c>
      <c r="O6" s="92">
        <v>308130</v>
      </c>
      <c r="P6" s="8"/>
    </row>
    <row r="7" spans="1:22" ht="15" customHeight="1">
      <c r="A7" s="116" t="s">
        <v>14</v>
      </c>
      <c r="B7" s="118" t="s">
        <v>49</v>
      </c>
      <c r="C7" s="79">
        <f>+D7+E7+F7+G7+H7+I7+J7+K7+L7+M7+N7+O7</f>
        <v>1835113</v>
      </c>
      <c r="D7" s="92">
        <v>98451</v>
      </c>
      <c r="E7" s="92">
        <v>80971</v>
      </c>
      <c r="F7" s="92">
        <v>123401</v>
      </c>
      <c r="G7" s="92">
        <v>135723</v>
      </c>
      <c r="H7" s="92">
        <v>162109</v>
      </c>
      <c r="I7" s="92">
        <v>171971</v>
      </c>
      <c r="J7" s="92">
        <v>206206</v>
      </c>
      <c r="K7" s="92">
        <v>177136</v>
      </c>
      <c r="L7" s="92">
        <v>148799</v>
      </c>
      <c r="M7" s="92">
        <v>156025</v>
      </c>
      <c r="N7" s="92">
        <v>162722</v>
      </c>
      <c r="O7" s="92">
        <v>211599</v>
      </c>
      <c r="P7" s="8"/>
      <c r="Q7" s="13"/>
      <c r="R7" s="14"/>
    </row>
    <row r="8" spans="1:22" ht="15" customHeight="1">
      <c r="A8" s="116" t="s">
        <v>48</v>
      </c>
      <c r="B8" s="118" t="s">
        <v>47</v>
      </c>
      <c r="C8" s="115">
        <f>+D8+E8+F8+G8+H8+I8+J8+K8+L8+M8+N8+O8</f>
        <v>916961</v>
      </c>
      <c r="D8" s="92">
        <v>55319</v>
      </c>
      <c r="E8" s="92">
        <v>48012</v>
      </c>
      <c r="F8" s="92">
        <v>67509</v>
      </c>
      <c r="G8" s="92">
        <v>70513</v>
      </c>
      <c r="H8" s="92">
        <v>81025</v>
      </c>
      <c r="I8" s="92">
        <v>100622</v>
      </c>
      <c r="J8" s="92">
        <v>115354</v>
      </c>
      <c r="K8" s="92">
        <v>95704</v>
      </c>
      <c r="L8" s="92">
        <v>64890</v>
      </c>
      <c r="M8" s="92">
        <v>63529</v>
      </c>
      <c r="N8" s="92">
        <v>64068</v>
      </c>
      <c r="O8" s="92">
        <v>90416</v>
      </c>
      <c r="P8" s="8"/>
      <c r="Q8" s="14"/>
    </row>
    <row r="9" spans="1:22" ht="15" customHeight="1">
      <c r="A9" s="116" t="s">
        <v>41</v>
      </c>
      <c r="B9" s="118" t="s">
        <v>40</v>
      </c>
      <c r="C9" s="79">
        <f>+D9+E9+F9+G9+H9+I9+J9+K9+L9+M9+N9+O9</f>
        <v>163850</v>
      </c>
      <c r="D9" s="92">
        <v>7865</v>
      </c>
      <c r="E9" s="92">
        <v>5938</v>
      </c>
      <c r="F9" s="92">
        <v>9501</v>
      </c>
      <c r="G9" s="92">
        <v>9539</v>
      </c>
      <c r="H9" s="92">
        <v>11718</v>
      </c>
      <c r="I9" s="92">
        <v>13239</v>
      </c>
      <c r="J9" s="92">
        <v>18438</v>
      </c>
      <c r="K9" s="92">
        <v>13602</v>
      </c>
      <c r="L9" s="92">
        <v>9371</v>
      </c>
      <c r="M9" s="92">
        <v>13187</v>
      </c>
      <c r="N9" s="92">
        <v>19578</v>
      </c>
      <c r="O9" s="92">
        <v>31874</v>
      </c>
      <c r="P9" s="8"/>
    </row>
    <row r="10" spans="1:22" ht="15" customHeight="1">
      <c r="A10" s="116" t="s">
        <v>17</v>
      </c>
      <c r="B10" s="118" t="s">
        <v>17</v>
      </c>
      <c r="C10" s="79">
        <f>+D10+E10+F10+G10+H10+I10+J10+K10+M10+L10+N10+O10</f>
        <v>131386</v>
      </c>
      <c r="D10" s="92">
        <v>0</v>
      </c>
      <c r="E10" s="92">
        <v>0</v>
      </c>
      <c r="F10" s="92">
        <v>131</v>
      </c>
      <c r="G10" s="92">
        <v>85</v>
      </c>
      <c r="H10" s="92">
        <v>2806</v>
      </c>
      <c r="I10" s="92">
        <v>2698</v>
      </c>
      <c r="J10" s="92">
        <v>3571</v>
      </c>
      <c r="K10" s="92">
        <v>8714</v>
      </c>
      <c r="L10" s="92">
        <v>15698</v>
      </c>
      <c r="M10" s="92">
        <v>27999</v>
      </c>
      <c r="N10" s="92">
        <v>30745</v>
      </c>
      <c r="O10" s="92">
        <v>38939</v>
      </c>
      <c r="P10" s="8"/>
      <c r="Q10" s="29"/>
      <c r="R10" s="29"/>
      <c r="S10" s="29"/>
      <c r="T10" s="29"/>
    </row>
    <row r="11" spans="1:22" ht="15" customHeight="1">
      <c r="A11" s="116" t="s">
        <v>46</v>
      </c>
      <c r="B11" s="118" t="s">
        <v>39</v>
      </c>
      <c r="C11" s="79">
        <f>+D11+E11+F11+G11+H11+I11+J11+K11+L11+M11+N11+O11</f>
        <v>23899</v>
      </c>
      <c r="D11" s="92">
        <v>1396</v>
      </c>
      <c r="E11" s="92">
        <v>1015</v>
      </c>
      <c r="F11" s="92">
        <v>1489</v>
      </c>
      <c r="G11" s="92">
        <v>1415</v>
      </c>
      <c r="H11" s="92">
        <v>1526</v>
      </c>
      <c r="I11" s="92">
        <v>2328</v>
      </c>
      <c r="J11" s="92">
        <v>2326</v>
      </c>
      <c r="K11" s="92">
        <v>2997</v>
      </c>
      <c r="L11" s="92">
        <v>1520</v>
      </c>
      <c r="M11" s="92">
        <v>1626</v>
      </c>
      <c r="N11" s="92">
        <v>2343</v>
      </c>
      <c r="O11" s="92">
        <v>3918</v>
      </c>
      <c r="P11" s="30"/>
      <c r="Q11" s="29"/>
      <c r="R11" s="29"/>
      <c r="S11" s="29"/>
      <c r="T11" s="29"/>
    </row>
    <row r="12" spans="1:22">
      <c r="A12" s="117" t="s">
        <v>45</v>
      </c>
      <c r="B12" s="119" t="s">
        <v>44</v>
      </c>
      <c r="C12" s="93">
        <f>+D12+E12+F12+G12+H12+I12+J12+K12+L12+M12+N12+O12</f>
        <v>9686</v>
      </c>
      <c r="D12" s="94">
        <v>52</v>
      </c>
      <c r="E12" s="94">
        <v>0</v>
      </c>
      <c r="F12" s="94">
        <v>0</v>
      </c>
      <c r="G12" s="94">
        <v>0</v>
      </c>
      <c r="H12" s="94">
        <v>285</v>
      </c>
      <c r="I12" s="94">
        <v>349</v>
      </c>
      <c r="J12" s="94">
        <v>1309</v>
      </c>
      <c r="K12" s="94">
        <v>1247</v>
      </c>
      <c r="L12" s="94">
        <v>689</v>
      </c>
      <c r="M12" s="94">
        <v>858</v>
      </c>
      <c r="N12" s="94">
        <v>1667</v>
      </c>
      <c r="O12" s="94">
        <v>3230</v>
      </c>
      <c r="P12" s="20"/>
    </row>
    <row r="13" spans="1:22" ht="13.5">
      <c r="A13" s="31" t="s">
        <v>25</v>
      </c>
      <c r="B13" s="3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0"/>
      <c r="Q13" s="13"/>
    </row>
    <row r="14" spans="1:22" ht="13.5">
      <c r="A14" s="33" t="s">
        <v>22</v>
      </c>
      <c r="B14" s="33"/>
      <c r="C14" s="33"/>
      <c r="D14" s="33"/>
      <c r="E14" s="33"/>
      <c r="F14" s="33"/>
      <c r="G14" s="33"/>
      <c r="H14" s="13"/>
      <c r="I14" s="20"/>
      <c r="J14" s="29"/>
      <c r="K14" s="20"/>
      <c r="L14" s="29"/>
      <c r="M14" s="20"/>
      <c r="O14" s="20"/>
      <c r="P14" s="13"/>
      <c r="Q14" s="20"/>
      <c r="R14" s="13"/>
    </row>
    <row r="15" spans="1:22" ht="13.5">
      <c r="A15" s="33" t="s">
        <v>23</v>
      </c>
      <c r="B15" s="33"/>
      <c r="C15" s="33"/>
      <c r="D15" s="33"/>
      <c r="E15" s="33"/>
      <c r="F15" s="33"/>
      <c r="G15" s="33"/>
      <c r="H15" s="13"/>
      <c r="I15" s="20"/>
      <c r="J15" s="29"/>
      <c r="K15" s="20"/>
      <c r="M15" s="20"/>
      <c r="O15" s="20"/>
      <c r="P15" s="13"/>
      <c r="Q15" s="20"/>
      <c r="R15" s="13"/>
    </row>
    <row r="16" spans="1:22">
      <c r="J16" s="29"/>
      <c r="K16" s="29"/>
      <c r="L16" s="24"/>
    </row>
    <row r="17" spans="3:21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3:2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3:2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3:2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3:2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3:21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3:21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3:2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3:2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3:2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3:21">
      <c r="C27" s="24"/>
    </row>
  </sheetData>
  <sortState ref="A6:O12">
    <sortCondition descending="1" ref="C6:C12"/>
  </sortState>
  <mergeCells count="1">
    <mergeCell ref="A2:O2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ignoredErrors>
    <ignoredError sqref="C1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3"/>
  <sheetViews>
    <sheetView workbookViewId="0">
      <selection activeCell="C5" sqref="C5"/>
    </sheetView>
  </sheetViews>
  <sheetFormatPr baseColWidth="10" defaultColWidth="10.28515625" defaultRowHeight="12.75"/>
  <cols>
    <col min="1" max="1" width="16.42578125" style="3" customWidth="1"/>
    <col min="2" max="2" width="24.5703125" style="3" customWidth="1"/>
    <col min="3" max="3" width="16.42578125" style="3" customWidth="1"/>
    <col min="4" max="4" width="10.140625" style="3" bestFit="1" customWidth="1"/>
    <col min="5" max="7" width="8.7109375" style="3" bestFit="1" customWidth="1"/>
    <col min="8" max="8" width="8.85546875" style="3" customWidth="1"/>
    <col min="9" max="9" width="10.5703125" style="3" customWidth="1"/>
    <col min="10" max="10" width="9.42578125" style="3" customWidth="1"/>
    <col min="11" max="12" width="8.7109375" style="3" bestFit="1" customWidth="1"/>
    <col min="13" max="13" width="10.42578125" style="3" bestFit="1" customWidth="1"/>
    <col min="14" max="14" width="8.7109375" style="3" bestFit="1" customWidth="1"/>
    <col min="15" max="15" width="9.7109375" style="3" bestFit="1" customWidth="1"/>
    <col min="16" max="16" width="9.28515625" style="3" bestFit="1" customWidth="1"/>
    <col min="17" max="17" width="12.42578125" style="3" customWidth="1"/>
    <col min="18" max="18" width="14.42578125" style="3" bestFit="1" customWidth="1"/>
    <col min="19" max="16384" width="10.28515625" style="3"/>
  </cols>
  <sheetData>
    <row r="3" spans="1:23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"/>
      <c r="R3" s="1"/>
      <c r="S3" s="2"/>
      <c r="T3" s="2"/>
      <c r="U3" s="2"/>
      <c r="V3" s="2"/>
      <c r="W3" s="2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  <c r="U4" s="6"/>
      <c r="V4" s="6"/>
      <c r="W4" s="7"/>
    </row>
    <row r="5" spans="1:23" ht="24" customHeight="1">
      <c r="A5" s="129" t="s">
        <v>0</v>
      </c>
      <c r="B5" s="129"/>
      <c r="C5" s="114" t="s">
        <v>37</v>
      </c>
      <c r="D5" s="88" t="s">
        <v>1</v>
      </c>
      <c r="E5" s="88" t="s">
        <v>2</v>
      </c>
      <c r="F5" s="88" t="s">
        <v>3</v>
      </c>
      <c r="G5" s="88" t="s">
        <v>4</v>
      </c>
      <c r="H5" s="88" t="s">
        <v>5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"/>
    </row>
    <row r="6" spans="1:23" ht="12.75" customHeight="1">
      <c r="A6" s="132" t="s">
        <v>1</v>
      </c>
      <c r="B6" s="132"/>
      <c r="C6" s="108"/>
      <c r="D6" s="9">
        <v>7141434</v>
      </c>
      <c r="E6" s="9">
        <v>529429</v>
      </c>
      <c r="F6" s="9">
        <v>526274</v>
      </c>
      <c r="G6" s="9">
        <v>590296</v>
      </c>
      <c r="H6" s="9">
        <v>622545</v>
      </c>
      <c r="I6" s="9">
        <v>570251</v>
      </c>
      <c r="J6" s="9">
        <v>626662</v>
      </c>
      <c r="K6" s="9">
        <v>708828</v>
      </c>
      <c r="L6" s="75">
        <v>640517</v>
      </c>
      <c r="M6" s="75">
        <v>459474</v>
      </c>
      <c r="N6" s="75">
        <v>512343</v>
      </c>
      <c r="O6" s="75">
        <v>591928</v>
      </c>
      <c r="P6" s="75">
        <v>762887</v>
      </c>
      <c r="Q6" s="8"/>
    </row>
    <row r="7" spans="1:23" ht="12.75" customHeight="1">
      <c r="A7" s="130" t="s">
        <v>14</v>
      </c>
      <c r="B7" s="130"/>
      <c r="C7" s="111" t="s">
        <v>39</v>
      </c>
      <c r="D7" s="9">
        <v>2179068</v>
      </c>
      <c r="E7" s="11">
        <v>161309</v>
      </c>
      <c r="F7" s="11">
        <v>143733</v>
      </c>
      <c r="G7" s="11">
        <v>158734</v>
      </c>
      <c r="H7" s="11">
        <v>179944</v>
      </c>
      <c r="I7" s="11">
        <v>171353</v>
      </c>
      <c r="J7" s="11">
        <v>192962</v>
      </c>
      <c r="K7" s="11">
        <v>218421</v>
      </c>
      <c r="L7" s="11">
        <v>201251</v>
      </c>
      <c r="M7" s="11">
        <v>159651</v>
      </c>
      <c r="N7" s="11">
        <v>170779</v>
      </c>
      <c r="O7" s="11">
        <v>182491</v>
      </c>
      <c r="P7" s="11">
        <v>238440</v>
      </c>
      <c r="Q7" s="8"/>
    </row>
    <row r="8" spans="1:23" ht="12.75" customHeight="1">
      <c r="A8" s="130" t="s">
        <v>41</v>
      </c>
      <c r="B8" s="130"/>
      <c r="C8" s="111" t="s">
        <v>53</v>
      </c>
      <c r="D8" s="9">
        <v>289882</v>
      </c>
      <c r="E8" s="11">
        <v>21215</v>
      </c>
      <c r="F8" s="11">
        <v>23525</v>
      </c>
      <c r="G8" s="11">
        <v>29647</v>
      </c>
      <c r="H8" s="11">
        <v>27691</v>
      </c>
      <c r="I8" s="11">
        <v>12592</v>
      </c>
      <c r="J8" s="11">
        <v>24781</v>
      </c>
      <c r="K8" s="11">
        <v>30636</v>
      </c>
      <c r="L8" s="12">
        <v>24468</v>
      </c>
      <c r="M8" s="11">
        <v>16242</v>
      </c>
      <c r="N8" s="12">
        <v>18426</v>
      </c>
      <c r="O8" s="12">
        <v>25360</v>
      </c>
      <c r="P8" s="12">
        <v>35299</v>
      </c>
      <c r="Q8" s="8"/>
      <c r="R8" s="13"/>
      <c r="S8" s="14"/>
    </row>
    <row r="9" spans="1:23" ht="12.75" customHeight="1">
      <c r="A9" s="130" t="s">
        <v>43</v>
      </c>
      <c r="B9" s="130"/>
      <c r="C9" s="111" t="s">
        <v>38</v>
      </c>
      <c r="D9" s="9">
        <v>3627430</v>
      </c>
      <c r="E9" s="11">
        <v>239005</v>
      </c>
      <c r="F9" s="11">
        <v>260275</v>
      </c>
      <c r="G9" s="11">
        <v>327793</v>
      </c>
      <c r="H9" s="11">
        <v>331568</v>
      </c>
      <c r="I9" s="11">
        <v>303831</v>
      </c>
      <c r="J9" s="11">
        <v>312872</v>
      </c>
      <c r="K9" s="11">
        <v>356478</v>
      </c>
      <c r="L9" s="12">
        <v>320924</v>
      </c>
      <c r="M9" s="12">
        <v>220053</v>
      </c>
      <c r="N9" s="12">
        <v>257830</v>
      </c>
      <c r="O9" s="12">
        <v>313170</v>
      </c>
      <c r="P9" s="12">
        <v>383631</v>
      </c>
      <c r="Q9" s="8"/>
      <c r="R9" s="14"/>
    </row>
    <row r="10" spans="1:23" ht="12.75" customHeight="1">
      <c r="A10" s="130" t="s">
        <v>17</v>
      </c>
      <c r="B10" s="130"/>
      <c r="C10" s="111" t="s">
        <v>17</v>
      </c>
      <c r="D10" s="9">
        <v>170040</v>
      </c>
      <c r="E10" s="11">
        <v>37483</v>
      </c>
      <c r="F10" s="11">
        <v>30244</v>
      </c>
      <c r="G10" s="11">
        <v>2659</v>
      </c>
      <c r="H10" s="11">
        <v>74216</v>
      </c>
      <c r="I10" s="11">
        <v>2530</v>
      </c>
      <c r="J10" s="11">
        <v>2457</v>
      </c>
      <c r="K10" s="11">
        <v>3395</v>
      </c>
      <c r="L10" s="12">
        <v>2637</v>
      </c>
      <c r="M10" s="12">
        <v>1583</v>
      </c>
      <c r="N10" s="12">
        <v>2005</v>
      </c>
      <c r="O10" s="12">
        <v>3610</v>
      </c>
      <c r="P10" s="12">
        <v>7221</v>
      </c>
      <c r="Q10" s="8"/>
    </row>
    <row r="11" spans="1:23" ht="12.75" customHeight="1">
      <c r="A11" s="130" t="s">
        <v>45</v>
      </c>
      <c r="B11" s="130"/>
      <c r="C11" s="111" t="s">
        <v>44</v>
      </c>
      <c r="D11" s="9">
        <v>29453</v>
      </c>
      <c r="E11" s="11">
        <v>1712</v>
      </c>
      <c r="F11" s="11">
        <v>2861</v>
      </c>
      <c r="G11" s="11">
        <v>2776</v>
      </c>
      <c r="H11" s="11">
        <v>1757</v>
      </c>
      <c r="I11" s="11">
        <v>1210</v>
      </c>
      <c r="J11" s="11">
        <v>1737</v>
      </c>
      <c r="K11" s="11">
        <v>3670</v>
      </c>
      <c r="L11" s="86">
        <v>2418</v>
      </c>
      <c r="M11" s="12">
        <v>1420</v>
      </c>
      <c r="N11" s="12">
        <v>1435</v>
      </c>
      <c r="O11" s="12">
        <v>3214</v>
      </c>
      <c r="P11" s="12">
        <v>5243</v>
      </c>
      <c r="Q11" s="8"/>
      <c r="R11" s="15"/>
      <c r="S11" s="15"/>
      <c r="T11" s="15"/>
      <c r="U11" s="15"/>
    </row>
    <row r="12" spans="1:23" ht="12.75" customHeight="1">
      <c r="A12" s="130" t="s">
        <v>46</v>
      </c>
      <c r="B12" s="130"/>
      <c r="C12" s="111" t="s">
        <v>49</v>
      </c>
      <c r="D12" s="9">
        <v>37260</v>
      </c>
      <c r="E12" s="11">
        <v>2120</v>
      </c>
      <c r="F12" s="11">
        <v>2942</v>
      </c>
      <c r="G12" s="11">
        <v>2848</v>
      </c>
      <c r="H12" s="11">
        <v>3028</v>
      </c>
      <c r="I12" s="11">
        <v>3512</v>
      </c>
      <c r="J12" s="11">
        <v>3109</v>
      </c>
      <c r="K12" s="11">
        <v>3830</v>
      </c>
      <c r="L12" s="86">
        <v>3574</v>
      </c>
      <c r="M12" s="12">
        <v>2897</v>
      </c>
      <c r="N12" s="12">
        <v>3352</v>
      </c>
      <c r="O12" s="12">
        <v>2570</v>
      </c>
      <c r="P12" s="12">
        <v>3478</v>
      </c>
      <c r="Q12" s="8"/>
      <c r="R12" s="15"/>
      <c r="S12" s="15"/>
      <c r="T12" s="15"/>
      <c r="U12" s="15"/>
    </row>
    <row r="13" spans="1:23" ht="12.75" customHeight="1">
      <c r="A13" s="131" t="s">
        <v>48</v>
      </c>
      <c r="B13" s="131"/>
      <c r="C13" s="110" t="s">
        <v>54</v>
      </c>
      <c r="D13" s="91">
        <v>808301</v>
      </c>
      <c r="E13" s="18">
        <v>66585</v>
      </c>
      <c r="F13" s="18">
        <v>62694</v>
      </c>
      <c r="G13" s="18">
        <v>65839</v>
      </c>
      <c r="H13" s="18">
        <v>4341</v>
      </c>
      <c r="I13" s="18">
        <v>75223</v>
      </c>
      <c r="J13" s="18">
        <v>88744</v>
      </c>
      <c r="K13" s="18">
        <v>92398</v>
      </c>
      <c r="L13" s="19">
        <v>85245</v>
      </c>
      <c r="M13" s="19">
        <v>57628</v>
      </c>
      <c r="N13" s="19">
        <v>58516</v>
      </c>
      <c r="O13" s="19">
        <v>61513</v>
      </c>
      <c r="P13" s="19">
        <v>89575</v>
      </c>
      <c r="Q13" s="8"/>
    </row>
    <row r="14" spans="1:23" ht="13.5">
      <c r="A14" s="21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0"/>
      <c r="R14" s="13"/>
    </row>
    <row r="15" spans="1:23" ht="13.5">
      <c r="A15" s="22" t="s">
        <v>22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0"/>
      <c r="M15" s="15"/>
      <c r="N15" s="20"/>
      <c r="P15" s="20"/>
      <c r="Q15" s="13"/>
      <c r="R15" s="20"/>
      <c r="S15" s="13"/>
    </row>
    <row r="16" spans="1:23" ht="13.5">
      <c r="A16" s="22" t="s">
        <v>23</v>
      </c>
      <c r="B16" s="22"/>
      <c r="C16" s="22"/>
      <c r="D16" s="22"/>
      <c r="E16" s="22"/>
      <c r="F16" s="22"/>
      <c r="G16" s="22"/>
      <c r="H16" s="22"/>
      <c r="I16" s="13"/>
      <c r="J16" s="20"/>
      <c r="K16" s="15"/>
      <c r="L16" s="20"/>
      <c r="N16" s="20"/>
      <c r="P16" s="20"/>
      <c r="Q16" s="13"/>
      <c r="R16" s="20"/>
      <c r="S16" s="13"/>
    </row>
    <row r="17" spans="1:22">
      <c r="A17" s="21"/>
      <c r="K17" s="15"/>
      <c r="L17" s="15"/>
      <c r="M17" s="24"/>
    </row>
    <row r="18" spans="1:22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22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2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2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2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4:16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4:16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4:16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4:16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4:16">
      <c r="D37" s="8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4:16">
      <c r="D38" s="87"/>
      <c r="E38" s="87"/>
      <c r="F38" s="87"/>
      <c r="G38" s="87"/>
      <c r="H38" s="87"/>
      <c r="I38" s="87"/>
      <c r="J38" s="87"/>
      <c r="K38" s="87"/>
    </row>
    <row r="39" spans="4:16">
      <c r="D39" s="87"/>
      <c r="E39" s="87"/>
      <c r="F39" s="87"/>
      <c r="G39" s="87"/>
      <c r="H39" s="87"/>
      <c r="I39" s="87"/>
      <c r="J39" s="87"/>
      <c r="K39" s="87"/>
    </row>
    <row r="40" spans="4:16">
      <c r="D40" s="87"/>
      <c r="E40" s="87"/>
      <c r="F40" s="87"/>
      <c r="G40" s="87"/>
      <c r="H40" s="87"/>
      <c r="I40" s="87"/>
      <c r="J40" s="87"/>
      <c r="K40" s="87"/>
    </row>
    <row r="41" spans="4:16">
      <c r="D41" s="87"/>
      <c r="E41" s="87"/>
      <c r="F41" s="87"/>
      <c r="G41" s="87"/>
      <c r="H41" s="87"/>
      <c r="I41" s="87"/>
      <c r="J41" s="87"/>
      <c r="K41" s="87"/>
    </row>
    <row r="42" spans="4:16">
      <c r="D42" s="87"/>
      <c r="E42" s="87"/>
      <c r="F42" s="87"/>
      <c r="G42" s="87"/>
      <c r="H42" s="87"/>
      <c r="I42" s="87"/>
      <c r="J42" s="87"/>
      <c r="K42" s="87"/>
    </row>
    <row r="43" spans="4:16">
      <c r="D43" s="11"/>
      <c r="E43" s="11"/>
      <c r="F43" s="11"/>
      <c r="G43" s="11"/>
      <c r="H43" s="11"/>
      <c r="I43" s="11"/>
      <c r="J43" s="11"/>
      <c r="K43" s="12"/>
    </row>
  </sheetData>
  <mergeCells count="10">
    <mergeCell ref="A13:B13"/>
    <mergeCell ref="A6:B6"/>
    <mergeCell ref="A7:B7"/>
    <mergeCell ref="A8:B8"/>
    <mergeCell ref="A9:B9"/>
    <mergeCell ref="A5:B5"/>
    <mergeCell ref="A10:B10"/>
    <mergeCell ref="A11:B11"/>
    <mergeCell ref="A12:B12"/>
    <mergeCell ref="A3:P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B5" sqref="B5"/>
    </sheetView>
  </sheetViews>
  <sheetFormatPr baseColWidth="10" defaultColWidth="10.28515625" defaultRowHeight="12.75"/>
  <cols>
    <col min="1" max="1" width="40" style="3" customWidth="1"/>
    <col min="2" max="2" width="20" style="3" customWidth="1"/>
    <col min="3" max="3" width="10.140625" style="3" bestFit="1" customWidth="1"/>
    <col min="4" max="11" width="8.7109375" style="3" bestFit="1" customWidth="1"/>
    <col min="12" max="12" width="11.42578125" style="3" customWidth="1"/>
    <col min="13" max="15" width="10" style="3" customWidth="1"/>
    <col min="16" max="16384" width="10.28515625" style="3"/>
  </cols>
  <sheetData>
    <row r="2" spans="1:15" ht="36.75" customHeight="1">
      <c r="A2" s="128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9.1999999999999993" customHeight="1">
      <c r="A3" s="101"/>
      <c r="B3" s="10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14" t="s">
        <v>0</v>
      </c>
      <c r="B5" s="112" t="s">
        <v>37</v>
      </c>
      <c r="C5" s="88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13</v>
      </c>
    </row>
    <row r="6" spans="1:15">
      <c r="A6" s="96" t="s">
        <v>1</v>
      </c>
      <c r="B6" s="96"/>
      <c r="C6" s="75">
        <f>SUM(D6:O6)</f>
        <v>8359106</v>
      </c>
      <c r="D6" s="75">
        <f t="shared" ref="D6:J6" si="0">SUM(D7:D13)</f>
        <v>725149</v>
      </c>
      <c r="E6" s="75">
        <f t="shared" si="0"/>
        <v>656311</v>
      </c>
      <c r="F6" s="75">
        <f t="shared" si="0"/>
        <v>749392</v>
      </c>
      <c r="G6" s="75">
        <f t="shared" si="0"/>
        <v>711323</v>
      </c>
      <c r="H6" s="75">
        <f t="shared" si="0"/>
        <v>649077</v>
      </c>
      <c r="I6" s="75">
        <f t="shared" si="0"/>
        <v>707909</v>
      </c>
      <c r="J6" s="75">
        <f t="shared" si="0"/>
        <v>809934</v>
      </c>
      <c r="K6" s="75">
        <f t="shared" ref="K6:L6" si="1">SUM(K7:K13)</f>
        <v>717161</v>
      </c>
      <c r="L6" s="75">
        <f t="shared" si="1"/>
        <v>522373</v>
      </c>
      <c r="M6" s="75">
        <f>SUM(M7:M13)</f>
        <v>573385</v>
      </c>
      <c r="N6" s="75">
        <f>SUM(N7:N13)</f>
        <v>668861</v>
      </c>
      <c r="O6" s="75">
        <f>SUM(O7:O13)</f>
        <v>868231</v>
      </c>
    </row>
    <row r="7" spans="1:15" ht="12.75" customHeight="1">
      <c r="A7" s="98" t="s">
        <v>43</v>
      </c>
      <c r="B7" s="98" t="s">
        <v>42</v>
      </c>
      <c r="C7" s="75">
        <f>SUM(D7:O7)</f>
        <v>4290166</v>
      </c>
      <c r="D7" s="12">
        <v>384260</v>
      </c>
      <c r="E7" s="12">
        <v>366513</v>
      </c>
      <c r="F7" s="12">
        <v>415912</v>
      </c>
      <c r="G7" s="12">
        <v>389193</v>
      </c>
      <c r="H7" s="12">
        <v>344459</v>
      </c>
      <c r="I7" s="12">
        <v>354769</v>
      </c>
      <c r="J7" s="12">
        <v>394317</v>
      </c>
      <c r="K7" s="12">
        <v>346657</v>
      </c>
      <c r="L7" s="12">
        <v>239370</v>
      </c>
      <c r="M7" s="12">
        <v>274943</v>
      </c>
      <c r="N7" s="12">
        <v>342546</v>
      </c>
      <c r="O7" s="12">
        <v>437227</v>
      </c>
    </row>
    <row r="8" spans="1:15" ht="15" customHeight="1">
      <c r="A8" s="98" t="s">
        <v>14</v>
      </c>
      <c r="B8" s="98" t="s">
        <v>39</v>
      </c>
      <c r="C8" s="75">
        <f t="shared" ref="C8:C13" si="2">SUM(D8:O8)</f>
        <v>2567692</v>
      </c>
      <c r="D8" s="12">
        <v>205953</v>
      </c>
      <c r="E8" s="12">
        <v>171419</v>
      </c>
      <c r="F8" s="12">
        <v>197455</v>
      </c>
      <c r="G8" s="12">
        <v>199336</v>
      </c>
      <c r="H8" s="12">
        <v>205159</v>
      </c>
      <c r="I8" s="12">
        <v>225156</v>
      </c>
      <c r="J8" s="12">
        <v>260141</v>
      </c>
      <c r="K8" s="12">
        <v>234634</v>
      </c>
      <c r="L8" s="12">
        <v>191973</v>
      </c>
      <c r="M8" s="12">
        <v>201315</v>
      </c>
      <c r="N8" s="12">
        <v>212850</v>
      </c>
      <c r="O8" s="12">
        <v>262301</v>
      </c>
    </row>
    <row r="9" spans="1:15" ht="15" customHeight="1">
      <c r="A9" s="98" t="s">
        <v>48</v>
      </c>
      <c r="B9" s="98" t="s">
        <v>54</v>
      </c>
      <c r="C9" s="75">
        <f t="shared" si="2"/>
        <v>994147</v>
      </c>
      <c r="D9" s="12">
        <v>75685</v>
      </c>
      <c r="E9" s="12">
        <v>61804</v>
      </c>
      <c r="F9" s="12">
        <v>73722</v>
      </c>
      <c r="G9" s="12">
        <v>74475</v>
      </c>
      <c r="H9" s="12">
        <v>77474</v>
      </c>
      <c r="I9" s="12">
        <v>97075</v>
      </c>
      <c r="J9" s="12">
        <v>115977</v>
      </c>
      <c r="K9" s="12">
        <v>99284</v>
      </c>
      <c r="L9" s="12">
        <v>67064</v>
      </c>
      <c r="M9" s="12">
        <v>72268</v>
      </c>
      <c r="N9" s="12">
        <v>74397</v>
      </c>
      <c r="O9" s="12">
        <v>104922</v>
      </c>
    </row>
    <row r="10" spans="1:15" ht="15" customHeight="1">
      <c r="A10" s="98" t="s">
        <v>41</v>
      </c>
      <c r="B10" s="98" t="s">
        <v>40</v>
      </c>
      <c r="C10" s="75">
        <f t="shared" si="2"/>
        <v>342076</v>
      </c>
      <c r="D10" s="12">
        <v>41133</v>
      </c>
      <c r="E10" s="12">
        <v>37753</v>
      </c>
      <c r="F10" s="12">
        <v>42630</v>
      </c>
      <c r="G10" s="12">
        <v>31644</v>
      </c>
      <c r="H10" s="12">
        <v>12256</v>
      </c>
      <c r="I10" s="12">
        <v>20948</v>
      </c>
      <c r="J10" s="12">
        <v>25007</v>
      </c>
      <c r="K10" s="12">
        <v>23381</v>
      </c>
      <c r="L10" s="12">
        <v>16210</v>
      </c>
      <c r="M10" s="12">
        <v>17433</v>
      </c>
      <c r="N10" s="12">
        <v>27668</v>
      </c>
      <c r="O10" s="12">
        <v>46013</v>
      </c>
    </row>
    <row r="11" spans="1:15" ht="12.75" customHeight="1">
      <c r="A11" s="98" t="s">
        <v>17</v>
      </c>
      <c r="B11" s="98" t="s">
        <v>17</v>
      </c>
      <c r="C11" s="75">
        <f t="shared" si="2"/>
        <v>66170</v>
      </c>
      <c r="D11" s="12">
        <v>8953</v>
      </c>
      <c r="E11" s="12">
        <v>8249</v>
      </c>
      <c r="F11" s="12">
        <v>7531</v>
      </c>
      <c r="G11" s="12">
        <v>5531</v>
      </c>
      <c r="H11" s="12">
        <v>2564</v>
      </c>
      <c r="I11" s="12">
        <v>3377</v>
      </c>
      <c r="J11" s="12">
        <v>5425</v>
      </c>
      <c r="K11" s="12">
        <v>4691</v>
      </c>
      <c r="L11" s="12">
        <v>3306</v>
      </c>
      <c r="M11" s="12">
        <v>3588</v>
      </c>
      <c r="N11" s="12">
        <v>4393</v>
      </c>
      <c r="O11" s="12">
        <v>8562</v>
      </c>
    </row>
    <row r="12" spans="1:15" ht="15" customHeight="1">
      <c r="A12" s="98" t="s">
        <v>45</v>
      </c>
      <c r="B12" s="98" t="s">
        <v>44</v>
      </c>
      <c r="C12" s="75">
        <f t="shared" si="2"/>
        <v>57593</v>
      </c>
      <c r="D12" s="12">
        <v>6771</v>
      </c>
      <c r="E12" s="12">
        <v>7677</v>
      </c>
      <c r="F12" s="12">
        <v>8676</v>
      </c>
      <c r="G12" s="12">
        <v>6852</v>
      </c>
      <c r="H12" s="12">
        <v>3196</v>
      </c>
      <c r="I12" s="12">
        <v>2455</v>
      </c>
      <c r="J12" s="12">
        <v>4451</v>
      </c>
      <c r="K12" s="12">
        <v>4163</v>
      </c>
      <c r="L12" s="12">
        <v>1731</v>
      </c>
      <c r="M12" s="12">
        <v>2225</v>
      </c>
      <c r="N12" s="12">
        <v>3504</v>
      </c>
      <c r="O12" s="12">
        <v>5892</v>
      </c>
    </row>
    <row r="13" spans="1:15" ht="15" customHeight="1">
      <c r="A13" s="99" t="s">
        <v>46</v>
      </c>
      <c r="B13" s="99" t="s">
        <v>39</v>
      </c>
      <c r="C13" s="100">
        <f t="shared" si="2"/>
        <v>41262</v>
      </c>
      <c r="D13" s="19">
        <v>2394</v>
      </c>
      <c r="E13" s="19">
        <v>2896</v>
      </c>
      <c r="F13" s="19">
        <v>3466</v>
      </c>
      <c r="G13" s="19">
        <v>4292</v>
      </c>
      <c r="H13" s="19">
        <v>3969</v>
      </c>
      <c r="I13" s="19">
        <v>4129</v>
      </c>
      <c r="J13" s="19">
        <v>4616</v>
      </c>
      <c r="K13" s="19">
        <v>4351</v>
      </c>
      <c r="L13" s="19">
        <v>2719</v>
      </c>
      <c r="M13" s="19">
        <v>1613</v>
      </c>
      <c r="N13" s="19">
        <v>3503</v>
      </c>
      <c r="O13" s="19">
        <v>3314</v>
      </c>
    </row>
    <row r="14" spans="1:15">
      <c r="A14" s="21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 customHeight="1">
      <c r="A15" s="22" t="s">
        <v>22</v>
      </c>
      <c r="B15" s="22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9.5" customHeight="1">
      <c r="A16" s="133" t="s">
        <v>23</v>
      </c>
      <c r="B16" s="133"/>
      <c r="C16" s="133"/>
      <c r="D16" s="133"/>
      <c r="E16" s="13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>
      <c r="A17" s="21"/>
      <c r="C17" s="97"/>
    </row>
    <row r="18" spans="1:15">
      <c r="C18" s="9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>
      <c r="C19" s="9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>
      <c r="C20" s="9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C21" s="9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C22" s="9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3:1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3:1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3:1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3:1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3:15">
      <c r="C37" s="8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3:1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3:1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3:1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3:1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3:1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3: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</sheetData>
  <mergeCells count="2">
    <mergeCell ref="A16:E16"/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2022-09-14T19:48:11Z</dcterms:created>
  <dcterms:modified xsi:type="dcterms:W3CDTF">2024-04-12T19:38:35Z</dcterms:modified>
</cp:coreProperties>
</file>