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2\MES DE JULIO 2022\"/>
    </mc:Choice>
  </mc:AlternateContent>
  <bookViews>
    <workbookView xWindow="0" yWindow="0" windowWidth="19200" windowHeight="11595" tabRatio="204"/>
  </bookViews>
  <sheets>
    <sheet name="New Text Document" sheetId="1" r:id="rId1"/>
  </sheets>
  <definedNames>
    <definedName name="_xlnm._FilterDatabase" localSheetId="0" hidden="1">'New Text Document'!$A$9:$L$311</definedName>
    <definedName name="_xlnm.Print_Area" localSheetId="0">'New Text Document'!$A$1:$L$260</definedName>
    <definedName name="_xlnm.Print_Titles" localSheetId="0">'New Text Document'!$1:$8</definedName>
    <definedName name="Z_204BDDCD_F0EA_4D68_8827_ED13C8623E2D_.wvu.Cols" localSheetId="0" hidden="1">'New Text Document'!$AY:$AY</definedName>
    <definedName name="Z_204BDDCD_F0EA_4D68_8827_ED13C8623E2D_.wvu.FilterData" localSheetId="0" hidden="1">'New Text Document'!$A$9:$L$311</definedName>
    <definedName name="Z_204BDDCD_F0EA_4D68_8827_ED13C8623E2D_.wvu.PrintArea" localSheetId="0" hidden="1">'New Text Document'!$A$1:$L$260</definedName>
    <definedName name="Z_204BDDCD_F0EA_4D68_8827_ED13C8623E2D_.wvu.PrintTitles" localSheetId="0" hidden="1">'New Text Document'!$1:$8</definedName>
  </definedNames>
  <calcPr calcId="152511"/>
  <customWorkbookViews>
    <customWorkbookView name="68" guid="{204BDDCD-F0EA-4D68-8827-ED13C8623E2D}" maximized="1" xWindow="-8" yWindow="-8" windowWidth="1296" windowHeight="1000" tabRatio="204" activeSheetId="1"/>
  </customWorkbookViews>
</workbook>
</file>

<file path=xl/calcChain.xml><?xml version="1.0" encoding="utf-8"?>
<calcChain xmlns="http://schemas.openxmlformats.org/spreadsheetml/2006/main">
  <c r="B242" i="1" l="1"/>
  <c r="K148" i="1"/>
  <c r="J39" i="1"/>
  <c r="L118" i="1" l="1"/>
  <c r="K118" i="1"/>
  <c r="J118" i="1"/>
  <c r="I118" i="1"/>
  <c r="H118" i="1"/>
  <c r="G118" i="1"/>
  <c r="K204" i="1"/>
  <c r="L204" i="1"/>
  <c r="J204" i="1"/>
  <c r="I204" i="1"/>
  <c r="H204" i="1"/>
  <c r="G204" i="1"/>
  <c r="F204" i="1"/>
  <c r="L157" i="1"/>
  <c r="K157" i="1"/>
  <c r="J157" i="1"/>
  <c r="I157" i="1"/>
  <c r="H157" i="1"/>
  <c r="G157" i="1"/>
  <c r="F157" i="1"/>
  <c r="F118" i="1"/>
  <c r="K74" i="1"/>
  <c r="J74" i="1"/>
  <c r="H74" i="1"/>
  <c r="F74" i="1"/>
  <c r="L148" i="1" l="1"/>
  <c r="K197" i="1"/>
  <c r="J148" i="1"/>
  <c r="J44" i="1"/>
  <c r="I217" i="1"/>
  <c r="I148" i="1"/>
  <c r="H217" i="1"/>
  <c r="H148" i="1"/>
  <c r="H131" i="1"/>
  <c r="F240" i="1" l="1"/>
  <c r="F235" i="1"/>
  <c r="F217" i="1"/>
  <c r="F212" i="1"/>
  <c r="F208" i="1"/>
  <c r="F170" i="1"/>
  <c r="F148" i="1"/>
  <c r="F135" i="1"/>
  <c r="F131" i="1"/>
  <c r="F110" i="1"/>
  <c r="F106" i="1"/>
  <c r="F102" i="1"/>
  <c r="F91" i="1"/>
  <c r="F64" i="1"/>
  <c r="F44" i="1"/>
  <c r="F34" i="1"/>
  <c r="F30" i="1"/>
  <c r="F26" i="1"/>
  <c r="F21" i="1"/>
  <c r="F15" i="1"/>
  <c r="F11" i="1"/>
  <c r="G148" i="1"/>
  <c r="G124" i="1"/>
  <c r="F223" i="1" l="1"/>
  <c r="F178" i="1"/>
  <c r="F174" i="1"/>
  <c r="F165" i="1"/>
  <c r="F141" i="1"/>
  <c r="F124" i="1"/>
  <c r="L208" i="1"/>
  <c r="K208" i="1"/>
  <c r="J208" i="1"/>
  <c r="I208" i="1"/>
  <c r="H208" i="1"/>
  <c r="G208" i="1"/>
  <c r="F197" i="1"/>
  <c r="L196" i="1"/>
  <c r="J197" i="1"/>
  <c r="H197" i="1"/>
  <c r="G196" i="1"/>
  <c r="I196" i="1"/>
  <c r="L195" i="1"/>
  <c r="G195" i="1"/>
  <c r="I195" i="1"/>
  <c r="I184" i="1"/>
  <c r="K184" i="1"/>
  <c r="L184" i="1"/>
  <c r="J184" i="1"/>
  <c r="H184" i="1"/>
  <c r="G184" i="1"/>
  <c r="F184" i="1"/>
  <c r="L178" i="1"/>
  <c r="K178" i="1"/>
  <c r="J178" i="1"/>
  <c r="I178" i="1"/>
  <c r="H178" i="1"/>
  <c r="G178" i="1"/>
  <c r="L124" i="1"/>
  <c r="K124" i="1"/>
  <c r="J124" i="1"/>
  <c r="I124" i="1"/>
  <c r="H124" i="1"/>
  <c r="L235" i="1" l="1"/>
  <c r="K235" i="1"/>
  <c r="J235" i="1"/>
  <c r="I235" i="1"/>
  <c r="H235" i="1"/>
  <c r="G235" i="1"/>
  <c r="L223" i="1"/>
  <c r="K223" i="1"/>
  <c r="J223" i="1"/>
  <c r="I223" i="1"/>
  <c r="H223" i="1"/>
  <c r="G223" i="1"/>
  <c r="L217" i="1"/>
  <c r="K217" i="1"/>
  <c r="J217" i="1"/>
  <c r="G217" i="1"/>
  <c r="L102" i="1"/>
  <c r="K102" i="1"/>
  <c r="J102" i="1"/>
  <c r="I102" i="1"/>
  <c r="H102" i="1"/>
  <c r="K34" i="1" l="1"/>
  <c r="J26" i="1"/>
  <c r="H95" i="1"/>
  <c r="G114" i="1" l="1"/>
  <c r="G240" i="1"/>
  <c r="H240" i="1"/>
  <c r="I240" i="1"/>
  <c r="J240" i="1"/>
  <c r="K240" i="1"/>
  <c r="G212" i="1"/>
  <c r="H212" i="1"/>
  <c r="I212" i="1"/>
  <c r="J212" i="1"/>
  <c r="K212" i="1"/>
  <c r="L212" i="1"/>
  <c r="H170" i="1"/>
  <c r="J170" i="1"/>
  <c r="K170" i="1"/>
  <c r="L170" i="1"/>
  <c r="I168" i="1"/>
  <c r="G168" i="1"/>
  <c r="H165" i="1"/>
  <c r="J165" i="1"/>
  <c r="K165" i="1"/>
  <c r="L163" i="1"/>
  <c r="L162" i="1"/>
  <c r="L131" i="1"/>
  <c r="K131" i="1"/>
  <c r="J131" i="1"/>
  <c r="I128" i="1"/>
  <c r="G128" i="1"/>
  <c r="G131" i="1" s="1"/>
  <c r="I127" i="1"/>
  <c r="G110" i="1"/>
  <c r="H110" i="1"/>
  <c r="I110" i="1"/>
  <c r="J110" i="1"/>
  <c r="K110" i="1"/>
  <c r="L110" i="1"/>
  <c r="J91" i="1"/>
  <c r="H60" i="1"/>
  <c r="F60" i="1"/>
  <c r="I131" i="1" l="1"/>
  <c r="K29" i="1"/>
  <c r="L29" i="1" s="1"/>
  <c r="J141" i="1" l="1"/>
  <c r="H141" i="1"/>
  <c r="J135" i="1"/>
  <c r="K141" i="1"/>
  <c r="I140" i="1"/>
  <c r="I141" i="1" s="1"/>
  <c r="J60" i="1" l="1"/>
  <c r="K60" i="1"/>
  <c r="L21" i="1"/>
  <c r="G194" i="1" l="1"/>
  <c r="I194" i="1"/>
  <c r="G193" i="1"/>
  <c r="I193" i="1"/>
  <c r="L71" i="1"/>
  <c r="L74" i="1" s="1"/>
  <c r="L48" i="1"/>
  <c r="J21" i="1"/>
  <c r="I21" i="1"/>
  <c r="H21" i="1"/>
  <c r="G21" i="1"/>
  <c r="L15" i="1"/>
  <c r="K15" i="1"/>
  <c r="J15" i="1"/>
  <c r="I15" i="1"/>
  <c r="H15" i="1"/>
  <c r="G15" i="1"/>
  <c r="L30" i="1"/>
  <c r="K30" i="1"/>
  <c r="J30" i="1"/>
  <c r="I30" i="1"/>
  <c r="H30" i="1"/>
  <c r="G30" i="1"/>
  <c r="L194" i="1" l="1"/>
  <c r="L95" i="1"/>
  <c r="K95" i="1"/>
  <c r="J95" i="1"/>
  <c r="I95" i="1"/>
  <c r="F95" i="1"/>
  <c r="G26" i="1"/>
  <c r="H26" i="1"/>
  <c r="I26" i="1"/>
  <c r="K26" i="1"/>
  <c r="L26" i="1"/>
  <c r="L174" i="1" l="1"/>
  <c r="L86" i="1"/>
  <c r="L44" i="1"/>
  <c r="L39" i="1"/>
  <c r="L52" i="1"/>
  <c r="L34" i="1"/>
  <c r="L68" i="1" l="1"/>
  <c r="L135" i="1"/>
  <c r="L105" i="1"/>
  <c r="L106" i="1" s="1"/>
  <c r="K106" i="1"/>
  <c r="J106" i="1"/>
  <c r="I106" i="1"/>
  <c r="H106" i="1"/>
  <c r="G106" i="1"/>
  <c r="L164" i="1"/>
  <c r="L238" i="1"/>
  <c r="L240" i="1" s="1"/>
  <c r="G113" i="1" l="1"/>
  <c r="G99" i="1" l="1"/>
  <c r="G98" i="1"/>
  <c r="G100" i="1"/>
  <c r="K44" i="1"/>
  <c r="H44" i="1"/>
  <c r="I42" i="1"/>
  <c r="G42" i="1"/>
  <c r="G102" i="1" l="1"/>
  <c r="K174" i="1"/>
  <c r="J174" i="1"/>
  <c r="I174" i="1"/>
  <c r="H174" i="1"/>
  <c r="G174" i="1"/>
  <c r="K86" i="1"/>
  <c r="J86" i="1"/>
  <c r="I86" i="1"/>
  <c r="H86" i="1"/>
  <c r="G86" i="1"/>
  <c r="F86" i="1"/>
  <c r="J52" i="1" l="1"/>
  <c r="I52" i="1"/>
  <c r="H52" i="1"/>
  <c r="G52" i="1"/>
  <c r="F52" i="1"/>
  <c r="J34" i="1"/>
  <c r="I34" i="1"/>
  <c r="H34" i="1"/>
  <c r="G34" i="1"/>
  <c r="H91" i="1" l="1"/>
  <c r="H11" i="1" l="1"/>
  <c r="J11" i="1"/>
  <c r="H39" i="1"/>
  <c r="H48" i="1"/>
  <c r="J48" i="1"/>
  <c r="I68" i="1"/>
  <c r="J68" i="1"/>
  <c r="G78" i="1"/>
  <c r="H78" i="1"/>
  <c r="I78" i="1"/>
  <c r="H82" i="1"/>
  <c r="H242" i="1" s="1"/>
  <c r="J82" i="1"/>
  <c r="F82" i="1"/>
  <c r="F78" i="1"/>
  <c r="F68" i="1"/>
  <c r="F48" i="1"/>
  <c r="F39" i="1"/>
  <c r="I188" i="1"/>
  <c r="G188" i="1"/>
  <c r="I189" i="1"/>
  <c r="G189" i="1"/>
  <c r="I191" i="1"/>
  <c r="G191" i="1"/>
  <c r="I190" i="1"/>
  <c r="G190" i="1"/>
  <c r="I192" i="1"/>
  <c r="G192" i="1"/>
  <c r="I187" i="1"/>
  <c r="G187" i="1"/>
  <c r="K78" i="1"/>
  <c r="I71" i="1"/>
  <c r="G71" i="1"/>
  <c r="J64" i="1"/>
  <c r="H64" i="1"/>
  <c r="I63" i="1"/>
  <c r="I64" i="1" s="1"/>
  <c r="G63" i="1"/>
  <c r="G64" i="1" s="1"/>
  <c r="I55" i="1"/>
  <c r="I60" i="1" s="1"/>
  <c r="G55" i="1"/>
  <c r="G60" i="1" s="1"/>
  <c r="G38" i="1"/>
  <c r="F242" i="1" l="1"/>
  <c r="J242" i="1"/>
  <c r="G197" i="1"/>
  <c r="I197" i="1"/>
  <c r="L192" i="1"/>
  <c r="L190" i="1"/>
  <c r="L191" i="1"/>
  <c r="L189" i="1"/>
  <c r="K63" i="1"/>
  <c r="L63" i="1" s="1"/>
  <c r="L64" i="1" s="1"/>
  <c r="I161" i="1"/>
  <c r="G161" i="1"/>
  <c r="G43" i="1"/>
  <c r="G44" i="1" s="1"/>
  <c r="I43" i="1"/>
  <c r="I44" i="1" s="1"/>
  <c r="G10" i="1"/>
  <c r="G11" i="1" s="1"/>
  <c r="L188" i="1" l="1"/>
  <c r="L197" i="1" s="1"/>
  <c r="K64" i="1"/>
  <c r="L55" i="1"/>
  <c r="L60" i="1" s="1"/>
  <c r="I160" i="1"/>
  <c r="I165" i="1" s="1"/>
  <c r="G160" i="1"/>
  <c r="G165" i="1" s="1"/>
  <c r="K21" i="1" l="1"/>
  <c r="L165" i="1"/>
  <c r="G138" i="1"/>
  <c r="I89" i="1"/>
  <c r="I91" i="1" s="1"/>
  <c r="G89" i="1"/>
  <c r="G91" i="1" s="1"/>
  <c r="G37" i="1"/>
  <c r="G39" i="1" s="1"/>
  <c r="I39" i="1"/>
  <c r="I169" i="1"/>
  <c r="I170" i="1" s="1"/>
  <c r="G169" i="1"/>
  <c r="G170" i="1" s="1"/>
  <c r="G139" i="1"/>
  <c r="L77" i="1"/>
  <c r="L78" i="1" s="1"/>
  <c r="I72" i="1"/>
  <c r="I74" i="1" s="1"/>
  <c r="G72" i="1"/>
  <c r="G74" i="1" s="1"/>
  <c r="G67" i="1"/>
  <c r="G68" i="1" s="1"/>
  <c r="G94" i="1"/>
  <c r="G141" i="1" l="1"/>
  <c r="G95" i="1"/>
  <c r="K11" i="1"/>
  <c r="I11" i="1"/>
  <c r="K91" i="1"/>
  <c r="K39" i="1"/>
  <c r="K68" i="1"/>
  <c r="L11" i="1" l="1"/>
  <c r="L91" i="1"/>
  <c r="L141" i="1"/>
  <c r="I113" i="1" l="1"/>
  <c r="I114" i="1"/>
  <c r="I81" i="1"/>
  <c r="I82" i="1" s="1"/>
  <c r="G81" i="1"/>
  <c r="G82" i="1" s="1"/>
  <c r="I48" i="1"/>
  <c r="G47" i="1"/>
  <c r="G48" i="1" s="1"/>
  <c r="G242" i="1" l="1"/>
  <c r="I242" i="1"/>
  <c r="K82" i="1"/>
  <c r="K48" i="1"/>
  <c r="K242" i="1" s="1"/>
  <c r="L82" i="1" l="1"/>
  <c r="L242" i="1" s="1"/>
  <c r="L81" i="1"/>
</calcChain>
</file>

<file path=xl/sharedStrings.xml><?xml version="1.0" encoding="utf-8"?>
<sst xmlns="http://schemas.openxmlformats.org/spreadsheetml/2006/main" count="542" uniqueCount="223">
  <si>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</si>
  <si>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</si>
  <si>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</si>
  <si>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</si>
  <si>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</si>
  <si>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</si>
  <si>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</si>
  <si>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</si>
  <si>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</si>
  <si>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</si>
  <si>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MINISTERIO DE ECONOMÍA, PLANIFICACIÓN Y DESARROLLO</t>
  </si>
  <si>
    <t>Fecha de Inicio</t>
  </si>
  <si>
    <t>Fecha  Termino</t>
  </si>
  <si>
    <t>Nombre</t>
  </si>
  <si>
    <t xml:space="preserve">Subtotal </t>
  </si>
  <si>
    <t xml:space="preserve">Total general: </t>
  </si>
  <si>
    <t>ANALISTA</t>
  </si>
  <si>
    <t>TECNICO</t>
  </si>
  <si>
    <t>CHARINA RODRIGUEZ</t>
  </si>
  <si>
    <t>LIZZY ALEXANDRA FRIAS NUÑEZ</t>
  </si>
  <si>
    <t>ENCARGADO(A)</t>
  </si>
  <si>
    <t>EDILI PEREZ VALLEJO</t>
  </si>
  <si>
    <t>DEPARTAMENTO DE RECURSOS HUMANOS - ONE</t>
  </si>
  <si>
    <t>AMADA RAMONA MARTINEZ FERREIRAS</t>
  </si>
  <si>
    <t>DIRECTORA ADMINISTRATIVA</t>
  </si>
  <si>
    <t>CLARIBEL VIZCAINO PEGUERO</t>
  </si>
  <si>
    <t>YAJAIRA ANTONIA FELIZ RAMIREZ</t>
  </si>
  <si>
    <t>CRISTINA CABRERA PEREZ</t>
  </si>
  <si>
    <t>DIRECCION DE ESTADISTICAS ECONOMICAS- ONE</t>
  </si>
  <si>
    <t>AUGUSTO VIRGILIO DE LOS SANTOS ALMANZAR</t>
  </si>
  <si>
    <t>DIRECTOR (A)</t>
  </si>
  <si>
    <t>RAUL EMILIO DESENA GALARZA</t>
  </si>
  <si>
    <t>PERLA MASSIEL ROSARIO FABIAN</t>
  </si>
  <si>
    <t>LEA ELIZABETH PAYANO SANTANA</t>
  </si>
  <si>
    <t>ENCARGADO(A) OFICINA ACCESO</t>
  </si>
  <si>
    <t>LEYDA ALTAGRACIA DAMBLAU</t>
  </si>
  <si>
    <t>TECNICO DE RECURSOS HUMANOS</t>
  </si>
  <si>
    <t>DIOSMARY ELIZABETH VALLEJO ACOSTA</t>
  </si>
  <si>
    <t>ANALISTA CAPACITACION</t>
  </si>
  <si>
    <t>HANSEL ARMANDO DIAZ DIAZ</t>
  </si>
  <si>
    <t>CORINA DEL CARMEN MENA MENA</t>
  </si>
  <si>
    <t>TECNICO CONTABILIDAD</t>
  </si>
  <si>
    <t>NATHALIE GUZMAN BENCOSME</t>
  </si>
  <si>
    <t>FREIDY HINOJOSA SANCHEZ</t>
  </si>
  <si>
    <t>COORDINADOR</t>
  </si>
  <si>
    <t>DEPARTAMENTO DE PLANIFICACION Y DESARROLLO - ONE</t>
  </si>
  <si>
    <t>MADELIN DE LEON CONTRERAS</t>
  </si>
  <si>
    <t>DIVISION DE INVESTIGACIONES- ONE</t>
  </si>
  <si>
    <t>ANDRI MONTERO MONTERO</t>
  </si>
  <si>
    <t>MARIEL MEJIA GENAO</t>
  </si>
  <si>
    <t>LEIDY IVELISSE VENTURA DELBA</t>
  </si>
  <si>
    <t>ANDY RAFAEL PORTORREAL RODRIGUEZ</t>
  </si>
  <si>
    <t>ALISON OMAR GIL JIMENEZ</t>
  </si>
  <si>
    <t>DIVISION DE RECLUTAMIENTO Y SELECCIÓN Y ORGANIZACIÓN DEL TRABAJO- ONE</t>
  </si>
  <si>
    <t>KEDMAY TANIA KLINGER BALMASEDA</t>
  </si>
  <si>
    <t>ENCARGADO (A)</t>
  </si>
  <si>
    <t>DIVISION DE EVALUACION DEL DESEMPEÑO Y CAPACITACION- ONE</t>
  </si>
  <si>
    <t>DIVISION DE RELACIONES LABORALES Y SOCIALES- ONE</t>
  </si>
  <si>
    <t>ESCUELA NACIONAL DE ESTADISTICA- ONE</t>
  </si>
  <si>
    <t>DIVISION DE COORDINACION ACADEMICA- ONE</t>
  </si>
  <si>
    <t>DIRECCION ADMINISTRATIVA Y FINANCIERA - ONE</t>
  </si>
  <si>
    <t>DEPARTAMENTO ADMINISTRATIVO - ONE</t>
  </si>
  <si>
    <t>VIANKA ELIZABETH ABREU PEÑA</t>
  </si>
  <si>
    <t>TECNICO ADMINISTRATIVO</t>
  </si>
  <si>
    <t>DEPARTAMENTO DE COMPRAS Y CONTRATACIONES- ONE</t>
  </si>
  <si>
    <t>DIVISION DE CONTABILIDAD - ONE</t>
  </si>
  <si>
    <t>DEPARTAMENTO DE ESTADISTICAS AMBIENTALES- ONE</t>
  </si>
  <si>
    <t>DEPARTAMENTO DE ESTADISTICAS COYUNTURALES- ONE</t>
  </si>
  <si>
    <t>DEPARTAMENTO DE ESTADISTICAS ESTRUCTURALES- ONE</t>
  </si>
  <si>
    <t>DIVISION DE DIRECTORIOS- ONE</t>
  </si>
  <si>
    <t>JORGE LUIS VARGAS MARTINEZ</t>
  </si>
  <si>
    <t>COORDINADOR DE PROGRAMACION</t>
  </si>
  <si>
    <t>M</t>
  </si>
  <si>
    <t>F</t>
  </si>
  <si>
    <t xml:space="preserve">AIMEE ARVEL0 GENAO </t>
  </si>
  <si>
    <t>LUIS MANUEL PEÑA SEGURA</t>
  </si>
  <si>
    <t>DANIEL ALEJANDRO DE OLEO SEGURA</t>
  </si>
  <si>
    <t xml:space="preserve">LORENY TORRES KING </t>
  </si>
  <si>
    <t>DIVISION DE RELACIONES INTERNACIONALES-ONE</t>
  </si>
  <si>
    <t>RUTH NAOMI MATEO ABREU</t>
  </si>
  <si>
    <t>ISMAEL BAUTISTA ROMERO</t>
  </si>
  <si>
    <t>TECNICO DE NOMINAS</t>
  </si>
  <si>
    <t xml:space="preserve">DEPARTAMENTO DE GEOESTADISTICAS-ONE </t>
  </si>
  <si>
    <t>HECTOR ALEXANDER MEJIA</t>
  </si>
  <si>
    <t>DIVINA ROSARIO BERNARD ESPINAL</t>
  </si>
  <si>
    <t>ENCARGADO</t>
  </si>
  <si>
    <t>DIRRECCION DE ESTADISTICAS DEMOGRAFICAS, SOCIALES Y AMBIENTALES- ONE</t>
  </si>
  <si>
    <t>NANCY  MERCEDES MORA ALCANTARA</t>
  </si>
  <si>
    <t>DIVISION DE ESTADISTICAS DE COMERCIO EXTERIOR- ONE</t>
  </si>
  <si>
    <t>LUIS MANUEL ALBURQUERQUE SEGURA</t>
  </si>
  <si>
    <t>COORDINADOR  (A)</t>
  </si>
  <si>
    <t>DIVISION DE FORMULACION Y SEGUIMIENTO PLAN PRODUCCION ESTADISTICA-ONE</t>
  </si>
  <si>
    <t xml:space="preserve">         TECNICO ADMINISTRATIVO</t>
  </si>
  <si>
    <t>DIVISION DE PRESUPUESTO-ONE</t>
  </si>
  <si>
    <t xml:space="preserve">DACHEL  ESTEFANY MONEGRO </t>
  </si>
  <si>
    <t xml:space="preserve">ANALISTA </t>
  </si>
  <si>
    <t>JACMAEL LINARES GOMEZ</t>
  </si>
  <si>
    <t>SOPORTE TECNICO</t>
  </si>
  <si>
    <t xml:space="preserve">JOSE ANTONIO DIAZ RAMIREZ </t>
  </si>
  <si>
    <t>RODOLFO GABRIEL JIMENEZ ARIAS</t>
  </si>
  <si>
    <t xml:space="preserve">SILL NATANAEL BATISTA PERDOMO </t>
  </si>
  <si>
    <t xml:space="preserve">            4/9/2021</t>
  </si>
  <si>
    <t xml:space="preserve">            1/9/2021</t>
  </si>
  <si>
    <t>Genero</t>
  </si>
  <si>
    <t>DIVISION DE ADMINISTRACION DE SERVICIOS TIC- ONE</t>
  </si>
  <si>
    <t>RAVEL ELIAS DOMINGUEZ MEDINA</t>
  </si>
  <si>
    <t>DIVISION DE OPERACIONES DE ENCUESTA-ONE</t>
  </si>
  <si>
    <t>COORDINADOR DE CAMPO</t>
  </si>
  <si>
    <t>EDUARDO MIGUEL CACERES ROQUE</t>
  </si>
  <si>
    <t>Subtotal</t>
  </si>
  <si>
    <t>CESIMARLIN ALTAGRACIA PEÑA MEJIA</t>
  </si>
  <si>
    <t>CARLOS ALFREDO SOSA DE LA CRUZ</t>
  </si>
  <si>
    <t xml:space="preserve">ROSMEIRY PAMELA REYES DE JESUS </t>
  </si>
  <si>
    <t>N/A</t>
  </si>
  <si>
    <t xml:space="preserve">IDANNA SANCHEZ ENCARNACION </t>
  </si>
  <si>
    <t>TECNICO DE DATOS ESTADISTICOS</t>
  </si>
  <si>
    <t>DEPARTAMENTO DE DESARROLLO E IMPLEMENTACION DE SISTEMAS-ONE</t>
  </si>
  <si>
    <t xml:space="preserve">FERMIN ANTONIO AMADOR FELIZ </t>
  </si>
  <si>
    <t xml:space="preserve">LUIS ARIEL ALEJO APONTE </t>
  </si>
  <si>
    <t>ANALISTA DE RELACIONES INTERN</t>
  </si>
  <si>
    <t xml:space="preserve">DIRECCION DE TECNOLOGIAS DE LA INFORMACION Y COMUNICACIÓN-ONE </t>
  </si>
  <si>
    <t>DEPARTAMENTO DE ENCUESTAS-ONE</t>
  </si>
  <si>
    <t>CHARINA LIZBETH MORLA BATISTA</t>
  </si>
  <si>
    <t xml:space="preserve">EDWIN PEREZ BRITO </t>
  </si>
  <si>
    <t>DIVISION DE SERVICIOS GENERALES</t>
  </si>
  <si>
    <t xml:space="preserve">DIVISION DE ACCESO A LA INFORMACION PUBLICA </t>
  </si>
  <si>
    <t>DEPARTAMENTO JURIDICO-ONE</t>
  </si>
  <si>
    <t>ROSANNA COLON TORRES</t>
  </si>
  <si>
    <t>JOMAYRIS ROSARIO MEDINA</t>
  </si>
  <si>
    <t xml:space="preserve">DOMINGO ANTONIO CRUZ LIRIANO </t>
  </si>
  <si>
    <t>ALAN JEFRY YASMIL REYNOSO</t>
  </si>
  <si>
    <t>COORDINADOR (A)</t>
  </si>
  <si>
    <t>Nómina de Empleados Temporales</t>
  </si>
  <si>
    <t xml:space="preserve">SORILENNY CLARIBEL CUSTODIO BRITO </t>
  </si>
  <si>
    <t xml:space="preserve">            1/2/2022</t>
  </si>
  <si>
    <t xml:space="preserve">COORDINADOR </t>
  </si>
  <si>
    <t>MERILAYNE DEL CARMEN COLLADO RODRIG</t>
  </si>
  <si>
    <t>TECNICO DE ACCESO A LA INFORM</t>
  </si>
  <si>
    <t xml:space="preserve">PERLA PALOMA CASTILLO PUJOLS </t>
  </si>
  <si>
    <t>COORDINADORA</t>
  </si>
  <si>
    <t xml:space="preserve">KARMYGUERHO ANTOINE CORPORAN </t>
  </si>
  <si>
    <t xml:space="preserve">MAFFEL BEATRIZ SANTANA GUZMAN </t>
  </si>
  <si>
    <t>YELUDY MONTERO MEDINA</t>
  </si>
  <si>
    <t>ANALISTA DE INVESTIGACION</t>
  </si>
  <si>
    <t xml:space="preserve">ALEXA CHANEL MARTINEZ GUERRERO </t>
  </si>
  <si>
    <t>ANALISTA DE ESTADISTICAS ESTR</t>
  </si>
  <si>
    <t>RAMON GUILLERMO MENDOZA SANTOS</t>
  </si>
  <si>
    <t>DIMAS YAEL MATIAS APONTE</t>
  </si>
  <si>
    <t>ENCARGADO DIVISION</t>
  </si>
  <si>
    <t>ALEJANDRO DAVID CASTRO GONZALEZ</t>
  </si>
  <si>
    <t xml:space="preserve">DIVISION DE INDICES DE PRODUCCION- ONE </t>
  </si>
  <si>
    <t xml:space="preserve">NATHANIEL FRANCISCO DE JESUS REYES </t>
  </si>
  <si>
    <t>YULEIKA INES BERIGUETE RAMIREZ</t>
  </si>
  <si>
    <t>LAURA INOEMA RODRIGUEZ CRUZ</t>
  </si>
  <si>
    <t>TENICO</t>
  </si>
  <si>
    <t xml:space="preserve">ANNIE MALBERIS PAULINO ADON </t>
  </si>
  <si>
    <t>ANALISTA DE METODOLOGIA</t>
  </si>
  <si>
    <t>DEPARTAMENTO DE CALIDAD DE LA PRODUCCION DE ESTADISTICA-ONE</t>
  </si>
  <si>
    <t xml:space="preserve">VICTOR AMBIORIS DIETSCH VARGAS </t>
  </si>
  <si>
    <t>NICODEL SANTANA GALVA</t>
  </si>
  <si>
    <t>TECNICO SECTORIAL</t>
  </si>
  <si>
    <t xml:space="preserve">IVAN ROBINSON PEREZ FAMILIA </t>
  </si>
  <si>
    <t>JHAELVIS ALBERTO TERRERO FERNANDEZ</t>
  </si>
  <si>
    <t>PERLA ERIANNY LEONARDO BENAVIDEZ</t>
  </si>
  <si>
    <t xml:space="preserve">DARWIN JOSE BERROA LOPEZ </t>
  </si>
  <si>
    <t>TECNICO ESTADISTICA SECTOR</t>
  </si>
  <si>
    <t xml:space="preserve">LUISA MARIA GUZMAN VILLAR </t>
  </si>
  <si>
    <t>SECCION DE REGISTRO, CONTROL Y NÓMINAS- ONE</t>
  </si>
  <si>
    <t>DIVISION DE PROCESAMIENTO DE CENSOS Y ENCUESTAS- ONE</t>
  </si>
  <si>
    <t>MARIA VICTORIA DE LA ROSA PAULINO</t>
  </si>
  <si>
    <t>DIVISION DE DISEÑO Y ANALISIS- ONE</t>
  </si>
  <si>
    <t>YSABEL MARTINEZ MOREL</t>
  </si>
  <si>
    <t>ANALISTA DE DISEÑO CONCEPTUAL</t>
  </si>
  <si>
    <t>GABRIELA FIGUEREO RUDECINDO</t>
  </si>
  <si>
    <t xml:space="preserve">ANALISTA  </t>
  </si>
  <si>
    <t>SIMONE ALEXANDRA MORILLO PEREZ</t>
  </si>
  <si>
    <t>NIDIA KATYUSCA SANTANA HEREDIA</t>
  </si>
  <si>
    <t>ARNALDO ANDRES CASTILLO MANDE</t>
  </si>
  <si>
    <t>KEINA CESARINA VIDAL OGANDO</t>
  </si>
  <si>
    <t>LUIS ALEJANDRO RODRIGUEZ CID</t>
  </si>
  <si>
    <t>PAOLA MINERVA FELIZ FELIZ</t>
  </si>
  <si>
    <t>DIVISION DE ESTADISTICAS SECTORIALES- ONE</t>
  </si>
  <si>
    <t>YUMIRCA ALTAGRACIA MATOS MELO</t>
  </si>
  <si>
    <t>ANALISTA SECTORIAL</t>
  </si>
  <si>
    <t>DEPARTAMENTO DE METODOLOGIAS- ONE</t>
  </si>
  <si>
    <t>DIVISION DE LEVANTAMIENTO Y ANALISIS OPERACIONES ESTADISTICAS -ONE</t>
  </si>
  <si>
    <t>DEPARTAMENTO DE ARTICULACION DEL SISTEMA ESTADISTICO NACIONAL-ONE</t>
  </si>
  <si>
    <t>ANNEURYS MARMOLEJOS CORDERO</t>
  </si>
  <si>
    <t>CLAUDIA RAFAELINA PELEGRIN GARCIA</t>
  </si>
  <si>
    <t>MILTON ELIAS MATEO MOYA</t>
  </si>
  <si>
    <t>JEISSY ELIZABETH PUELLO VASQUEZ</t>
  </si>
  <si>
    <t>DIOMY ALEXANDRA PEREYRA MORA</t>
  </si>
  <si>
    <t xml:space="preserve">DIEGO ARMANDO GOMEZ FERNANDEZ </t>
  </si>
  <si>
    <t xml:space="preserve">OELYS GARCIA DIAZ </t>
  </si>
  <si>
    <t>PERLA MASSIEL ARIAS ARAGONES</t>
  </si>
  <si>
    <t>PATRICIA MARIA CRUZ CORNELIO</t>
  </si>
  <si>
    <t xml:space="preserve">PAOLA MELISSA ORTEGA BURGOS </t>
  </si>
  <si>
    <t>MERCEDES INES DE LOS SANTOS DIAZ</t>
  </si>
  <si>
    <t>GABRIEL ANTONIO ASCENCIO SANTOS</t>
  </si>
  <si>
    <t>GISSELLE JOHANNA ZORRILLA GREEN</t>
  </si>
  <si>
    <t>ANALISTA DE ESTADISTICA SECTO</t>
  </si>
  <si>
    <t>DEPARTAMENTO DE ESTADISTICAS DEMOGRAFICAS Y SOCIALES-ONE</t>
  </si>
  <si>
    <t>MANUELA GARCIA BALBUENA</t>
  </si>
  <si>
    <t xml:space="preserve">ALEXANDER RAMIREZ ARAUJO </t>
  </si>
  <si>
    <t>MARIA ANDREINA CUEVAS AUGUISTEN</t>
  </si>
  <si>
    <t>CRISMAIRY MALENNY JIMENEZ MENA</t>
  </si>
  <si>
    <t>DEPARTAMENTO DE NORMATIVAS Y METODOLOGIA-ONE</t>
  </si>
  <si>
    <t xml:space="preserve">                                    </t>
  </si>
  <si>
    <t xml:space="preserve">                                                                                                          </t>
  </si>
  <si>
    <t>Mes de Julio 2022</t>
  </si>
  <si>
    <t>LEONARDO JOSE EVE NUÑEZ</t>
  </si>
  <si>
    <t>LEIDY DARIHANA ZABALA DE LOS SANTOS</t>
  </si>
  <si>
    <t>COORDINADORA ADMINISTRATIVA</t>
  </si>
  <si>
    <t xml:space="preserve">KATTY MATILDE REYES PEREZ </t>
  </si>
  <si>
    <t>COORDINADOR ADMINISTRATIVO</t>
  </si>
  <si>
    <t>CRISTIAN PAREDES SILVERIO</t>
  </si>
  <si>
    <t>ANALISTA DE INVESTIGACIONES</t>
  </si>
  <si>
    <t>ROSIBEL DACIEL RAMIREZ</t>
  </si>
  <si>
    <t>WISMEYRI ALTAGRACIA RODIGUEZ MOTA</t>
  </si>
  <si>
    <t>COORDINADOR (A) DE PROYECTO</t>
  </si>
  <si>
    <t>DESARROLLADOR DE SISTEMAS II</t>
  </si>
  <si>
    <t>SOPORTE TECNICO INFORMATICO</t>
  </si>
  <si>
    <t xml:space="preserve">DIRECTOR DE TECNOLOGIA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</si>
</sst>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#,##0.00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21">
    <xf numFmtId="0" fontId="0" fillId="0" borderId="0" xfId="0"/>
    <xf numFmtId="14" fontId="0" fillId="0" borderId="0" xfId="0" applyNumberFormat="1" applyFont="1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 applyBorder="1" applyAlignment="1">
      <alignment horizontal="center" vertical="center"/>
    </xf>
    <xf numFmtId="4" fontId="0" fillId="0" borderId="0" xfId="0" applyNumberFormat="1" applyFont="1" applyBorder="1" applyAlignment="1">
      <alignment horizontal="center" vertical="center"/>
    </xf>
    <xf numFmtId="4" fontId="16" fillId="33" borderId="0" xfId="0" applyNumberFormat="1" applyFont="1" applyFill="1" applyAlignment="1">
      <alignment horizontal="center" vertical="center"/>
    </xf>
    <xf numFmtId="0" fontId="0" fillId="0" borderId="0" xfId="0" applyFill="1" applyAlignment="1">
      <alignment horizontal="center"/>
    </xf>
    <xf numFmtId="14" fontId="0" fillId="0" borderId="0" xfId="0" applyNumberFormat="1" applyFont="1" applyAlignment="1">
      <alignment horizontal="center"/>
    </xf>
    <xf numFmtId="14" fontId="0" fillId="0" borderId="0" xfId="0" applyNumberFormat="1" applyFont="1" applyBorder="1" applyAlignment="1">
      <alignment horizontal="center" vertical="center"/>
    </xf>
    <xf numFmtId="4" fontId="16" fillId="0" borderId="0" xfId="0" applyNumberFormat="1" applyFont="1" applyFill="1" applyAlignment="1">
      <alignment horizontal="center" vertical="center"/>
    </xf>
    <xf numFmtId="0" fontId="16" fillId="33" borderId="0" xfId="0" applyFont="1" applyFill="1" applyAlignment="1">
      <alignment horizontal="center"/>
    </xf>
    <xf numFmtId="0" fontId="16" fillId="0" borderId="0" xfId="0" applyFont="1" applyFill="1" applyAlignment="1">
      <alignment horizontal="center"/>
    </xf>
    <xf numFmtId="0" fontId="0" fillId="0" borderId="0" xfId="0" applyNumberFormat="1" applyAlignment="1">
      <alignment horizontal="center"/>
    </xf>
    <xf numFmtId="0" fontId="0" fillId="38" borderId="0" xfId="0" applyFill="1" applyAlignment="1">
      <alignment horizontal="center"/>
    </xf>
    <xf numFmtId="0" fontId="16" fillId="38" borderId="0" xfId="0" applyFont="1" applyFill="1" applyAlignment="1">
      <alignment horizontal="center"/>
    </xf>
    <xf numFmtId="4" fontId="16" fillId="38" borderId="0" xfId="0" applyNumberFormat="1" applyFont="1" applyFill="1" applyAlignment="1">
      <alignment horizontal="center" vertical="center"/>
    </xf>
    <xf numFmtId="0" fontId="0" fillId="38" borderId="0" xfId="0" applyFont="1" applyFill="1" applyAlignment="1">
      <alignment horizontal="center"/>
    </xf>
    <xf numFmtId="4" fontId="0" fillId="38" borderId="0" xfId="0" applyNumberFormat="1" applyFont="1" applyFill="1" applyAlignment="1">
      <alignment horizontal="center" vertical="center"/>
    </xf>
    <xf numFmtId="14" fontId="0" fillId="38" borderId="0" xfId="0" applyNumberFormat="1" applyFont="1" applyFill="1" applyAlignment="1">
      <alignment horizontal="center"/>
    </xf>
    <xf numFmtId="0" fontId="22" fillId="33" borderId="0" xfId="0" applyFont="1" applyFill="1" applyAlignment="1">
      <alignment horizontal="center"/>
    </xf>
    <xf numFmtId="0" fontId="0" fillId="0" borderId="0" xfId="0" applyFont="1" applyFill="1" applyAlignment="1">
      <alignment horizontal="center"/>
    </xf>
    <xf numFmtId="4" fontId="0" fillId="0" borderId="0" xfId="0" applyNumberFormat="1" applyFont="1" applyFill="1" applyAlignment="1">
      <alignment horizontal="center" vertical="center"/>
    </xf>
    <xf numFmtId="14" fontId="0" fillId="0" borderId="0" xfId="0" applyNumberFormat="1" applyFont="1" applyFill="1" applyAlignment="1">
      <alignment horizontal="center"/>
    </xf>
    <xf numFmtId="14" fontId="0" fillId="33" borderId="0" xfId="0" applyNumberFormat="1" applyFont="1" applyFill="1" applyAlignment="1">
      <alignment horizontal="center"/>
    </xf>
    <xf numFmtId="43" fontId="0" fillId="0" borderId="0" xfId="1" applyFont="1" applyBorder="1" applyAlignment="1">
      <alignment horizontal="center"/>
    </xf>
    <xf numFmtId="43" fontId="0" fillId="0" borderId="0" xfId="1" applyFont="1" applyAlignment="1"/>
    <xf numFmtId="43" fontId="19" fillId="35" borderId="0" xfId="1" applyFont="1" applyFill="1" applyAlignment="1"/>
    <xf numFmtId="43" fontId="24" fillId="0" borderId="0" xfId="1" applyFont="1" applyBorder="1" applyAlignment="1"/>
    <xf numFmtId="43" fontId="0" fillId="0" borderId="0" xfId="1" applyFont="1" applyFill="1" applyAlignment="1"/>
    <xf numFmtId="43" fontId="0" fillId="0" borderId="0" xfId="1" applyFont="1" applyBorder="1" applyAlignment="1"/>
    <xf numFmtId="0" fontId="0" fillId="0" borderId="0" xfId="0" applyFont="1" applyAlignment="1">
      <alignment horizontal="center" vertical="center"/>
    </xf>
    <xf numFmtId="0" fontId="0" fillId="36" borderId="19" xfId="0" applyFill="1" applyBorder="1" applyAlignment="1"/>
    <xf numFmtId="0" fontId="0" fillId="36" borderId="20" xfId="0" applyFill="1" applyBorder="1" applyAlignment="1"/>
    <xf numFmtId="0" fontId="0" fillId="38" borderId="0" xfId="0" applyFont="1" applyFill="1" applyBorder="1" applyAlignment="1">
      <alignment horizontal="left" vertical="center"/>
    </xf>
    <xf numFmtId="0" fontId="16" fillId="33" borderId="0" xfId="1" applyNumberFormat="1" applyFont="1" applyFill="1" applyAlignment="1">
      <alignment horizontal="center"/>
    </xf>
    <xf numFmtId="0" fontId="16" fillId="0" borderId="0" xfId="0" applyFont="1" applyBorder="1" applyAlignment="1">
      <alignment horizontal="left" vertical="center"/>
    </xf>
    <xf numFmtId="0" fontId="0" fillId="0" borderId="0" xfId="0" applyAlignment="1"/>
    <xf numFmtId="0" fontId="16" fillId="0" borderId="0" xfId="0" applyFont="1" applyFill="1" applyAlignment="1"/>
    <xf numFmtId="0" fontId="16" fillId="38" borderId="0" xfId="0" applyFont="1" applyFill="1" applyAlignment="1"/>
    <xf numFmtId="0" fontId="16" fillId="33" borderId="0" xfId="0" applyFont="1" applyFill="1" applyAlignment="1"/>
    <xf numFmtId="4" fontId="0" fillId="0" borderId="0" xfId="0" applyNumberFormat="1" applyAlignment="1"/>
    <xf numFmtId="0" fontId="0" fillId="0" borderId="0" xfId="0" applyNumberFormat="1" applyAlignment="1"/>
    <xf numFmtId="0" fontId="0" fillId="0" borderId="0" xfId="0" applyFont="1" applyFill="1" applyAlignment="1"/>
    <xf numFmtId="0" fontId="0" fillId="38" borderId="0" xfId="0" applyFill="1" applyAlignment="1"/>
    <xf numFmtId="0" fontId="0" fillId="38" borderId="0" xfId="0" applyFont="1" applyFill="1" applyAlignment="1"/>
    <xf numFmtId="0" fontId="0" fillId="0" borderId="0" xfId="0" applyFill="1" applyAlignment="1"/>
    <xf numFmtId="0" fontId="23" fillId="38" borderId="0" xfId="0" applyFont="1" applyFill="1" applyAlignment="1"/>
    <xf numFmtId="0" fontId="22" fillId="38" borderId="0" xfId="0" applyFont="1" applyFill="1" applyAlignment="1"/>
    <xf numFmtId="0" fontId="19" fillId="0" borderId="0" xfId="0" applyFont="1" applyAlignment="1"/>
    <xf numFmtId="0" fontId="0" fillId="37" borderId="0" xfId="0" applyFill="1" applyAlignment="1"/>
    <xf numFmtId="14" fontId="0" fillId="0" borderId="0" xfId="0" applyNumberFormat="1" applyFill="1" applyAlignment="1"/>
    <xf numFmtId="4" fontId="19" fillId="0" borderId="0" xfId="0" applyNumberFormat="1" applyFont="1" applyAlignment="1"/>
    <xf numFmtId="43" fontId="0" fillId="37" borderId="0" xfId="1" applyFont="1" applyFill="1" applyAlignment="1">
      <alignment wrapText="1"/>
    </xf>
    <xf numFmtId="43" fontId="0" fillId="0" borderId="0" xfId="1" applyFont="1" applyFill="1" applyAlignment="1">
      <alignment wrapText="1"/>
    </xf>
    <xf numFmtId="43" fontId="0" fillId="37" borderId="0" xfId="1" applyFont="1" applyFill="1" applyAlignment="1">
      <alignment horizontal="center" wrapText="1"/>
    </xf>
    <xf numFmtId="43" fontId="0" fillId="0" borderId="0" xfId="1" applyFont="1" applyBorder="1" applyAlignment="1">
      <alignment horizontal="center" wrapText="1"/>
    </xf>
    <xf numFmtId="43" fontId="0" fillId="33" borderId="0" xfId="1" applyFont="1" applyFill="1" applyAlignment="1">
      <alignment horizontal="center" wrapText="1"/>
    </xf>
    <xf numFmtId="0" fontId="16" fillId="0" borderId="0" xfId="0" applyFont="1" applyBorder="1" applyAlignment="1">
      <alignment horizontal="left" vertical="center"/>
    </xf>
    <xf numFmtId="14" fontId="0" fillId="0" borderId="0" xfId="1" applyNumberFormat="1" applyFont="1" applyBorder="1" applyAlignment="1">
      <alignment horizontal="center" vertical="center" wrapText="1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Fill="1" applyBorder="1" applyAlignment="1">
      <alignment horizontal="left" vertical="center"/>
    </xf>
    <xf numFmtId="43" fontId="16" fillId="0" borderId="0" xfId="1" applyFont="1" applyBorder="1" applyAlignment="1"/>
    <xf numFmtId="43" fontId="16" fillId="33" borderId="0" xfId="1" applyFont="1" applyFill="1" applyAlignment="1">
      <alignment horizontal="center" wrapText="1"/>
    </xf>
    <xf numFmtId="0" fontId="0" fillId="0" borderId="0" xfId="0" applyFont="1" applyFill="1" applyBorder="1" applyAlignment="1">
      <alignment horizontal="center" vertical="center"/>
    </xf>
    <xf numFmtId="4" fontId="0" fillId="0" borderId="0" xfId="0" applyNumberFormat="1" applyFont="1" applyFill="1" applyBorder="1" applyAlignment="1">
      <alignment horizontal="center" vertical="center"/>
    </xf>
    <xf numFmtId="14" fontId="0" fillId="0" borderId="0" xfId="0" applyNumberFormat="1" applyFont="1" applyFill="1" applyBorder="1" applyAlignment="1">
      <alignment horizontal="center" vertical="center"/>
    </xf>
    <xf numFmtId="0" fontId="16" fillId="37" borderId="0" xfId="0" applyFont="1" applyFill="1" applyAlignment="1"/>
    <xf numFmtId="4" fontId="0" fillId="37" borderId="0" xfId="0" applyNumberFormat="1" applyFont="1" applyFill="1" applyBorder="1" applyAlignment="1">
      <alignment horizontal="center" vertical="center"/>
    </xf>
    <xf numFmtId="14" fontId="0" fillId="37" borderId="0" xfId="0" applyNumberFormat="1" applyFont="1" applyFill="1" applyBorder="1" applyAlignment="1">
      <alignment horizontal="center" vertical="center"/>
    </xf>
    <xf numFmtId="4" fontId="0" fillId="33" borderId="0" xfId="0" applyNumberFormat="1" applyFont="1" applyFill="1" applyBorder="1" applyAlignment="1">
      <alignment horizontal="center" vertical="center"/>
    </xf>
    <xf numFmtId="14" fontId="0" fillId="33" borderId="0" xfId="0" applyNumberFormat="1" applyFont="1" applyFill="1" applyBorder="1" applyAlignment="1">
      <alignment horizontal="center" vertical="center"/>
    </xf>
    <xf numFmtId="0" fontId="0" fillId="33" borderId="0" xfId="0" applyFill="1" applyAlignment="1"/>
    <xf numFmtId="4" fontId="16" fillId="37" borderId="0" xfId="0" applyNumberFormat="1" applyFont="1" applyFill="1" applyAlignment="1">
      <alignment horizontal="center" vertical="center"/>
    </xf>
    <xf numFmtId="0" fontId="0" fillId="0" borderId="0" xfId="1" applyNumberFormat="1" applyFont="1" applyFill="1" applyAlignment="1">
      <alignment horizontal="center"/>
    </xf>
    <xf numFmtId="43" fontId="0" fillId="0" borderId="0" xfId="1" applyFont="1" applyFill="1" applyAlignment="1">
      <alignment horizontal="center" wrapText="1"/>
    </xf>
    <xf numFmtId="0" fontId="19" fillId="0" borderId="0" xfId="0" applyFont="1" applyFill="1" applyAlignment="1"/>
    <xf numFmtId="43" fontId="16" fillId="0" borderId="0" xfId="1" applyFont="1" applyFill="1" applyAlignment="1"/>
    <xf numFmtId="14" fontId="0" fillId="0" borderId="0" xfId="1" applyNumberFormat="1" applyFont="1" applyFill="1" applyAlignment="1">
      <alignment horizontal="center" wrapText="1"/>
    </xf>
    <xf numFmtId="0" fontId="0" fillId="33" borderId="0" xfId="0" applyFill="1" applyAlignment="1">
      <alignment horizontal="center"/>
    </xf>
    <xf numFmtId="0" fontId="19" fillId="33" borderId="0" xfId="0" applyFont="1" applyFill="1" applyAlignment="1"/>
    <xf numFmtId="14" fontId="0" fillId="33" borderId="0" xfId="1" applyNumberFormat="1" applyFont="1" applyFill="1" applyAlignment="1">
      <alignment horizontal="center" wrapText="1"/>
    </xf>
    <xf numFmtId="14" fontId="0" fillId="33" borderId="0" xfId="1" applyNumberFormat="1" applyFont="1" applyFill="1" applyAlignment="1">
      <alignment wrapText="1"/>
    </xf>
    <xf numFmtId="0" fontId="22" fillId="0" borderId="0" xfId="0" applyFont="1" applyFill="1" applyAlignment="1">
      <alignment horizontal="center"/>
    </xf>
    <xf numFmtId="0" fontId="16" fillId="0" borderId="0" xfId="1" applyNumberFormat="1" applyFont="1" applyFill="1" applyBorder="1" applyAlignment="1">
      <alignment horizontal="center"/>
    </xf>
    <xf numFmtId="43" fontId="0" fillId="0" borderId="0" xfId="1" applyFont="1" applyFill="1" applyBorder="1" applyAlignment="1">
      <alignment horizontal="center"/>
    </xf>
    <xf numFmtId="0" fontId="19" fillId="38" borderId="0" xfId="0" applyFont="1" applyFill="1" applyAlignment="1"/>
    <xf numFmtId="0" fontId="0" fillId="37" borderId="0" xfId="0" applyFont="1" applyFill="1" applyAlignment="1"/>
    <xf numFmtId="0" fontId="0" fillId="37" borderId="0" xfId="0" applyFont="1" applyFill="1" applyAlignment="1">
      <alignment horizontal="center"/>
    </xf>
    <xf numFmtId="4" fontId="0" fillId="37" borderId="0" xfId="0" applyNumberFormat="1" applyFont="1" applyFill="1" applyAlignment="1">
      <alignment horizontal="center" vertical="center"/>
    </xf>
    <xf numFmtId="14" fontId="0" fillId="37" borderId="0" xfId="0" applyNumberFormat="1" applyFont="1" applyFill="1" applyAlignment="1">
      <alignment horizontal="center"/>
    </xf>
    <xf numFmtId="0" fontId="19" fillId="37" borderId="0" xfId="0" applyFont="1" applyFill="1" applyAlignment="1"/>
    <xf numFmtId="0" fontId="16" fillId="37" borderId="0" xfId="0" applyFont="1" applyFill="1" applyAlignment="1">
      <alignment horizontal="center"/>
    </xf>
    <xf numFmtId="0" fontId="14" fillId="38" borderId="0" xfId="0" applyFont="1" applyFill="1" applyAlignment="1"/>
    <xf numFmtId="0" fontId="16" fillId="37" borderId="0" xfId="0" applyFont="1" applyFill="1" applyBorder="1" applyAlignment="1">
      <alignment horizontal="center" vertical="center"/>
    </xf>
    <xf numFmtId="0" fontId="16" fillId="33" borderId="0" xfId="0" applyFont="1" applyFill="1" applyBorder="1" applyAlignment="1">
      <alignment horizontal="center" vertical="center"/>
    </xf>
    <xf numFmtId="0" fontId="16" fillId="37" borderId="0" xfId="1" applyNumberFormat="1" applyFont="1" applyFill="1" applyAlignment="1">
      <alignment horizontal="center"/>
    </xf>
    <xf numFmtId="43" fontId="16" fillId="33" borderId="0" xfId="1" applyFont="1" applyFill="1" applyAlignment="1"/>
    <xf numFmtId="43" fontId="16" fillId="33" borderId="0" xfId="1" applyFont="1" applyFill="1" applyAlignment="1">
      <alignment wrapText="1"/>
    </xf>
    <xf numFmtId="0" fontId="0" fillId="38" borderId="0" xfId="0" applyFill="1" applyAlignment="1">
      <alignment horizontal="left"/>
    </xf>
    <xf numFmtId="0" fontId="0" fillId="38" borderId="0" xfId="1" applyNumberFormat="1" applyFont="1" applyFill="1" applyAlignment="1">
      <alignment horizontal="center"/>
    </xf>
    <xf numFmtId="43" fontId="0" fillId="38" borderId="0" xfId="1" applyFont="1" applyFill="1" applyAlignment="1">
      <alignment horizontal="center" wrapText="1"/>
    </xf>
    <xf numFmtId="14" fontId="0" fillId="38" borderId="0" xfId="1" applyNumberFormat="1" applyFont="1" applyFill="1" applyAlignment="1">
      <alignment horizontal="center" wrapText="1"/>
    </xf>
    <xf numFmtId="14" fontId="0" fillId="38" borderId="0" xfId="0" applyNumberFormat="1" applyFont="1" applyFill="1" applyBorder="1" applyAlignment="1">
      <alignment horizontal="center" vertical="center"/>
    </xf>
    <xf numFmtId="0" fontId="0" fillId="0" borderId="0" xfId="0" applyNumberFormat="1" applyFont="1" applyBorder="1" applyAlignment="1">
      <alignment horizontal="left" vertical="center"/>
    </xf>
    <xf numFmtId="0" fontId="16" fillId="0" borderId="0" xfId="0" applyFont="1" applyFill="1" applyBorder="1" applyAlignment="1">
      <alignment horizontal="center" vertical="center"/>
    </xf>
    <xf numFmtId="4" fontId="16" fillId="0" borderId="0" xfId="0" applyNumberFormat="1" applyFont="1" applyFill="1" applyBorder="1" applyAlignment="1">
      <alignment horizontal="center" vertical="center"/>
    </xf>
    <xf numFmtId="14" fontId="16" fillId="0" borderId="0" xfId="0" applyNumberFormat="1" applyFont="1" applyFill="1" applyBorder="1" applyAlignment="1">
      <alignment horizontal="center" vertical="center"/>
    </xf>
    <xf numFmtId="4" fontId="16" fillId="37" borderId="0" xfId="0" applyNumberFormat="1" applyFont="1" applyFill="1" applyBorder="1" applyAlignment="1">
      <alignment horizontal="center" vertical="center"/>
    </xf>
    <xf numFmtId="14" fontId="16" fillId="37" borderId="0" xfId="0" applyNumberFormat="1" applyFont="1" applyFill="1" applyBorder="1" applyAlignment="1">
      <alignment horizontal="center" vertical="center"/>
    </xf>
    <xf numFmtId="0" fontId="0" fillId="33" borderId="0" xfId="0" applyFont="1" applyFill="1" applyAlignment="1"/>
    <xf numFmtId="0" fontId="0" fillId="0" borderId="0" xfId="0" applyFont="1" applyFill="1" applyAlignment="1">
      <alignment horizontal="center" vertical="center"/>
    </xf>
    <xf numFmtId="14" fontId="0" fillId="38" borderId="0" xfId="0" applyNumberFormat="1" applyFont="1" applyFill="1" applyAlignment="1">
      <alignment horizontal="center" vertical="center"/>
    </xf>
    <xf numFmtId="0" fontId="0" fillId="38" borderId="0" xfId="0" applyFont="1" applyFill="1" applyAlignment="1">
      <alignment horizontal="center" vertical="center"/>
    </xf>
    <xf numFmtId="14" fontId="16" fillId="37" borderId="0" xfId="0" applyNumberFormat="1" applyFont="1" applyFill="1" applyAlignment="1">
      <alignment horizontal="center"/>
    </xf>
    <xf numFmtId="0" fontId="16" fillId="37" borderId="0" xfId="0" applyFont="1" applyFill="1" applyAlignment="1">
      <alignment horizontal="center" vertical="center"/>
    </xf>
    <xf numFmtId="0" fontId="25" fillId="37" borderId="0" xfId="0" applyFont="1" applyFill="1" applyAlignment="1"/>
    <xf numFmtId="0" fontId="16" fillId="37" borderId="0" xfId="0" applyNumberFormat="1" applyFont="1" applyFill="1" applyAlignment="1">
      <alignment horizontal="center"/>
    </xf>
    <xf numFmtId="0" fontId="16" fillId="37" borderId="0" xfId="0" applyNumberFormat="1" applyFont="1" applyFill="1" applyAlignment="1"/>
    <xf numFmtId="0" fontId="16" fillId="0" borderId="0" xfId="0" applyFont="1" applyFill="1" applyAlignment="1">
      <alignment horizontal="center" vertical="center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43" fontId="16" fillId="37" borderId="0" xfId="1" applyFont="1" applyFill="1" applyAlignment="1"/>
    <xf numFmtId="43" fontId="25" fillId="35" borderId="0" xfId="1" applyFont="1" applyFill="1" applyAlignment="1"/>
    <xf numFmtId="0" fontId="25" fillId="35" borderId="0" xfId="1" applyNumberFormat="1" applyFont="1" applyFill="1" applyAlignment="1">
      <alignment horizontal="center"/>
    </xf>
    <xf numFmtId="0" fontId="0" fillId="0" borderId="0" xfId="1" applyNumberFormat="1" applyFont="1" applyFill="1" applyAlignment="1"/>
    <xf numFmtId="0" fontId="16" fillId="0" borderId="0" xfId="0" applyFont="1" applyBorder="1" applyAlignment="1">
      <alignment horizontal="left" vertical="center"/>
    </xf>
    <xf numFmtId="0" fontId="0" fillId="38" borderId="0" xfId="0" applyFont="1" applyFill="1" applyAlignment="1">
      <alignment vertical="center"/>
    </xf>
    <xf numFmtId="14" fontId="0" fillId="38" borderId="0" xfId="0" applyNumberFormat="1" applyFont="1" applyFill="1" applyAlignment="1">
      <alignment horizontal="center" vertical="top"/>
    </xf>
    <xf numFmtId="0" fontId="0" fillId="38" borderId="0" xfId="0" applyFont="1" applyFill="1" applyAlignment="1">
      <alignment horizontal="center" vertical="top"/>
    </xf>
    <xf numFmtId="14" fontId="0" fillId="0" borderId="0" xfId="0" applyNumberFormat="1" applyAlignment="1">
      <alignment horizontal="center" vertical="top"/>
    </xf>
    <xf numFmtId="4" fontId="0" fillId="0" borderId="0" xfId="0" applyNumberFormat="1" applyAlignment="1">
      <alignment vertical="top"/>
    </xf>
    <xf numFmtId="4" fontId="0" fillId="0" borderId="0" xfId="0" applyNumberFormat="1" applyAlignment="1">
      <alignment vertical="top" wrapText="1"/>
    </xf>
    <xf numFmtId="0" fontId="0" fillId="0" borderId="0" xfId="0" applyNumberFormat="1" applyAlignment="1">
      <alignment horizontal="center" vertical="top"/>
    </xf>
    <xf numFmtId="14" fontId="16" fillId="37" borderId="0" xfId="0" applyNumberFormat="1" applyFont="1" applyFill="1" applyAlignment="1">
      <alignment horizontal="center" vertical="top"/>
    </xf>
    <xf numFmtId="0" fontId="16" fillId="37" borderId="0" xfId="0" applyNumberFormat="1" applyFont="1" applyFill="1" applyAlignment="1">
      <alignment horizontal="center" vertical="top"/>
    </xf>
    <xf numFmtId="43" fontId="1" fillId="0" borderId="0" xfId="1" applyFont="1" applyFill="1" applyAlignment="1">
      <alignment vertical="top" wrapText="1"/>
    </xf>
    <xf numFmtId="2" fontId="1" fillId="0" borderId="0" xfId="1" applyNumberFormat="1" applyFont="1" applyFill="1" applyAlignment="1">
      <alignment vertical="top" wrapText="1"/>
    </xf>
    <xf numFmtId="43" fontId="1" fillId="38" borderId="0" xfId="1" applyFont="1" applyFill="1" applyAlignment="1">
      <alignment vertical="top" wrapText="1"/>
    </xf>
    <xf numFmtId="0" fontId="0" fillId="36" borderId="20" xfId="0" applyFill="1" applyBorder="1" applyAlignment="1">
      <alignment vertical="top"/>
    </xf>
    <xf numFmtId="0" fontId="16" fillId="0" borderId="0" xfId="0" applyFont="1" applyFill="1" applyAlignment="1">
      <alignment vertical="top"/>
    </xf>
    <xf numFmtId="0" fontId="0" fillId="0" borderId="0" xfId="0" applyAlignment="1">
      <alignment vertical="top"/>
    </xf>
    <xf numFmtId="43" fontId="16" fillId="0" borderId="0" xfId="1" applyFont="1" applyFill="1" applyAlignment="1">
      <alignment vertical="top" wrapText="1"/>
    </xf>
    <xf numFmtId="43" fontId="24" fillId="0" borderId="0" xfId="1" applyFont="1" applyBorder="1" applyAlignment="1">
      <alignment vertical="top"/>
    </xf>
    <xf numFmtId="43" fontId="0" fillId="0" borderId="0" xfId="1" applyFont="1" applyFill="1" applyAlignment="1">
      <alignment vertical="top"/>
    </xf>
    <xf numFmtId="4" fontId="0" fillId="0" borderId="0" xfId="0" applyNumberFormat="1" applyFill="1" applyAlignment="1">
      <alignment vertical="top"/>
    </xf>
    <xf numFmtId="4" fontId="16" fillId="0" borderId="0" xfId="0" applyNumberFormat="1" applyFont="1" applyFill="1" applyAlignment="1">
      <alignment vertical="top"/>
    </xf>
    <xf numFmtId="4" fontId="16" fillId="33" borderId="0" xfId="0" applyNumberFormat="1" applyFont="1" applyFill="1" applyAlignment="1">
      <alignment vertical="top"/>
    </xf>
    <xf numFmtId="4" fontId="0" fillId="0" borderId="0" xfId="0" applyNumberFormat="1" applyFont="1" applyFill="1" applyAlignment="1">
      <alignment vertical="top"/>
    </xf>
    <xf numFmtId="0" fontId="16" fillId="0" borderId="0" xfId="0" applyFont="1" applyBorder="1" applyAlignment="1">
      <alignment vertical="top"/>
    </xf>
    <xf numFmtId="2" fontId="0" fillId="0" borderId="0" xfId="1" applyNumberFormat="1" applyFont="1" applyBorder="1" applyAlignment="1">
      <alignment vertical="top"/>
    </xf>
    <xf numFmtId="4" fontId="16" fillId="37" borderId="0" xfId="0" applyNumberFormat="1" applyFont="1" applyFill="1" applyAlignment="1">
      <alignment vertical="top"/>
    </xf>
    <xf numFmtId="4" fontId="16" fillId="38" borderId="0" xfId="0" applyNumberFormat="1" applyFont="1" applyFill="1" applyAlignment="1">
      <alignment vertical="top"/>
    </xf>
    <xf numFmtId="4" fontId="0" fillId="38" borderId="0" xfId="0" applyNumberFormat="1" applyFont="1" applyFill="1" applyAlignment="1">
      <alignment vertical="top"/>
    </xf>
    <xf numFmtId="0" fontId="0" fillId="0" borderId="0" xfId="0" applyFont="1" applyBorder="1" applyAlignment="1">
      <alignment vertical="top"/>
    </xf>
    <xf numFmtId="0" fontId="16" fillId="0" borderId="0" xfId="0" applyFont="1" applyFill="1" applyBorder="1" applyAlignment="1">
      <alignment vertical="top"/>
    </xf>
    <xf numFmtId="4" fontId="16" fillId="38" borderId="0" xfId="0" applyNumberFormat="1" applyFont="1" applyFill="1" applyAlignment="1">
      <alignment vertical="top" wrapText="1"/>
    </xf>
    <xf numFmtId="4" fontId="0" fillId="38" borderId="0" xfId="0" applyNumberFormat="1" applyFont="1" applyFill="1" applyAlignment="1">
      <alignment vertical="top" wrapText="1"/>
    </xf>
    <xf numFmtId="4" fontId="16" fillId="37" borderId="0" xfId="0" applyNumberFormat="1" applyFont="1" applyFill="1" applyAlignment="1">
      <alignment vertical="top" wrapText="1"/>
    </xf>
    <xf numFmtId="43" fontId="16" fillId="0" borderId="0" xfId="1" applyFont="1" applyFill="1" applyBorder="1" applyAlignment="1">
      <alignment vertical="top"/>
    </xf>
    <xf numFmtId="43" fontId="0" fillId="0" borderId="0" xfId="1" applyFont="1" applyAlignment="1">
      <alignment vertical="top" wrapText="1"/>
    </xf>
    <xf numFmtId="43" fontId="16" fillId="37" borderId="0" xfId="1" applyFont="1" applyFill="1" applyAlignment="1">
      <alignment vertical="top" wrapText="1"/>
    </xf>
    <xf numFmtId="4" fontId="16" fillId="33" borderId="0" xfId="0" applyNumberFormat="1" applyFont="1" applyFill="1" applyAlignment="1">
      <alignment vertical="top" wrapText="1"/>
    </xf>
    <xf numFmtId="0" fontId="16" fillId="0" borderId="0" xfId="0" applyFont="1" applyBorder="1" applyAlignment="1">
      <alignment vertical="top" wrapText="1"/>
    </xf>
    <xf numFmtId="4" fontId="16" fillId="11" borderId="0" xfId="21" applyNumberFormat="1" applyFont="1" applyAlignment="1">
      <alignment vertical="top" wrapText="1"/>
    </xf>
    <xf numFmtId="4" fontId="16" fillId="0" borderId="0" xfId="0" applyNumberFormat="1" applyFont="1" applyFill="1" applyAlignment="1">
      <alignment vertical="top" wrapText="1"/>
    </xf>
    <xf numFmtId="4" fontId="0" fillId="0" borderId="0" xfId="0" applyNumberFormat="1" applyFont="1" applyFill="1" applyAlignment="1">
      <alignment vertical="top" wrapText="1"/>
    </xf>
    <xf numFmtId="43" fontId="16" fillId="33" borderId="0" xfId="1" applyFont="1" applyFill="1" applyAlignment="1">
      <alignment vertical="top" wrapText="1"/>
    </xf>
    <xf numFmtId="43" fontId="25" fillId="35" borderId="0" xfId="1" applyFont="1" applyFill="1" applyAlignment="1">
      <alignment vertical="top" wrapText="1"/>
    </xf>
    <xf numFmtId="0" fontId="0" fillId="36" borderId="20" xfId="0" applyFill="1" applyBorder="1" applyAlignment="1">
      <alignment vertical="top" wrapText="1"/>
    </xf>
    <xf numFmtId="0" fontId="16" fillId="0" borderId="0" xfId="0" applyFont="1" applyFill="1" applyAlignment="1">
      <alignment vertical="top" wrapText="1"/>
    </xf>
    <xf numFmtId="0" fontId="0" fillId="0" borderId="0" xfId="0" applyAlignment="1">
      <alignment vertical="top" wrapText="1"/>
    </xf>
    <xf numFmtId="43" fontId="24" fillId="0" borderId="0" xfId="1" applyFont="1" applyBorder="1" applyAlignment="1">
      <alignment vertical="top" wrapText="1"/>
    </xf>
    <xf numFmtId="43" fontId="0" fillId="0" borderId="0" xfId="1" applyFont="1" applyFill="1" applyAlignment="1">
      <alignment vertical="top" wrapText="1"/>
    </xf>
    <xf numFmtId="4" fontId="0" fillId="0" borderId="0" xfId="0" applyNumberFormat="1" applyFill="1" applyAlignment="1">
      <alignment vertical="top" wrapText="1"/>
    </xf>
    <xf numFmtId="4" fontId="0" fillId="0" borderId="0" xfId="0" applyNumberFormat="1" applyFont="1" applyBorder="1" applyAlignment="1">
      <alignment vertical="top" wrapText="1"/>
    </xf>
    <xf numFmtId="2" fontId="0" fillId="0" borderId="0" xfId="0" applyNumberFormat="1" applyFont="1" applyBorder="1" applyAlignment="1">
      <alignment vertical="top" wrapText="1"/>
    </xf>
    <xf numFmtId="0" fontId="0" fillId="0" borderId="0" xfId="0" applyFont="1" applyBorder="1" applyAlignment="1">
      <alignment vertical="top" wrapText="1"/>
    </xf>
    <xf numFmtId="0" fontId="16" fillId="0" borderId="0" xfId="0" applyFont="1" applyFill="1" applyBorder="1" applyAlignment="1">
      <alignment vertical="top" wrapText="1"/>
    </xf>
    <xf numFmtId="43" fontId="16" fillId="0" borderId="0" xfId="1" applyFont="1" applyFill="1" applyBorder="1" applyAlignment="1">
      <alignment vertical="top" wrapText="1"/>
    </xf>
    <xf numFmtId="43" fontId="0" fillId="0" borderId="0" xfId="1" applyFont="1" applyBorder="1" applyAlignment="1">
      <alignment vertical="top" wrapText="1"/>
    </xf>
    <xf numFmtId="43" fontId="16" fillId="0" borderId="0" xfId="1" applyFont="1" applyAlignment="1">
      <alignment vertical="top" wrapText="1"/>
    </xf>
    <xf numFmtId="4" fontId="0" fillId="0" borderId="0" xfId="0" applyNumberFormat="1" applyFont="1" applyBorder="1" applyAlignment="1">
      <alignment vertical="top"/>
    </xf>
    <xf numFmtId="2" fontId="0" fillId="0" borderId="0" xfId="0" applyNumberFormat="1" applyFont="1" applyBorder="1" applyAlignment="1">
      <alignment vertical="top"/>
    </xf>
    <xf numFmtId="4" fontId="16" fillId="11" borderId="0" xfId="21" applyNumberFormat="1" applyFont="1" applyAlignment="1">
      <alignment vertical="top"/>
    </xf>
    <xf numFmtId="2" fontId="1" fillId="0" borderId="0" xfId="1" applyNumberFormat="1" applyFont="1" applyBorder="1" applyAlignment="1">
      <alignment vertical="top"/>
    </xf>
    <xf numFmtId="164" fontId="0" fillId="0" borderId="0" xfId="0" applyNumberFormat="1" applyFont="1" applyBorder="1" applyAlignment="1">
      <alignment vertical="top"/>
    </xf>
    <xf numFmtId="43" fontId="16" fillId="0" borderId="0" xfId="1" applyFont="1" applyAlignment="1">
      <alignment vertical="top"/>
    </xf>
    <xf numFmtId="0" fontId="0" fillId="36" borderId="21" xfId="0" applyFill="1" applyBorder="1" applyAlignment="1">
      <alignment vertical="top" wrapText="1"/>
    </xf>
    <xf numFmtId="2" fontId="16" fillId="0" borderId="0" xfId="1" applyNumberFormat="1" applyFont="1" applyFill="1" applyAlignment="1">
      <alignment vertical="top" wrapText="1"/>
    </xf>
    <xf numFmtId="2" fontId="0" fillId="0" borderId="0" xfId="1" applyNumberFormat="1" applyFont="1" applyBorder="1" applyAlignment="1">
      <alignment vertical="top" wrapText="1"/>
    </xf>
    <xf numFmtId="2" fontId="16" fillId="37" borderId="0" xfId="1" applyNumberFormat="1" applyFont="1" applyFill="1" applyAlignment="1">
      <alignment vertical="top" wrapText="1"/>
    </xf>
    <xf numFmtId="2" fontId="1" fillId="38" borderId="0" xfId="1" applyNumberFormat="1" applyFont="1" applyFill="1" applyAlignment="1">
      <alignment vertical="top" wrapText="1"/>
    </xf>
    <xf numFmtId="2" fontId="16" fillId="33" borderId="0" xfId="1" applyNumberFormat="1" applyFont="1" applyFill="1" applyAlignment="1">
      <alignment vertical="top" wrapText="1"/>
    </xf>
    <xf numFmtId="2" fontId="0" fillId="0" borderId="0" xfId="1" applyNumberFormat="1" applyFont="1" applyAlignment="1">
      <alignment vertical="top" wrapText="1"/>
    </xf>
    <xf numFmtId="4" fontId="0" fillId="38" borderId="0" xfId="0" applyNumberFormat="1" applyFont="1" applyFill="1" applyBorder="1" applyAlignment="1">
      <alignment vertical="top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Border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Border="1" applyAlignment="1">
      <alignment horizontal="center"/>
    </xf>
    <xf numFmtId="0" fontId="21" fillId="36" borderId="22" xfId="0" applyFont="1" applyFill="1" applyBorder="1" applyAlignment="1">
      <alignment horizontal="center"/>
    </xf>
    <xf numFmtId="0" fontId="16" fillId="0" borderId="0" xfId="0" applyFont="1" applyBorder="1" applyAlignment="1">
      <alignment horizontal="left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0" fontId="21" fillId="36" borderId="23" xfId="0" applyFont="1" applyFill="1" applyBorder="1" applyAlignment="1">
      <alignment horizontal="center"/>
    </xf>
    <xf numFmtId="0" fontId="21" fillId="36" borderId="24" xfId="0" applyFont="1" applyFill="1" applyBorder="1" applyAlignment="1">
      <alignment horizontal="center"/>
    </xf>
    <xf numFmtId="0" fontId="21" fillId="36" borderId="25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vertical="top"/>
    </xf>
    <xf numFmtId="4" fontId="18" fillId="34" borderId="16" xfId="1" applyNumberFormat="1" applyFont="1" applyFill="1" applyBorder="1" applyAlignment="1">
      <alignment vertical="top"/>
    </xf>
    <xf numFmtId="4" fontId="18" fillId="34" borderId="13" xfId="1" applyNumberFormat="1" applyFont="1" applyFill="1" applyBorder="1" applyAlignment="1">
      <alignment vertical="top" wrapText="1"/>
    </xf>
    <xf numFmtId="4" fontId="18" fillId="34" borderId="17" xfId="1" applyNumberFormat="1" applyFont="1" applyFill="1" applyBorder="1" applyAlignment="1">
      <alignment vertical="top" wrapText="1"/>
    </xf>
    <xf numFmtId="4" fontId="18" fillId="34" borderId="13" xfId="1" applyNumberFormat="1" applyFont="1" applyFill="1" applyBorder="1" applyAlignment="1">
      <alignment vertical="top"/>
    </xf>
    <xf numFmtId="4" fontId="18" fillId="34" borderId="17" xfId="1" applyNumberFormat="1" applyFont="1" applyFill="1" applyBorder="1" applyAlignment="1">
      <alignment vertical="top"/>
    </xf>
    <xf numFmtId="4" fontId="18" fillId="34" borderId="14" xfId="1" applyNumberFormat="1" applyFont="1" applyFill="1" applyBorder="1" applyAlignment="1">
      <alignment vertical="top" wrapText="1"/>
    </xf>
    <xf numFmtId="4" fontId="18" fillId="34" borderId="18" xfId="1" applyNumberFormat="1" applyFont="1" applyFill="1" applyBorder="1" applyAlignment="1">
      <alignment vertical="top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332525</xdr:colOff>
      <xdr:row>0</xdr:row>
      <xdr:rowOff>163285</xdr:rowOff>
    </xdr:from>
    <xdr:to>
      <xdr:col>0</xdr:col>
      <xdr:colOff>1645437</xdr:colOff>
      <xdr:row>5</xdr:row>
      <xdr:rowOff>86080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2525" y="163285"/>
          <a:ext cx="1312912" cy="1277131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10</xdr:col>
      <xdr:colOff>147297</xdr:colOff>
      <xdr:row>0</xdr:row>
      <xdr:rowOff>82916</xdr:rowOff>
    </xdr:from>
    <xdr:to>
      <xdr:col>11</xdr:col>
      <xdr:colOff>1262782</xdr:colOff>
      <xdr:row>4</xdr:row>
      <xdr:rowOff>162320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33274" y="82916"/>
          <a:ext cx="2350758" cy="118073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653654</xdr:colOff>
      <xdr:row>248</xdr:row>
      <xdr:rowOff>110151</xdr:rowOff>
    </xdr:from>
    <xdr:to>
      <xdr:col>7</xdr:col>
      <xdr:colOff>665611</xdr:colOff>
      <xdr:row>263</xdr:row>
      <xdr:rowOff>148485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07795" y="31319409"/>
          <a:ext cx="8435629" cy="30595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R284"/>
  <sheetViews>
    <sheetView showGridLines="0" tabSelected="1" showWhiteSpace="0" topLeftCell="B1" zoomScale="64" zoomScaleNormal="64" zoomScaleSheetLayoutView="57" zoomScalePageLayoutView="70" workbookViewId="0">
      <selection activeCell="B235" sqref="B235"/>
    </sheetView>
  </sheetViews>
  <sheetFormatPr baseColWidth="10" defaultRowHeight="15" x14ac:dyDescent="0.25"/>
  <cols>
    <col min="1" max="1" width="68.28515625" style="38" customWidth="1"/>
    <col min="2" max="2" width="39.85546875" style="14" customWidth="1"/>
    <col min="3" max="3" width="11.42578125" style="14" customWidth="1"/>
    <col min="4" max="4" width="19.140625" style="43" customWidth="1"/>
    <col min="5" max="5" width="18" style="43" customWidth="1"/>
    <col min="6" max="6" width="20.7109375" style="132" customWidth="1"/>
    <col min="7" max="7" width="16.85546875" style="133" customWidth="1"/>
    <col min="8" max="8" width="17.42578125" style="132" customWidth="1"/>
    <col min="9" max="9" width="17.28515625" style="132" customWidth="1"/>
    <col min="10" max="10" width="16.42578125" style="132" customWidth="1"/>
    <col min="11" max="11" width="18.42578125" style="132" customWidth="1"/>
    <col min="12" max="12" width="19.85546875" style="133" customWidth="1"/>
    <col min="13" max="13" width="17.7109375" style="38" customWidth="1"/>
    <col min="14" max="40" width="11.42578125" style="38"/>
    <col min="41" max="50" width="11.42578125" style="38" customWidth="1"/>
    <col min="51" max="51" width="11.42578125" style="38" hidden="1" customWidth="1"/>
    <col min="52" max="16384" width="11.42578125" style="38"/>
  </cols>
  <sheetData>
    <row r="1" spans="1:236" x14ac:dyDescent="0.25">
      <c r="A1" s="33"/>
      <c r="B1" s="34"/>
      <c r="C1" s="34"/>
      <c r="D1" s="34"/>
      <c r="E1" s="34"/>
      <c r="F1" s="140"/>
      <c r="G1" s="170"/>
      <c r="H1" s="140"/>
      <c r="I1" s="140"/>
      <c r="J1" s="140"/>
      <c r="K1" s="140"/>
      <c r="L1" s="189"/>
    </row>
    <row r="2" spans="1:236" ht="26.25" x14ac:dyDescent="0.4">
      <c r="A2" s="199" t="s">
        <v>10</v>
      </c>
      <c r="B2" s="200"/>
      <c r="C2" s="200"/>
      <c r="D2" s="200"/>
      <c r="E2" s="200"/>
      <c r="F2" s="200"/>
      <c r="G2" s="200"/>
      <c r="H2" s="200"/>
      <c r="I2" s="200"/>
      <c r="J2" s="200"/>
      <c r="K2" s="200"/>
      <c r="L2" s="201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39"/>
      <c r="AP2" s="39"/>
      <c r="AQ2" s="39"/>
      <c r="AR2" s="39"/>
      <c r="AS2" s="39"/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/>
      <c r="CB2" s="39"/>
      <c r="CC2" s="39"/>
      <c r="CD2" s="39"/>
      <c r="CE2" s="39"/>
      <c r="CF2" s="39"/>
      <c r="CG2" s="39"/>
      <c r="CH2" s="39"/>
      <c r="CI2" s="39"/>
      <c r="CJ2" s="39"/>
      <c r="CK2" s="39"/>
      <c r="CL2" s="39"/>
      <c r="CM2" s="39"/>
      <c r="CN2" s="39"/>
      <c r="CO2" s="39"/>
      <c r="CP2" s="39"/>
      <c r="CQ2" s="39"/>
      <c r="CR2" s="39"/>
      <c r="CS2" s="39"/>
      <c r="CT2" s="39"/>
      <c r="CU2" s="39"/>
      <c r="CV2" s="39"/>
      <c r="CW2" s="39"/>
      <c r="CX2" s="39"/>
      <c r="CY2" s="39"/>
      <c r="CZ2" s="39"/>
      <c r="DA2" s="39"/>
      <c r="DB2" s="39"/>
      <c r="DC2" s="39"/>
      <c r="DD2" s="39"/>
      <c r="DE2" s="39"/>
      <c r="DF2" s="39"/>
      <c r="DG2" s="39"/>
      <c r="DH2" s="39"/>
      <c r="DI2" s="39"/>
      <c r="DJ2" s="39"/>
      <c r="DK2" s="39"/>
      <c r="DL2" s="39"/>
      <c r="DM2" s="39"/>
      <c r="DN2" s="39"/>
      <c r="DO2" s="39"/>
      <c r="DP2" s="39"/>
      <c r="DQ2" s="39"/>
      <c r="DR2" s="39"/>
      <c r="DS2" s="39"/>
      <c r="DT2" s="39"/>
      <c r="DU2" s="39"/>
      <c r="DV2" s="39"/>
      <c r="DW2" s="39"/>
      <c r="DX2" s="39"/>
      <c r="DY2" s="39"/>
      <c r="DZ2" s="39"/>
      <c r="EA2" s="39"/>
      <c r="EB2" s="39"/>
      <c r="EC2" s="39"/>
      <c r="ED2" s="39"/>
      <c r="EE2" s="39"/>
      <c r="EF2" s="39"/>
      <c r="EG2" s="39"/>
      <c r="EH2" s="39"/>
      <c r="EI2" s="39"/>
      <c r="EJ2" s="39"/>
      <c r="EK2" s="39"/>
      <c r="EL2" s="39"/>
      <c r="EM2" s="39"/>
      <c r="EN2" s="39"/>
      <c r="EO2" s="39"/>
      <c r="EP2" s="39"/>
      <c r="EQ2" s="39"/>
      <c r="ER2" s="39"/>
      <c r="ES2" s="39"/>
      <c r="ET2" s="39"/>
      <c r="EU2" s="39"/>
      <c r="EV2" s="39"/>
      <c r="EW2" s="39"/>
      <c r="EX2" s="39"/>
      <c r="EY2" s="39"/>
      <c r="EZ2" s="39"/>
      <c r="FA2" s="39"/>
      <c r="FB2" s="39"/>
      <c r="FC2" s="39"/>
      <c r="FD2" s="39"/>
      <c r="FE2" s="39"/>
      <c r="FF2" s="39"/>
      <c r="FG2" s="39"/>
      <c r="FH2" s="39"/>
      <c r="FI2" s="39"/>
      <c r="FJ2" s="39"/>
      <c r="FK2" s="39"/>
      <c r="FL2" s="39"/>
      <c r="FM2" s="39"/>
      <c r="FN2" s="39"/>
      <c r="FO2" s="39"/>
      <c r="FP2" s="39"/>
      <c r="FQ2" s="39"/>
      <c r="FR2" s="39"/>
      <c r="FS2" s="39"/>
      <c r="FT2" s="39"/>
      <c r="FU2" s="39"/>
      <c r="FV2" s="39"/>
      <c r="FW2" s="39"/>
      <c r="FX2" s="39"/>
      <c r="FY2" s="39"/>
      <c r="FZ2" s="39"/>
      <c r="GA2" s="39"/>
      <c r="GB2" s="39"/>
      <c r="GC2" s="39"/>
      <c r="GD2" s="39"/>
      <c r="GE2" s="39"/>
      <c r="GF2" s="39"/>
      <c r="GG2" s="39"/>
      <c r="GH2" s="39"/>
      <c r="GI2" s="39"/>
      <c r="GJ2" s="39"/>
      <c r="GK2" s="39"/>
      <c r="GL2" s="39"/>
      <c r="GM2" s="39"/>
      <c r="GN2" s="39"/>
      <c r="GO2" s="39"/>
      <c r="GP2" s="39"/>
      <c r="GQ2" s="39"/>
      <c r="GR2" s="39"/>
      <c r="GS2" s="39"/>
      <c r="GT2" s="39"/>
      <c r="GU2" s="39"/>
      <c r="GV2" s="39"/>
      <c r="GW2" s="39"/>
      <c r="GX2" s="39"/>
      <c r="GY2" s="39"/>
      <c r="GZ2" s="39"/>
      <c r="HA2" s="39"/>
      <c r="HB2" s="39"/>
      <c r="HC2" s="39"/>
      <c r="HD2" s="39"/>
      <c r="HE2" s="39"/>
      <c r="HF2" s="39"/>
      <c r="HG2" s="39"/>
      <c r="HH2" s="39"/>
      <c r="HI2" s="39"/>
      <c r="HJ2" s="39"/>
      <c r="HK2" s="39"/>
      <c r="HL2" s="39"/>
      <c r="HM2" s="39"/>
      <c r="HN2" s="39"/>
      <c r="HO2" s="39"/>
      <c r="HP2" s="39"/>
      <c r="HQ2" s="39"/>
      <c r="HR2" s="39"/>
      <c r="HS2" s="39"/>
      <c r="HT2" s="39"/>
      <c r="HU2" s="39"/>
      <c r="HV2" s="39"/>
      <c r="HW2" s="39"/>
      <c r="HX2" s="39"/>
      <c r="HY2" s="39"/>
      <c r="HZ2" s="39"/>
      <c r="IA2" s="39"/>
      <c r="IB2" s="39"/>
    </row>
    <row r="3" spans="1:236" ht="26.25" x14ac:dyDescent="0.4">
      <c r="A3" s="199" t="s">
        <v>8</v>
      </c>
      <c r="B3" s="200"/>
      <c r="C3" s="200"/>
      <c r="D3" s="200"/>
      <c r="E3" s="200"/>
      <c r="F3" s="200"/>
      <c r="G3" s="200"/>
      <c r="H3" s="200"/>
      <c r="I3" s="200"/>
      <c r="J3" s="200"/>
      <c r="K3" s="200"/>
      <c r="L3" s="201"/>
      <c r="O3" s="39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  <c r="AA3" s="39"/>
      <c r="AB3" s="39"/>
      <c r="AC3" s="39"/>
      <c r="AD3" s="39"/>
      <c r="AE3" s="39"/>
      <c r="AF3" s="39"/>
      <c r="AG3" s="39"/>
      <c r="AH3" s="39"/>
      <c r="AI3" s="39"/>
      <c r="AJ3" s="39"/>
      <c r="AK3" s="39"/>
      <c r="AL3" s="39"/>
      <c r="AM3" s="39"/>
      <c r="AN3" s="39"/>
      <c r="AO3" s="39"/>
      <c r="AP3" s="39"/>
      <c r="AQ3" s="39"/>
      <c r="AR3" s="39"/>
      <c r="AS3" s="39"/>
      <c r="AT3" s="39"/>
      <c r="AU3" s="39"/>
      <c r="AV3" s="39"/>
      <c r="AW3" s="39"/>
      <c r="AX3" s="39"/>
      <c r="AY3" s="39"/>
      <c r="AZ3" s="39"/>
      <c r="BA3" s="39"/>
      <c r="BB3" s="39"/>
      <c r="BC3" s="39"/>
      <c r="BD3" s="39"/>
      <c r="BE3" s="39"/>
      <c r="BF3" s="39"/>
      <c r="BG3" s="39"/>
      <c r="BH3" s="39"/>
      <c r="BI3" s="39"/>
      <c r="BJ3" s="39"/>
      <c r="BK3" s="39"/>
      <c r="BL3" s="39"/>
      <c r="BM3" s="39"/>
      <c r="BN3" s="39"/>
      <c r="BO3" s="39"/>
      <c r="BP3" s="39"/>
      <c r="BQ3" s="39"/>
      <c r="BR3" s="39"/>
      <c r="BS3" s="39"/>
      <c r="BT3" s="39"/>
      <c r="BU3" s="39"/>
      <c r="BV3" s="39"/>
      <c r="BW3" s="39"/>
      <c r="BX3" s="39"/>
      <c r="BY3" s="39"/>
      <c r="BZ3" s="39"/>
      <c r="CA3" s="39"/>
      <c r="CB3" s="39"/>
      <c r="CC3" s="39"/>
      <c r="CD3" s="39"/>
      <c r="CE3" s="39"/>
      <c r="CF3" s="39"/>
      <c r="CG3" s="39"/>
      <c r="CH3" s="39"/>
      <c r="CI3" s="39"/>
      <c r="CJ3" s="39"/>
      <c r="CK3" s="39"/>
      <c r="CL3" s="39"/>
      <c r="CM3" s="39"/>
      <c r="CN3" s="39"/>
      <c r="CO3" s="39"/>
      <c r="CP3" s="39"/>
      <c r="CQ3" s="39"/>
      <c r="CR3" s="39"/>
      <c r="CS3" s="39"/>
      <c r="CT3" s="39"/>
      <c r="CU3" s="39"/>
      <c r="CV3" s="39"/>
      <c r="CW3" s="39"/>
      <c r="CX3" s="39"/>
      <c r="CY3" s="39"/>
      <c r="CZ3" s="39"/>
      <c r="DA3" s="39"/>
      <c r="DB3" s="39"/>
      <c r="DC3" s="39"/>
      <c r="DD3" s="39"/>
      <c r="DE3" s="39"/>
      <c r="DF3" s="39"/>
      <c r="DG3" s="39"/>
      <c r="DH3" s="39"/>
      <c r="DI3" s="39"/>
      <c r="DJ3" s="39"/>
      <c r="DK3" s="39"/>
      <c r="DL3" s="39"/>
      <c r="DM3" s="39"/>
      <c r="DN3" s="39"/>
      <c r="DO3" s="39"/>
      <c r="DP3" s="39"/>
      <c r="DQ3" s="39"/>
      <c r="DR3" s="39"/>
      <c r="DS3" s="39"/>
      <c r="DT3" s="39"/>
      <c r="DU3" s="39"/>
      <c r="DV3" s="39"/>
      <c r="DW3" s="39"/>
      <c r="DX3" s="39"/>
      <c r="DY3" s="39"/>
      <c r="DZ3" s="39"/>
      <c r="EA3" s="39"/>
      <c r="EB3" s="39"/>
      <c r="EC3" s="39"/>
      <c r="ED3" s="39"/>
      <c r="EE3" s="39"/>
      <c r="EF3" s="39"/>
      <c r="EG3" s="39"/>
      <c r="EH3" s="39"/>
      <c r="EI3" s="39"/>
      <c r="EJ3" s="39"/>
      <c r="EK3" s="39"/>
      <c r="EL3" s="39"/>
      <c r="EM3" s="39"/>
      <c r="EN3" s="39"/>
      <c r="EO3" s="39"/>
      <c r="EP3" s="39"/>
      <c r="EQ3" s="39"/>
      <c r="ER3" s="39"/>
      <c r="ES3" s="39"/>
      <c r="ET3" s="39"/>
      <c r="EU3" s="39"/>
      <c r="EV3" s="39"/>
      <c r="EW3" s="39"/>
      <c r="EX3" s="39"/>
      <c r="EY3" s="39"/>
      <c r="EZ3" s="39"/>
      <c r="FA3" s="39"/>
      <c r="FB3" s="39"/>
      <c r="FC3" s="39"/>
      <c r="FD3" s="39"/>
      <c r="FE3" s="39"/>
      <c r="FF3" s="39"/>
      <c r="FG3" s="39"/>
      <c r="FH3" s="39"/>
      <c r="FI3" s="39"/>
      <c r="FJ3" s="39"/>
      <c r="FK3" s="39"/>
      <c r="FL3" s="39"/>
      <c r="FM3" s="39"/>
      <c r="FN3" s="39"/>
      <c r="FO3" s="39"/>
      <c r="FP3" s="39"/>
      <c r="FQ3" s="39"/>
      <c r="FR3" s="39"/>
      <c r="FS3" s="39"/>
      <c r="FT3" s="39"/>
      <c r="FU3" s="39"/>
      <c r="FV3" s="39"/>
      <c r="FW3" s="39"/>
      <c r="FX3" s="39"/>
      <c r="FY3" s="39"/>
      <c r="FZ3" s="39"/>
      <c r="GA3" s="39"/>
      <c r="GB3" s="39"/>
      <c r="GC3" s="39"/>
      <c r="GD3" s="39"/>
      <c r="GE3" s="39"/>
      <c r="GF3" s="39"/>
      <c r="GG3" s="39"/>
      <c r="GH3" s="39"/>
      <c r="GI3" s="39"/>
      <c r="GJ3" s="39"/>
      <c r="GK3" s="39"/>
      <c r="GL3" s="39"/>
      <c r="GM3" s="39"/>
      <c r="GN3" s="39"/>
      <c r="GO3" s="39"/>
      <c r="GP3" s="39"/>
      <c r="GQ3" s="39"/>
      <c r="GR3" s="39"/>
      <c r="GS3" s="39"/>
      <c r="GT3" s="39"/>
      <c r="GU3" s="39"/>
      <c r="GV3" s="39"/>
      <c r="GW3" s="39"/>
      <c r="GX3" s="39"/>
      <c r="GY3" s="39"/>
      <c r="GZ3" s="39"/>
      <c r="HA3" s="39"/>
      <c r="HB3" s="39"/>
      <c r="HC3" s="39"/>
      <c r="HD3" s="39"/>
      <c r="HE3" s="39"/>
      <c r="HF3" s="39"/>
      <c r="HG3" s="39"/>
      <c r="HH3" s="39"/>
      <c r="HI3" s="39"/>
      <c r="HJ3" s="39"/>
      <c r="HK3" s="39"/>
      <c r="HL3" s="39"/>
      <c r="HM3" s="39"/>
      <c r="HN3" s="39"/>
      <c r="HO3" s="39"/>
      <c r="HP3" s="39"/>
      <c r="HQ3" s="39"/>
      <c r="HR3" s="39"/>
      <c r="HS3" s="39"/>
      <c r="HT3" s="39"/>
      <c r="HU3" s="39"/>
      <c r="HV3" s="39"/>
      <c r="HW3" s="39"/>
      <c r="HX3" s="39"/>
      <c r="HY3" s="39"/>
      <c r="HZ3" s="39"/>
      <c r="IA3" s="39"/>
      <c r="IB3" s="39"/>
    </row>
    <row r="4" spans="1:236" ht="20.25" x14ac:dyDescent="0.3">
      <c r="A4" s="202" t="s">
        <v>9</v>
      </c>
      <c r="B4" s="203"/>
      <c r="C4" s="203"/>
      <c r="D4" s="203"/>
      <c r="E4" s="203"/>
      <c r="F4" s="203"/>
      <c r="G4" s="203"/>
      <c r="H4" s="203"/>
      <c r="I4" s="203"/>
      <c r="J4" s="203"/>
      <c r="K4" s="203"/>
      <c r="L4" s="204"/>
      <c r="O4" s="39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  <c r="AA4" s="39"/>
      <c r="AB4" s="39"/>
      <c r="AC4" s="39"/>
      <c r="AD4" s="39"/>
      <c r="AE4" s="39"/>
      <c r="AF4" s="39"/>
      <c r="AG4" s="39"/>
      <c r="AH4" s="39"/>
      <c r="AI4" s="39"/>
      <c r="AJ4" s="39"/>
      <c r="AK4" s="39"/>
      <c r="AL4" s="39"/>
      <c r="AM4" s="39"/>
      <c r="AN4" s="39"/>
      <c r="AO4" s="39"/>
      <c r="AP4" s="39"/>
      <c r="AQ4" s="39"/>
      <c r="AR4" s="39"/>
      <c r="AS4" s="39"/>
      <c r="AT4" s="39"/>
      <c r="AU4" s="39"/>
      <c r="AV4" s="39"/>
      <c r="AW4" s="39"/>
      <c r="AX4" s="39"/>
      <c r="AY4" s="39"/>
      <c r="AZ4" s="39"/>
      <c r="BA4" s="39"/>
      <c r="BB4" s="39"/>
      <c r="BC4" s="39"/>
      <c r="BD4" s="39"/>
      <c r="BE4" s="39"/>
      <c r="BF4" s="39"/>
      <c r="BG4" s="39"/>
      <c r="BH4" s="39"/>
      <c r="BI4" s="39"/>
      <c r="BJ4" s="39"/>
      <c r="BK4" s="39"/>
      <c r="BL4" s="39"/>
      <c r="BM4" s="39"/>
      <c r="BN4" s="39"/>
      <c r="BO4" s="39"/>
      <c r="BP4" s="39"/>
      <c r="BQ4" s="39"/>
      <c r="BR4" s="39"/>
      <c r="BS4" s="39"/>
      <c r="BT4" s="39"/>
      <c r="BU4" s="39"/>
      <c r="BV4" s="39"/>
      <c r="BW4" s="39"/>
      <c r="BX4" s="39"/>
      <c r="BY4" s="39"/>
      <c r="BZ4" s="39"/>
      <c r="CA4" s="39"/>
      <c r="CB4" s="39"/>
      <c r="CC4" s="39"/>
      <c r="CD4" s="39"/>
      <c r="CE4" s="39"/>
      <c r="CF4" s="39"/>
      <c r="CG4" s="39"/>
      <c r="CH4" s="39"/>
      <c r="CI4" s="39"/>
      <c r="CJ4" s="39"/>
      <c r="CK4" s="39"/>
      <c r="CL4" s="39"/>
      <c r="CM4" s="39"/>
      <c r="CN4" s="39"/>
      <c r="CO4" s="39"/>
      <c r="CP4" s="39"/>
      <c r="CQ4" s="39"/>
      <c r="CR4" s="39"/>
      <c r="CS4" s="39"/>
      <c r="CT4" s="39"/>
      <c r="CU4" s="39"/>
      <c r="CV4" s="39"/>
      <c r="CW4" s="39"/>
      <c r="CX4" s="39"/>
      <c r="CY4" s="39"/>
      <c r="CZ4" s="39"/>
      <c r="DA4" s="39"/>
      <c r="DB4" s="39"/>
      <c r="DC4" s="39"/>
      <c r="DD4" s="39"/>
      <c r="DE4" s="39"/>
      <c r="DF4" s="39"/>
      <c r="DG4" s="39"/>
      <c r="DH4" s="39"/>
      <c r="DI4" s="39"/>
      <c r="DJ4" s="39"/>
      <c r="DK4" s="39"/>
      <c r="DL4" s="39"/>
      <c r="DM4" s="39"/>
      <c r="DN4" s="39"/>
      <c r="DO4" s="39"/>
      <c r="DP4" s="39"/>
      <c r="DQ4" s="39"/>
      <c r="DR4" s="39"/>
      <c r="DS4" s="39"/>
      <c r="DT4" s="39"/>
      <c r="DU4" s="39"/>
      <c r="DV4" s="39"/>
      <c r="DW4" s="39"/>
      <c r="DX4" s="39"/>
      <c r="DY4" s="39"/>
      <c r="DZ4" s="39"/>
      <c r="EA4" s="39"/>
      <c r="EB4" s="39"/>
      <c r="EC4" s="39"/>
      <c r="ED4" s="39"/>
      <c r="EE4" s="39"/>
      <c r="EF4" s="39"/>
      <c r="EG4" s="39"/>
      <c r="EH4" s="39"/>
      <c r="EI4" s="39"/>
      <c r="EJ4" s="39"/>
      <c r="EK4" s="39"/>
      <c r="EL4" s="39"/>
      <c r="EM4" s="39"/>
      <c r="EN4" s="39"/>
      <c r="EO4" s="39"/>
      <c r="EP4" s="39"/>
      <c r="EQ4" s="39"/>
      <c r="ER4" s="39"/>
      <c r="ES4" s="39"/>
      <c r="ET4" s="39"/>
      <c r="EU4" s="39"/>
      <c r="EV4" s="39"/>
      <c r="EW4" s="39"/>
      <c r="EX4" s="39"/>
      <c r="EY4" s="39"/>
      <c r="EZ4" s="39"/>
      <c r="FA4" s="39"/>
      <c r="FB4" s="39"/>
      <c r="FC4" s="39"/>
      <c r="FD4" s="39"/>
      <c r="FE4" s="39"/>
      <c r="FF4" s="39"/>
      <c r="FG4" s="39"/>
      <c r="FH4" s="39"/>
      <c r="FI4" s="39"/>
      <c r="FJ4" s="39"/>
      <c r="FK4" s="39"/>
      <c r="FL4" s="39"/>
      <c r="FM4" s="39"/>
      <c r="FN4" s="39"/>
      <c r="FO4" s="39"/>
      <c r="FP4" s="39"/>
      <c r="FQ4" s="39"/>
      <c r="FR4" s="39"/>
      <c r="FS4" s="39"/>
      <c r="FT4" s="39"/>
      <c r="FU4" s="39"/>
      <c r="FV4" s="39"/>
      <c r="FW4" s="39"/>
      <c r="FX4" s="39"/>
      <c r="FY4" s="39"/>
      <c r="FZ4" s="39"/>
      <c r="GA4" s="39"/>
      <c r="GB4" s="39"/>
      <c r="GC4" s="39"/>
      <c r="GD4" s="39"/>
      <c r="GE4" s="39"/>
      <c r="GF4" s="39"/>
      <c r="GG4" s="39"/>
      <c r="GH4" s="39"/>
      <c r="GI4" s="39"/>
      <c r="GJ4" s="39"/>
      <c r="GK4" s="39"/>
      <c r="GL4" s="39"/>
      <c r="GM4" s="39"/>
      <c r="GN4" s="39"/>
      <c r="GO4" s="39"/>
      <c r="GP4" s="39"/>
      <c r="GQ4" s="39"/>
      <c r="GR4" s="39"/>
      <c r="GS4" s="39"/>
      <c r="GT4" s="39"/>
      <c r="GU4" s="39"/>
      <c r="GV4" s="39"/>
      <c r="GW4" s="39"/>
      <c r="GX4" s="39"/>
      <c r="GY4" s="39"/>
      <c r="GZ4" s="39"/>
      <c r="HA4" s="39"/>
      <c r="HB4" s="39"/>
      <c r="HC4" s="39"/>
      <c r="HD4" s="39"/>
      <c r="HE4" s="39"/>
      <c r="HF4" s="39"/>
      <c r="HG4" s="39"/>
      <c r="HH4" s="39"/>
      <c r="HI4" s="39"/>
      <c r="HJ4" s="39"/>
      <c r="HK4" s="39"/>
      <c r="HL4" s="39"/>
      <c r="HM4" s="39"/>
      <c r="HN4" s="39"/>
      <c r="HO4" s="39"/>
      <c r="HP4" s="39"/>
      <c r="HQ4" s="39"/>
      <c r="HR4" s="39"/>
      <c r="HS4" s="39"/>
      <c r="HT4" s="39"/>
      <c r="HU4" s="39"/>
      <c r="HV4" s="39"/>
      <c r="HW4" s="39"/>
      <c r="HX4" s="39"/>
      <c r="HY4" s="39"/>
      <c r="HZ4" s="39"/>
      <c r="IA4" s="39"/>
      <c r="IB4" s="39"/>
    </row>
    <row r="5" spans="1:236" ht="20.25" x14ac:dyDescent="0.3">
      <c r="A5" s="202" t="s">
        <v>132</v>
      </c>
      <c r="B5" s="203"/>
      <c r="C5" s="203"/>
      <c r="D5" s="203"/>
      <c r="E5" s="203"/>
      <c r="F5" s="203"/>
      <c r="G5" s="203"/>
      <c r="H5" s="203"/>
      <c r="I5" s="203"/>
      <c r="J5" s="203"/>
      <c r="K5" s="203"/>
      <c r="L5" s="204"/>
      <c r="O5" s="39"/>
      <c r="P5" s="39"/>
      <c r="Q5" s="39"/>
      <c r="R5" s="39"/>
      <c r="S5" s="39"/>
      <c r="T5" s="39"/>
      <c r="U5" s="39"/>
      <c r="V5" s="39"/>
      <c r="W5" s="39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39"/>
      <c r="AN5" s="39"/>
      <c r="AO5" s="39"/>
      <c r="AP5" s="39"/>
      <c r="AQ5" s="39"/>
      <c r="AR5" s="39"/>
      <c r="AS5" s="39"/>
      <c r="AT5" s="39"/>
      <c r="AU5" s="39"/>
      <c r="AV5" s="39"/>
      <c r="AW5" s="39"/>
      <c r="AX5" s="39"/>
      <c r="AY5" s="39"/>
      <c r="AZ5" s="39"/>
      <c r="BA5" s="39"/>
      <c r="BB5" s="39"/>
      <c r="BC5" s="39"/>
      <c r="BD5" s="39"/>
      <c r="BE5" s="39"/>
      <c r="BF5" s="39"/>
      <c r="BG5" s="39"/>
      <c r="BH5" s="39"/>
      <c r="BI5" s="39"/>
      <c r="BJ5" s="39"/>
      <c r="BK5" s="39"/>
      <c r="BL5" s="39"/>
      <c r="BM5" s="39"/>
      <c r="BN5" s="39"/>
      <c r="BO5" s="39"/>
      <c r="BP5" s="39"/>
      <c r="BQ5" s="39"/>
      <c r="BR5" s="39"/>
      <c r="BS5" s="39"/>
      <c r="BT5" s="39"/>
      <c r="BU5" s="39"/>
      <c r="BV5" s="39"/>
      <c r="BW5" s="39"/>
      <c r="BX5" s="39"/>
      <c r="BY5" s="39"/>
      <c r="BZ5" s="39"/>
      <c r="CA5" s="39"/>
      <c r="CB5" s="39"/>
      <c r="CC5" s="39"/>
      <c r="CD5" s="39"/>
      <c r="CE5" s="39"/>
      <c r="CF5" s="39"/>
      <c r="CG5" s="39"/>
      <c r="CH5" s="39"/>
      <c r="CI5" s="39"/>
      <c r="CJ5" s="39"/>
      <c r="CK5" s="39"/>
      <c r="CL5" s="39"/>
      <c r="CM5" s="39"/>
      <c r="CN5" s="39"/>
      <c r="CO5" s="39"/>
      <c r="CP5" s="39"/>
      <c r="CQ5" s="39"/>
      <c r="CR5" s="39"/>
      <c r="CS5" s="39"/>
      <c r="CT5" s="39"/>
      <c r="CU5" s="39"/>
      <c r="CV5" s="39"/>
      <c r="CW5" s="39"/>
      <c r="CX5" s="39"/>
      <c r="CY5" s="39"/>
      <c r="CZ5" s="39"/>
      <c r="DA5" s="39"/>
      <c r="DB5" s="39"/>
      <c r="DC5" s="39"/>
      <c r="DD5" s="39"/>
      <c r="DE5" s="39"/>
      <c r="DF5" s="39"/>
      <c r="DG5" s="39"/>
      <c r="DH5" s="39"/>
      <c r="DI5" s="39"/>
      <c r="DJ5" s="39"/>
      <c r="DK5" s="39"/>
      <c r="DL5" s="39"/>
      <c r="DM5" s="39"/>
      <c r="DN5" s="39"/>
      <c r="DO5" s="39"/>
      <c r="DP5" s="39"/>
      <c r="DQ5" s="39"/>
      <c r="DR5" s="39"/>
      <c r="DS5" s="39"/>
      <c r="DT5" s="39"/>
      <c r="DU5" s="39"/>
      <c r="DV5" s="39"/>
      <c r="DW5" s="39"/>
      <c r="DX5" s="39"/>
      <c r="DY5" s="39"/>
      <c r="DZ5" s="39"/>
      <c r="EA5" s="39"/>
      <c r="EB5" s="39"/>
      <c r="EC5" s="39"/>
      <c r="ED5" s="39"/>
      <c r="EE5" s="39"/>
      <c r="EF5" s="39"/>
      <c r="EG5" s="39"/>
      <c r="EH5" s="39"/>
      <c r="EI5" s="39"/>
      <c r="EJ5" s="39"/>
      <c r="EK5" s="39"/>
      <c r="EL5" s="39"/>
      <c r="EM5" s="39"/>
      <c r="EN5" s="39"/>
      <c r="EO5" s="39"/>
      <c r="EP5" s="39"/>
      <c r="EQ5" s="39"/>
      <c r="ER5" s="39"/>
      <c r="ES5" s="39"/>
      <c r="ET5" s="39"/>
      <c r="EU5" s="39"/>
      <c r="EV5" s="39"/>
      <c r="EW5" s="39"/>
      <c r="EX5" s="39"/>
      <c r="EY5" s="39"/>
      <c r="EZ5" s="39"/>
      <c r="FA5" s="39"/>
      <c r="FB5" s="39"/>
      <c r="FC5" s="39"/>
      <c r="FD5" s="39"/>
      <c r="FE5" s="39"/>
      <c r="FF5" s="39"/>
      <c r="FG5" s="39"/>
      <c r="FH5" s="39"/>
      <c r="FI5" s="39"/>
      <c r="FJ5" s="39"/>
      <c r="FK5" s="39"/>
      <c r="FL5" s="39"/>
      <c r="FM5" s="39"/>
      <c r="FN5" s="39"/>
      <c r="FO5" s="39"/>
      <c r="FP5" s="39"/>
      <c r="FQ5" s="39"/>
      <c r="FR5" s="39"/>
      <c r="FS5" s="39"/>
      <c r="FT5" s="39"/>
      <c r="FU5" s="39"/>
      <c r="FV5" s="39"/>
      <c r="FW5" s="39"/>
      <c r="FX5" s="39"/>
      <c r="FY5" s="39"/>
      <c r="FZ5" s="39"/>
      <c r="GA5" s="39"/>
      <c r="GB5" s="39"/>
      <c r="GC5" s="39"/>
      <c r="GD5" s="39"/>
      <c r="GE5" s="39"/>
      <c r="GF5" s="39"/>
      <c r="GG5" s="39"/>
      <c r="GH5" s="39"/>
      <c r="GI5" s="39"/>
      <c r="GJ5" s="39"/>
      <c r="GK5" s="39"/>
      <c r="GL5" s="39"/>
      <c r="GM5" s="39"/>
      <c r="GN5" s="39"/>
      <c r="GO5" s="39"/>
      <c r="GP5" s="39"/>
      <c r="GQ5" s="39"/>
      <c r="GR5" s="39"/>
      <c r="GS5" s="39"/>
      <c r="GT5" s="39"/>
      <c r="GU5" s="39"/>
      <c r="GV5" s="39"/>
      <c r="GW5" s="39"/>
      <c r="GX5" s="39"/>
      <c r="GY5" s="39"/>
      <c r="GZ5" s="39"/>
      <c r="HA5" s="39"/>
      <c r="HB5" s="39"/>
      <c r="HC5" s="39"/>
      <c r="HD5" s="39"/>
      <c r="HE5" s="39"/>
      <c r="HF5" s="39"/>
      <c r="HG5" s="39"/>
      <c r="HH5" s="39"/>
      <c r="HI5" s="39"/>
      <c r="HJ5" s="39"/>
      <c r="HK5" s="39"/>
      <c r="HL5" s="39"/>
      <c r="HM5" s="39"/>
      <c r="HN5" s="39"/>
      <c r="HO5" s="39"/>
      <c r="HP5" s="39"/>
      <c r="HQ5" s="39"/>
      <c r="HR5" s="39"/>
      <c r="HS5" s="39"/>
      <c r="HT5" s="39"/>
      <c r="HU5" s="39"/>
      <c r="HV5" s="39"/>
      <c r="HW5" s="39"/>
      <c r="HX5" s="39"/>
      <c r="HY5" s="39"/>
      <c r="HZ5" s="39"/>
      <c r="IA5" s="39"/>
      <c r="IB5" s="39"/>
    </row>
    <row r="6" spans="1:236" ht="21" thickBot="1" x14ac:dyDescent="0.35">
      <c r="A6" s="208" t="s">
        <v>209</v>
      </c>
      <c r="B6" s="209"/>
      <c r="C6" s="209"/>
      <c r="D6" s="209"/>
      <c r="E6" s="209"/>
      <c r="F6" s="209"/>
      <c r="G6" s="209"/>
      <c r="H6" s="209"/>
      <c r="I6" s="209"/>
      <c r="J6" s="209"/>
      <c r="K6" s="209"/>
      <c r="L6" s="210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39"/>
      <c r="BS6" s="39"/>
      <c r="BT6" s="39"/>
      <c r="BU6" s="39"/>
      <c r="BV6" s="39"/>
      <c r="BW6" s="39"/>
      <c r="BX6" s="39"/>
      <c r="BY6" s="39"/>
      <c r="BZ6" s="39"/>
      <c r="CA6" s="39"/>
      <c r="CB6" s="39"/>
      <c r="CC6" s="39"/>
      <c r="CD6" s="39"/>
      <c r="CE6" s="39"/>
      <c r="CF6" s="39"/>
      <c r="CG6" s="39"/>
      <c r="CH6" s="39"/>
      <c r="CI6" s="39"/>
      <c r="CJ6" s="39"/>
      <c r="CK6" s="39"/>
      <c r="CL6" s="39"/>
      <c r="CM6" s="39"/>
      <c r="CN6" s="39"/>
      <c r="CO6" s="39"/>
      <c r="CP6" s="39"/>
      <c r="CQ6" s="39"/>
      <c r="CR6" s="39"/>
      <c r="CS6" s="39"/>
      <c r="CT6" s="39"/>
      <c r="CU6" s="39"/>
      <c r="CV6" s="39"/>
      <c r="CW6" s="39"/>
      <c r="CX6" s="39"/>
      <c r="CY6" s="39"/>
      <c r="CZ6" s="39"/>
      <c r="DA6" s="39"/>
      <c r="DB6" s="39"/>
      <c r="DC6" s="39"/>
      <c r="DD6" s="39"/>
      <c r="DE6" s="39"/>
      <c r="DF6" s="39"/>
      <c r="DG6" s="39"/>
      <c r="DH6" s="39"/>
      <c r="DI6" s="39"/>
      <c r="DJ6" s="39"/>
      <c r="DK6" s="39"/>
      <c r="DL6" s="39"/>
      <c r="DM6" s="39"/>
      <c r="DN6" s="39"/>
      <c r="DO6" s="39"/>
      <c r="DP6" s="39"/>
      <c r="DQ6" s="39"/>
      <c r="DR6" s="39"/>
      <c r="DS6" s="39"/>
      <c r="DT6" s="39"/>
      <c r="DU6" s="39"/>
      <c r="DV6" s="39"/>
      <c r="DW6" s="39"/>
      <c r="DX6" s="39"/>
      <c r="DY6" s="39"/>
      <c r="DZ6" s="39"/>
      <c r="EA6" s="39"/>
      <c r="EB6" s="39"/>
      <c r="EC6" s="39"/>
      <c r="ED6" s="39"/>
      <c r="EE6" s="39"/>
      <c r="EF6" s="39"/>
      <c r="EG6" s="39"/>
      <c r="EH6" s="39"/>
      <c r="EI6" s="39"/>
      <c r="EJ6" s="39"/>
      <c r="EK6" s="39"/>
      <c r="EL6" s="39"/>
      <c r="EM6" s="39"/>
      <c r="EN6" s="39"/>
      <c r="EO6" s="39"/>
      <c r="EP6" s="39"/>
      <c r="EQ6" s="39"/>
      <c r="ER6" s="39"/>
      <c r="ES6" s="39"/>
      <c r="ET6" s="39"/>
      <c r="EU6" s="39"/>
      <c r="EV6" s="39"/>
      <c r="EW6" s="39"/>
      <c r="EX6" s="39"/>
      <c r="EY6" s="39"/>
      <c r="EZ6" s="39"/>
      <c r="FA6" s="39"/>
      <c r="FB6" s="39"/>
      <c r="FC6" s="39"/>
      <c r="FD6" s="39"/>
      <c r="FE6" s="39"/>
      <c r="FF6" s="39"/>
      <c r="FG6" s="39"/>
      <c r="FH6" s="39"/>
      <c r="FI6" s="39"/>
      <c r="FJ6" s="39"/>
      <c r="FK6" s="39"/>
      <c r="FL6" s="39"/>
      <c r="FM6" s="39"/>
      <c r="FN6" s="39"/>
      <c r="FO6" s="39"/>
      <c r="FP6" s="39"/>
      <c r="FQ6" s="39"/>
      <c r="FR6" s="39"/>
      <c r="FS6" s="39"/>
      <c r="FT6" s="39"/>
      <c r="FU6" s="39"/>
      <c r="FV6" s="39"/>
      <c r="FW6" s="39"/>
      <c r="FX6" s="39"/>
      <c r="FY6" s="39"/>
      <c r="FZ6" s="39"/>
      <c r="GA6" s="39"/>
      <c r="GB6" s="39"/>
      <c r="GC6" s="39"/>
      <c r="GD6" s="39"/>
      <c r="GE6" s="39"/>
      <c r="GF6" s="39"/>
      <c r="GG6" s="39"/>
      <c r="GH6" s="39"/>
      <c r="GI6" s="39"/>
      <c r="GJ6" s="39"/>
      <c r="GK6" s="39"/>
      <c r="GL6" s="39"/>
      <c r="GM6" s="39"/>
      <c r="GN6" s="39"/>
      <c r="GO6" s="39"/>
      <c r="GP6" s="39"/>
      <c r="GQ6" s="39"/>
      <c r="GR6" s="39"/>
      <c r="GS6" s="39"/>
      <c r="GT6" s="39"/>
      <c r="GU6" s="39"/>
      <c r="GV6" s="39"/>
      <c r="GW6" s="39"/>
      <c r="GX6" s="39"/>
      <c r="GY6" s="39"/>
      <c r="GZ6" s="39"/>
      <c r="HA6" s="39"/>
      <c r="HB6" s="39"/>
      <c r="HC6" s="39"/>
      <c r="HD6" s="39"/>
      <c r="HE6" s="39"/>
      <c r="HF6" s="39"/>
      <c r="HG6" s="39"/>
      <c r="HH6" s="39"/>
      <c r="HI6" s="39"/>
      <c r="HJ6" s="39"/>
      <c r="HK6" s="39"/>
      <c r="HL6" s="39"/>
      <c r="HM6" s="39"/>
      <c r="HN6" s="39"/>
      <c r="HO6" s="39"/>
      <c r="HP6" s="39"/>
      <c r="HQ6" s="39"/>
      <c r="HR6" s="39"/>
      <c r="HS6" s="39"/>
      <c r="HT6" s="39"/>
      <c r="HU6" s="39"/>
      <c r="HV6" s="39"/>
      <c r="HW6" s="39"/>
      <c r="HX6" s="39"/>
      <c r="HY6" s="39"/>
      <c r="HZ6" s="39"/>
      <c r="IA6" s="39"/>
      <c r="IB6" s="39"/>
    </row>
    <row r="7" spans="1:236" x14ac:dyDescent="0.25">
      <c r="A7" s="211" t="s">
        <v>13</v>
      </c>
      <c r="B7" s="206" t="s">
        <v>0</v>
      </c>
      <c r="C7" s="206" t="s">
        <v>103</v>
      </c>
      <c r="D7" s="197" t="s">
        <v>11</v>
      </c>
      <c r="E7" s="197" t="s">
        <v>12</v>
      </c>
      <c r="F7" s="213" t="s">
        <v>7</v>
      </c>
      <c r="G7" s="215" t="s">
        <v>1</v>
      </c>
      <c r="H7" s="213" t="s">
        <v>2</v>
      </c>
      <c r="I7" s="217" t="s">
        <v>3</v>
      </c>
      <c r="J7" s="213" t="s">
        <v>4</v>
      </c>
      <c r="K7" s="213" t="s">
        <v>5</v>
      </c>
      <c r="L7" s="219" t="s">
        <v>6</v>
      </c>
      <c r="O7" s="39"/>
      <c r="P7" s="40"/>
      <c r="Q7" s="39"/>
      <c r="R7" s="39"/>
      <c r="S7" s="39"/>
      <c r="T7" s="39"/>
      <c r="U7" s="39"/>
      <c r="V7" s="39"/>
      <c r="W7" s="39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39"/>
      <c r="AN7" s="39"/>
      <c r="AO7" s="39"/>
      <c r="AP7" s="39"/>
      <c r="AQ7" s="39"/>
      <c r="AR7" s="39"/>
      <c r="AS7" s="39"/>
      <c r="AT7" s="39"/>
      <c r="AU7" s="39"/>
      <c r="AV7" s="39"/>
      <c r="AW7" s="39"/>
      <c r="AX7" s="39"/>
      <c r="AY7" s="39"/>
      <c r="AZ7" s="39"/>
      <c r="BA7" s="39"/>
      <c r="BB7" s="39"/>
      <c r="BC7" s="39"/>
      <c r="BD7" s="39"/>
      <c r="BE7" s="39"/>
      <c r="BF7" s="39"/>
      <c r="BG7" s="39"/>
      <c r="BH7" s="39"/>
      <c r="BI7" s="39"/>
      <c r="BJ7" s="39"/>
      <c r="BK7" s="39"/>
      <c r="BL7" s="39"/>
      <c r="BM7" s="39"/>
      <c r="BN7" s="39"/>
      <c r="BO7" s="39"/>
      <c r="BP7" s="39"/>
      <c r="BQ7" s="39"/>
      <c r="BR7" s="39"/>
      <c r="BS7" s="39"/>
      <c r="BT7" s="39"/>
      <c r="BU7" s="39"/>
      <c r="BV7" s="39"/>
      <c r="BW7" s="39"/>
      <c r="BX7" s="39"/>
      <c r="BY7" s="39"/>
      <c r="BZ7" s="39"/>
      <c r="CA7" s="39"/>
      <c r="CB7" s="39"/>
      <c r="CC7" s="39"/>
      <c r="CD7" s="39"/>
      <c r="CE7" s="39"/>
      <c r="CF7" s="39"/>
      <c r="CG7" s="39"/>
      <c r="CH7" s="39"/>
      <c r="CI7" s="39"/>
      <c r="CJ7" s="39"/>
      <c r="CK7" s="39"/>
      <c r="CL7" s="39"/>
      <c r="CM7" s="39"/>
      <c r="CN7" s="39"/>
      <c r="CO7" s="39"/>
      <c r="CP7" s="39"/>
      <c r="CQ7" s="39"/>
      <c r="CR7" s="39"/>
      <c r="CS7" s="39"/>
      <c r="CT7" s="39"/>
      <c r="CU7" s="39"/>
      <c r="CV7" s="39"/>
      <c r="CW7" s="39"/>
      <c r="CX7" s="39"/>
      <c r="CY7" s="39"/>
      <c r="CZ7" s="39"/>
      <c r="DA7" s="39"/>
      <c r="DB7" s="39"/>
      <c r="DC7" s="39"/>
      <c r="DD7" s="39"/>
      <c r="DE7" s="39"/>
      <c r="DF7" s="39"/>
      <c r="DG7" s="39"/>
      <c r="DH7" s="39"/>
      <c r="DI7" s="39"/>
      <c r="DJ7" s="39"/>
      <c r="DK7" s="39"/>
      <c r="DL7" s="39"/>
      <c r="DM7" s="39"/>
      <c r="DN7" s="39"/>
      <c r="DO7" s="39"/>
      <c r="DP7" s="39"/>
      <c r="DQ7" s="39"/>
      <c r="DR7" s="39"/>
      <c r="DS7" s="39"/>
      <c r="DT7" s="39"/>
      <c r="DU7" s="39"/>
      <c r="DV7" s="39"/>
      <c r="DW7" s="39"/>
      <c r="DX7" s="39"/>
      <c r="DY7" s="39"/>
      <c r="DZ7" s="39"/>
      <c r="EA7" s="39"/>
      <c r="EB7" s="39"/>
      <c r="EC7" s="39"/>
      <c r="ED7" s="39"/>
      <c r="EE7" s="39"/>
      <c r="EF7" s="39"/>
      <c r="EG7" s="39"/>
      <c r="EH7" s="39"/>
      <c r="EI7" s="39"/>
      <c r="EJ7" s="39"/>
      <c r="EK7" s="39"/>
      <c r="EL7" s="39"/>
      <c r="EM7" s="39"/>
      <c r="EN7" s="39"/>
      <c r="EO7" s="39"/>
      <c r="EP7" s="39"/>
      <c r="EQ7" s="39"/>
      <c r="ER7" s="39"/>
      <c r="ES7" s="39"/>
      <c r="ET7" s="39"/>
      <c r="EU7" s="39"/>
      <c r="EV7" s="39"/>
      <c r="EW7" s="39"/>
      <c r="EX7" s="39"/>
      <c r="EY7" s="39"/>
      <c r="EZ7" s="39"/>
      <c r="FA7" s="39"/>
      <c r="FB7" s="39"/>
      <c r="FC7" s="39"/>
      <c r="FD7" s="39"/>
      <c r="FE7" s="39"/>
      <c r="FF7" s="39"/>
      <c r="FG7" s="39"/>
      <c r="FH7" s="39"/>
      <c r="FI7" s="39"/>
      <c r="FJ7" s="39"/>
      <c r="FK7" s="39"/>
      <c r="FL7" s="39"/>
      <c r="FM7" s="39"/>
      <c r="FN7" s="39"/>
      <c r="FO7" s="39"/>
      <c r="FP7" s="39"/>
      <c r="FQ7" s="39"/>
      <c r="FR7" s="39"/>
      <c r="FS7" s="39"/>
      <c r="FT7" s="39"/>
      <c r="FU7" s="39"/>
      <c r="FV7" s="39"/>
      <c r="FW7" s="39"/>
      <c r="FX7" s="39"/>
      <c r="FY7" s="39"/>
      <c r="FZ7" s="39"/>
      <c r="GA7" s="39"/>
      <c r="GB7" s="39"/>
      <c r="GC7" s="39"/>
      <c r="GD7" s="39"/>
      <c r="GE7" s="39"/>
      <c r="GF7" s="39"/>
      <c r="GG7" s="39"/>
      <c r="GH7" s="39"/>
      <c r="GI7" s="39"/>
      <c r="GJ7" s="39"/>
      <c r="GK7" s="39"/>
      <c r="GL7" s="39"/>
      <c r="GM7" s="39"/>
      <c r="GN7" s="39"/>
      <c r="GO7" s="39"/>
      <c r="GP7" s="39"/>
      <c r="GQ7" s="39"/>
      <c r="GR7" s="39"/>
      <c r="GS7" s="39"/>
      <c r="GT7" s="39"/>
      <c r="GU7" s="39"/>
      <c r="GV7" s="39"/>
      <c r="GW7" s="39"/>
      <c r="GX7" s="39"/>
      <c r="GY7" s="39"/>
      <c r="GZ7" s="39"/>
      <c r="HA7" s="39"/>
      <c r="HB7" s="39"/>
      <c r="HC7" s="39"/>
      <c r="HD7" s="39"/>
      <c r="HE7" s="39"/>
      <c r="HF7" s="39"/>
      <c r="HG7" s="39"/>
      <c r="HH7" s="39"/>
      <c r="HI7" s="39"/>
      <c r="HJ7" s="39"/>
      <c r="HK7" s="39"/>
      <c r="HL7" s="39"/>
      <c r="HM7" s="39"/>
      <c r="HN7" s="39"/>
      <c r="HO7" s="39"/>
      <c r="HP7" s="39"/>
      <c r="HQ7" s="39"/>
      <c r="HR7" s="39"/>
      <c r="HS7" s="39"/>
      <c r="HT7" s="39"/>
      <c r="HU7" s="39"/>
      <c r="HV7" s="39"/>
      <c r="HW7" s="39"/>
      <c r="HX7" s="39"/>
      <c r="HY7" s="39"/>
      <c r="HZ7" s="39"/>
      <c r="IA7" s="39"/>
      <c r="IB7" s="39"/>
    </row>
    <row r="8" spans="1:236" ht="15.75" thickBot="1" x14ac:dyDescent="0.3">
      <c r="A8" s="212"/>
      <c r="B8" s="207"/>
      <c r="C8" s="207"/>
      <c r="D8" s="198"/>
      <c r="E8" s="198"/>
      <c r="F8" s="214"/>
      <c r="G8" s="216"/>
      <c r="H8" s="214"/>
      <c r="I8" s="218"/>
      <c r="J8" s="214"/>
      <c r="K8" s="214"/>
      <c r="L8" s="220"/>
    </row>
    <row r="9" spans="1:236" x14ac:dyDescent="0.25">
      <c r="A9" s="205" t="s">
        <v>125</v>
      </c>
      <c r="B9" s="205"/>
      <c r="C9" s="205"/>
      <c r="D9" s="205"/>
      <c r="E9" s="205"/>
      <c r="F9" s="205"/>
      <c r="G9" s="205"/>
      <c r="H9" s="205"/>
      <c r="I9" s="205"/>
      <c r="J9" s="205"/>
      <c r="K9" s="205"/>
      <c r="L9" s="205"/>
      <c r="O9" s="39"/>
      <c r="P9" s="39"/>
      <c r="Q9" s="39"/>
      <c r="R9" s="39"/>
      <c r="S9" s="39"/>
      <c r="T9" s="39"/>
      <c r="U9" s="39"/>
      <c r="V9" s="39"/>
      <c r="W9" s="39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39"/>
      <c r="AN9" s="39"/>
      <c r="AO9" s="39"/>
      <c r="AP9" s="39"/>
      <c r="AQ9" s="39"/>
      <c r="AR9" s="39"/>
      <c r="AS9" s="39"/>
      <c r="AT9" s="39"/>
      <c r="AU9" s="39"/>
      <c r="AV9" s="39"/>
      <c r="AW9" s="39"/>
      <c r="AX9" s="39"/>
      <c r="AY9" s="39"/>
      <c r="AZ9" s="39"/>
      <c r="BA9" s="39"/>
      <c r="BB9" s="39"/>
      <c r="BC9" s="39"/>
      <c r="BD9" s="39"/>
      <c r="BE9" s="39"/>
      <c r="BF9" s="39"/>
      <c r="BG9" s="39"/>
      <c r="BH9" s="39"/>
      <c r="BI9" s="39"/>
      <c r="BJ9" s="39"/>
      <c r="BK9" s="39"/>
      <c r="BL9" s="39"/>
      <c r="BM9" s="39"/>
      <c r="BN9" s="39"/>
      <c r="BO9" s="39"/>
      <c r="BP9" s="39"/>
      <c r="BQ9" s="39"/>
      <c r="BR9" s="39"/>
      <c r="BS9" s="39"/>
      <c r="BT9" s="39"/>
      <c r="BU9" s="39"/>
      <c r="BV9" s="39"/>
      <c r="BW9" s="39"/>
      <c r="BX9" s="39"/>
      <c r="BY9" s="39"/>
      <c r="BZ9" s="39"/>
      <c r="CA9" s="39"/>
      <c r="CB9" s="39"/>
      <c r="CC9" s="39"/>
      <c r="CD9" s="39"/>
      <c r="CE9" s="39"/>
      <c r="CF9" s="39"/>
      <c r="CG9" s="39"/>
      <c r="CH9" s="39"/>
      <c r="CI9" s="39"/>
      <c r="CJ9" s="39"/>
      <c r="CK9" s="39"/>
      <c r="CL9" s="39"/>
      <c r="CM9" s="39"/>
      <c r="CN9" s="39"/>
      <c r="CO9" s="39"/>
      <c r="CP9" s="39"/>
      <c r="CQ9" s="39"/>
      <c r="CR9" s="39"/>
      <c r="CS9" s="39"/>
      <c r="CT9" s="39"/>
      <c r="CU9" s="39"/>
      <c r="CV9" s="39"/>
      <c r="CW9" s="39"/>
      <c r="CX9" s="39"/>
      <c r="CY9" s="39"/>
      <c r="CZ9" s="39"/>
      <c r="DA9" s="39"/>
      <c r="DB9" s="39"/>
      <c r="DC9" s="39"/>
      <c r="DD9" s="39"/>
      <c r="DE9" s="39"/>
      <c r="DF9" s="39"/>
      <c r="DG9" s="39"/>
      <c r="DH9" s="39"/>
      <c r="DI9" s="39"/>
      <c r="DJ9" s="39"/>
      <c r="DK9" s="39"/>
      <c r="DL9" s="39"/>
      <c r="DM9" s="39"/>
      <c r="DN9" s="39"/>
      <c r="DO9" s="39"/>
      <c r="DP9" s="39"/>
      <c r="DQ9" s="39"/>
      <c r="DR9" s="39"/>
      <c r="DS9" s="39"/>
      <c r="DT9" s="39"/>
      <c r="DU9" s="39"/>
      <c r="DV9" s="39"/>
      <c r="DW9" s="39"/>
      <c r="DX9" s="39"/>
      <c r="DY9" s="39"/>
      <c r="DZ9" s="39"/>
      <c r="EA9" s="39"/>
      <c r="EB9" s="39"/>
      <c r="EC9" s="39"/>
      <c r="ED9" s="39"/>
      <c r="EE9" s="39"/>
      <c r="EF9" s="39"/>
      <c r="EG9" s="39"/>
      <c r="EH9" s="39"/>
      <c r="EI9" s="39"/>
      <c r="EJ9" s="39"/>
      <c r="EK9" s="39"/>
      <c r="EL9" s="39"/>
      <c r="EM9" s="39"/>
      <c r="EN9" s="39"/>
      <c r="EO9" s="39"/>
      <c r="EP9" s="39"/>
      <c r="EQ9" s="39"/>
      <c r="ER9" s="39"/>
      <c r="ES9" s="39"/>
      <c r="ET9" s="39"/>
      <c r="EU9" s="39"/>
      <c r="EV9" s="39"/>
      <c r="EW9" s="39"/>
      <c r="EX9" s="39"/>
      <c r="EY9" s="39"/>
      <c r="EZ9" s="39"/>
      <c r="FA9" s="39"/>
      <c r="FB9" s="39"/>
      <c r="FC9" s="39"/>
      <c r="FD9" s="39"/>
      <c r="FE9" s="39"/>
      <c r="FF9" s="39"/>
      <c r="FG9" s="39"/>
      <c r="FH9" s="39"/>
      <c r="FI9" s="39"/>
      <c r="FJ9" s="39"/>
      <c r="FK9" s="39"/>
      <c r="FL9" s="39"/>
      <c r="FM9" s="39"/>
      <c r="FN9" s="39"/>
      <c r="FO9" s="39"/>
      <c r="FP9" s="39"/>
      <c r="FQ9" s="39"/>
      <c r="FR9" s="39"/>
      <c r="FS9" s="39"/>
      <c r="FT9" s="39"/>
      <c r="FU9" s="39"/>
      <c r="FV9" s="39"/>
      <c r="FW9" s="39"/>
      <c r="FX9" s="39"/>
      <c r="FY9" s="39"/>
      <c r="FZ9" s="39"/>
      <c r="GA9" s="39"/>
      <c r="GB9" s="39"/>
      <c r="GC9" s="39"/>
      <c r="GD9" s="39"/>
      <c r="GE9" s="39"/>
      <c r="GF9" s="39"/>
      <c r="GG9" s="39"/>
      <c r="GH9" s="39"/>
      <c r="GI9" s="39"/>
      <c r="GJ9" s="39"/>
      <c r="GK9" s="39"/>
      <c r="GL9" s="39"/>
      <c r="GM9" s="39"/>
      <c r="GN9" s="39"/>
      <c r="GO9" s="39"/>
      <c r="GP9" s="39"/>
      <c r="GQ9" s="39"/>
      <c r="GR9" s="39"/>
      <c r="GS9" s="39"/>
      <c r="GT9" s="39"/>
      <c r="GU9" s="39"/>
      <c r="GV9" s="39"/>
      <c r="GW9" s="39"/>
      <c r="GX9" s="39"/>
      <c r="GY9" s="39"/>
      <c r="GZ9" s="39"/>
      <c r="HA9" s="39"/>
      <c r="HB9" s="39"/>
      <c r="HC9" s="39"/>
      <c r="HD9" s="39"/>
      <c r="HE9" s="39"/>
      <c r="HF9" s="39"/>
      <c r="HG9" s="39"/>
      <c r="HH9" s="39"/>
      <c r="HI9" s="39"/>
      <c r="HJ9" s="39"/>
      <c r="HK9" s="39"/>
      <c r="HL9" s="39"/>
      <c r="HM9" s="39"/>
      <c r="HN9" s="39"/>
      <c r="HO9" s="39"/>
      <c r="HP9" s="39"/>
      <c r="HQ9" s="39"/>
      <c r="HR9" s="39"/>
      <c r="HS9" s="39"/>
      <c r="HT9" s="39"/>
      <c r="HU9" s="39"/>
      <c r="HV9" s="39"/>
      <c r="HW9" s="39"/>
      <c r="HX9" s="39"/>
      <c r="HY9" s="39"/>
      <c r="HZ9" s="39"/>
      <c r="IA9" s="39"/>
      <c r="IB9" s="39"/>
    </row>
    <row r="10" spans="1:236" x14ac:dyDescent="0.25">
      <c r="A10" s="38" t="s">
        <v>33</v>
      </c>
      <c r="B10" s="3" t="s">
        <v>34</v>
      </c>
      <c r="C10" s="6" t="s">
        <v>73</v>
      </c>
      <c r="D10" s="10">
        <v>44470</v>
      </c>
      <c r="E10" s="10" t="s">
        <v>113</v>
      </c>
      <c r="F10" s="132">
        <v>89500</v>
      </c>
      <c r="G10" s="176">
        <f>F10*0.0287</f>
        <v>2568.65</v>
      </c>
      <c r="H10" s="183">
        <v>8960.4500000000007</v>
      </c>
      <c r="I10" s="183">
        <v>2720.8</v>
      </c>
      <c r="J10" s="183">
        <v>2725.24</v>
      </c>
      <c r="K10" s="187">
        <v>16975.14</v>
      </c>
      <c r="L10" s="176">
        <v>72524.86</v>
      </c>
      <c r="O10" s="39"/>
      <c r="P10" s="39"/>
      <c r="Q10" s="39"/>
      <c r="R10" s="39"/>
      <c r="S10" s="39"/>
      <c r="T10" s="39"/>
      <c r="U10" s="39"/>
      <c r="V10" s="39"/>
      <c r="W10" s="39"/>
      <c r="X10" s="39"/>
      <c r="Y10" s="39"/>
      <c r="Z10" s="39"/>
      <c r="AA10" s="39"/>
      <c r="AB10" s="39"/>
      <c r="AC10" s="39"/>
      <c r="AD10" s="39"/>
      <c r="AE10" s="39"/>
      <c r="AF10" s="39"/>
      <c r="AG10" s="39"/>
      <c r="AH10" s="39"/>
      <c r="AI10" s="39"/>
      <c r="AJ10" s="39"/>
      <c r="AK10" s="39"/>
      <c r="AL10" s="39"/>
      <c r="AM10" s="39"/>
      <c r="AN10" s="39"/>
      <c r="AO10" s="39"/>
      <c r="AP10" s="39"/>
      <c r="AQ10" s="39"/>
      <c r="AR10" s="39"/>
      <c r="AS10" s="39"/>
      <c r="AT10" s="39"/>
      <c r="AU10" s="39"/>
      <c r="AV10" s="39"/>
      <c r="AW10" s="39"/>
      <c r="AX10" s="39"/>
      <c r="AY10" s="39"/>
      <c r="AZ10" s="39"/>
      <c r="BA10" s="39"/>
      <c r="BB10" s="39"/>
      <c r="BC10" s="39"/>
      <c r="BD10" s="39"/>
      <c r="BE10" s="39"/>
      <c r="BF10" s="39"/>
      <c r="BG10" s="39"/>
      <c r="BH10" s="39"/>
      <c r="BI10" s="39"/>
      <c r="BJ10" s="39"/>
      <c r="BK10" s="39"/>
      <c r="BL10" s="39"/>
      <c r="BM10" s="39"/>
      <c r="BN10" s="39"/>
      <c r="BO10" s="39"/>
      <c r="BP10" s="39"/>
      <c r="BQ10" s="39"/>
      <c r="BR10" s="39"/>
      <c r="BS10" s="39"/>
      <c r="BT10" s="39"/>
      <c r="BU10" s="39"/>
      <c r="BV10" s="39"/>
      <c r="BW10" s="39"/>
      <c r="BX10" s="39"/>
      <c r="BY10" s="39"/>
      <c r="BZ10" s="39"/>
      <c r="CA10" s="39"/>
      <c r="CB10" s="39"/>
      <c r="CC10" s="39"/>
      <c r="CD10" s="39"/>
      <c r="CE10" s="39"/>
      <c r="CF10" s="39"/>
      <c r="CG10" s="39"/>
      <c r="CH10" s="39"/>
      <c r="CI10" s="39"/>
      <c r="CJ10" s="39"/>
      <c r="CK10" s="39"/>
      <c r="CL10" s="39"/>
      <c r="CM10" s="39"/>
      <c r="CN10" s="39"/>
      <c r="CO10" s="39"/>
      <c r="CP10" s="39"/>
      <c r="CQ10" s="39"/>
      <c r="CR10" s="39"/>
      <c r="CS10" s="39"/>
      <c r="CT10" s="39"/>
      <c r="CU10" s="39"/>
      <c r="CV10" s="39"/>
      <c r="CW10" s="39"/>
      <c r="CX10" s="39"/>
      <c r="CY10" s="39"/>
      <c r="CZ10" s="39"/>
      <c r="DA10" s="39"/>
      <c r="DB10" s="39"/>
      <c r="DC10" s="39"/>
      <c r="DD10" s="39"/>
      <c r="DE10" s="39"/>
      <c r="DF10" s="39"/>
      <c r="DG10" s="39"/>
      <c r="DH10" s="39"/>
      <c r="DI10" s="39"/>
      <c r="DJ10" s="39"/>
      <c r="DK10" s="39"/>
      <c r="DL10" s="39"/>
      <c r="DM10" s="39"/>
      <c r="DN10" s="39"/>
      <c r="DO10" s="39"/>
      <c r="DP10" s="39"/>
      <c r="DQ10" s="39"/>
      <c r="DR10" s="39"/>
      <c r="DS10" s="39"/>
      <c r="DT10" s="39"/>
      <c r="DU10" s="39"/>
      <c r="DV10" s="39"/>
      <c r="DW10" s="39"/>
      <c r="DX10" s="39"/>
      <c r="DY10" s="39"/>
      <c r="DZ10" s="39"/>
      <c r="EA10" s="39"/>
      <c r="EB10" s="39"/>
      <c r="EC10" s="39"/>
      <c r="ED10" s="39"/>
      <c r="EE10" s="39"/>
      <c r="EF10" s="39"/>
      <c r="EG10" s="39"/>
      <c r="EH10" s="39"/>
      <c r="EI10" s="39"/>
      <c r="EJ10" s="39"/>
      <c r="EK10" s="39"/>
      <c r="EL10" s="39"/>
      <c r="EM10" s="39"/>
      <c r="EN10" s="39"/>
      <c r="EO10" s="39"/>
      <c r="EP10" s="39"/>
      <c r="EQ10" s="39"/>
      <c r="ER10" s="39"/>
      <c r="ES10" s="39"/>
      <c r="ET10" s="39"/>
      <c r="EU10" s="39"/>
      <c r="EV10" s="39"/>
      <c r="EW10" s="39"/>
      <c r="EX10" s="39"/>
      <c r="EY10" s="39"/>
      <c r="EZ10" s="39"/>
      <c r="FA10" s="39"/>
      <c r="FB10" s="39"/>
      <c r="FC10" s="39"/>
      <c r="FD10" s="39"/>
      <c r="FE10" s="39"/>
      <c r="FF10" s="39"/>
      <c r="FG10" s="39"/>
      <c r="FH10" s="39"/>
      <c r="FI10" s="39"/>
      <c r="FJ10" s="39"/>
      <c r="FK10" s="39"/>
      <c r="FL10" s="39"/>
      <c r="FM10" s="39"/>
      <c r="FN10" s="39"/>
      <c r="FO10" s="39"/>
      <c r="FP10" s="39"/>
      <c r="FQ10" s="39"/>
      <c r="FR10" s="39"/>
      <c r="FS10" s="39"/>
      <c r="FT10" s="39"/>
      <c r="FU10" s="39"/>
      <c r="FV10" s="39"/>
      <c r="FW10" s="39"/>
      <c r="FX10" s="39"/>
      <c r="FY10" s="39"/>
      <c r="FZ10" s="39"/>
      <c r="GA10" s="39"/>
      <c r="GB10" s="39"/>
      <c r="GC10" s="39"/>
      <c r="GD10" s="39"/>
      <c r="GE10" s="39"/>
      <c r="GF10" s="39"/>
      <c r="GG10" s="39"/>
      <c r="GH10" s="39"/>
      <c r="GI10" s="39"/>
      <c r="GJ10" s="39"/>
      <c r="GK10" s="39"/>
      <c r="GL10" s="39"/>
      <c r="GM10" s="39"/>
      <c r="GN10" s="39"/>
      <c r="GO10" s="39"/>
      <c r="GP10" s="39"/>
      <c r="GQ10" s="39"/>
      <c r="GR10" s="39"/>
      <c r="GS10" s="39"/>
      <c r="GT10" s="39"/>
      <c r="GU10" s="39"/>
      <c r="GV10" s="39"/>
      <c r="GW10" s="39"/>
      <c r="GX10" s="39"/>
      <c r="GY10" s="39"/>
      <c r="GZ10" s="39"/>
      <c r="HA10" s="39"/>
      <c r="HB10" s="39"/>
      <c r="HC10" s="39"/>
      <c r="HD10" s="39"/>
      <c r="HE10" s="39"/>
      <c r="HF10" s="39"/>
      <c r="HG10" s="39"/>
      <c r="HH10" s="39"/>
      <c r="HI10" s="39"/>
      <c r="HJ10" s="39"/>
      <c r="HK10" s="39"/>
      <c r="HL10" s="39"/>
      <c r="HM10" s="39"/>
      <c r="HN10" s="39"/>
      <c r="HO10" s="39"/>
      <c r="HP10" s="39"/>
      <c r="HQ10" s="39"/>
      <c r="HR10" s="39"/>
      <c r="HS10" s="39"/>
      <c r="HT10" s="39"/>
      <c r="HU10" s="39"/>
      <c r="HV10" s="39"/>
      <c r="HW10" s="39"/>
      <c r="HX10" s="39"/>
      <c r="HY10" s="39"/>
      <c r="HZ10" s="39"/>
      <c r="IA10" s="39"/>
      <c r="IB10" s="39"/>
    </row>
    <row r="11" spans="1:236" x14ac:dyDescent="0.25">
      <c r="A11" s="41" t="s">
        <v>14</v>
      </c>
      <c r="B11" s="12">
        <v>1</v>
      </c>
      <c r="C11" s="7"/>
      <c r="D11" s="41"/>
      <c r="E11" s="41"/>
      <c r="F11" s="148">
        <f>SUM(F10:F10)</f>
        <v>89500</v>
      </c>
      <c r="G11" s="163">
        <f t="shared" ref="G11:K11" si="0">SUM(G10:G10)</f>
        <v>2568.65</v>
      </c>
      <c r="H11" s="148">
        <f t="shared" si="0"/>
        <v>8960.4500000000007</v>
      </c>
      <c r="I11" s="148">
        <f t="shared" si="0"/>
        <v>2720.8</v>
      </c>
      <c r="J11" s="148">
        <f t="shared" si="0"/>
        <v>2725.24</v>
      </c>
      <c r="K11" s="148">
        <f t="shared" si="0"/>
        <v>16975.14</v>
      </c>
      <c r="L11" s="163">
        <f>F11-K11</f>
        <v>72524.86</v>
      </c>
      <c r="O11" s="39"/>
      <c r="P11" s="39"/>
      <c r="Q11" s="39"/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39"/>
      <c r="AD11" s="39"/>
      <c r="AE11" s="39"/>
      <c r="AF11" s="39"/>
      <c r="AG11" s="39"/>
      <c r="AH11" s="39"/>
      <c r="AI11" s="39"/>
      <c r="AJ11" s="39"/>
      <c r="AK11" s="39"/>
      <c r="AL11" s="39"/>
      <c r="AM11" s="39"/>
      <c r="AN11" s="39"/>
      <c r="AO11" s="39"/>
      <c r="AP11" s="39"/>
      <c r="AQ11" s="39"/>
      <c r="AR11" s="39"/>
      <c r="AS11" s="39"/>
      <c r="AT11" s="39"/>
      <c r="AU11" s="39"/>
      <c r="AV11" s="39"/>
      <c r="AW11" s="39"/>
      <c r="AX11" s="39"/>
      <c r="AY11" s="39"/>
      <c r="AZ11" s="39"/>
      <c r="BA11" s="39"/>
      <c r="BB11" s="39"/>
      <c r="BC11" s="39"/>
      <c r="BD11" s="39"/>
      <c r="BE11" s="39"/>
      <c r="BF11" s="39"/>
      <c r="BG11" s="39"/>
      <c r="BH11" s="39"/>
      <c r="BI11" s="39"/>
      <c r="BJ11" s="39"/>
      <c r="BK11" s="39"/>
      <c r="BL11" s="39"/>
      <c r="BM11" s="39"/>
      <c r="BN11" s="39"/>
      <c r="BO11" s="39"/>
      <c r="BP11" s="39"/>
      <c r="BQ11" s="39"/>
      <c r="BR11" s="39"/>
      <c r="BS11" s="39"/>
      <c r="BT11" s="39"/>
      <c r="BU11" s="39"/>
      <c r="BV11" s="39"/>
      <c r="BW11" s="39"/>
      <c r="BX11" s="39"/>
      <c r="BY11" s="39"/>
      <c r="BZ11" s="39"/>
      <c r="CA11" s="39"/>
      <c r="CB11" s="39"/>
      <c r="CC11" s="39"/>
      <c r="CD11" s="39"/>
      <c r="CE11" s="39"/>
      <c r="CF11" s="39"/>
      <c r="CG11" s="39"/>
      <c r="CH11" s="39"/>
      <c r="CI11" s="39"/>
      <c r="CJ11" s="39"/>
      <c r="CK11" s="39"/>
      <c r="CL11" s="39"/>
      <c r="CM11" s="39"/>
      <c r="CN11" s="39"/>
      <c r="CO11" s="39"/>
      <c r="CP11" s="39"/>
      <c r="CQ11" s="39"/>
      <c r="CR11" s="39"/>
      <c r="CS11" s="39"/>
      <c r="CT11" s="39"/>
      <c r="CU11" s="39"/>
      <c r="CV11" s="39"/>
      <c r="CW11" s="39"/>
      <c r="CX11" s="39"/>
      <c r="CY11" s="39"/>
      <c r="CZ11" s="39"/>
      <c r="DA11" s="39"/>
      <c r="DB11" s="39"/>
      <c r="DC11" s="39"/>
      <c r="DD11" s="39"/>
      <c r="DE11" s="39"/>
      <c r="DF11" s="39"/>
      <c r="DG11" s="39"/>
      <c r="DH11" s="39"/>
      <c r="DI11" s="39"/>
      <c r="DJ11" s="39"/>
      <c r="DK11" s="39"/>
      <c r="DL11" s="39"/>
      <c r="DM11" s="39"/>
      <c r="DN11" s="39"/>
      <c r="DO11" s="39"/>
      <c r="DP11" s="39"/>
      <c r="DQ11" s="39"/>
      <c r="DR11" s="39"/>
      <c r="DS11" s="39"/>
      <c r="DT11" s="39"/>
      <c r="DU11" s="39"/>
      <c r="DV11" s="39"/>
      <c r="DW11" s="39"/>
      <c r="DX11" s="39"/>
      <c r="DY11" s="39"/>
      <c r="DZ11" s="39"/>
      <c r="EA11" s="39"/>
      <c r="EB11" s="39"/>
      <c r="EC11" s="39"/>
      <c r="ED11" s="39"/>
      <c r="EE11" s="39"/>
      <c r="EF11" s="39"/>
      <c r="EG11" s="39"/>
      <c r="EH11" s="39"/>
      <c r="EI11" s="39"/>
      <c r="EJ11" s="39"/>
      <c r="EK11" s="39"/>
      <c r="EL11" s="39"/>
      <c r="EM11" s="39"/>
      <c r="EN11" s="39"/>
      <c r="EO11" s="39"/>
      <c r="EP11" s="39"/>
      <c r="EQ11" s="39"/>
      <c r="ER11" s="39"/>
      <c r="ES11" s="39"/>
      <c r="ET11" s="39"/>
      <c r="EU11" s="39"/>
      <c r="EV11" s="39"/>
      <c r="EW11" s="39"/>
      <c r="EX11" s="39"/>
      <c r="EY11" s="39"/>
      <c r="EZ11" s="39"/>
      <c r="FA11" s="39"/>
      <c r="FB11" s="39"/>
      <c r="FC11" s="39"/>
      <c r="FD11" s="39"/>
      <c r="FE11" s="39"/>
      <c r="FF11" s="39"/>
      <c r="FG11" s="39"/>
      <c r="FH11" s="39"/>
      <c r="FI11" s="39"/>
      <c r="FJ11" s="39"/>
      <c r="FK11" s="39"/>
      <c r="FL11" s="39"/>
      <c r="FM11" s="39"/>
      <c r="FN11" s="39"/>
      <c r="FO11" s="39"/>
      <c r="FP11" s="39"/>
      <c r="FQ11" s="39"/>
      <c r="FR11" s="39"/>
      <c r="FS11" s="39"/>
      <c r="FT11" s="39"/>
      <c r="FU11" s="39"/>
      <c r="FV11" s="39"/>
      <c r="FW11" s="39"/>
      <c r="FX11" s="39"/>
      <c r="FY11" s="39"/>
      <c r="FZ11" s="39"/>
      <c r="GA11" s="39"/>
      <c r="GB11" s="39"/>
      <c r="GC11" s="39"/>
      <c r="GD11" s="39"/>
      <c r="GE11" s="39"/>
      <c r="GF11" s="39"/>
      <c r="GG11" s="39"/>
      <c r="GH11" s="39"/>
      <c r="GI11" s="39"/>
      <c r="GJ11" s="39"/>
      <c r="GK11" s="39"/>
      <c r="GL11" s="39"/>
      <c r="GM11" s="39"/>
      <c r="GN11" s="39"/>
      <c r="GO11" s="39"/>
      <c r="GP11" s="39"/>
      <c r="GQ11" s="39"/>
      <c r="GR11" s="39"/>
      <c r="GS11" s="39"/>
      <c r="GT11" s="39"/>
      <c r="GU11" s="39"/>
      <c r="GV11" s="39"/>
      <c r="GW11" s="39"/>
      <c r="GX11" s="39"/>
      <c r="GY11" s="39"/>
      <c r="GZ11" s="39"/>
      <c r="HA11" s="39"/>
      <c r="HB11" s="39"/>
      <c r="HC11" s="39"/>
      <c r="HD11" s="39"/>
      <c r="HE11" s="39"/>
      <c r="HF11" s="39"/>
      <c r="HG11" s="39"/>
      <c r="HH11" s="39"/>
      <c r="HI11" s="39"/>
      <c r="HJ11" s="39"/>
      <c r="HK11" s="39"/>
      <c r="HL11" s="39"/>
      <c r="HM11" s="39"/>
      <c r="HN11" s="39"/>
      <c r="HO11" s="39"/>
      <c r="HP11" s="39"/>
      <c r="HQ11" s="39"/>
      <c r="HR11" s="39"/>
      <c r="HS11" s="39"/>
      <c r="HT11" s="39"/>
      <c r="HU11" s="39"/>
      <c r="HV11" s="39"/>
      <c r="HW11" s="39"/>
      <c r="HX11" s="39"/>
      <c r="HY11" s="39"/>
      <c r="HZ11" s="39"/>
      <c r="IA11" s="39"/>
      <c r="IB11" s="39"/>
    </row>
    <row r="12" spans="1:236" s="47" customFormat="1" x14ac:dyDescent="0.25">
      <c r="B12" s="13"/>
      <c r="C12" s="11"/>
      <c r="D12" s="39"/>
      <c r="E12" s="39"/>
      <c r="F12" s="147"/>
      <c r="G12" s="166"/>
      <c r="H12" s="147"/>
      <c r="I12" s="147"/>
      <c r="J12" s="147"/>
      <c r="K12" s="147"/>
      <c r="L12" s="166"/>
      <c r="O12" s="39"/>
      <c r="P12" s="39"/>
      <c r="Q12" s="39"/>
      <c r="R12" s="39"/>
      <c r="S12" s="39"/>
      <c r="T12" s="39"/>
      <c r="U12" s="39"/>
      <c r="V12" s="39"/>
      <c r="W12" s="39"/>
      <c r="X12" s="39"/>
      <c r="Y12" s="39"/>
      <c r="Z12" s="39"/>
      <c r="AA12" s="39"/>
      <c r="AB12" s="39"/>
      <c r="AC12" s="39"/>
      <c r="AD12" s="39"/>
      <c r="AE12" s="39"/>
      <c r="AF12" s="39"/>
      <c r="AG12" s="39"/>
      <c r="AH12" s="39"/>
      <c r="AI12" s="39"/>
      <c r="AJ12" s="39"/>
      <c r="AK12" s="39"/>
      <c r="AL12" s="39"/>
      <c r="AM12" s="39"/>
      <c r="AN12" s="39"/>
      <c r="AO12" s="39"/>
      <c r="AP12" s="39"/>
      <c r="AQ12" s="39"/>
      <c r="AR12" s="39"/>
      <c r="AS12" s="39"/>
      <c r="AT12" s="39"/>
      <c r="AU12" s="39"/>
      <c r="AV12" s="39"/>
      <c r="AW12" s="39"/>
      <c r="AX12" s="39"/>
      <c r="AY12" s="39"/>
      <c r="AZ12" s="39"/>
      <c r="BA12" s="39"/>
      <c r="BB12" s="39"/>
      <c r="BC12" s="39"/>
      <c r="BD12" s="39"/>
      <c r="BE12" s="39"/>
      <c r="BF12" s="39"/>
      <c r="BG12" s="39"/>
      <c r="BH12" s="39"/>
      <c r="BI12" s="39"/>
      <c r="BJ12" s="39"/>
      <c r="BK12" s="39"/>
      <c r="BL12" s="39"/>
      <c r="BM12" s="39"/>
      <c r="BN12" s="39"/>
      <c r="BO12" s="39"/>
      <c r="BP12" s="39"/>
      <c r="BQ12" s="39"/>
      <c r="BR12" s="39"/>
      <c r="BS12" s="39"/>
      <c r="BT12" s="39"/>
      <c r="BU12" s="39"/>
      <c r="BV12" s="39"/>
      <c r="BW12" s="39"/>
      <c r="BX12" s="39"/>
      <c r="BY12" s="39"/>
      <c r="BZ12" s="39"/>
      <c r="CA12" s="39"/>
      <c r="CB12" s="39"/>
      <c r="CC12" s="39"/>
      <c r="CD12" s="39"/>
      <c r="CE12" s="39"/>
      <c r="CF12" s="39"/>
      <c r="CG12" s="39"/>
      <c r="CH12" s="39"/>
      <c r="CI12" s="39"/>
      <c r="CJ12" s="39"/>
      <c r="CK12" s="39"/>
      <c r="CL12" s="39"/>
      <c r="CM12" s="39"/>
      <c r="CN12" s="39"/>
      <c r="CO12" s="39"/>
      <c r="CP12" s="39"/>
      <c r="CQ12" s="39"/>
      <c r="CR12" s="39"/>
      <c r="CS12" s="39"/>
      <c r="CT12" s="39"/>
      <c r="CU12" s="39"/>
      <c r="CV12" s="39"/>
      <c r="CW12" s="39"/>
      <c r="CX12" s="39"/>
      <c r="CY12" s="39"/>
      <c r="CZ12" s="39"/>
      <c r="DA12" s="39"/>
      <c r="DB12" s="39"/>
      <c r="DC12" s="39"/>
      <c r="DD12" s="39"/>
      <c r="DE12" s="39"/>
      <c r="DF12" s="39"/>
      <c r="DG12" s="39"/>
      <c r="DH12" s="39"/>
      <c r="DI12" s="39"/>
      <c r="DJ12" s="39"/>
      <c r="DK12" s="39"/>
      <c r="DL12" s="39"/>
      <c r="DM12" s="39"/>
      <c r="DN12" s="39"/>
      <c r="DO12" s="39"/>
      <c r="DP12" s="39"/>
      <c r="DQ12" s="39"/>
      <c r="DR12" s="39"/>
      <c r="DS12" s="39"/>
      <c r="DT12" s="39"/>
      <c r="DU12" s="39"/>
      <c r="DV12" s="39"/>
      <c r="DW12" s="39"/>
      <c r="DX12" s="39"/>
      <c r="DY12" s="39"/>
      <c r="DZ12" s="39"/>
      <c r="EA12" s="39"/>
      <c r="EB12" s="39"/>
      <c r="EC12" s="39"/>
      <c r="ED12" s="39"/>
      <c r="EE12" s="39"/>
      <c r="EF12" s="39"/>
      <c r="EG12" s="39"/>
      <c r="EH12" s="39"/>
      <c r="EI12" s="39"/>
      <c r="EJ12" s="39"/>
      <c r="EK12" s="39"/>
      <c r="EL12" s="39"/>
      <c r="EM12" s="39"/>
      <c r="EN12" s="39"/>
      <c r="EO12" s="39"/>
      <c r="EP12" s="39"/>
      <c r="EQ12" s="39"/>
      <c r="ER12" s="39"/>
      <c r="ES12" s="39"/>
      <c r="ET12" s="39"/>
      <c r="EU12" s="39"/>
      <c r="EV12" s="39"/>
      <c r="EW12" s="39"/>
      <c r="EX12" s="39"/>
      <c r="EY12" s="39"/>
      <c r="EZ12" s="39"/>
      <c r="FA12" s="39"/>
      <c r="FB12" s="39"/>
      <c r="FC12" s="39"/>
      <c r="FD12" s="39"/>
      <c r="FE12" s="39"/>
      <c r="FF12" s="39"/>
      <c r="FG12" s="39"/>
      <c r="FH12" s="39"/>
      <c r="FI12" s="39"/>
      <c r="FJ12" s="39"/>
      <c r="FK12" s="39"/>
      <c r="FL12" s="39"/>
      <c r="FM12" s="39"/>
      <c r="FN12" s="39"/>
      <c r="FO12" s="39"/>
      <c r="FP12" s="39"/>
      <c r="FQ12" s="39"/>
      <c r="FR12" s="39"/>
      <c r="FS12" s="39"/>
      <c r="FT12" s="39"/>
      <c r="FU12" s="39"/>
      <c r="FV12" s="39"/>
      <c r="FW12" s="39"/>
      <c r="FX12" s="39"/>
      <c r="FY12" s="39"/>
      <c r="FZ12" s="39"/>
      <c r="GA12" s="39"/>
      <c r="GB12" s="39"/>
      <c r="GC12" s="39"/>
      <c r="GD12" s="39"/>
      <c r="GE12" s="39"/>
      <c r="GF12" s="39"/>
      <c r="GG12" s="39"/>
      <c r="GH12" s="39"/>
      <c r="GI12" s="39"/>
      <c r="GJ12" s="39"/>
      <c r="GK12" s="39"/>
      <c r="GL12" s="39"/>
      <c r="GM12" s="39"/>
      <c r="GN12" s="39"/>
      <c r="GO12" s="39"/>
      <c r="GP12" s="39"/>
      <c r="GQ12" s="39"/>
      <c r="GR12" s="39"/>
      <c r="GS12" s="39"/>
      <c r="GT12" s="39"/>
      <c r="GU12" s="39"/>
      <c r="GV12" s="39"/>
      <c r="GW12" s="39"/>
      <c r="GX12" s="39"/>
      <c r="GY12" s="39"/>
      <c r="GZ12" s="39"/>
      <c r="HA12" s="39"/>
      <c r="HB12" s="39"/>
      <c r="HC12" s="39"/>
      <c r="HD12" s="39"/>
      <c r="HE12" s="39"/>
      <c r="HF12" s="39"/>
      <c r="HG12" s="39"/>
      <c r="HH12" s="39"/>
      <c r="HI12" s="39"/>
      <c r="HJ12" s="39"/>
      <c r="HK12" s="39"/>
      <c r="HL12" s="39"/>
      <c r="HM12" s="39"/>
      <c r="HN12" s="39"/>
      <c r="HO12" s="39"/>
      <c r="HP12" s="39"/>
      <c r="HQ12" s="39"/>
      <c r="HR12" s="39"/>
      <c r="HS12" s="39"/>
      <c r="HT12" s="39"/>
      <c r="HU12" s="39"/>
      <c r="HV12" s="39"/>
      <c r="HW12" s="39"/>
      <c r="HX12" s="39"/>
      <c r="HY12" s="39"/>
      <c r="HZ12" s="39"/>
      <c r="IA12" s="39"/>
      <c r="IB12" s="39"/>
    </row>
    <row r="13" spans="1:236" s="47" customFormat="1" x14ac:dyDescent="0.25">
      <c r="A13" s="39" t="s">
        <v>126</v>
      </c>
      <c r="B13" s="13"/>
      <c r="C13" s="11"/>
      <c r="D13" s="39"/>
      <c r="E13" s="39"/>
      <c r="F13" s="147"/>
      <c r="G13" s="166"/>
      <c r="H13" s="147"/>
      <c r="I13" s="147"/>
      <c r="J13" s="147"/>
      <c r="K13" s="147"/>
      <c r="L13" s="166"/>
      <c r="O13" s="39"/>
      <c r="P13" s="39"/>
      <c r="Q13" s="39"/>
      <c r="R13" s="39"/>
      <c r="S13" s="39"/>
      <c r="T13" s="39"/>
      <c r="U13" s="39"/>
      <c r="V13" s="39"/>
      <c r="W13" s="39"/>
      <c r="X13" s="39"/>
      <c r="Y13" s="39"/>
      <c r="Z13" s="39"/>
      <c r="AA13" s="39"/>
      <c r="AB13" s="39"/>
      <c r="AC13" s="39"/>
      <c r="AD13" s="39"/>
      <c r="AE13" s="39"/>
      <c r="AF13" s="39"/>
      <c r="AG13" s="39"/>
      <c r="AH13" s="39"/>
      <c r="AI13" s="39"/>
      <c r="AJ13" s="39"/>
      <c r="AK13" s="39"/>
      <c r="AL13" s="39"/>
      <c r="AM13" s="39"/>
      <c r="AN13" s="39"/>
      <c r="AO13" s="39"/>
      <c r="AP13" s="39"/>
      <c r="AQ13" s="39"/>
      <c r="AR13" s="39"/>
      <c r="AS13" s="39"/>
      <c r="AT13" s="39"/>
      <c r="AU13" s="39"/>
      <c r="AV13" s="39"/>
      <c r="AW13" s="39"/>
      <c r="AX13" s="39"/>
      <c r="AY13" s="39"/>
      <c r="AZ13" s="39"/>
      <c r="BA13" s="39"/>
      <c r="BB13" s="39"/>
      <c r="BC13" s="39"/>
      <c r="BD13" s="39"/>
      <c r="BE13" s="39"/>
      <c r="BF13" s="39"/>
      <c r="BG13" s="39"/>
      <c r="BH13" s="39"/>
      <c r="BI13" s="39"/>
      <c r="BJ13" s="39"/>
      <c r="BK13" s="39"/>
      <c r="BL13" s="39"/>
      <c r="BM13" s="39"/>
      <c r="BN13" s="39"/>
      <c r="BO13" s="39"/>
      <c r="BP13" s="39"/>
      <c r="BQ13" s="39"/>
      <c r="BR13" s="39"/>
      <c r="BS13" s="39"/>
      <c r="BT13" s="39"/>
      <c r="BU13" s="39"/>
      <c r="BV13" s="39"/>
      <c r="BW13" s="39"/>
      <c r="BX13" s="39"/>
      <c r="BY13" s="39"/>
      <c r="BZ13" s="39"/>
      <c r="CA13" s="39"/>
      <c r="CB13" s="39"/>
      <c r="CC13" s="39"/>
      <c r="CD13" s="39"/>
      <c r="CE13" s="39"/>
      <c r="CF13" s="39"/>
      <c r="CG13" s="39"/>
      <c r="CH13" s="39"/>
      <c r="CI13" s="39"/>
      <c r="CJ13" s="39"/>
      <c r="CK13" s="39"/>
      <c r="CL13" s="39"/>
      <c r="CM13" s="39"/>
      <c r="CN13" s="39"/>
      <c r="CO13" s="39"/>
      <c r="CP13" s="39"/>
      <c r="CQ13" s="39"/>
      <c r="CR13" s="39"/>
      <c r="CS13" s="39"/>
      <c r="CT13" s="39"/>
      <c r="CU13" s="39"/>
      <c r="CV13" s="39"/>
      <c r="CW13" s="39"/>
      <c r="CX13" s="39"/>
      <c r="CY13" s="39"/>
      <c r="CZ13" s="39"/>
      <c r="DA13" s="39"/>
      <c r="DB13" s="39"/>
      <c r="DC13" s="39"/>
      <c r="DD13" s="39"/>
      <c r="DE13" s="39"/>
      <c r="DF13" s="39"/>
      <c r="DG13" s="39"/>
      <c r="DH13" s="39"/>
      <c r="DI13" s="39"/>
      <c r="DJ13" s="39"/>
      <c r="DK13" s="39"/>
      <c r="DL13" s="39"/>
      <c r="DM13" s="39"/>
      <c r="DN13" s="39"/>
      <c r="DO13" s="39"/>
      <c r="DP13" s="39"/>
      <c r="DQ13" s="39"/>
      <c r="DR13" s="39"/>
      <c r="DS13" s="39"/>
      <c r="DT13" s="39"/>
      <c r="DU13" s="39"/>
      <c r="DV13" s="39"/>
      <c r="DW13" s="39"/>
      <c r="DX13" s="39"/>
      <c r="DY13" s="39"/>
      <c r="DZ13" s="39"/>
      <c r="EA13" s="39"/>
      <c r="EB13" s="39"/>
      <c r="EC13" s="39"/>
      <c r="ED13" s="39"/>
      <c r="EE13" s="39"/>
      <c r="EF13" s="39"/>
      <c r="EG13" s="39"/>
      <c r="EH13" s="39"/>
      <c r="EI13" s="39"/>
      <c r="EJ13" s="39"/>
      <c r="EK13" s="39"/>
      <c r="EL13" s="39"/>
      <c r="EM13" s="39"/>
      <c r="EN13" s="39"/>
      <c r="EO13" s="39"/>
      <c r="EP13" s="39"/>
      <c r="EQ13" s="39"/>
      <c r="ER13" s="39"/>
      <c r="ES13" s="39"/>
      <c r="ET13" s="39"/>
      <c r="EU13" s="39"/>
      <c r="EV13" s="39"/>
      <c r="EW13" s="39"/>
      <c r="EX13" s="39"/>
      <c r="EY13" s="39"/>
      <c r="EZ13" s="39"/>
      <c r="FA13" s="39"/>
      <c r="FB13" s="39"/>
      <c r="FC13" s="39"/>
      <c r="FD13" s="39"/>
      <c r="FE13" s="39"/>
      <c r="FF13" s="39"/>
      <c r="FG13" s="39"/>
      <c r="FH13" s="39"/>
      <c r="FI13" s="39"/>
      <c r="FJ13" s="39"/>
      <c r="FK13" s="39"/>
      <c r="FL13" s="39"/>
      <c r="FM13" s="39"/>
      <c r="FN13" s="39"/>
      <c r="FO13" s="39"/>
      <c r="FP13" s="39"/>
      <c r="FQ13" s="39"/>
      <c r="FR13" s="39"/>
      <c r="FS13" s="39"/>
      <c r="FT13" s="39"/>
      <c r="FU13" s="39"/>
      <c r="FV13" s="39"/>
      <c r="FW13" s="39"/>
      <c r="FX13" s="39"/>
      <c r="FY13" s="39"/>
      <c r="FZ13" s="39"/>
      <c r="GA13" s="39"/>
      <c r="GB13" s="39"/>
      <c r="GC13" s="39"/>
      <c r="GD13" s="39"/>
      <c r="GE13" s="39"/>
      <c r="GF13" s="39"/>
      <c r="GG13" s="39"/>
      <c r="GH13" s="39"/>
      <c r="GI13" s="39"/>
      <c r="GJ13" s="39"/>
      <c r="GK13" s="39"/>
      <c r="GL13" s="39"/>
      <c r="GM13" s="39"/>
      <c r="GN13" s="39"/>
      <c r="GO13" s="39"/>
      <c r="GP13" s="39"/>
      <c r="GQ13" s="39"/>
      <c r="GR13" s="39"/>
      <c r="GS13" s="39"/>
      <c r="GT13" s="39"/>
      <c r="GU13" s="39"/>
      <c r="GV13" s="39"/>
      <c r="GW13" s="39"/>
      <c r="GX13" s="39"/>
      <c r="GY13" s="39"/>
      <c r="GZ13" s="39"/>
      <c r="HA13" s="39"/>
      <c r="HB13" s="39"/>
      <c r="HC13" s="39"/>
      <c r="HD13" s="39"/>
      <c r="HE13" s="39"/>
      <c r="HF13" s="39"/>
      <c r="HG13" s="39"/>
      <c r="HH13" s="39"/>
      <c r="HI13" s="39"/>
      <c r="HJ13" s="39"/>
      <c r="HK13" s="39"/>
      <c r="HL13" s="39"/>
      <c r="HM13" s="39"/>
      <c r="HN13" s="39"/>
      <c r="HO13" s="39"/>
      <c r="HP13" s="39"/>
      <c r="HQ13" s="39"/>
      <c r="HR13" s="39"/>
      <c r="HS13" s="39"/>
      <c r="HT13" s="39"/>
      <c r="HU13" s="39"/>
      <c r="HV13" s="39"/>
      <c r="HW13" s="39"/>
      <c r="HX13" s="39"/>
      <c r="HY13" s="39"/>
      <c r="HZ13" s="39"/>
      <c r="IA13" s="39"/>
      <c r="IB13" s="39"/>
    </row>
    <row r="14" spans="1:236" s="44" customFormat="1" x14ac:dyDescent="0.25">
      <c r="A14" s="44" t="s">
        <v>127</v>
      </c>
      <c r="B14" s="22" t="s">
        <v>55</v>
      </c>
      <c r="C14" s="23" t="s">
        <v>73</v>
      </c>
      <c r="D14" s="24">
        <v>44409</v>
      </c>
      <c r="E14" s="112" t="s">
        <v>113</v>
      </c>
      <c r="F14" s="149">
        <v>133000</v>
      </c>
      <c r="G14" s="167">
        <v>3817.1</v>
      </c>
      <c r="H14" s="149">
        <v>5484.4</v>
      </c>
      <c r="I14" s="149">
        <v>4043.2</v>
      </c>
      <c r="J14" s="149">
        <v>13749.97</v>
      </c>
      <c r="K14" s="149">
        <v>27094.67</v>
      </c>
      <c r="L14" s="167">
        <v>105905.33</v>
      </c>
      <c r="M14" s="46"/>
      <c r="N14" s="46"/>
      <c r="O14" s="46"/>
      <c r="P14" s="46"/>
      <c r="Q14" s="46"/>
      <c r="R14" s="46"/>
      <c r="S14" s="46"/>
      <c r="T14" s="46"/>
      <c r="U14" s="46"/>
      <c r="V14" s="46"/>
      <c r="W14" s="46"/>
      <c r="X14" s="46"/>
      <c r="Y14" s="46"/>
      <c r="Z14" s="46"/>
      <c r="AA14" s="46"/>
      <c r="AB14" s="46"/>
      <c r="AC14" s="46"/>
      <c r="AD14" s="46"/>
      <c r="AE14" s="46"/>
      <c r="AF14" s="46"/>
      <c r="AG14" s="46"/>
      <c r="AH14" s="46"/>
      <c r="AI14" s="46"/>
      <c r="AJ14" s="46"/>
      <c r="AK14" s="46"/>
      <c r="AL14" s="46"/>
      <c r="AM14" s="46"/>
      <c r="AN14" s="46"/>
      <c r="AO14" s="46"/>
      <c r="AP14" s="46"/>
      <c r="BY14" s="46"/>
      <c r="BZ14" s="46"/>
      <c r="CA14" s="46"/>
      <c r="CB14" s="46"/>
      <c r="CC14" s="46"/>
      <c r="CD14" s="46"/>
      <c r="CE14" s="46"/>
      <c r="CF14" s="46"/>
      <c r="CG14" s="46"/>
      <c r="CH14" s="46"/>
      <c r="CI14" s="46"/>
      <c r="CJ14" s="46"/>
      <c r="CK14" s="46"/>
      <c r="CL14" s="46"/>
      <c r="CM14" s="46"/>
      <c r="CN14" s="46"/>
      <c r="CO14" s="46"/>
      <c r="CP14" s="46"/>
      <c r="CQ14" s="46"/>
      <c r="CR14" s="46"/>
      <c r="CS14" s="46"/>
      <c r="CT14" s="46"/>
      <c r="CU14" s="46"/>
      <c r="CV14" s="46"/>
      <c r="CW14" s="46"/>
      <c r="CX14" s="46"/>
      <c r="CY14" s="46"/>
      <c r="CZ14" s="46"/>
      <c r="DA14" s="46"/>
      <c r="DB14" s="46"/>
      <c r="DC14" s="46"/>
      <c r="DD14" s="46"/>
      <c r="DE14" s="46"/>
      <c r="DF14" s="46"/>
      <c r="DG14" s="46"/>
      <c r="DH14" s="46"/>
      <c r="DI14" s="46"/>
      <c r="DJ14" s="46"/>
      <c r="DK14" s="46"/>
      <c r="DL14" s="46"/>
      <c r="DM14" s="46"/>
      <c r="DN14" s="46"/>
      <c r="DO14" s="46"/>
      <c r="DP14" s="46"/>
      <c r="DQ14" s="46"/>
      <c r="DR14" s="46"/>
      <c r="DS14" s="46"/>
      <c r="DT14" s="46"/>
      <c r="DU14" s="46"/>
      <c r="DV14" s="46"/>
      <c r="DW14" s="46"/>
      <c r="DX14" s="46"/>
      <c r="DY14" s="46"/>
      <c r="DZ14" s="46"/>
      <c r="EA14" s="46"/>
      <c r="EB14" s="46"/>
      <c r="EC14" s="46"/>
      <c r="ED14" s="46"/>
      <c r="EE14" s="46"/>
      <c r="EF14" s="46"/>
      <c r="EG14" s="46"/>
      <c r="EH14" s="46"/>
      <c r="EI14" s="46"/>
      <c r="EJ14" s="46"/>
      <c r="EK14" s="46"/>
      <c r="EL14" s="46"/>
      <c r="EM14" s="46"/>
      <c r="EN14" s="46"/>
      <c r="EO14" s="46"/>
      <c r="EP14" s="46"/>
      <c r="EQ14" s="46"/>
      <c r="ER14" s="46"/>
      <c r="ES14" s="46"/>
      <c r="ET14" s="46"/>
      <c r="EU14" s="46"/>
      <c r="EV14" s="46"/>
      <c r="EW14" s="46"/>
      <c r="EX14" s="46"/>
      <c r="EY14" s="46"/>
      <c r="EZ14" s="46"/>
      <c r="FA14" s="46"/>
      <c r="FB14" s="46"/>
      <c r="FC14" s="46"/>
      <c r="FD14" s="46"/>
      <c r="FE14" s="46"/>
      <c r="FF14" s="46"/>
      <c r="FG14" s="46"/>
      <c r="FH14" s="46"/>
      <c r="FI14" s="46"/>
      <c r="FJ14" s="46"/>
      <c r="FK14" s="46"/>
      <c r="FL14" s="46"/>
      <c r="FM14" s="46"/>
      <c r="FN14" s="46"/>
      <c r="FO14" s="46"/>
      <c r="FP14" s="46"/>
      <c r="FQ14" s="46"/>
      <c r="FR14" s="46"/>
      <c r="FS14" s="46"/>
      <c r="FT14" s="46"/>
      <c r="FU14" s="46"/>
      <c r="FV14" s="46"/>
      <c r="FW14" s="46"/>
      <c r="FX14" s="46"/>
      <c r="FY14" s="46"/>
      <c r="FZ14" s="46"/>
    </row>
    <row r="15" spans="1:236" s="41" customFormat="1" x14ac:dyDescent="0.25">
      <c r="A15" s="41" t="s">
        <v>14</v>
      </c>
      <c r="B15" s="12">
        <v>1</v>
      </c>
      <c r="C15" s="7"/>
      <c r="D15" s="111"/>
      <c r="F15" s="148">
        <f>F14</f>
        <v>133000</v>
      </c>
      <c r="G15" s="163">
        <f t="shared" ref="G15:L15" si="1">G14</f>
        <v>3817.1</v>
      </c>
      <c r="H15" s="148">
        <f t="shared" si="1"/>
        <v>5484.4</v>
      </c>
      <c r="I15" s="148">
        <f t="shared" si="1"/>
        <v>4043.2</v>
      </c>
      <c r="J15" s="148">
        <f t="shared" si="1"/>
        <v>13749.97</v>
      </c>
      <c r="K15" s="148">
        <f t="shared" si="1"/>
        <v>27094.67</v>
      </c>
      <c r="L15" s="163">
        <f t="shared" si="1"/>
        <v>105905.33</v>
      </c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0"/>
      <c r="AO15" s="40"/>
      <c r="AP15" s="40"/>
      <c r="AQ15" s="40"/>
      <c r="AR15" s="40"/>
      <c r="AS15" s="40"/>
      <c r="AT15" s="40"/>
      <c r="AU15" s="40"/>
      <c r="AV15" s="40"/>
      <c r="AW15" s="40"/>
      <c r="AX15" s="40"/>
      <c r="AY15" s="40"/>
      <c r="AZ15" s="40"/>
      <c r="BA15" s="40"/>
      <c r="BB15" s="40"/>
      <c r="BC15" s="40"/>
      <c r="BD15" s="40"/>
      <c r="BE15" s="40"/>
      <c r="BF15" s="40"/>
      <c r="BG15" s="40"/>
      <c r="BH15" s="40"/>
      <c r="BI15" s="40"/>
      <c r="BJ15" s="40"/>
      <c r="BK15" s="40"/>
      <c r="BL15" s="40"/>
      <c r="BM15" s="40"/>
      <c r="BN15" s="40"/>
      <c r="BO15" s="40"/>
      <c r="BP15" s="40"/>
      <c r="BQ15" s="40"/>
      <c r="BR15" s="40"/>
      <c r="BS15" s="40"/>
      <c r="BT15" s="40"/>
      <c r="BU15" s="40"/>
      <c r="BV15" s="40"/>
      <c r="BW15" s="40"/>
      <c r="BX15" s="40"/>
      <c r="BY15" s="40"/>
      <c r="BZ15" s="40"/>
      <c r="CA15" s="40"/>
      <c r="CB15" s="40"/>
      <c r="CC15" s="40"/>
      <c r="CD15" s="40"/>
      <c r="CE15" s="40"/>
      <c r="CF15" s="40"/>
      <c r="CG15" s="40"/>
      <c r="CH15" s="40"/>
      <c r="CI15" s="40"/>
      <c r="CJ15" s="40"/>
      <c r="CK15" s="40"/>
      <c r="CL15" s="40"/>
      <c r="CM15" s="40"/>
      <c r="CN15" s="40"/>
      <c r="CO15" s="40"/>
      <c r="CP15" s="40"/>
      <c r="CQ15" s="40"/>
      <c r="CR15" s="40"/>
      <c r="CS15" s="40"/>
      <c r="CT15" s="40"/>
      <c r="CU15" s="40"/>
      <c r="CV15" s="40"/>
      <c r="CW15" s="40"/>
      <c r="CX15" s="40"/>
      <c r="CY15" s="40"/>
      <c r="CZ15" s="40"/>
      <c r="DA15" s="40"/>
      <c r="DB15" s="40"/>
      <c r="DC15" s="40"/>
      <c r="DD15" s="40"/>
      <c r="DE15" s="40"/>
      <c r="DF15" s="40"/>
      <c r="DG15" s="40"/>
      <c r="DH15" s="40"/>
      <c r="DI15" s="40"/>
      <c r="DJ15" s="40"/>
      <c r="DK15" s="40"/>
      <c r="DL15" s="40"/>
      <c r="DM15" s="40"/>
      <c r="DN15" s="40"/>
      <c r="DO15" s="40"/>
      <c r="DP15" s="40"/>
      <c r="DQ15" s="40"/>
      <c r="DR15" s="40"/>
      <c r="DS15" s="40"/>
      <c r="DT15" s="40"/>
      <c r="DU15" s="40"/>
      <c r="DV15" s="40"/>
      <c r="DW15" s="40"/>
      <c r="DX15" s="40"/>
      <c r="DY15" s="40"/>
      <c r="DZ15" s="40"/>
      <c r="EA15" s="40"/>
      <c r="EB15" s="40"/>
      <c r="EC15" s="40"/>
      <c r="ED15" s="40"/>
      <c r="EE15" s="40"/>
      <c r="EF15" s="40"/>
      <c r="EG15" s="40"/>
      <c r="EH15" s="40"/>
      <c r="EI15" s="40"/>
      <c r="EJ15" s="40"/>
      <c r="EK15" s="40"/>
      <c r="EL15" s="40"/>
      <c r="EM15" s="40"/>
      <c r="EN15" s="40"/>
      <c r="EO15" s="40"/>
      <c r="EP15" s="40"/>
      <c r="EQ15" s="40"/>
      <c r="ER15" s="40"/>
      <c r="ES15" s="40"/>
      <c r="ET15" s="40"/>
      <c r="EU15" s="40"/>
      <c r="EV15" s="40"/>
      <c r="EW15" s="40"/>
      <c r="EX15" s="40"/>
      <c r="EY15" s="40"/>
      <c r="EZ15" s="40"/>
      <c r="FA15" s="40"/>
      <c r="FB15" s="40"/>
      <c r="FC15" s="40"/>
      <c r="FD15" s="40"/>
      <c r="FE15" s="40"/>
      <c r="FF15" s="40"/>
      <c r="FG15" s="40"/>
      <c r="FH15" s="40"/>
      <c r="FI15" s="40"/>
      <c r="FJ15" s="40"/>
      <c r="FK15" s="40"/>
      <c r="FL15" s="40"/>
      <c r="FM15" s="40"/>
      <c r="FN15" s="40"/>
      <c r="FO15" s="40"/>
      <c r="FP15" s="40"/>
      <c r="FQ15" s="40"/>
      <c r="FR15" s="40"/>
      <c r="FS15" s="40"/>
      <c r="FT15" s="40"/>
      <c r="FU15" s="40"/>
      <c r="FV15" s="40"/>
      <c r="FW15" s="40"/>
      <c r="FX15" s="40"/>
      <c r="FY15" s="40"/>
      <c r="FZ15" s="40"/>
    </row>
    <row r="16" spans="1:236" x14ac:dyDescent="0.25">
      <c r="AP16" s="45"/>
      <c r="AQ16" s="45"/>
      <c r="AR16" s="45"/>
      <c r="AS16" s="45"/>
      <c r="AT16" s="45"/>
      <c r="AU16" s="45"/>
      <c r="AV16" s="45"/>
      <c r="AW16" s="45"/>
      <c r="AX16" s="45"/>
      <c r="AY16" s="45"/>
      <c r="AZ16" s="45"/>
      <c r="BA16" s="45"/>
      <c r="BB16" s="45"/>
      <c r="BC16" s="45"/>
      <c r="BD16" s="45"/>
      <c r="BE16" s="45"/>
      <c r="BF16" s="45"/>
      <c r="BG16" s="45"/>
      <c r="BH16" s="45"/>
      <c r="BI16" s="45"/>
      <c r="BJ16" s="45"/>
      <c r="BK16" s="45"/>
      <c r="BL16" s="45"/>
      <c r="BM16" s="45"/>
      <c r="BN16" s="45"/>
      <c r="BO16" s="45"/>
      <c r="BP16" s="45"/>
      <c r="BQ16" s="45"/>
      <c r="BR16" s="45"/>
      <c r="BS16" s="45"/>
      <c r="BT16" s="45"/>
      <c r="BU16" s="45"/>
      <c r="BV16" s="45"/>
      <c r="BW16" s="45"/>
      <c r="BX16" s="45"/>
      <c r="BY16" s="45"/>
    </row>
    <row r="17" spans="1:236" ht="11.25" customHeight="1" x14ac:dyDescent="0.25">
      <c r="A17" s="37" t="s">
        <v>45</v>
      </c>
      <c r="B17" s="37"/>
      <c r="C17" s="37"/>
      <c r="D17" s="59"/>
      <c r="E17" s="37"/>
      <c r="F17" s="150"/>
      <c r="G17" s="164"/>
      <c r="H17" s="150"/>
      <c r="I17" s="150"/>
      <c r="J17" s="150"/>
      <c r="K17" s="150"/>
      <c r="L17" s="164"/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39"/>
      <c r="AA17" s="39"/>
      <c r="AB17" s="39"/>
      <c r="AC17" s="39"/>
      <c r="AD17" s="39"/>
      <c r="AE17" s="39"/>
      <c r="AF17" s="39"/>
      <c r="AG17" s="39"/>
      <c r="AH17" s="39"/>
      <c r="AI17" s="39"/>
      <c r="AJ17" s="39"/>
      <c r="AK17" s="39"/>
      <c r="AL17" s="39"/>
      <c r="AM17" s="39"/>
      <c r="AN17" s="39"/>
      <c r="AO17" s="39"/>
      <c r="AP17" s="39"/>
      <c r="AQ17" s="39"/>
      <c r="AR17" s="39"/>
      <c r="AS17" s="39"/>
      <c r="AT17" s="39"/>
      <c r="AU17" s="39"/>
      <c r="AV17" s="39"/>
      <c r="AW17" s="39"/>
      <c r="AX17" s="39"/>
      <c r="AY17" s="39"/>
      <c r="AZ17" s="39"/>
      <c r="BA17" s="39"/>
      <c r="BB17" s="39"/>
      <c r="BC17" s="39"/>
      <c r="BD17" s="39"/>
      <c r="BE17" s="39"/>
      <c r="BF17" s="39"/>
      <c r="BG17" s="39"/>
      <c r="BH17" s="39"/>
      <c r="BI17" s="39"/>
      <c r="BJ17" s="39"/>
      <c r="BK17" s="39"/>
      <c r="BL17" s="39"/>
      <c r="BM17" s="39"/>
      <c r="BN17" s="39"/>
      <c r="BO17" s="39"/>
      <c r="BP17" s="39"/>
      <c r="BQ17" s="39"/>
      <c r="BR17" s="39"/>
      <c r="BS17" s="39"/>
      <c r="BT17" s="39"/>
      <c r="BU17" s="39"/>
      <c r="BV17" s="39"/>
      <c r="BW17" s="39"/>
      <c r="BX17" s="39"/>
      <c r="BY17" s="39"/>
      <c r="BZ17" s="39"/>
      <c r="CA17" s="39"/>
      <c r="CB17" s="39"/>
      <c r="CC17" s="39"/>
      <c r="CD17" s="39"/>
      <c r="CE17" s="39"/>
      <c r="CF17" s="39"/>
      <c r="CG17" s="39"/>
      <c r="CH17" s="39"/>
      <c r="CI17" s="39"/>
      <c r="CJ17" s="39"/>
      <c r="CK17" s="39"/>
      <c r="CL17" s="39"/>
      <c r="CM17" s="39"/>
      <c r="CN17" s="39"/>
      <c r="CO17" s="39"/>
      <c r="CP17" s="39"/>
      <c r="CQ17" s="39"/>
      <c r="CR17" s="39"/>
      <c r="CS17" s="39"/>
      <c r="CT17" s="39"/>
      <c r="CU17" s="39"/>
      <c r="CV17" s="39"/>
      <c r="CW17" s="39"/>
      <c r="CX17" s="39"/>
      <c r="CY17" s="39"/>
      <c r="CZ17" s="39"/>
      <c r="DA17" s="39"/>
      <c r="DB17" s="39"/>
      <c r="DC17" s="39"/>
      <c r="DD17" s="39"/>
      <c r="DE17" s="39"/>
      <c r="DF17" s="39"/>
      <c r="DG17" s="39"/>
      <c r="DH17" s="39"/>
      <c r="DI17" s="39"/>
      <c r="DJ17" s="39"/>
      <c r="DK17" s="39"/>
      <c r="DL17" s="39"/>
      <c r="DM17" s="39"/>
      <c r="DN17" s="39"/>
      <c r="DO17" s="39"/>
      <c r="DP17" s="39"/>
      <c r="DQ17" s="39"/>
      <c r="DR17" s="39"/>
      <c r="DS17" s="39"/>
      <c r="DT17" s="39"/>
      <c r="DU17" s="39"/>
      <c r="DV17" s="39"/>
      <c r="DW17" s="39"/>
      <c r="DX17" s="39"/>
      <c r="DY17" s="39"/>
      <c r="DZ17" s="39"/>
      <c r="EA17" s="39"/>
      <c r="EB17" s="39"/>
      <c r="EC17" s="39"/>
      <c r="ED17" s="39"/>
      <c r="EE17" s="39"/>
      <c r="EF17" s="39"/>
      <c r="EG17" s="39"/>
      <c r="EH17" s="39"/>
      <c r="EI17" s="39"/>
      <c r="EJ17" s="39"/>
      <c r="EK17" s="39"/>
      <c r="EL17" s="39"/>
      <c r="EM17" s="39"/>
      <c r="EN17" s="39"/>
      <c r="EO17" s="39"/>
      <c r="EP17" s="39"/>
      <c r="EQ17" s="39"/>
      <c r="ER17" s="39"/>
      <c r="ES17" s="39"/>
      <c r="ET17" s="39"/>
      <c r="EU17" s="39"/>
      <c r="EV17" s="39"/>
      <c r="EW17" s="39"/>
      <c r="EX17" s="39"/>
      <c r="EY17" s="39"/>
      <c r="EZ17" s="39"/>
      <c r="FA17" s="39"/>
      <c r="FB17" s="39"/>
      <c r="FC17" s="39"/>
      <c r="FD17" s="39"/>
      <c r="FE17" s="39"/>
      <c r="FF17" s="39"/>
      <c r="FG17" s="39"/>
      <c r="FH17" s="39"/>
      <c r="FI17" s="39"/>
      <c r="FJ17" s="39"/>
      <c r="FK17" s="39"/>
      <c r="FL17" s="39"/>
      <c r="FM17" s="39"/>
      <c r="FN17" s="39"/>
      <c r="FO17" s="39"/>
      <c r="FP17" s="39"/>
      <c r="FQ17" s="39"/>
      <c r="FR17" s="39"/>
      <c r="FS17" s="39"/>
      <c r="FT17" s="39"/>
      <c r="FU17" s="39"/>
      <c r="FV17" s="39"/>
      <c r="FW17" s="39"/>
      <c r="FX17" s="39"/>
      <c r="FY17" s="39"/>
      <c r="FZ17" s="39"/>
      <c r="GA17" s="39"/>
      <c r="GB17" s="39"/>
      <c r="GC17" s="39"/>
      <c r="GD17" s="39"/>
      <c r="GE17" s="39"/>
      <c r="GF17" s="39"/>
      <c r="GG17" s="39"/>
      <c r="GH17" s="39"/>
      <c r="GI17" s="39"/>
      <c r="GJ17" s="39"/>
      <c r="GK17" s="39"/>
      <c r="GL17" s="39"/>
      <c r="GM17" s="39"/>
      <c r="GN17" s="39"/>
      <c r="GO17" s="39"/>
      <c r="GP17" s="39"/>
      <c r="GQ17" s="39"/>
      <c r="GR17" s="39"/>
      <c r="GS17" s="39"/>
      <c r="GT17" s="39"/>
      <c r="GU17" s="39"/>
      <c r="GV17" s="39"/>
      <c r="GW17" s="39"/>
      <c r="GX17" s="39"/>
      <c r="GY17" s="39"/>
      <c r="GZ17" s="39"/>
      <c r="HA17" s="39"/>
      <c r="HB17" s="39"/>
      <c r="HC17" s="39"/>
      <c r="HD17" s="39"/>
      <c r="HE17" s="39"/>
      <c r="HF17" s="39"/>
      <c r="HG17" s="39"/>
      <c r="HH17" s="39"/>
      <c r="HI17" s="39"/>
      <c r="HJ17" s="39"/>
      <c r="HK17" s="39"/>
      <c r="HL17" s="39"/>
      <c r="HM17" s="39"/>
      <c r="HN17" s="39"/>
      <c r="HO17" s="39"/>
      <c r="HP17" s="39"/>
      <c r="HQ17" s="39"/>
      <c r="HR17" s="39"/>
      <c r="HS17" s="39"/>
      <c r="HT17" s="39"/>
      <c r="HU17" s="39"/>
      <c r="HV17" s="39"/>
      <c r="HW17" s="39"/>
      <c r="HX17" s="39"/>
      <c r="HY17" s="39"/>
      <c r="HZ17" s="39"/>
      <c r="IA17" s="39"/>
      <c r="IB17" s="39"/>
    </row>
    <row r="18" spans="1:236" s="32" customFormat="1" ht="11.25" customHeight="1" x14ac:dyDescent="0.25">
      <c r="A18" s="4" t="s">
        <v>77</v>
      </c>
      <c r="B18" s="5" t="s">
        <v>92</v>
      </c>
      <c r="C18" s="5" t="s">
        <v>73</v>
      </c>
      <c r="D18" s="105" t="s">
        <v>101</v>
      </c>
      <c r="E18" s="10" t="s">
        <v>113</v>
      </c>
      <c r="F18" s="151">
        <v>40000</v>
      </c>
      <c r="G18" s="177">
        <v>1148</v>
      </c>
      <c r="H18" s="184">
        <v>0</v>
      </c>
      <c r="I18" s="184">
        <v>1216</v>
      </c>
      <c r="J18" s="184">
        <v>4025</v>
      </c>
      <c r="K18" s="184">
        <v>6389</v>
      </c>
      <c r="L18" s="191">
        <v>33611</v>
      </c>
      <c r="O18" s="39"/>
      <c r="P18" s="39"/>
      <c r="Q18" s="39"/>
      <c r="R18" s="39"/>
      <c r="S18" s="39"/>
      <c r="T18" s="39"/>
      <c r="U18" s="39"/>
      <c r="V18" s="39"/>
      <c r="W18" s="39"/>
      <c r="X18" s="39"/>
      <c r="Y18" s="39"/>
      <c r="Z18" s="39"/>
      <c r="AA18" s="39"/>
      <c r="AB18" s="39"/>
      <c r="AC18" s="39"/>
      <c r="AD18" s="39"/>
      <c r="AE18" s="39"/>
      <c r="AF18" s="39"/>
      <c r="AG18" s="39"/>
      <c r="AH18" s="39"/>
      <c r="AI18" s="39"/>
      <c r="AJ18" s="39"/>
      <c r="AK18" s="39"/>
      <c r="AL18" s="39"/>
      <c r="AM18" s="39"/>
      <c r="AN18" s="39"/>
      <c r="AO18" s="39"/>
      <c r="AP18" s="39"/>
      <c r="AQ18" s="39"/>
      <c r="AR18" s="39"/>
      <c r="AS18" s="39"/>
      <c r="AT18" s="39"/>
      <c r="AU18" s="39"/>
      <c r="AV18" s="39"/>
      <c r="AW18" s="39"/>
      <c r="AX18" s="39"/>
      <c r="AY18" s="39"/>
      <c r="AZ18" s="39"/>
      <c r="BA18" s="39"/>
      <c r="BB18" s="39"/>
      <c r="BC18" s="39"/>
      <c r="BD18" s="39"/>
      <c r="BE18" s="39"/>
      <c r="BF18" s="39"/>
      <c r="BG18" s="39"/>
      <c r="BH18" s="39"/>
      <c r="BI18" s="39"/>
      <c r="BJ18" s="39"/>
      <c r="BK18" s="39"/>
      <c r="BL18" s="39"/>
      <c r="BM18" s="39"/>
      <c r="BN18" s="39"/>
      <c r="BO18" s="39"/>
      <c r="BP18" s="39"/>
      <c r="BQ18" s="39"/>
      <c r="BR18" s="39"/>
      <c r="BS18" s="39"/>
      <c r="BT18" s="39"/>
      <c r="BU18" s="39"/>
      <c r="BV18" s="39"/>
      <c r="BW18" s="39"/>
      <c r="BX18" s="39"/>
      <c r="BY18" s="39"/>
      <c r="BZ18" s="39"/>
      <c r="CA18" s="39"/>
      <c r="CB18" s="39"/>
      <c r="CC18" s="39"/>
      <c r="CD18" s="39"/>
      <c r="CE18" s="39"/>
      <c r="CF18" s="39"/>
      <c r="CG18" s="39"/>
      <c r="CH18" s="39"/>
      <c r="CI18" s="39"/>
      <c r="CJ18" s="39"/>
      <c r="CK18" s="39"/>
      <c r="CL18" s="39"/>
      <c r="CM18" s="39"/>
      <c r="CN18" s="39"/>
      <c r="CO18" s="39"/>
      <c r="CP18" s="39"/>
      <c r="CQ18" s="39"/>
      <c r="CR18" s="39"/>
      <c r="CS18" s="39"/>
      <c r="CT18" s="39"/>
      <c r="CU18" s="39"/>
      <c r="CV18" s="39"/>
      <c r="CW18" s="39"/>
      <c r="CX18" s="39"/>
      <c r="CY18" s="39"/>
      <c r="CZ18" s="39"/>
      <c r="DA18" s="39"/>
      <c r="DB18" s="39"/>
      <c r="DC18" s="39"/>
      <c r="DD18" s="39"/>
      <c r="DE18" s="39"/>
      <c r="DF18" s="39"/>
      <c r="DG18" s="39"/>
      <c r="DH18" s="39"/>
      <c r="DI18" s="39"/>
      <c r="DJ18" s="39"/>
      <c r="DK18" s="39"/>
      <c r="DL18" s="39"/>
      <c r="DM18" s="39"/>
      <c r="DN18" s="39"/>
      <c r="DO18" s="39"/>
      <c r="DP18" s="39"/>
      <c r="DQ18" s="39"/>
      <c r="DR18" s="39"/>
      <c r="DS18" s="39"/>
      <c r="DT18" s="39"/>
      <c r="DU18" s="39"/>
      <c r="DV18" s="39"/>
      <c r="DW18" s="39"/>
      <c r="DX18" s="39"/>
      <c r="DY18" s="39"/>
      <c r="DZ18" s="39"/>
      <c r="EA18" s="39"/>
      <c r="EB18" s="39"/>
      <c r="EC18" s="39"/>
      <c r="ED18" s="39"/>
      <c r="EE18" s="39"/>
      <c r="EF18" s="39"/>
      <c r="EG18" s="39"/>
      <c r="EH18" s="39"/>
      <c r="EI18" s="39"/>
      <c r="EJ18" s="39"/>
      <c r="EK18" s="39"/>
      <c r="EL18" s="39"/>
      <c r="EM18" s="39"/>
      <c r="EN18" s="39"/>
      <c r="EO18" s="39"/>
      <c r="EP18" s="39"/>
      <c r="EQ18" s="39"/>
      <c r="ER18" s="39"/>
      <c r="ES18" s="39"/>
      <c r="ET18" s="39"/>
      <c r="EU18" s="39"/>
      <c r="EV18" s="39"/>
      <c r="EW18" s="39"/>
      <c r="EX18" s="39"/>
      <c r="EY18" s="39"/>
      <c r="EZ18" s="39"/>
      <c r="FA18" s="39"/>
      <c r="FB18" s="39"/>
      <c r="FC18" s="39"/>
      <c r="FD18" s="39"/>
      <c r="FE18" s="39"/>
      <c r="FF18" s="39"/>
      <c r="FG18" s="39"/>
      <c r="FH18" s="39"/>
      <c r="FI18" s="39"/>
      <c r="FJ18" s="39"/>
      <c r="FK18" s="39"/>
      <c r="FL18" s="39"/>
      <c r="FM18" s="39"/>
      <c r="FN18" s="39"/>
      <c r="FO18" s="39"/>
      <c r="FP18" s="39"/>
      <c r="FQ18" s="39"/>
      <c r="FR18" s="39"/>
      <c r="FS18" s="39"/>
      <c r="FT18" s="39"/>
      <c r="FU18" s="39"/>
      <c r="FV18" s="39"/>
      <c r="FW18" s="39"/>
      <c r="FX18" s="39"/>
      <c r="FY18" s="39"/>
      <c r="FZ18" s="39"/>
      <c r="GA18" s="39"/>
      <c r="GB18" s="39"/>
      <c r="GC18" s="39"/>
      <c r="GD18" s="39"/>
      <c r="GE18" s="39"/>
      <c r="GF18" s="39"/>
      <c r="GG18" s="39"/>
      <c r="GH18" s="39"/>
      <c r="GI18" s="39"/>
      <c r="GJ18" s="39"/>
      <c r="GK18" s="39"/>
      <c r="GL18" s="39"/>
      <c r="GM18" s="39"/>
      <c r="GN18" s="39"/>
      <c r="GO18" s="39"/>
      <c r="GP18" s="39"/>
      <c r="GQ18" s="39"/>
      <c r="GR18" s="39"/>
      <c r="GS18" s="39"/>
      <c r="GT18" s="39"/>
      <c r="GU18" s="39"/>
      <c r="GV18" s="39"/>
      <c r="GW18" s="39"/>
      <c r="GX18" s="39"/>
      <c r="GY18" s="39"/>
      <c r="GZ18" s="39"/>
      <c r="HA18" s="39"/>
      <c r="HB18" s="39"/>
      <c r="HC18" s="39"/>
      <c r="HD18" s="39"/>
      <c r="HE18" s="39"/>
      <c r="HF18" s="39"/>
      <c r="HG18" s="39"/>
      <c r="HH18" s="39"/>
      <c r="HI18" s="39"/>
      <c r="HJ18" s="39"/>
      <c r="HK18" s="39"/>
      <c r="HL18" s="39"/>
      <c r="HM18" s="39"/>
      <c r="HN18" s="39"/>
      <c r="HO18" s="39"/>
      <c r="HP18" s="39"/>
      <c r="HQ18" s="39"/>
      <c r="HR18" s="39"/>
      <c r="HS18" s="39"/>
      <c r="HT18" s="39"/>
      <c r="HU18" s="39"/>
      <c r="HV18" s="39"/>
      <c r="HW18" s="39"/>
      <c r="HX18" s="39"/>
      <c r="HY18" s="39"/>
      <c r="HZ18" s="39"/>
      <c r="IA18" s="39"/>
      <c r="IB18" s="39"/>
    </row>
    <row r="19" spans="1:236" s="32" customFormat="1" ht="11.25" customHeight="1" x14ac:dyDescent="0.25">
      <c r="A19" s="4" t="s">
        <v>133</v>
      </c>
      <c r="B19" s="5" t="s">
        <v>135</v>
      </c>
      <c r="C19" s="5" t="s">
        <v>73</v>
      </c>
      <c r="D19" s="105" t="s">
        <v>134</v>
      </c>
      <c r="E19" s="10" t="s">
        <v>113</v>
      </c>
      <c r="F19" s="151">
        <v>87500</v>
      </c>
      <c r="G19" s="177">
        <v>2511.25</v>
      </c>
      <c r="H19" s="184">
        <v>8827.5300000000007</v>
      </c>
      <c r="I19" s="184">
        <v>2660</v>
      </c>
      <c r="J19" s="184">
        <v>1915.12</v>
      </c>
      <c r="K19" s="184">
        <v>15913.9</v>
      </c>
      <c r="L19" s="191">
        <v>71586.100000000006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39"/>
      <c r="AA19" s="39"/>
      <c r="AB19" s="39"/>
      <c r="AC19" s="39"/>
      <c r="AD19" s="39"/>
      <c r="AE19" s="39"/>
      <c r="AF19" s="39"/>
      <c r="AG19" s="39"/>
      <c r="AH19" s="39"/>
      <c r="AI19" s="39"/>
      <c r="AJ19" s="39"/>
      <c r="AK19" s="39"/>
      <c r="AL19" s="39"/>
      <c r="AM19" s="39"/>
      <c r="AN19" s="39"/>
      <c r="AO19" s="39"/>
      <c r="AP19" s="39"/>
      <c r="AQ19" s="39"/>
      <c r="AR19" s="39"/>
      <c r="AS19" s="39"/>
      <c r="AT19" s="39"/>
      <c r="AU19" s="39"/>
      <c r="AV19" s="39"/>
      <c r="AW19" s="39"/>
      <c r="AX19" s="39"/>
      <c r="AY19" s="39"/>
      <c r="AZ19" s="39"/>
      <c r="BA19" s="39"/>
      <c r="BB19" s="39"/>
      <c r="BC19" s="39"/>
      <c r="BD19" s="39"/>
      <c r="BE19" s="39"/>
      <c r="BF19" s="39"/>
      <c r="BG19" s="39"/>
      <c r="BH19" s="39"/>
      <c r="BI19" s="39"/>
      <c r="BJ19" s="39"/>
      <c r="BK19" s="39"/>
      <c r="BL19" s="39"/>
      <c r="BM19" s="39"/>
      <c r="BN19" s="39"/>
      <c r="BO19" s="39"/>
      <c r="BP19" s="39"/>
      <c r="BQ19" s="39"/>
      <c r="BR19" s="39"/>
      <c r="BS19" s="39"/>
      <c r="BT19" s="39"/>
      <c r="BU19" s="39"/>
      <c r="BV19" s="39"/>
      <c r="BW19" s="39"/>
      <c r="BX19" s="39"/>
      <c r="BY19" s="39"/>
      <c r="BZ19" s="39"/>
      <c r="CA19" s="39"/>
      <c r="CB19" s="39"/>
      <c r="CC19" s="39"/>
      <c r="CD19" s="39"/>
      <c r="CE19" s="39"/>
      <c r="CF19" s="39"/>
      <c r="CG19" s="39"/>
      <c r="CH19" s="39"/>
      <c r="CI19" s="39"/>
      <c r="CJ19" s="39"/>
      <c r="CK19" s="39"/>
      <c r="CL19" s="39"/>
      <c r="CM19" s="39"/>
      <c r="CN19" s="39"/>
      <c r="CO19" s="39"/>
      <c r="CP19" s="39"/>
      <c r="CQ19" s="39"/>
      <c r="CR19" s="39"/>
      <c r="CS19" s="39"/>
      <c r="CT19" s="39"/>
      <c r="CU19" s="39"/>
      <c r="CV19" s="39"/>
      <c r="CW19" s="39"/>
      <c r="CX19" s="39"/>
      <c r="CY19" s="39"/>
      <c r="CZ19" s="39"/>
      <c r="DA19" s="39"/>
      <c r="DB19" s="39"/>
      <c r="DC19" s="39"/>
      <c r="DD19" s="39"/>
      <c r="DE19" s="39"/>
      <c r="DF19" s="39"/>
      <c r="DG19" s="39"/>
      <c r="DH19" s="39"/>
      <c r="DI19" s="39"/>
      <c r="DJ19" s="39"/>
      <c r="DK19" s="39"/>
      <c r="DL19" s="39"/>
      <c r="DM19" s="39"/>
      <c r="DN19" s="39"/>
      <c r="DO19" s="39"/>
      <c r="DP19" s="39"/>
      <c r="DQ19" s="39"/>
      <c r="DR19" s="39"/>
      <c r="DS19" s="39"/>
      <c r="DT19" s="39"/>
      <c r="DU19" s="39"/>
      <c r="DV19" s="39"/>
      <c r="DW19" s="39"/>
      <c r="DX19" s="39"/>
      <c r="DY19" s="39"/>
      <c r="DZ19" s="39"/>
      <c r="EA19" s="39"/>
      <c r="EB19" s="39"/>
      <c r="EC19" s="39"/>
      <c r="ED19" s="39"/>
      <c r="EE19" s="39"/>
      <c r="EF19" s="39"/>
      <c r="EG19" s="39"/>
      <c r="EH19" s="39"/>
      <c r="EI19" s="39"/>
      <c r="EJ19" s="39"/>
      <c r="EK19" s="39"/>
      <c r="EL19" s="39"/>
      <c r="EM19" s="39"/>
      <c r="EN19" s="39"/>
      <c r="EO19" s="39"/>
      <c r="EP19" s="39"/>
      <c r="EQ19" s="39"/>
      <c r="ER19" s="39"/>
      <c r="ES19" s="39"/>
      <c r="ET19" s="39"/>
      <c r="EU19" s="39"/>
      <c r="EV19" s="39"/>
      <c r="EW19" s="39"/>
      <c r="EX19" s="39"/>
      <c r="EY19" s="39"/>
      <c r="EZ19" s="39"/>
      <c r="FA19" s="39"/>
      <c r="FB19" s="39"/>
      <c r="FC19" s="39"/>
      <c r="FD19" s="39"/>
      <c r="FE19" s="39"/>
      <c r="FF19" s="39"/>
      <c r="FG19" s="39"/>
      <c r="FH19" s="39"/>
      <c r="FI19" s="39"/>
      <c r="FJ19" s="39"/>
      <c r="FK19" s="39"/>
      <c r="FL19" s="39"/>
      <c r="FM19" s="39"/>
      <c r="FN19" s="39"/>
      <c r="FO19" s="39"/>
      <c r="FP19" s="39"/>
      <c r="FQ19" s="39"/>
      <c r="FR19" s="39"/>
      <c r="FS19" s="39"/>
      <c r="FT19" s="39"/>
      <c r="FU19" s="39"/>
      <c r="FV19" s="39"/>
      <c r="FW19" s="39"/>
      <c r="FX19" s="39"/>
      <c r="FY19" s="39"/>
      <c r="FZ19" s="39"/>
      <c r="GA19" s="39"/>
      <c r="GB19" s="39"/>
      <c r="GC19" s="39"/>
      <c r="GD19" s="39"/>
      <c r="GE19" s="39"/>
      <c r="GF19" s="39"/>
      <c r="GG19" s="39"/>
      <c r="GH19" s="39"/>
      <c r="GI19" s="39"/>
      <c r="GJ19" s="39"/>
      <c r="GK19" s="39"/>
      <c r="GL19" s="39"/>
      <c r="GM19" s="39"/>
      <c r="GN19" s="39"/>
      <c r="GO19" s="39"/>
      <c r="GP19" s="39"/>
      <c r="GQ19" s="39"/>
      <c r="GR19" s="39"/>
      <c r="GS19" s="39"/>
      <c r="GT19" s="39"/>
      <c r="GU19" s="39"/>
      <c r="GV19" s="39"/>
      <c r="GW19" s="39"/>
      <c r="GX19" s="39"/>
      <c r="GY19" s="39"/>
      <c r="GZ19" s="39"/>
      <c r="HA19" s="39"/>
      <c r="HB19" s="39"/>
      <c r="HC19" s="39"/>
      <c r="HD19" s="39"/>
      <c r="HE19" s="39"/>
      <c r="HF19" s="39"/>
      <c r="HG19" s="39"/>
      <c r="HH19" s="39"/>
      <c r="HI19" s="39"/>
      <c r="HJ19" s="39"/>
      <c r="HK19" s="39"/>
      <c r="HL19" s="39"/>
      <c r="HM19" s="39"/>
      <c r="HN19" s="39"/>
      <c r="HO19" s="39"/>
      <c r="HP19" s="39"/>
      <c r="HQ19" s="39"/>
      <c r="HR19" s="39"/>
      <c r="HS19" s="39"/>
      <c r="HT19" s="39"/>
      <c r="HU19" s="39"/>
      <c r="HV19" s="39"/>
      <c r="HW19" s="39"/>
      <c r="HX19" s="39"/>
      <c r="HY19" s="39"/>
      <c r="HZ19" s="39"/>
      <c r="IA19" s="39"/>
      <c r="IB19" s="39"/>
    </row>
    <row r="20" spans="1:236" x14ac:dyDescent="0.25">
      <c r="A20" s="4" t="s">
        <v>70</v>
      </c>
      <c r="B20" s="5" t="s">
        <v>71</v>
      </c>
      <c r="C20" s="6" t="s">
        <v>72</v>
      </c>
      <c r="D20" s="4" t="s">
        <v>102</v>
      </c>
      <c r="E20" s="10" t="s">
        <v>113</v>
      </c>
      <c r="F20" s="132">
        <v>75000</v>
      </c>
      <c r="G20" s="176">
        <v>2152.5</v>
      </c>
      <c r="H20" s="183">
        <v>6309.38</v>
      </c>
      <c r="I20" s="183">
        <v>2280</v>
      </c>
      <c r="J20" s="183">
        <v>25</v>
      </c>
      <c r="K20" s="183">
        <v>10766.88</v>
      </c>
      <c r="L20" s="176">
        <v>64233.120000000003</v>
      </c>
      <c r="O20" s="39"/>
      <c r="P20" s="39"/>
      <c r="Q20" s="39"/>
      <c r="R20" s="39"/>
      <c r="S20" s="39"/>
      <c r="T20" s="39"/>
      <c r="U20" s="39"/>
      <c r="V20" s="39"/>
      <c r="W20" s="39"/>
      <c r="X20" s="39"/>
      <c r="Y20" s="39"/>
      <c r="Z20" s="39"/>
      <c r="AA20" s="39"/>
      <c r="AB20" s="39"/>
      <c r="AC20" s="39"/>
      <c r="AD20" s="39"/>
      <c r="AE20" s="39"/>
      <c r="AF20" s="39"/>
      <c r="AG20" s="39"/>
      <c r="AH20" s="39"/>
      <c r="AI20" s="39"/>
      <c r="AJ20" s="39"/>
      <c r="AK20" s="39"/>
      <c r="AL20" s="39"/>
      <c r="AM20" s="39"/>
      <c r="AN20" s="39"/>
      <c r="AO20" s="39"/>
      <c r="AP20" s="39"/>
      <c r="AQ20" s="39"/>
      <c r="AR20" s="39"/>
      <c r="AS20" s="39"/>
      <c r="AT20" s="39"/>
      <c r="AU20" s="39"/>
      <c r="AV20" s="39"/>
      <c r="AW20" s="39"/>
      <c r="AX20" s="39"/>
      <c r="AY20" s="39"/>
      <c r="AZ20" s="39"/>
      <c r="BA20" s="39"/>
      <c r="BB20" s="39"/>
      <c r="BC20" s="39"/>
      <c r="BD20" s="39"/>
      <c r="BE20" s="39"/>
      <c r="BF20" s="39"/>
      <c r="BG20" s="39"/>
      <c r="BH20" s="39"/>
      <c r="BI20" s="39"/>
      <c r="BJ20" s="39"/>
      <c r="BK20" s="39"/>
      <c r="BL20" s="39"/>
      <c r="BM20" s="39"/>
      <c r="BN20" s="39"/>
      <c r="BO20" s="39"/>
      <c r="BP20" s="39"/>
      <c r="BQ20" s="39"/>
      <c r="BR20" s="39"/>
      <c r="BS20" s="39"/>
      <c r="BT20" s="39"/>
      <c r="BU20" s="39"/>
      <c r="BV20" s="39"/>
      <c r="BW20" s="39"/>
      <c r="BX20" s="39"/>
      <c r="BY20" s="39"/>
      <c r="BZ20" s="39"/>
      <c r="CA20" s="39"/>
      <c r="CB20" s="39"/>
      <c r="CC20" s="39"/>
      <c r="CD20" s="39"/>
      <c r="CE20" s="39"/>
      <c r="CF20" s="39"/>
      <c r="CG20" s="39"/>
      <c r="CH20" s="39"/>
      <c r="CI20" s="39"/>
      <c r="CJ20" s="39"/>
      <c r="CK20" s="39"/>
      <c r="CL20" s="39"/>
      <c r="CM20" s="39"/>
      <c r="CN20" s="39"/>
      <c r="CO20" s="39"/>
      <c r="CP20" s="39"/>
      <c r="CQ20" s="39"/>
      <c r="CR20" s="39"/>
      <c r="CS20" s="39"/>
      <c r="CT20" s="39"/>
      <c r="CU20" s="39"/>
      <c r="CV20" s="39"/>
      <c r="CW20" s="39"/>
      <c r="CX20" s="39"/>
      <c r="CY20" s="39"/>
      <c r="CZ20" s="39"/>
      <c r="DA20" s="39"/>
      <c r="DB20" s="39"/>
      <c r="DC20" s="39"/>
      <c r="DD20" s="39"/>
      <c r="DE20" s="39"/>
      <c r="DF20" s="39"/>
      <c r="DG20" s="39"/>
      <c r="DH20" s="39"/>
      <c r="DI20" s="39"/>
      <c r="DJ20" s="39"/>
      <c r="DK20" s="39"/>
      <c r="DL20" s="39"/>
      <c r="DM20" s="39"/>
      <c r="DN20" s="39"/>
      <c r="DO20" s="39"/>
      <c r="DP20" s="39"/>
      <c r="DQ20" s="39"/>
      <c r="DR20" s="39"/>
      <c r="DS20" s="39"/>
      <c r="DT20" s="39"/>
      <c r="DU20" s="39"/>
      <c r="DV20" s="39"/>
      <c r="DW20" s="39"/>
      <c r="DX20" s="39"/>
      <c r="DY20" s="39"/>
      <c r="DZ20" s="39"/>
      <c r="EA20" s="39"/>
      <c r="EB20" s="39"/>
      <c r="EC20" s="39"/>
      <c r="ED20" s="39"/>
      <c r="EE20" s="39"/>
      <c r="EF20" s="39"/>
      <c r="EG20" s="39"/>
      <c r="EH20" s="39"/>
      <c r="EI20" s="39"/>
      <c r="EJ20" s="39"/>
      <c r="EK20" s="39"/>
      <c r="EL20" s="39"/>
      <c r="EM20" s="39"/>
      <c r="EN20" s="39"/>
      <c r="EO20" s="39"/>
      <c r="EP20" s="39"/>
      <c r="EQ20" s="39"/>
      <c r="ER20" s="39"/>
      <c r="ES20" s="39"/>
      <c r="ET20" s="39"/>
      <c r="EU20" s="39"/>
      <c r="EV20" s="39"/>
      <c r="EW20" s="39"/>
      <c r="EX20" s="39"/>
      <c r="EY20" s="39"/>
      <c r="EZ20" s="39"/>
      <c r="FA20" s="39"/>
      <c r="FB20" s="39"/>
      <c r="FC20" s="39"/>
      <c r="FD20" s="39"/>
      <c r="FE20" s="39"/>
      <c r="FF20" s="39"/>
      <c r="FG20" s="39"/>
      <c r="FH20" s="39"/>
      <c r="FI20" s="39"/>
      <c r="FJ20" s="39"/>
      <c r="FK20" s="39"/>
      <c r="FL20" s="39"/>
      <c r="FM20" s="39"/>
      <c r="FN20" s="39"/>
      <c r="FO20" s="39"/>
      <c r="FP20" s="39"/>
      <c r="FQ20" s="39"/>
      <c r="FR20" s="39"/>
      <c r="FS20" s="39"/>
      <c r="FT20" s="39"/>
      <c r="FU20" s="39"/>
      <c r="FV20" s="39"/>
      <c r="FW20" s="39"/>
      <c r="FX20" s="39"/>
      <c r="FY20" s="39"/>
      <c r="FZ20" s="39"/>
      <c r="GA20" s="39"/>
      <c r="GB20" s="39"/>
      <c r="GC20" s="39"/>
      <c r="GD20" s="39"/>
      <c r="GE20" s="39"/>
      <c r="GF20" s="39"/>
      <c r="GG20" s="39"/>
      <c r="GH20" s="39"/>
      <c r="GI20" s="39"/>
      <c r="GJ20" s="39"/>
      <c r="GK20" s="39"/>
      <c r="GL20" s="39"/>
      <c r="GM20" s="39"/>
      <c r="GN20" s="39"/>
      <c r="GO20" s="39"/>
      <c r="GP20" s="39"/>
      <c r="GQ20" s="39"/>
      <c r="GR20" s="39"/>
      <c r="GS20" s="39"/>
      <c r="GT20" s="39"/>
      <c r="GU20" s="39"/>
      <c r="GV20" s="39"/>
      <c r="GW20" s="39"/>
      <c r="GX20" s="39"/>
      <c r="GY20" s="39"/>
      <c r="GZ20" s="39"/>
      <c r="HA20" s="39"/>
      <c r="HB20" s="39"/>
      <c r="HC20" s="39"/>
      <c r="HD20" s="39"/>
      <c r="HE20" s="39"/>
      <c r="HF20" s="39"/>
      <c r="HG20" s="39"/>
      <c r="HH20" s="39"/>
      <c r="HI20" s="39"/>
      <c r="HJ20" s="39"/>
      <c r="HK20" s="39"/>
      <c r="HL20" s="39"/>
      <c r="HM20" s="39"/>
      <c r="HN20" s="39"/>
      <c r="HO20" s="39"/>
      <c r="HP20" s="39"/>
      <c r="HQ20" s="39"/>
      <c r="HR20" s="39"/>
      <c r="HS20" s="39"/>
      <c r="HT20" s="39"/>
      <c r="HU20" s="39"/>
      <c r="HV20" s="39"/>
      <c r="HW20" s="39"/>
      <c r="HX20" s="39"/>
      <c r="HY20" s="39"/>
      <c r="HZ20" s="39"/>
      <c r="IA20" s="39"/>
      <c r="IB20" s="39"/>
    </row>
    <row r="21" spans="1:236" x14ac:dyDescent="0.25">
      <c r="A21" s="41" t="s">
        <v>14</v>
      </c>
      <c r="B21" s="12">
        <v>3</v>
      </c>
      <c r="C21" s="7"/>
      <c r="D21" s="41"/>
      <c r="E21" s="41"/>
      <c r="F21" s="148">
        <f>F19+F18+F20</f>
        <v>202500</v>
      </c>
      <c r="G21" s="163">
        <f>SUM(G18:G20)</f>
        <v>5811.75</v>
      </c>
      <c r="H21" s="148">
        <f>SUM(H18:H20)</f>
        <v>15136.91</v>
      </c>
      <c r="I21" s="148">
        <f>SUM(I18:I20)</f>
        <v>6156</v>
      </c>
      <c r="J21" s="148">
        <f>SUM(J18:J20)</f>
        <v>5965.12</v>
      </c>
      <c r="K21" s="148">
        <f>SUM(K18:K20)</f>
        <v>33069.78</v>
      </c>
      <c r="L21" s="163">
        <f>L19+L18+L20</f>
        <v>169430.22</v>
      </c>
      <c r="O21" s="39"/>
      <c r="P21" s="39"/>
      <c r="Q21" s="39"/>
      <c r="R21" s="39"/>
      <c r="S21" s="39"/>
      <c r="T21" s="39"/>
      <c r="U21" s="39"/>
      <c r="V21" s="39"/>
      <c r="W21" s="39"/>
      <c r="X21" s="39"/>
      <c r="Y21" s="39"/>
      <c r="Z21" s="39"/>
      <c r="AA21" s="39"/>
      <c r="AB21" s="39"/>
      <c r="AC21" s="39"/>
      <c r="AD21" s="39"/>
      <c r="AE21" s="39"/>
      <c r="AF21" s="39"/>
      <c r="AG21" s="39"/>
      <c r="AH21" s="39"/>
      <c r="AI21" s="39"/>
      <c r="AJ21" s="39"/>
      <c r="AK21" s="39"/>
      <c r="AL21" s="39"/>
      <c r="AM21" s="39"/>
      <c r="AN21" s="39"/>
      <c r="AO21" s="39"/>
      <c r="AP21" s="39"/>
      <c r="AQ21" s="39"/>
      <c r="AR21" s="39"/>
      <c r="AS21" s="39"/>
      <c r="AT21" s="39"/>
      <c r="AU21" s="39"/>
      <c r="AV21" s="39"/>
      <c r="AW21" s="39"/>
      <c r="AX21" s="39"/>
      <c r="AY21" s="39"/>
      <c r="AZ21" s="39"/>
      <c r="BA21" s="39"/>
      <c r="BB21" s="39"/>
      <c r="BC21" s="39"/>
      <c r="BD21" s="39"/>
      <c r="BE21" s="39"/>
      <c r="BF21" s="39"/>
      <c r="BG21" s="39"/>
      <c r="BH21" s="39"/>
      <c r="BI21" s="39"/>
      <c r="BJ21" s="39"/>
      <c r="BK21" s="39"/>
      <c r="BL21" s="39"/>
      <c r="BM21" s="39"/>
      <c r="BN21" s="39"/>
      <c r="BO21" s="39"/>
      <c r="BP21" s="39"/>
      <c r="BQ21" s="39"/>
      <c r="BR21" s="39"/>
      <c r="BS21" s="39"/>
      <c r="BT21" s="39"/>
      <c r="BU21" s="39"/>
      <c r="BV21" s="39"/>
      <c r="BW21" s="39"/>
      <c r="BX21" s="39"/>
      <c r="BY21" s="39"/>
      <c r="BZ21" s="39"/>
      <c r="CA21" s="39"/>
      <c r="CB21" s="39"/>
      <c r="CC21" s="39"/>
      <c r="CD21" s="39"/>
      <c r="CE21" s="39"/>
      <c r="CF21" s="39"/>
      <c r="CG21" s="39"/>
      <c r="CH21" s="39"/>
      <c r="CI21" s="39"/>
      <c r="CJ21" s="39"/>
      <c r="CK21" s="39"/>
      <c r="CL21" s="39"/>
      <c r="CM21" s="39"/>
      <c r="CN21" s="39"/>
      <c r="CO21" s="39"/>
      <c r="CP21" s="39"/>
      <c r="CQ21" s="39"/>
      <c r="CR21" s="39"/>
      <c r="CS21" s="39"/>
      <c r="CT21" s="39"/>
      <c r="CU21" s="39"/>
      <c r="CV21" s="39"/>
      <c r="CW21" s="39"/>
      <c r="CX21" s="39"/>
      <c r="CY21" s="39"/>
      <c r="CZ21" s="39"/>
      <c r="DA21" s="39"/>
      <c r="DB21" s="39"/>
      <c r="DC21" s="39"/>
      <c r="DD21" s="39"/>
      <c r="DE21" s="39"/>
      <c r="DF21" s="39"/>
      <c r="DG21" s="39"/>
      <c r="DH21" s="39"/>
      <c r="DI21" s="39"/>
      <c r="DJ21" s="39"/>
      <c r="DK21" s="39"/>
      <c r="DL21" s="39"/>
      <c r="DM21" s="39"/>
      <c r="DN21" s="39"/>
      <c r="DO21" s="39"/>
      <c r="DP21" s="39"/>
      <c r="DQ21" s="39"/>
      <c r="DR21" s="39"/>
      <c r="DS21" s="39"/>
      <c r="DT21" s="39"/>
      <c r="DU21" s="39"/>
      <c r="DV21" s="39"/>
      <c r="DW21" s="39"/>
      <c r="DX21" s="39"/>
      <c r="DY21" s="39"/>
      <c r="DZ21" s="39"/>
      <c r="EA21" s="39"/>
      <c r="EB21" s="39"/>
      <c r="EC21" s="39"/>
      <c r="ED21" s="39"/>
      <c r="EE21" s="39"/>
      <c r="EF21" s="39"/>
      <c r="EG21" s="39"/>
      <c r="EH21" s="39"/>
      <c r="EI21" s="39"/>
      <c r="EJ21" s="39"/>
      <c r="EK21" s="39"/>
      <c r="EL21" s="39"/>
      <c r="EM21" s="39"/>
      <c r="EN21" s="39"/>
      <c r="EO21" s="39"/>
      <c r="EP21" s="39"/>
      <c r="EQ21" s="39"/>
      <c r="ER21" s="39"/>
      <c r="ES21" s="39"/>
      <c r="ET21" s="39"/>
      <c r="EU21" s="39"/>
      <c r="EV21" s="39"/>
      <c r="EW21" s="39"/>
      <c r="EX21" s="39"/>
      <c r="EY21" s="39"/>
      <c r="EZ21" s="39"/>
      <c r="FA21" s="39"/>
      <c r="FB21" s="39"/>
      <c r="FC21" s="39"/>
      <c r="FD21" s="39"/>
      <c r="FE21" s="39"/>
      <c r="FF21" s="39"/>
      <c r="FG21" s="39"/>
      <c r="FH21" s="39"/>
      <c r="FI21" s="39"/>
      <c r="FJ21" s="39"/>
      <c r="FK21" s="39"/>
      <c r="FL21" s="39"/>
      <c r="FM21" s="39"/>
      <c r="FN21" s="39"/>
      <c r="FO21" s="39"/>
      <c r="FP21" s="39"/>
      <c r="FQ21" s="39"/>
      <c r="FR21" s="39"/>
      <c r="FS21" s="39"/>
      <c r="FT21" s="39"/>
      <c r="FU21" s="39"/>
      <c r="FV21" s="39"/>
      <c r="FW21" s="39"/>
      <c r="FX21" s="39"/>
      <c r="FY21" s="39"/>
      <c r="FZ21" s="39"/>
      <c r="GA21" s="39"/>
      <c r="GB21" s="39"/>
      <c r="GC21" s="39"/>
      <c r="GD21" s="39"/>
      <c r="GE21" s="39"/>
      <c r="GF21" s="39"/>
      <c r="GG21" s="39"/>
      <c r="GH21" s="39"/>
      <c r="GI21" s="39"/>
      <c r="GJ21" s="39"/>
      <c r="GK21" s="39"/>
      <c r="GL21" s="39"/>
      <c r="GM21" s="39"/>
      <c r="GN21" s="39"/>
      <c r="GO21" s="39"/>
      <c r="GP21" s="39"/>
      <c r="GQ21" s="39"/>
      <c r="GR21" s="39"/>
      <c r="GS21" s="39"/>
      <c r="GT21" s="39"/>
      <c r="GU21" s="39"/>
      <c r="GV21" s="39"/>
      <c r="GW21" s="39"/>
      <c r="GX21" s="39"/>
      <c r="GY21" s="39"/>
      <c r="GZ21" s="39"/>
      <c r="HA21" s="39"/>
      <c r="HB21" s="39"/>
      <c r="HC21" s="39"/>
      <c r="HD21" s="39"/>
      <c r="HE21" s="39"/>
      <c r="HF21" s="39"/>
      <c r="HG21" s="39"/>
      <c r="HH21" s="39"/>
      <c r="HI21" s="39"/>
      <c r="HJ21" s="39"/>
      <c r="HK21" s="39"/>
      <c r="HL21" s="39"/>
      <c r="HM21" s="39"/>
      <c r="HN21" s="39"/>
      <c r="HO21" s="39"/>
      <c r="HP21" s="39"/>
      <c r="HQ21" s="39"/>
      <c r="HR21" s="39"/>
      <c r="HS21" s="39"/>
      <c r="HT21" s="39"/>
      <c r="HU21" s="39"/>
      <c r="HV21" s="39"/>
      <c r="HW21" s="39"/>
      <c r="HX21" s="39"/>
      <c r="HY21" s="39"/>
      <c r="HZ21" s="39"/>
      <c r="IA21" s="39"/>
      <c r="IB21" s="39"/>
    </row>
    <row r="23" spans="1:236" s="47" customFormat="1" x14ac:dyDescent="0.25">
      <c r="A23" s="39" t="s">
        <v>78</v>
      </c>
      <c r="B23" s="13"/>
      <c r="C23" s="11"/>
      <c r="D23" s="39"/>
      <c r="E23" s="39"/>
      <c r="F23" s="149"/>
      <c r="G23" s="167"/>
      <c r="H23" s="149"/>
      <c r="I23" s="149"/>
      <c r="J23" s="149"/>
      <c r="K23" s="149"/>
      <c r="L23" s="167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38"/>
      <c r="AE23" s="38"/>
      <c r="AF23" s="38"/>
      <c r="AG23" s="38"/>
      <c r="AH23" s="38"/>
      <c r="AI23" s="38"/>
      <c r="AJ23" s="38"/>
      <c r="AK23" s="38"/>
      <c r="AL23" s="38"/>
      <c r="AM23" s="38"/>
      <c r="AN23" s="38"/>
      <c r="AO23" s="38"/>
      <c r="AP23" s="38"/>
      <c r="AQ23" s="38"/>
      <c r="AR23" s="38"/>
      <c r="AS23" s="38"/>
      <c r="AT23" s="38"/>
      <c r="AU23" s="38"/>
      <c r="AV23" s="38"/>
      <c r="AW23" s="38"/>
      <c r="AX23" s="38"/>
      <c r="AY23" s="38"/>
      <c r="AZ23" s="38"/>
      <c r="BA23" s="38"/>
      <c r="BB23" s="38"/>
      <c r="BC23" s="38"/>
      <c r="BD23" s="38"/>
      <c r="BE23" s="38"/>
      <c r="BF23" s="38"/>
      <c r="BG23" s="38"/>
      <c r="BH23" s="38"/>
      <c r="BI23" s="38"/>
      <c r="BJ23" s="38"/>
      <c r="BK23" s="38"/>
      <c r="BL23" s="38"/>
      <c r="BM23" s="38"/>
      <c r="BN23" s="38"/>
      <c r="BO23" s="38"/>
      <c r="BP23" s="38"/>
      <c r="BQ23" s="38"/>
      <c r="BR23" s="38"/>
      <c r="BS23" s="38"/>
      <c r="BT23" s="38"/>
      <c r="BU23" s="38"/>
      <c r="BV23" s="38"/>
      <c r="BW23" s="38"/>
      <c r="BX23" s="38"/>
      <c r="BY23" s="38"/>
      <c r="BZ23" s="38"/>
      <c r="CA23" s="38"/>
      <c r="CB23" s="38"/>
      <c r="CC23" s="38"/>
      <c r="CD23" s="38"/>
      <c r="CE23" s="38"/>
      <c r="CF23" s="38"/>
      <c r="CG23" s="38"/>
      <c r="CH23" s="38"/>
      <c r="CI23" s="38"/>
      <c r="CJ23" s="38"/>
      <c r="CK23" s="38"/>
      <c r="CL23" s="38"/>
      <c r="CM23" s="38"/>
      <c r="CN23" s="38"/>
      <c r="CO23" s="38"/>
      <c r="CP23" s="38"/>
      <c r="CQ23" s="38"/>
      <c r="CR23" s="38"/>
      <c r="CS23" s="38"/>
      <c r="CT23" s="38"/>
      <c r="CU23" s="38"/>
      <c r="CV23" s="38"/>
      <c r="CW23" s="38"/>
      <c r="CX23" s="38"/>
      <c r="CY23" s="38"/>
      <c r="CZ23" s="38"/>
      <c r="DA23" s="38"/>
      <c r="DB23" s="38"/>
      <c r="DC23" s="38"/>
      <c r="DD23" s="38"/>
      <c r="DE23" s="38"/>
      <c r="DF23" s="38"/>
      <c r="DG23" s="38"/>
      <c r="DH23" s="38"/>
      <c r="DI23" s="38"/>
      <c r="DJ23" s="38"/>
      <c r="DK23" s="38"/>
      <c r="DL23" s="38"/>
      <c r="DM23" s="38"/>
      <c r="DN23" s="38"/>
      <c r="DO23" s="38"/>
      <c r="DP23" s="38"/>
      <c r="DQ23" s="38"/>
      <c r="DR23" s="38"/>
      <c r="DS23" s="38"/>
      <c r="DT23" s="38"/>
      <c r="DU23" s="38"/>
      <c r="DV23" s="38"/>
      <c r="DW23" s="38"/>
      <c r="DX23" s="38"/>
      <c r="DY23" s="38"/>
      <c r="DZ23" s="38"/>
      <c r="EA23" s="38"/>
      <c r="EB23" s="38"/>
      <c r="EC23" s="38"/>
      <c r="ED23" s="38"/>
      <c r="EE23" s="38"/>
      <c r="EF23" s="38"/>
      <c r="EG23" s="38"/>
      <c r="EH23" s="38"/>
      <c r="EI23" s="38"/>
      <c r="EJ23" s="38"/>
      <c r="EK23" s="38"/>
      <c r="EL23" s="38"/>
      <c r="EM23" s="38"/>
      <c r="EN23" s="38"/>
      <c r="EO23" s="38"/>
      <c r="EP23" s="38"/>
      <c r="EQ23" s="38"/>
      <c r="ER23" s="38"/>
      <c r="ES23" s="38"/>
      <c r="ET23" s="38"/>
      <c r="EU23" s="38"/>
      <c r="EV23" s="38"/>
      <c r="EW23" s="38"/>
      <c r="EX23" s="38"/>
      <c r="EY23" s="38"/>
      <c r="EZ23" s="38"/>
      <c r="FA23" s="38"/>
      <c r="FB23" s="38"/>
      <c r="FC23" s="38"/>
      <c r="FD23" s="38"/>
      <c r="FE23" s="38"/>
      <c r="FF23" s="38"/>
      <c r="FG23" s="38"/>
      <c r="FH23" s="38"/>
      <c r="FI23" s="38"/>
      <c r="FJ23" s="38"/>
      <c r="FK23" s="38"/>
      <c r="FL23" s="38"/>
      <c r="FM23" s="38"/>
      <c r="FN23" s="38"/>
      <c r="FO23" s="38"/>
      <c r="FP23" s="38"/>
      <c r="FQ23" s="38"/>
      <c r="FR23" s="38"/>
      <c r="FS23" s="38"/>
      <c r="FT23" s="38"/>
      <c r="FU23" s="38"/>
      <c r="FV23" s="38"/>
      <c r="FW23" s="38"/>
      <c r="FX23" s="38"/>
      <c r="FY23" s="38"/>
      <c r="FZ23" s="38"/>
      <c r="GA23" s="38"/>
      <c r="GB23" s="38"/>
      <c r="GC23" s="38"/>
      <c r="GD23" s="38"/>
      <c r="GE23" s="38"/>
      <c r="GF23" s="38"/>
      <c r="GG23" s="38"/>
      <c r="GH23" s="38"/>
      <c r="GI23" s="38"/>
      <c r="GJ23" s="38"/>
      <c r="GK23" s="38"/>
      <c r="GL23" s="38"/>
      <c r="GM23" s="38"/>
      <c r="GN23" s="38"/>
      <c r="GO23" s="38"/>
      <c r="GP23" s="38"/>
      <c r="GQ23" s="38"/>
      <c r="GR23" s="38"/>
      <c r="GS23" s="38"/>
      <c r="GT23" s="38"/>
      <c r="GU23" s="38"/>
      <c r="GV23" s="38"/>
      <c r="GW23" s="38"/>
      <c r="GX23" s="38"/>
      <c r="GY23" s="38"/>
      <c r="GZ23" s="38"/>
      <c r="HA23" s="38"/>
      <c r="HB23" s="38"/>
      <c r="HC23" s="38"/>
      <c r="HD23" s="38"/>
      <c r="HE23" s="38"/>
      <c r="HF23" s="38"/>
      <c r="HG23" s="38"/>
      <c r="HH23" s="38"/>
      <c r="HI23" s="38"/>
      <c r="HJ23" s="38"/>
      <c r="HK23" s="38"/>
      <c r="HL23" s="38"/>
      <c r="HM23" s="38"/>
      <c r="HN23" s="38"/>
      <c r="HO23" s="38"/>
      <c r="HP23" s="38"/>
      <c r="HQ23" s="38"/>
      <c r="HR23" s="38"/>
      <c r="HS23" s="38"/>
      <c r="HT23" s="38"/>
      <c r="HU23" s="38"/>
      <c r="HV23" s="38"/>
      <c r="HW23" s="38"/>
      <c r="HX23" s="38"/>
      <c r="HY23" s="38"/>
      <c r="HZ23" s="38"/>
      <c r="IA23" s="38"/>
      <c r="IB23" s="38"/>
    </row>
    <row r="24" spans="1:236" s="47" customFormat="1" x14ac:dyDescent="0.25">
      <c r="A24" s="44" t="s">
        <v>79</v>
      </c>
      <c r="B24" s="22" t="s">
        <v>16</v>
      </c>
      <c r="C24" s="23" t="s">
        <v>73</v>
      </c>
      <c r="D24" s="24">
        <v>44348</v>
      </c>
      <c r="E24" s="10" t="s">
        <v>113</v>
      </c>
      <c r="F24" s="149">
        <v>60000</v>
      </c>
      <c r="G24" s="167">
        <v>1722</v>
      </c>
      <c r="H24" s="149">
        <v>0</v>
      </c>
      <c r="I24" s="149">
        <v>1824</v>
      </c>
      <c r="J24" s="149">
        <v>25</v>
      </c>
      <c r="K24" s="149">
        <v>3571</v>
      </c>
      <c r="L24" s="167">
        <v>56429</v>
      </c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38"/>
      <c r="AE24" s="38"/>
      <c r="AF24" s="38"/>
      <c r="AG24" s="38"/>
      <c r="AH24" s="38"/>
      <c r="AI24" s="38"/>
      <c r="AJ24" s="38"/>
      <c r="AK24" s="38"/>
      <c r="AL24" s="38"/>
      <c r="AM24" s="38"/>
      <c r="AN24" s="38"/>
      <c r="AO24" s="38"/>
      <c r="AP24" s="38"/>
      <c r="AQ24" s="38"/>
      <c r="AR24" s="38"/>
      <c r="AS24" s="38"/>
      <c r="AT24" s="38"/>
      <c r="AU24" s="38"/>
      <c r="AV24" s="38"/>
      <c r="AW24" s="38"/>
      <c r="AX24" s="38"/>
      <c r="AY24" s="38"/>
      <c r="AZ24" s="38"/>
      <c r="BA24" s="38"/>
      <c r="BB24" s="38"/>
      <c r="BC24" s="38"/>
      <c r="BD24" s="38"/>
      <c r="BE24" s="38"/>
      <c r="BF24" s="38"/>
      <c r="BG24" s="38"/>
      <c r="BH24" s="38"/>
      <c r="BI24" s="38"/>
      <c r="BJ24" s="38"/>
      <c r="BK24" s="38"/>
      <c r="BL24" s="38"/>
      <c r="BM24" s="38"/>
      <c r="BN24" s="38"/>
      <c r="BO24" s="38"/>
      <c r="BP24" s="38"/>
      <c r="BQ24" s="38"/>
      <c r="BR24" s="38"/>
      <c r="BS24" s="38"/>
      <c r="BT24" s="38"/>
      <c r="BU24" s="38"/>
      <c r="BV24" s="38"/>
      <c r="BW24" s="38"/>
      <c r="BX24" s="38"/>
      <c r="BY24" s="38"/>
      <c r="BZ24" s="38"/>
      <c r="CA24" s="38"/>
      <c r="CB24" s="38"/>
      <c r="CC24" s="38"/>
      <c r="CD24" s="38"/>
      <c r="CE24" s="38"/>
      <c r="CF24" s="38"/>
      <c r="CG24" s="38"/>
      <c r="CH24" s="38"/>
      <c r="CI24" s="38"/>
      <c r="CJ24" s="38"/>
      <c r="CK24" s="38"/>
      <c r="CL24" s="38"/>
      <c r="CM24" s="38"/>
      <c r="CN24" s="38"/>
      <c r="CO24" s="38"/>
      <c r="CP24" s="38"/>
      <c r="CQ24" s="38"/>
      <c r="CR24" s="38"/>
      <c r="CS24" s="38"/>
      <c r="CT24" s="38"/>
      <c r="CU24" s="38"/>
      <c r="CV24" s="38"/>
      <c r="CW24" s="38"/>
      <c r="CX24" s="38"/>
      <c r="CY24" s="38"/>
      <c r="CZ24" s="38"/>
      <c r="DA24" s="38"/>
      <c r="DB24" s="38"/>
      <c r="DC24" s="38"/>
      <c r="DD24" s="38"/>
      <c r="DE24" s="38"/>
      <c r="DF24" s="38"/>
      <c r="DG24" s="38"/>
      <c r="DH24" s="38"/>
      <c r="DI24" s="38"/>
      <c r="DJ24" s="38"/>
      <c r="DK24" s="38"/>
      <c r="DL24" s="38"/>
      <c r="DM24" s="38"/>
      <c r="DN24" s="38"/>
      <c r="DO24" s="38"/>
      <c r="DP24" s="38"/>
      <c r="DQ24" s="38"/>
      <c r="DR24" s="38"/>
      <c r="DS24" s="38"/>
      <c r="DT24" s="38"/>
      <c r="DU24" s="38"/>
      <c r="DV24" s="38"/>
      <c r="DW24" s="38"/>
      <c r="DX24" s="38"/>
      <c r="DY24" s="38"/>
      <c r="DZ24" s="38"/>
      <c r="EA24" s="38"/>
      <c r="EB24" s="38"/>
      <c r="EC24" s="38"/>
      <c r="ED24" s="38"/>
      <c r="EE24" s="38"/>
      <c r="EF24" s="38"/>
      <c r="EG24" s="38"/>
      <c r="EH24" s="38"/>
      <c r="EI24" s="38"/>
      <c r="EJ24" s="38"/>
      <c r="EK24" s="38"/>
      <c r="EL24" s="38"/>
      <c r="EM24" s="38"/>
      <c r="EN24" s="38"/>
      <c r="EO24" s="38"/>
      <c r="EP24" s="38"/>
      <c r="EQ24" s="38"/>
      <c r="ER24" s="38"/>
      <c r="ES24" s="38"/>
      <c r="ET24" s="38"/>
      <c r="EU24" s="38"/>
      <c r="EV24" s="38"/>
      <c r="EW24" s="38"/>
      <c r="EX24" s="38"/>
      <c r="EY24" s="38"/>
      <c r="EZ24" s="38"/>
      <c r="FA24" s="38"/>
      <c r="FB24" s="38"/>
      <c r="FC24" s="38"/>
      <c r="FD24" s="38"/>
      <c r="FE24" s="38"/>
      <c r="FF24" s="38"/>
      <c r="FG24" s="38"/>
      <c r="FH24" s="38"/>
      <c r="FI24" s="38"/>
      <c r="FJ24" s="38"/>
      <c r="FK24" s="38"/>
      <c r="FL24" s="38"/>
      <c r="FM24" s="38"/>
      <c r="FN24" s="38"/>
      <c r="FO24" s="38"/>
      <c r="FP24" s="38"/>
      <c r="FQ24" s="38"/>
      <c r="FR24" s="38"/>
      <c r="FS24" s="38"/>
      <c r="FT24" s="38"/>
      <c r="FU24" s="38"/>
      <c r="FV24" s="38"/>
      <c r="FW24" s="38"/>
      <c r="FX24" s="38"/>
      <c r="FY24" s="38"/>
      <c r="FZ24" s="38"/>
      <c r="GA24" s="38"/>
      <c r="GB24" s="38"/>
      <c r="GC24" s="38"/>
      <c r="GD24" s="38"/>
      <c r="GE24" s="38"/>
      <c r="GF24" s="38"/>
      <c r="GG24" s="38"/>
      <c r="GH24" s="38"/>
      <c r="GI24" s="38"/>
      <c r="GJ24" s="38"/>
      <c r="GK24" s="38"/>
      <c r="GL24" s="38"/>
      <c r="GM24" s="38"/>
      <c r="GN24" s="38"/>
      <c r="GO24" s="38"/>
      <c r="GP24" s="38"/>
      <c r="GQ24" s="38"/>
      <c r="GR24" s="38"/>
      <c r="GS24" s="38"/>
      <c r="GT24" s="38"/>
      <c r="GU24" s="38"/>
      <c r="GV24" s="38"/>
      <c r="GW24" s="38"/>
      <c r="GX24" s="38"/>
      <c r="GY24" s="38"/>
      <c r="GZ24" s="38"/>
      <c r="HA24" s="38"/>
      <c r="HB24" s="38"/>
      <c r="HC24" s="38"/>
      <c r="HD24" s="38"/>
      <c r="HE24" s="38"/>
      <c r="HF24" s="38"/>
      <c r="HG24" s="38"/>
      <c r="HH24" s="38"/>
      <c r="HI24" s="38"/>
      <c r="HJ24" s="38"/>
      <c r="HK24" s="38"/>
      <c r="HL24" s="38"/>
      <c r="HM24" s="38"/>
      <c r="HN24" s="38"/>
      <c r="HO24" s="38"/>
      <c r="HP24" s="38"/>
      <c r="HQ24" s="38"/>
      <c r="HR24" s="38"/>
      <c r="HS24" s="38"/>
      <c r="HT24" s="38"/>
      <c r="HU24" s="38"/>
      <c r="HV24" s="38"/>
      <c r="HW24" s="38"/>
      <c r="HX24" s="38"/>
      <c r="HY24" s="38"/>
      <c r="HZ24" s="38"/>
      <c r="IA24" s="38"/>
      <c r="IB24" s="38"/>
    </row>
    <row r="25" spans="1:236" s="47" customFormat="1" x14ac:dyDescent="0.25">
      <c r="A25" s="44" t="s">
        <v>118</v>
      </c>
      <c r="B25" s="22" t="s">
        <v>119</v>
      </c>
      <c r="C25" s="23" t="s">
        <v>72</v>
      </c>
      <c r="D25" s="24">
        <v>44542</v>
      </c>
      <c r="E25" s="10" t="s">
        <v>113</v>
      </c>
      <c r="F25" s="149">
        <v>60000</v>
      </c>
      <c r="G25" s="167">
        <v>1722</v>
      </c>
      <c r="H25" s="149">
        <v>3486.68</v>
      </c>
      <c r="I25" s="149">
        <v>1824</v>
      </c>
      <c r="J25" s="149">
        <v>25</v>
      </c>
      <c r="K25" s="149">
        <v>7057.68</v>
      </c>
      <c r="L25" s="167">
        <v>52942.32</v>
      </c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38"/>
      <c r="AE25" s="38"/>
      <c r="AF25" s="38"/>
      <c r="AG25" s="38"/>
      <c r="AH25" s="38"/>
      <c r="AI25" s="38"/>
      <c r="AJ25" s="38"/>
      <c r="AK25" s="38"/>
      <c r="AL25" s="38"/>
      <c r="AM25" s="38"/>
      <c r="AN25" s="38"/>
      <c r="AO25" s="38"/>
      <c r="AP25" s="38"/>
      <c r="AQ25" s="38"/>
      <c r="AR25" s="38"/>
      <c r="AS25" s="38"/>
      <c r="AT25" s="38"/>
      <c r="AU25" s="38"/>
      <c r="AV25" s="38"/>
      <c r="AW25" s="38"/>
      <c r="AX25" s="38"/>
      <c r="AY25" s="38"/>
      <c r="AZ25" s="38"/>
      <c r="BA25" s="38"/>
      <c r="BB25" s="38"/>
      <c r="BC25" s="38"/>
      <c r="BD25" s="38"/>
      <c r="BE25" s="38"/>
      <c r="BF25" s="38"/>
      <c r="BG25" s="38"/>
      <c r="BH25" s="38"/>
      <c r="BI25" s="38"/>
      <c r="BJ25" s="38"/>
      <c r="BK25" s="38"/>
      <c r="BL25" s="38"/>
      <c r="BM25" s="38"/>
      <c r="BN25" s="38"/>
      <c r="BO25" s="38"/>
      <c r="BP25" s="38"/>
      <c r="BQ25" s="38"/>
      <c r="BR25" s="38"/>
      <c r="BS25" s="38"/>
      <c r="BT25" s="38"/>
      <c r="BU25" s="38"/>
      <c r="BV25" s="38"/>
      <c r="BW25" s="38"/>
      <c r="BX25" s="38"/>
      <c r="BY25" s="38"/>
      <c r="BZ25" s="38"/>
      <c r="CA25" s="38"/>
      <c r="CB25" s="38"/>
      <c r="CC25" s="38"/>
      <c r="CD25" s="38"/>
      <c r="CE25" s="38"/>
      <c r="CF25" s="38"/>
      <c r="CG25" s="38"/>
      <c r="CH25" s="38"/>
      <c r="CI25" s="38"/>
      <c r="CJ25" s="38"/>
      <c r="CK25" s="38"/>
      <c r="CL25" s="38"/>
      <c r="CM25" s="38"/>
      <c r="CN25" s="38"/>
      <c r="CO25" s="38"/>
      <c r="CP25" s="38"/>
      <c r="CQ25" s="38"/>
      <c r="CR25" s="38"/>
      <c r="CS25" s="38"/>
      <c r="CT25" s="38"/>
      <c r="CU25" s="38"/>
      <c r="CV25" s="38"/>
      <c r="CW25" s="38"/>
      <c r="CX25" s="38"/>
      <c r="CY25" s="38"/>
      <c r="CZ25" s="38"/>
      <c r="DA25" s="38"/>
      <c r="DB25" s="38"/>
      <c r="DC25" s="38"/>
      <c r="DD25" s="38"/>
      <c r="DE25" s="38"/>
      <c r="DF25" s="38"/>
      <c r="DG25" s="38"/>
      <c r="DH25" s="38"/>
      <c r="DI25" s="38"/>
      <c r="DJ25" s="38"/>
      <c r="DK25" s="38"/>
      <c r="DL25" s="38"/>
      <c r="DM25" s="38"/>
      <c r="DN25" s="38"/>
      <c r="DO25" s="38"/>
      <c r="DP25" s="38"/>
      <c r="DQ25" s="38"/>
      <c r="DR25" s="38"/>
      <c r="DS25" s="38"/>
      <c r="DT25" s="38"/>
      <c r="DU25" s="38"/>
      <c r="DV25" s="38"/>
      <c r="DW25" s="38"/>
      <c r="DX25" s="38"/>
      <c r="DY25" s="38"/>
      <c r="DZ25" s="38"/>
      <c r="EA25" s="38"/>
      <c r="EB25" s="38"/>
      <c r="EC25" s="38"/>
      <c r="ED25" s="38"/>
      <c r="EE25" s="38"/>
      <c r="EF25" s="38"/>
      <c r="EG25" s="38"/>
      <c r="EH25" s="38"/>
      <c r="EI25" s="38"/>
      <c r="EJ25" s="38"/>
      <c r="EK25" s="38"/>
      <c r="EL25" s="38"/>
      <c r="EM25" s="38"/>
      <c r="EN25" s="38"/>
      <c r="EO25" s="38"/>
      <c r="EP25" s="38"/>
      <c r="EQ25" s="38"/>
      <c r="ER25" s="38"/>
      <c r="ES25" s="38"/>
      <c r="ET25" s="38"/>
      <c r="EU25" s="38"/>
      <c r="EV25" s="38"/>
      <c r="EW25" s="38"/>
      <c r="EX25" s="38"/>
      <c r="EY25" s="38"/>
      <c r="EZ25" s="38"/>
      <c r="FA25" s="38"/>
      <c r="FB25" s="38"/>
      <c r="FC25" s="38"/>
      <c r="FD25" s="38"/>
      <c r="FE25" s="38"/>
      <c r="FF25" s="38"/>
      <c r="FG25" s="38"/>
      <c r="FH25" s="38"/>
      <c r="FI25" s="38"/>
      <c r="FJ25" s="38"/>
      <c r="FK25" s="38"/>
      <c r="FL25" s="38"/>
      <c r="FM25" s="38"/>
      <c r="FN25" s="38"/>
      <c r="FO25" s="38"/>
      <c r="FP25" s="38"/>
      <c r="FQ25" s="38"/>
      <c r="FR25" s="38"/>
      <c r="FS25" s="38"/>
      <c r="FT25" s="38"/>
      <c r="FU25" s="38"/>
      <c r="FV25" s="38"/>
      <c r="FW25" s="38"/>
      <c r="FX25" s="38"/>
      <c r="FY25" s="38"/>
      <c r="FZ25" s="38"/>
      <c r="GA25" s="38"/>
      <c r="GB25" s="38"/>
      <c r="GC25" s="38"/>
      <c r="GD25" s="38"/>
      <c r="GE25" s="38"/>
      <c r="GF25" s="38"/>
      <c r="GG25" s="38"/>
      <c r="GH25" s="38"/>
      <c r="GI25" s="38"/>
      <c r="GJ25" s="38"/>
      <c r="GK25" s="38"/>
      <c r="GL25" s="38"/>
      <c r="GM25" s="38"/>
      <c r="GN25" s="38"/>
      <c r="GO25" s="38"/>
      <c r="GP25" s="38"/>
      <c r="GQ25" s="38"/>
      <c r="GR25" s="38"/>
      <c r="GS25" s="38"/>
      <c r="GT25" s="38"/>
      <c r="GU25" s="38"/>
      <c r="GV25" s="38"/>
      <c r="GW25" s="38"/>
      <c r="GX25" s="38"/>
      <c r="GY25" s="38"/>
      <c r="GZ25" s="38"/>
      <c r="HA25" s="38"/>
      <c r="HB25" s="38"/>
      <c r="HC25" s="38"/>
      <c r="HD25" s="38"/>
      <c r="HE25" s="38"/>
      <c r="HF25" s="38"/>
      <c r="HG25" s="38"/>
      <c r="HH25" s="38"/>
      <c r="HI25" s="38"/>
      <c r="HJ25" s="38"/>
      <c r="HK25" s="38"/>
      <c r="HL25" s="38"/>
      <c r="HM25" s="38"/>
      <c r="HN25" s="38"/>
      <c r="HO25" s="38"/>
      <c r="HP25" s="38"/>
      <c r="HQ25" s="38"/>
      <c r="HR25" s="38"/>
      <c r="HS25" s="38"/>
      <c r="HT25" s="38"/>
      <c r="HU25" s="38"/>
      <c r="HV25" s="38"/>
      <c r="HW25" s="38"/>
      <c r="HX25" s="38"/>
      <c r="HY25" s="38"/>
      <c r="HZ25" s="38"/>
      <c r="IA25" s="38"/>
      <c r="IB25" s="38"/>
    </row>
    <row r="26" spans="1:236" s="39" customFormat="1" x14ac:dyDescent="0.25">
      <c r="A26" s="41" t="s">
        <v>14</v>
      </c>
      <c r="B26" s="12">
        <v>2</v>
      </c>
      <c r="C26" s="7"/>
      <c r="D26" s="41"/>
      <c r="E26" s="41"/>
      <c r="F26" s="148">
        <f>F24+F25</f>
        <v>120000</v>
      </c>
      <c r="G26" s="163">
        <f>G24+G25</f>
        <v>3444</v>
      </c>
      <c r="H26" s="148">
        <f>H24+H25</f>
        <v>3486.68</v>
      </c>
      <c r="I26" s="148">
        <f>I24+I25</f>
        <v>3648</v>
      </c>
      <c r="J26" s="148">
        <f>J24+J25</f>
        <v>50</v>
      </c>
      <c r="K26" s="148">
        <f>K25+K24</f>
        <v>10628.68</v>
      </c>
      <c r="L26" s="163">
        <f>L24+L25</f>
        <v>109371.32</v>
      </c>
      <c r="AT26" s="45"/>
      <c r="AU26" s="45"/>
      <c r="AV26" s="45"/>
      <c r="AW26" s="45"/>
      <c r="AX26" s="45"/>
      <c r="AY26" s="45"/>
      <c r="AZ26" s="45"/>
      <c r="BA26" s="45"/>
      <c r="BB26" s="45"/>
      <c r="BC26" s="45"/>
      <c r="BD26" s="45"/>
      <c r="BE26" s="45"/>
      <c r="BF26" s="45"/>
      <c r="BG26" s="45"/>
      <c r="BH26" s="45"/>
      <c r="BI26" s="45"/>
      <c r="BJ26" s="45"/>
      <c r="BK26" s="45"/>
      <c r="BL26" s="45"/>
      <c r="BM26" s="45"/>
      <c r="BN26" s="45"/>
      <c r="BO26" s="45"/>
      <c r="BP26" s="45"/>
      <c r="BQ26" s="45"/>
      <c r="BR26" s="45"/>
      <c r="BS26" s="45"/>
      <c r="BT26" s="45"/>
      <c r="BU26" s="45"/>
      <c r="BV26" s="45"/>
      <c r="BW26" s="45"/>
      <c r="BX26" s="45"/>
      <c r="BY26" s="45"/>
      <c r="BZ26" s="45"/>
      <c r="CA26" s="45"/>
      <c r="CB26" s="45"/>
      <c r="CC26" s="45"/>
      <c r="CD26" s="45"/>
      <c r="CE26" s="45"/>
      <c r="CF26" s="45"/>
      <c r="CG26" s="45"/>
      <c r="CH26" s="45"/>
      <c r="CI26" s="45"/>
      <c r="CJ26" s="45"/>
      <c r="CK26" s="45"/>
      <c r="CL26" s="45"/>
      <c r="CM26" s="45"/>
      <c r="CN26" s="45"/>
      <c r="CO26" s="45"/>
      <c r="CP26" s="45"/>
      <c r="CQ26" s="45"/>
      <c r="CR26" s="45"/>
      <c r="CS26" s="45"/>
      <c r="CT26" s="45"/>
      <c r="CU26" s="45"/>
      <c r="CV26" s="45"/>
      <c r="CW26" s="45"/>
      <c r="CX26" s="45"/>
      <c r="CY26" s="45"/>
      <c r="CZ26" s="45"/>
      <c r="DA26" s="45"/>
      <c r="DB26" s="45"/>
      <c r="DC26" s="45"/>
      <c r="DD26" s="45"/>
      <c r="DE26" s="45"/>
      <c r="DF26" s="45"/>
      <c r="DG26" s="45"/>
      <c r="DH26" s="45"/>
      <c r="DI26" s="45"/>
      <c r="DJ26" s="45"/>
      <c r="DK26" s="45"/>
      <c r="DL26" s="45"/>
      <c r="DM26" s="45"/>
      <c r="DN26" s="45"/>
      <c r="DO26" s="45"/>
      <c r="DP26" s="45"/>
      <c r="DQ26" s="45"/>
      <c r="DR26" s="45"/>
      <c r="DS26" s="45"/>
      <c r="DT26" s="45"/>
      <c r="DU26" s="45"/>
      <c r="DV26" s="45"/>
      <c r="DW26" s="45"/>
      <c r="DX26" s="45"/>
      <c r="DY26" s="45"/>
      <c r="DZ26" s="45"/>
      <c r="EA26" s="45"/>
      <c r="EB26" s="45"/>
      <c r="EC26" s="45"/>
      <c r="ED26" s="45"/>
      <c r="EE26" s="45"/>
      <c r="EF26" s="45"/>
      <c r="EG26" s="45"/>
      <c r="EH26" s="45"/>
      <c r="EI26" s="45"/>
      <c r="EJ26" s="45"/>
      <c r="EK26" s="45"/>
      <c r="EL26" s="45"/>
      <c r="EM26" s="45"/>
      <c r="EN26" s="45"/>
      <c r="EO26" s="45"/>
      <c r="EP26" s="45"/>
      <c r="EQ26" s="45"/>
      <c r="ER26" s="45"/>
      <c r="ES26" s="45"/>
      <c r="ET26" s="45"/>
      <c r="EU26" s="45"/>
      <c r="EV26" s="45"/>
      <c r="EW26" s="45"/>
      <c r="EX26" s="45"/>
      <c r="EY26" s="45"/>
      <c r="EZ26" s="45"/>
      <c r="FA26" s="45"/>
      <c r="FB26" s="45"/>
      <c r="FC26" s="45"/>
      <c r="FD26" s="45"/>
      <c r="FE26" s="45"/>
      <c r="FF26" s="45"/>
      <c r="FG26" s="45"/>
      <c r="FH26" s="45"/>
      <c r="FI26" s="45"/>
      <c r="FJ26" s="45"/>
      <c r="FK26" s="45"/>
      <c r="FL26" s="45"/>
      <c r="FM26" s="45"/>
      <c r="FN26" s="45"/>
      <c r="FO26" s="45"/>
      <c r="FP26" s="45"/>
      <c r="FQ26" s="45"/>
      <c r="FR26" s="45"/>
      <c r="FS26" s="45"/>
      <c r="FT26" s="45"/>
      <c r="FU26" s="45"/>
      <c r="FV26" s="45"/>
      <c r="FW26" s="45"/>
      <c r="FX26" s="45"/>
      <c r="FY26" s="45"/>
      <c r="FZ26" s="45"/>
      <c r="GA26" s="45"/>
      <c r="GB26" s="45"/>
      <c r="GC26" s="45"/>
      <c r="GD26" s="45"/>
      <c r="GE26" s="45"/>
      <c r="GF26" s="45"/>
      <c r="GG26" s="45"/>
      <c r="GH26" s="45"/>
      <c r="GI26" s="45"/>
      <c r="GJ26" s="45"/>
      <c r="GK26" s="45"/>
      <c r="GL26" s="45"/>
      <c r="GM26" s="45"/>
      <c r="GN26" s="45"/>
      <c r="GO26" s="45"/>
      <c r="GP26" s="45"/>
      <c r="GQ26" s="45"/>
      <c r="GR26" s="45"/>
      <c r="GS26" s="45"/>
      <c r="GT26" s="45"/>
      <c r="GU26" s="45"/>
      <c r="GV26" s="45"/>
      <c r="GW26" s="45"/>
      <c r="GX26" s="45"/>
      <c r="GY26" s="45"/>
      <c r="GZ26" s="45"/>
      <c r="HA26" s="45"/>
      <c r="HB26" s="45"/>
      <c r="HC26" s="45"/>
      <c r="HD26" s="45"/>
      <c r="HE26" s="45"/>
      <c r="HF26" s="45"/>
      <c r="HG26" s="45"/>
      <c r="HH26" s="45"/>
      <c r="HI26" s="45"/>
      <c r="HJ26" s="45"/>
      <c r="HK26" s="45"/>
      <c r="HL26" s="45"/>
      <c r="HM26" s="45"/>
      <c r="HN26" s="45"/>
      <c r="HO26" s="45"/>
      <c r="HP26" s="45"/>
      <c r="HQ26" s="45"/>
      <c r="HR26" s="45"/>
      <c r="HS26" s="45"/>
      <c r="HT26" s="45"/>
      <c r="HU26" s="45"/>
      <c r="HV26" s="45"/>
      <c r="HW26" s="45"/>
      <c r="HX26" s="45"/>
      <c r="HY26" s="45"/>
      <c r="HZ26" s="45"/>
      <c r="IA26" s="45"/>
      <c r="IB26" s="45"/>
    </row>
    <row r="28" spans="1:236" s="40" customFormat="1" x14ac:dyDescent="0.25">
      <c r="A28" s="40" t="s">
        <v>22</v>
      </c>
      <c r="B28" s="16"/>
      <c r="C28" s="17"/>
      <c r="F28" s="153"/>
      <c r="G28" s="157"/>
      <c r="H28" s="153"/>
      <c r="I28" s="153"/>
      <c r="J28" s="153"/>
      <c r="K28" s="153"/>
      <c r="L28" s="157"/>
      <c r="AT28" s="45"/>
      <c r="AU28" s="45"/>
      <c r="AV28" s="45"/>
      <c r="AW28" s="45"/>
      <c r="AX28" s="45"/>
      <c r="AY28" s="45"/>
      <c r="AZ28" s="45"/>
      <c r="BA28" s="45"/>
      <c r="BB28" s="45"/>
      <c r="BC28" s="45"/>
      <c r="BD28" s="45"/>
      <c r="BE28" s="45"/>
      <c r="BF28" s="45"/>
      <c r="BG28" s="45"/>
      <c r="BH28" s="45"/>
      <c r="BI28" s="45"/>
      <c r="BJ28" s="45"/>
      <c r="BK28" s="45"/>
      <c r="BL28" s="45"/>
      <c r="BM28" s="45"/>
      <c r="BN28" s="45"/>
      <c r="BO28" s="45"/>
      <c r="BP28" s="45"/>
      <c r="BQ28" s="45"/>
      <c r="BR28" s="45"/>
      <c r="BS28" s="45"/>
      <c r="BT28" s="45"/>
      <c r="BU28" s="45"/>
      <c r="BV28" s="45"/>
      <c r="BW28" s="45"/>
      <c r="BX28" s="45"/>
      <c r="BY28" s="45"/>
      <c r="BZ28" s="45"/>
      <c r="CA28" s="45"/>
      <c r="CB28" s="45"/>
      <c r="CC28" s="45"/>
      <c r="CD28" s="45"/>
      <c r="CE28" s="45"/>
      <c r="CF28" s="45"/>
      <c r="CG28" s="45"/>
      <c r="CH28" s="45"/>
      <c r="CI28" s="45"/>
      <c r="CJ28" s="45"/>
      <c r="CK28" s="45"/>
      <c r="CL28" s="45"/>
      <c r="CM28" s="45"/>
      <c r="CN28" s="45"/>
      <c r="CO28" s="45"/>
      <c r="CP28" s="45"/>
      <c r="CQ28" s="45"/>
      <c r="CR28" s="45"/>
      <c r="CS28" s="45"/>
      <c r="CT28" s="45"/>
      <c r="CU28" s="45"/>
      <c r="CV28" s="45"/>
      <c r="CW28" s="45"/>
      <c r="CX28" s="45"/>
      <c r="CY28" s="45"/>
      <c r="CZ28" s="45"/>
      <c r="DA28" s="45"/>
      <c r="DB28" s="45"/>
      <c r="DC28" s="45"/>
      <c r="DD28" s="45"/>
      <c r="DE28" s="45"/>
      <c r="DF28" s="45"/>
      <c r="DG28" s="45"/>
      <c r="DH28" s="45"/>
      <c r="DI28" s="45"/>
      <c r="DJ28" s="45"/>
      <c r="DK28" s="45"/>
      <c r="DL28" s="45"/>
      <c r="DM28" s="45"/>
      <c r="DN28" s="45"/>
      <c r="DO28" s="45"/>
      <c r="DP28" s="45"/>
      <c r="DQ28" s="45"/>
      <c r="DR28" s="45"/>
      <c r="DS28" s="45"/>
      <c r="DT28" s="45"/>
      <c r="DU28" s="45"/>
      <c r="DV28" s="45"/>
      <c r="DW28" s="45"/>
      <c r="DX28" s="45"/>
      <c r="DY28" s="45"/>
      <c r="DZ28" s="45"/>
      <c r="EA28" s="45"/>
      <c r="EB28" s="45"/>
      <c r="EC28" s="45"/>
      <c r="ED28" s="45"/>
      <c r="EE28" s="45"/>
      <c r="EF28" s="45"/>
      <c r="EG28" s="45"/>
      <c r="EH28" s="45"/>
      <c r="EI28" s="45"/>
      <c r="EJ28" s="45"/>
      <c r="EK28" s="45"/>
      <c r="EL28" s="45"/>
      <c r="EM28" s="45"/>
      <c r="EN28" s="45"/>
      <c r="EO28" s="45"/>
      <c r="EP28" s="45"/>
      <c r="EQ28" s="45"/>
      <c r="ER28" s="45"/>
      <c r="ES28" s="45"/>
      <c r="ET28" s="45"/>
      <c r="EU28" s="45"/>
      <c r="EV28" s="45"/>
      <c r="EW28" s="45"/>
      <c r="EX28" s="45"/>
      <c r="EY28" s="45"/>
      <c r="EZ28" s="45"/>
      <c r="FA28" s="45"/>
      <c r="FB28" s="45"/>
      <c r="FC28" s="45"/>
      <c r="FD28" s="45"/>
      <c r="FE28" s="45"/>
      <c r="FF28" s="45"/>
      <c r="FG28" s="45"/>
      <c r="FH28" s="45"/>
      <c r="FI28" s="45"/>
      <c r="FJ28" s="45"/>
      <c r="FK28" s="45"/>
      <c r="FL28" s="45"/>
      <c r="FM28" s="45"/>
      <c r="FN28" s="45"/>
      <c r="FO28" s="45"/>
      <c r="FP28" s="45"/>
      <c r="FQ28" s="45"/>
      <c r="FR28" s="45"/>
      <c r="FS28" s="45"/>
      <c r="FT28" s="45"/>
      <c r="FU28" s="45"/>
      <c r="FV28" s="45"/>
      <c r="FW28" s="45"/>
      <c r="FX28" s="45"/>
      <c r="FY28" s="45"/>
      <c r="FZ28" s="45"/>
      <c r="GA28" s="45"/>
      <c r="GB28" s="45"/>
      <c r="GC28" s="45"/>
      <c r="GD28" s="45"/>
      <c r="GE28" s="45"/>
      <c r="GF28" s="45"/>
      <c r="GG28" s="45"/>
      <c r="GH28" s="45"/>
      <c r="GI28" s="45"/>
      <c r="GJ28" s="45"/>
      <c r="GK28" s="45"/>
      <c r="GL28" s="45"/>
      <c r="GM28" s="45"/>
      <c r="GN28" s="45"/>
      <c r="GO28" s="45"/>
      <c r="GP28" s="45"/>
      <c r="GQ28" s="45"/>
      <c r="GR28" s="45"/>
      <c r="GS28" s="45"/>
      <c r="GT28" s="45"/>
      <c r="GU28" s="45"/>
      <c r="GV28" s="45"/>
      <c r="GW28" s="45"/>
      <c r="GX28" s="45"/>
      <c r="GY28" s="45"/>
      <c r="GZ28" s="45"/>
      <c r="HA28" s="45"/>
      <c r="HB28" s="45"/>
      <c r="HC28" s="45"/>
      <c r="HD28" s="45"/>
      <c r="HE28" s="45"/>
      <c r="HF28" s="45"/>
      <c r="HG28" s="45"/>
      <c r="HH28" s="45"/>
      <c r="HI28" s="45"/>
      <c r="HJ28" s="45"/>
      <c r="HK28" s="45"/>
      <c r="HL28" s="45"/>
      <c r="HM28" s="45"/>
      <c r="HN28" s="45"/>
      <c r="HO28" s="45"/>
      <c r="HP28" s="45"/>
      <c r="HQ28" s="45"/>
      <c r="HR28" s="45"/>
      <c r="HS28" s="45"/>
      <c r="HT28" s="45"/>
      <c r="HU28" s="45"/>
      <c r="HV28" s="45"/>
      <c r="HW28" s="45"/>
      <c r="HX28" s="45"/>
      <c r="HY28" s="45"/>
      <c r="HZ28" s="45"/>
      <c r="IA28" s="45"/>
      <c r="IB28" s="45"/>
    </row>
    <row r="29" spans="1:236" s="46" customFormat="1" x14ac:dyDescent="0.25">
      <c r="A29" s="46" t="s">
        <v>54</v>
      </c>
      <c r="B29" s="18" t="s">
        <v>55</v>
      </c>
      <c r="C29" s="19" t="s">
        <v>73</v>
      </c>
      <c r="D29" s="24">
        <v>44244</v>
      </c>
      <c r="E29" s="24" t="s">
        <v>113</v>
      </c>
      <c r="F29" s="154">
        <v>133000</v>
      </c>
      <c r="G29" s="158">
        <v>3817.1</v>
      </c>
      <c r="H29" s="154">
        <v>19192.73</v>
      </c>
      <c r="I29" s="154">
        <v>4043.2</v>
      </c>
      <c r="J29" s="154">
        <v>13395.2</v>
      </c>
      <c r="K29" s="154">
        <f>+G29+H29+I29+J29</f>
        <v>40448.229999999996</v>
      </c>
      <c r="L29" s="158">
        <f>+F29-K29</f>
        <v>92551.77</v>
      </c>
    </row>
    <row r="30" spans="1:236" x14ac:dyDescent="0.25">
      <c r="A30" s="41" t="s">
        <v>14</v>
      </c>
      <c r="B30" s="12">
        <v>1</v>
      </c>
      <c r="C30" s="7"/>
      <c r="D30" s="41"/>
      <c r="E30" s="41" t="s">
        <v>208</v>
      </c>
      <c r="F30" s="148">
        <f>F29</f>
        <v>133000</v>
      </c>
      <c r="G30" s="163">
        <f t="shared" ref="G30:L30" si="2">G29</f>
        <v>3817.1</v>
      </c>
      <c r="H30" s="148">
        <f t="shared" si="2"/>
        <v>19192.73</v>
      </c>
      <c r="I30" s="148">
        <f t="shared" si="2"/>
        <v>4043.2</v>
      </c>
      <c r="J30" s="148">
        <f t="shared" si="2"/>
        <v>13395.2</v>
      </c>
      <c r="K30" s="148">
        <f t="shared" si="2"/>
        <v>40448.229999999996</v>
      </c>
      <c r="L30" s="163">
        <f t="shared" si="2"/>
        <v>92551.77</v>
      </c>
      <c r="AT30" s="39"/>
      <c r="AU30" s="39"/>
      <c r="AV30" s="39"/>
      <c r="AW30" s="39"/>
      <c r="AX30" s="39"/>
      <c r="AY30" s="39"/>
      <c r="AZ30" s="39"/>
      <c r="BA30" s="39"/>
      <c r="BB30" s="39"/>
      <c r="BC30" s="39"/>
      <c r="BD30" s="39"/>
      <c r="BE30" s="39"/>
      <c r="BF30" s="39"/>
      <c r="BG30" s="39"/>
      <c r="BH30" s="39"/>
      <c r="BI30" s="39"/>
      <c r="BJ30" s="39"/>
      <c r="BK30" s="39"/>
      <c r="BL30" s="39"/>
      <c r="BM30" s="39"/>
      <c r="BN30" s="39"/>
      <c r="BO30" s="39"/>
      <c r="BP30" s="39"/>
      <c r="BQ30" s="39"/>
      <c r="BR30" s="39"/>
      <c r="BS30" s="39"/>
      <c r="BT30" s="39"/>
      <c r="BU30" s="39"/>
      <c r="BV30" s="39"/>
      <c r="BW30" s="39"/>
      <c r="BX30" s="39"/>
      <c r="BY30" s="39"/>
      <c r="BZ30" s="39"/>
      <c r="CA30" s="39"/>
      <c r="CB30" s="39"/>
      <c r="CC30" s="39"/>
      <c r="CD30" s="39"/>
      <c r="CE30" s="39"/>
      <c r="CF30" s="39"/>
      <c r="CG30" s="39"/>
      <c r="CH30" s="39"/>
      <c r="CI30" s="39"/>
      <c r="CJ30" s="39"/>
      <c r="CK30" s="39"/>
      <c r="CL30" s="39"/>
      <c r="CM30" s="39"/>
      <c r="CN30" s="39"/>
      <c r="CO30" s="39"/>
      <c r="CP30" s="39"/>
      <c r="CQ30" s="39"/>
      <c r="CR30" s="39"/>
      <c r="CS30" s="39"/>
      <c r="CT30" s="39"/>
      <c r="CU30" s="39"/>
      <c r="CV30" s="39"/>
      <c r="CW30" s="39"/>
      <c r="CX30" s="39"/>
      <c r="CY30" s="39"/>
      <c r="CZ30" s="39"/>
      <c r="DA30" s="39"/>
      <c r="DB30" s="39"/>
      <c r="DC30" s="39"/>
      <c r="DD30" s="39"/>
      <c r="DE30" s="39"/>
      <c r="DF30" s="39"/>
      <c r="DG30" s="39"/>
      <c r="DH30" s="39"/>
      <c r="DI30" s="39"/>
      <c r="DJ30" s="39"/>
      <c r="DK30" s="39"/>
      <c r="DL30" s="39"/>
      <c r="DM30" s="39"/>
      <c r="DN30" s="39"/>
      <c r="DO30" s="39"/>
      <c r="DP30" s="39"/>
      <c r="DQ30" s="39"/>
      <c r="DR30" s="39"/>
      <c r="DS30" s="39"/>
      <c r="DT30" s="39"/>
      <c r="DU30" s="39"/>
      <c r="DV30" s="39"/>
      <c r="DW30" s="39"/>
      <c r="DX30" s="39"/>
      <c r="DY30" s="39"/>
      <c r="DZ30" s="39"/>
      <c r="EA30" s="39"/>
      <c r="EB30" s="39"/>
      <c r="EC30" s="39"/>
      <c r="ED30" s="39"/>
      <c r="EE30" s="39"/>
      <c r="EF30" s="39"/>
      <c r="EG30" s="39"/>
      <c r="EH30" s="39"/>
      <c r="EI30" s="39"/>
      <c r="EJ30" s="39"/>
      <c r="EK30" s="39"/>
      <c r="EL30" s="39"/>
      <c r="EM30" s="39"/>
      <c r="EN30" s="39"/>
      <c r="EO30" s="39"/>
      <c r="EP30" s="39"/>
      <c r="EQ30" s="39"/>
      <c r="ER30" s="39"/>
      <c r="ES30" s="39"/>
      <c r="ET30" s="39"/>
      <c r="EU30" s="39"/>
      <c r="EV30" s="39"/>
      <c r="EW30" s="39"/>
      <c r="EX30" s="39"/>
      <c r="EY30" s="39"/>
      <c r="EZ30" s="39"/>
      <c r="FA30" s="39"/>
      <c r="FB30" s="39"/>
      <c r="FC30" s="39"/>
      <c r="FD30" s="39"/>
      <c r="FE30" s="39"/>
      <c r="FF30" s="39"/>
      <c r="FG30" s="39"/>
      <c r="FH30" s="39"/>
      <c r="FI30" s="39"/>
      <c r="FJ30" s="39"/>
      <c r="FK30" s="39"/>
      <c r="FL30" s="39"/>
      <c r="FM30" s="39"/>
      <c r="FN30" s="39"/>
      <c r="FO30" s="39"/>
      <c r="FP30" s="39"/>
      <c r="FQ30" s="39"/>
      <c r="FR30" s="39"/>
      <c r="FS30" s="39"/>
      <c r="FT30" s="39"/>
      <c r="FU30" s="39"/>
      <c r="FV30" s="39"/>
      <c r="FW30" s="39"/>
      <c r="FX30" s="39"/>
      <c r="FY30" s="39"/>
      <c r="FZ30" s="39"/>
      <c r="GA30" s="39"/>
      <c r="GB30" s="39"/>
      <c r="GC30" s="39"/>
      <c r="GD30" s="39"/>
      <c r="GE30" s="39"/>
      <c r="GF30" s="39"/>
      <c r="GG30" s="39"/>
      <c r="GH30" s="39"/>
      <c r="GI30" s="39"/>
      <c r="GJ30" s="39"/>
      <c r="GK30" s="39"/>
      <c r="GL30" s="39"/>
      <c r="GM30" s="39"/>
      <c r="GN30" s="39"/>
      <c r="GO30" s="39"/>
      <c r="GP30" s="39"/>
      <c r="GQ30" s="39"/>
      <c r="GR30" s="39"/>
      <c r="GS30" s="39"/>
      <c r="GT30" s="39"/>
      <c r="GU30" s="39"/>
      <c r="GV30" s="39"/>
      <c r="GW30" s="39"/>
      <c r="GX30" s="39"/>
      <c r="GY30" s="39"/>
      <c r="GZ30" s="39"/>
      <c r="HA30" s="39"/>
      <c r="HB30" s="39"/>
      <c r="HC30" s="39"/>
      <c r="HD30" s="39"/>
      <c r="HE30" s="39"/>
      <c r="HF30" s="39"/>
      <c r="HG30" s="39"/>
      <c r="HH30" s="39"/>
      <c r="HI30" s="39"/>
      <c r="HJ30" s="39"/>
      <c r="HK30" s="39"/>
      <c r="HL30" s="39"/>
      <c r="HM30" s="39"/>
      <c r="HN30" s="39"/>
      <c r="HO30" s="39"/>
      <c r="HP30" s="39"/>
      <c r="HQ30" s="39"/>
      <c r="HR30" s="39"/>
      <c r="HS30" s="39"/>
      <c r="HT30" s="39"/>
      <c r="HU30" s="39"/>
      <c r="HV30" s="39"/>
      <c r="HW30" s="39"/>
      <c r="HX30" s="39"/>
      <c r="HY30" s="39"/>
      <c r="HZ30" s="39"/>
      <c r="IA30" s="39"/>
      <c r="IB30" s="39"/>
    </row>
    <row r="32" spans="1:236" s="45" customFormat="1" x14ac:dyDescent="0.25">
      <c r="A32" s="40" t="s">
        <v>167</v>
      </c>
      <c r="B32" s="16"/>
      <c r="C32" s="17"/>
      <c r="D32" s="40"/>
      <c r="E32" s="40"/>
      <c r="F32" s="153"/>
      <c r="G32" s="157"/>
      <c r="H32" s="153"/>
      <c r="I32" s="153"/>
      <c r="J32" s="153"/>
      <c r="K32" s="153"/>
      <c r="L32" s="157"/>
      <c r="AT32" s="40"/>
      <c r="AU32" s="40"/>
      <c r="AV32" s="40"/>
      <c r="AW32" s="40"/>
      <c r="AX32" s="40"/>
      <c r="AY32" s="40"/>
      <c r="AZ32" s="40"/>
      <c r="BA32" s="40"/>
      <c r="BB32" s="40"/>
      <c r="BC32" s="40"/>
      <c r="BD32" s="40"/>
      <c r="BE32" s="40"/>
      <c r="BF32" s="40"/>
      <c r="BG32" s="40"/>
      <c r="BH32" s="40"/>
      <c r="BI32" s="40"/>
      <c r="BJ32" s="40"/>
      <c r="BK32" s="40"/>
      <c r="BL32" s="40"/>
      <c r="BM32" s="40"/>
      <c r="BN32" s="40"/>
      <c r="BO32" s="40"/>
      <c r="BP32" s="40"/>
      <c r="BQ32" s="40"/>
      <c r="BR32" s="40"/>
      <c r="BS32" s="40"/>
      <c r="BT32" s="40"/>
      <c r="BU32" s="40"/>
      <c r="BV32" s="40"/>
      <c r="BW32" s="40"/>
      <c r="BX32" s="40"/>
      <c r="BY32" s="40"/>
      <c r="BZ32" s="40"/>
      <c r="CA32" s="40"/>
      <c r="CB32" s="40"/>
      <c r="CC32" s="40"/>
      <c r="CD32" s="40"/>
      <c r="CE32" s="40"/>
      <c r="CF32" s="40"/>
      <c r="CG32" s="40"/>
      <c r="CH32" s="40"/>
      <c r="CI32" s="40"/>
      <c r="CJ32" s="40"/>
      <c r="CK32" s="40"/>
      <c r="CL32" s="40"/>
      <c r="CM32" s="40"/>
      <c r="CN32" s="40"/>
      <c r="CO32" s="40"/>
      <c r="CP32" s="40"/>
      <c r="CQ32" s="40"/>
      <c r="CR32" s="40"/>
      <c r="CS32" s="40"/>
      <c r="CT32" s="40"/>
      <c r="CU32" s="40"/>
      <c r="CV32" s="40"/>
      <c r="CW32" s="40"/>
      <c r="CX32" s="40"/>
      <c r="CY32" s="40"/>
      <c r="CZ32" s="40"/>
      <c r="DA32" s="40"/>
      <c r="DB32" s="40"/>
      <c r="DC32" s="40"/>
      <c r="DD32" s="40"/>
      <c r="DE32" s="40"/>
      <c r="DF32" s="40"/>
      <c r="DG32" s="40"/>
      <c r="DH32" s="40"/>
      <c r="DI32" s="40"/>
      <c r="DJ32" s="40"/>
      <c r="DK32" s="40"/>
      <c r="DL32" s="40"/>
      <c r="DM32" s="40"/>
      <c r="DN32" s="40"/>
      <c r="DO32" s="40"/>
      <c r="DP32" s="40"/>
      <c r="DQ32" s="40"/>
      <c r="DR32" s="40"/>
      <c r="DS32" s="40"/>
      <c r="DT32" s="40"/>
      <c r="DU32" s="40"/>
      <c r="DV32" s="40"/>
      <c r="DW32" s="40"/>
      <c r="DX32" s="40"/>
      <c r="DY32" s="40"/>
      <c r="DZ32" s="40"/>
      <c r="EA32" s="40"/>
      <c r="EB32" s="40"/>
      <c r="EC32" s="40"/>
      <c r="ED32" s="40"/>
      <c r="EE32" s="40"/>
      <c r="EF32" s="40"/>
      <c r="EG32" s="40"/>
      <c r="EH32" s="40"/>
      <c r="EI32" s="40"/>
      <c r="EJ32" s="40"/>
      <c r="EK32" s="40"/>
      <c r="EL32" s="40"/>
      <c r="EM32" s="40"/>
      <c r="EN32" s="40"/>
      <c r="EO32" s="40"/>
      <c r="EP32" s="40"/>
      <c r="EQ32" s="40"/>
      <c r="ER32" s="40"/>
      <c r="ES32" s="40"/>
      <c r="ET32" s="40"/>
      <c r="EU32" s="40"/>
      <c r="EV32" s="40"/>
      <c r="EW32" s="40"/>
      <c r="EX32" s="40"/>
      <c r="EY32" s="40"/>
      <c r="EZ32" s="40"/>
      <c r="FA32" s="40"/>
      <c r="FB32" s="40"/>
      <c r="FC32" s="40"/>
      <c r="FD32" s="40"/>
      <c r="FE32" s="40"/>
      <c r="FF32" s="40"/>
      <c r="FG32" s="40"/>
      <c r="FH32" s="40"/>
      <c r="FI32" s="40"/>
      <c r="FJ32" s="40"/>
      <c r="FK32" s="40"/>
      <c r="FL32" s="40"/>
      <c r="FM32" s="40"/>
      <c r="FN32" s="40"/>
      <c r="FO32" s="40"/>
      <c r="FP32" s="40"/>
      <c r="FQ32" s="40"/>
      <c r="FR32" s="40"/>
      <c r="FS32" s="40"/>
      <c r="FT32" s="40"/>
      <c r="FU32" s="40"/>
      <c r="FV32" s="40"/>
      <c r="FW32" s="40"/>
      <c r="FX32" s="40"/>
      <c r="FY32" s="40"/>
      <c r="FZ32" s="40"/>
      <c r="GA32" s="40"/>
      <c r="GB32" s="40"/>
      <c r="GC32" s="40"/>
      <c r="GD32" s="40"/>
      <c r="GE32" s="40"/>
      <c r="GF32" s="40"/>
      <c r="GG32" s="40"/>
      <c r="GH32" s="40"/>
      <c r="GI32" s="40"/>
      <c r="GJ32" s="40"/>
      <c r="GK32" s="40"/>
      <c r="GL32" s="40"/>
      <c r="GM32" s="40"/>
      <c r="GN32" s="40"/>
      <c r="GO32" s="40"/>
      <c r="GP32" s="40"/>
      <c r="GQ32" s="40"/>
      <c r="GR32" s="40"/>
      <c r="GS32" s="40"/>
      <c r="GT32" s="40"/>
      <c r="GU32" s="40"/>
      <c r="GV32" s="40"/>
      <c r="GW32" s="40"/>
      <c r="GX32" s="40"/>
      <c r="GY32" s="40"/>
      <c r="GZ32" s="40"/>
      <c r="HA32" s="40"/>
      <c r="HB32" s="40"/>
      <c r="HC32" s="40"/>
      <c r="HD32" s="40"/>
      <c r="HE32" s="40"/>
      <c r="HF32" s="40"/>
      <c r="HG32" s="40"/>
      <c r="HH32" s="40"/>
      <c r="HI32" s="40"/>
      <c r="HJ32" s="40"/>
      <c r="HK32" s="40"/>
      <c r="HL32" s="40"/>
      <c r="HM32" s="40"/>
      <c r="HN32" s="40"/>
      <c r="HO32" s="40"/>
      <c r="HP32" s="40"/>
      <c r="HQ32" s="40"/>
      <c r="HR32" s="40"/>
      <c r="HS32" s="40"/>
      <c r="HT32" s="40"/>
      <c r="HU32" s="40"/>
      <c r="HV32" s="40"/>
      <c r="HW32" s="40"/>
      <c r="HX32" s="40"/>
      <c r="HY32" s="40"/>
      <c r="HZ32" s="40"/>
      <c r="IA32" s="40"/>
      <c r="IB32" s="40"/>
    </row>
    <row r="33" spans="1:236" s="47" customFormat="1" x14ac:dyDescent="0.25">
      <c r="A33" s="44" t="s">
        <v>80</v>
      </c>
      <c r="B33" s="22" t="s">
        <v>81</v>
      </c>
      <c r="C33" s="23" t="s">
        <v>72</v>
      </c>
      <c r="D33" s="24">
        <v>44287</v>
      </c>
      <c r="E33" s="10" t="s">
        <v>113</v>
      </c>
      <c r="F33" s="149">
        <v>44000</v>
      </c>
      <c r="G33" s="167">
        <v>1262.8</v>
      </c>
      <c r="H33" s="149">
        <v>0</v>
      </c>
      <c r="I33" s="149">
        <v>1337.6</v>
      </c>
      <c r="J33" s="149">
        <v>25</v>
      </c>
      <c r="K33" s="149">
        <v>2625.4</v>
      </c>
      <c r="L33" s="167">
        <v>41374.6</v>
      </c>
      <c r="O33" s="38"/>
      <c r="P33" s="38"/>
      <c r="Q33" s="38"/>
      <c r="R33" s="38"/>
      <c r="S33" s="38"/>
      <c r="T33" s="38"/>
      <c r="U33" s="38"/>
      <c r="V33" s="38"/>
      <c r="W33" s="45"/>
      <c r="X33" s="45"/>
      <c r="Y33" s="45"/>
      <c r="Z33" s="45"/>
      <c r="AA33" s="45"/>
      <c r="AB33" s="45"/>
      <c r="AC33" s="45"/>
      <c r="AD33" s="45"/>
      <c r="AE33" s="45"/>
      <c r="AF33" s="45"/>
      <c r="AG33" s="45"/>
      <c r="AH33" s="45"/>
      <c r="AI33" s="45"/>
      <c r="AJ33" s="45"/>
      <c r="AK33" s="45"/>
      <c r="AL33" s="45"/>
      <c r="AM33" s="45"/>
      <c r="AN33" s="45"/>
      <c r="AO33" s="45"/>
      <c r="AP33" s="45"/>
      <c r="AQ33" s="45"/>
      <c r="AR33" s="45"/>
      <c r="AS33" s="45"/>
      <c r="AT33" s="45"/>
      <c r="AU33" s="45"/>
      <c r="AV33" s="45"/>
      <c r="AW33" s="45"/>
      <c r="AX33" s="45"/>
      <c r="AY33" s="45"/>
      <c r="AZ33" s="45"/>
      <c r="BA33" s="45"/>
      <c r="BB33" s="45"/>
      <c r="BC33" s="45"/>
      <c r="BD33" s="45"/>
      <c r="BE33" s="45"/>
      <c r="BF33" s="38"/>
      <c r="BG33" s="38"/>
      <c r="BH33" s="38"/>
      <c r="BI33" s="38"/>
      <c r="BJ33" s="38"/>
      <c r="BK33" s="38"/>
      <c r="BL33" s="38"/>
      <c r="BM33" s="38"/>
      <c r="BN33" s="38"/>
      <c r="BO33" s="38"/>
      <c r="BP33" s="38"/>
      <c r="BQ33" s="38"/>
      <c r="BR33" s="38"/>
      <c r="BS33" s="38"/>
      <c r="BT33" s="38"/>
      <c r="BU33" s="38"/>
      <c r="BV33" s="38"/>
      <c r="BW33" s="38"/>
      <c r="BX33" s="38"/>
      <c r="BY33" s="38"/>
      <c r="BZ33" s="38"/>
      <c r="CA33" s="38"/>
      <c r="CB33" s="38"/>
      <c r="CC33" s="38"/>
      <c r="CD33" s="38"/>
      <c r="CE33" s="38"/>
      <c r="CF33" s="38"/>
      <c r="CG33" s="38"/>
      <c r="CH33" s="38"/>
      <c r="CI33" s="38"/>
      <c r="CJ33" s="38"/>
      <c r="CK33" s="38"/>
      <c r="CL33" s="38"/>
      <c r="CM33" s="38"/>
      <c r="CN33" s="38"/>
      <c r="CO33" s="38"/>
      <c r="CP33" s="38"/>
      <c r="CQ33" s="38"/>
      <c r="CR33" s="38"/>
      <c r="CS33" s="38"/>
      <c r="CT33" s="38"/>
      <c r="CU33" s="38"/>
      <c r="CV33" s="38"/>
      <c r="CW33" s="38"/>
      <c r="CX33" s="38"/>
      <c r="CY33" s="38"/>
      <c r="CZ33" s="38"/>
      <c r="DA33" s="38"/>
      <c r="DB33" s="38"/>
      <c r="DC33" s="38"/>
      <c r="DD33" s="38"/>
      <c r="DE33" s="38"/>
      <c r="DF33" s="38"/>
      <c r="DG33" s="38"/>
      <c r="DH33" s="38"/>
      <c r="DI33" s="38"/>
      <c r="DJ33" s="38"/>
      <c r="DK33" s="38"/>
      <c r="DL33" s="38"/>
      <c r="DM33" s="38"/>
      <c r="DN33" s="38"/>
      <c r="DO33" s="38"/>
      <c r="DP33" s="38"/>
      <c r="DQ33" s="38"/>
      <c r="DR33" s="38"/>
      <c r="DS33" s="38"/>
      <c r="DT33" s="38"/>
      <c r="DU33" s="38"/>
      <c r="DV33" s="38"/>
      <c r="DW33" s="38"/>
      <c r="DX33" s="38"/>
      <c r="DY33" s="38"/>
      <c r="DZ33" s="38"/>
      <c r="EA33" s="38"/>
      <c r="EB33" s="38"/>
      <c r="EC33" s="38"/>
      <c r="ED33" s="38"/>
      <c r="EE33" s="38"/>
      <c r="EF33" s="38"/>
      <c r="EG33" s="38"/>
      <c r="EH33" s="38"/>
      <c r="EI33" s="38"/>
      <c r="EJ33" s="38"/>
      <c r="EK33" s="38"/>
      <c r="EL33" s="38"/>
      <c r="EM33" s="38"/>
      <c r="EN33" s="38"/>
      <c r="EO33" s="38"/>
      <c r="EP33" s="38"/>
      <c r="EQ33" s="38"/>
      <c r="ER33" s="38"/>
      <c r="ES33" s="38"/>
      <c r="ET33" s="38"/>
      <c r="EU33" s="38"/>
      <c r="EV33" s="38"/>
      <c r="EW33" s="38"/>
      <c r="EX33" s="38"/>
      <c r="EY33" s="38"/>
      <c r="EZ33" s="38"/>
      <c r="FA33" s="38"/>
      <c r="FB33" s="38"/>
      <c r="FC33" s="38"/>
      <c r="FD33" s="38"/>
      <c r="FE33" s="38"/>
      <c r="FF33" s="38"/>
      <c r="FG33" s="38"/>
      <c r="FH33" s="38"/>
      <c r="FI33" s="38"/>
      <c r="FJ33" s="38"/>
      <c r="FK33" s="38"/>
      <c r="FL33" s="38"/>
      <c r="FM33" s="38"/>
      <c r="FN33" s="38"/>
      <c r="FO33" s="38"/>
      <c r="FP33" s="38"/>
      <c r="FQ33" s="38"/>
      <c r="FR33" s="38"/>
      <c r="FS33" s="38"/>
      <c r="FT33" s="38"/>
      <c r="FU33" s="38"/>
      <c r="FV33" s="38"/>
      <c r="FW33" s="38"/>
      <c r="FX33" s="38"/>
      <c r="FY33" s="38"/>
      <c r="FZ33" s="38"/>
      <c r="GA33" s="38"/>
      <c r="GB33" s="38"/>
      <c r="GC33" s="38"/>
      <c r="GD33" s="38"/>
      <c r="GE33" s="38"/>
      <c r="GF33" s="38"/>
      <c r="GG33" s="38"/>
      <c r="GH33" s="38"/>
      <c r="GI33" s="38"/>
      <c r="GJ33" s="38"/>
      <c r="GK33" s="38"/>
      <c r="GL33" s="38"/>
      <c r="GM33" s="38"/>
      <c r="GN33" s="38"/>
      <c r="GO33" s="38"/>
      <c r="GP33" s="38"/>
      <c r="GQ33" s="38"/>
      <c r="GR33" s="38"/>
      <c r="GS33" s="38"/>
      <c r="GT33" s="38"/>
      <c r="GU33" s="38"/>
      <c r="GV33" s="38"/>
      <c r="GW33" s="38"/>
      <c r="GX33" s="38"/>
      <c r="GY33" s="38"/>
      <c r="GZ33" s="38"/>
      <c r="HA33" s="38"/>
      <c r="HB33" s="38"/>
      <c r="HC33" s="38"/>
      <c r="HD33" s="38"/>
      <c r="HE33" s="38"/>
      <c r="HF33" s="38"/>
      <c r="HG33" s="38"/>
      <c r="HH33" s="38"/>
      <c r="HI33" s="38"/>
      <c r="HJ33" s="38"/>
      <c r="HK33" s="38"/>
      <c r="HL33" s="38"/>
      <c r="HM33" s="38"/>
      <c r="HN33" s="38"/>
      <c r="HO33" s="38"/>
      <c r="HP33" s="38"/>
      <c r="HQ33" s="38"/>
      <c r="HR33" s="38"/>
      <c r="HS33" s="38"/>
      <c r="HT33" s="38"/>
      <c r="HU33" s="38"/>
      <c r="HV33" s="38"/>
      <c r="HW33" s="38"/>
      <c r="HX33" s="38"/>
      <c r="HY33" s="38"/>
      <c r="HZ33" s="38"/>
      <c r="IA33" s="38"/>
      <c r="IB33" s="38"/>
    </row>
    <row r="34" spans="1:236" s="39" customFormat="1" x14ac:dyDescent="0.25">
      <c r="A34" s="41" t="s">
        <v>14</v>
      </c>
      <c r="B34" s="12">
        <v>1</v>
      </c>
      <c r="C34" s="7"/>
      <c r="D34" s="41"/>
      <c r="E34" s="41"/>
      <c r="F34" s="148">
        <f>F33</f>
        <v>44000</v>
      </c>
      <c r="G34" s="163">
        <f t="shared" ref="G34:L34" si="3">G33</f>
        <v>1262.8</v>
      </c>
      <c r="H34" s="148">
        <f t="shared" si="3"/>
        <v>0</v>
      </c>
      <c r="I34" s="148">
        <f t="shared" si="3"/>
        <v>1337.6</v>
      </c>
      <c r="J34" s="148">
        <f t="shared" si="3"/>
        <v>25</v>
      </c>
      <c r="K34" s="148">
        <f t="shared" si="3"/>
        <v>2625.4</v>
      </c>
      <c r="L34" s="163">
        <f t="shared" si="3"/>
        <v>41374.6</v>
      </c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40"/>
      <c r="AH34" s="40"/>
      <c r="AI34" s="40"/>
      <c r="AJ34" s="40"/>
      <c r="AK34" s="40"/>
      <c r="AL34" s="40"/>
      <c r="AM34" s="40"/>
      <c r="AN34" s="40"/>
      <c r="AO34" s="40"/>
      <c r="AP34" s="40"/>
      <c r="AQ34" s="40"/>
      <c r="AR34" s="40"/>
      <c r="AS34" s="40"/>
      <c r="AT34" s="40"/>
      <c r="AU34" s="40"/>
      <c r="AV34" s="40"/>
      <c r="AW34" s="40"/>
      <c r="AX34" s="40"/>
      <c r="AY34" s="40"/>
      <c r="AZ34" s="40"/>
      <c r="BA34" s="40"/>
      <c r="BB34" s="40"/>
      <c r="BC34" s="40"/>
      <c r="BD34" s="40"/>
      <c r="BE34" s="40"/>
    </row>
    <row r="35" spans="1:236" s="39" customFormat="1" x14ac:dyDescent="0.25">
      <c r="B35" s="13"/>
      <c r="C35" s="11"/>
      <c r="F35" s="147"/>
      <c r="G35" s="166"/>
      <c r="H35" s="147"/>
      <c r="I35" s="147"/>
      <c r="J35" s="147"/>
      <c r="K35" s="147"/>
      <c r="L35" s="166"/>
      <c r="O35" s="48"/>
      <c r="P35" s="48"/>
      <c r="Q35" s="48"/>
      <c r="R35" s="48"/>
      <c r="S35" s="48"/>
      <c r="T35" s="48"/>
      <c r="U35" s="48"/>
      <c r="V35" s="48"/>
      <c r="W35" s="48"/>
      <c r="X35" s="48"/>
      <c r="Y35" s="48"/>
      <c r="Z35" s="48"/>
      <c r="AA35" s="48"/>
      <c r="AB35" s="48"/>
      <c r="AC35" s="48"/>
      <c r="AD35" s="48"/>
      <c r="AE35" s="48"/>
      <c r="AF35" s="48"/>
      <c r="AG35" s="48"/>
      <c r="AH35" s="48"/>
      <c r="AI35" s="48"/>
      <c r="AJ35" s="48"/>
      <c r="AK35" s="48"/>
      <c r="AL35" s="48"/>
      <c r="AM35" s="48"/>
      <c r="AN35" s="48"/>
      <c r="AO35" s="48"/>
      <c r="AP35" s="48"/>
      <c r="AQ35" s="48"/>
      <c r="AR35" s="48"/>
      <c r="AS35" s="48"/>
    </row>
    <row r="36" spans="1:236" s="39" customFormat="1" x14ac:dyDescent="0.25">
      <c r="A36" s="37" t="s">
        <v>53</v>
      </c>
      <c r="B36" s="37"/>
      <c r="C36" s="37"/>
      <c r="D36" s="37"/>
      <c r="E36" s="37"/>
      <c r="F36" s="150"/>
      <c r="G36" s="164"/>
      <c r="H36" s="150"/>
      <c r="I36" s="150"/>
      <c r="J36" s="150"/>
      <c r="K36" s="150"/>
      <c r="L36" s="164"/>
      <c r="O36" s="48"/>
      <c r="P36" s="48"/>
      <c r="Q36" s="48"/>
      <c r="R36" s="48"/>
      <c r="S36" s="48"/>
      <c r="T36" s="48"/>
      <c r="U36" s="48"/>
      <c r="V36" s="48"/>
      <c r="W36" s="48"/>
      <c r="X36" s="48"/>
      <c r="Y36" s="48"/>
      <c r="Z36" s="48"/>
      <c r="AA36" s="48"/>
      <c r="AB36" s="48"/>
      <c r="AC36" s="48"/>
      <c r="AD36" s="48"/>
      <c r="AE36" s="48"/>
      <c r="AF36" s="48"/>
      <c r="AG36" s="48"/>
      <c r="AH36" s="48"/>
      <c r="AI36" s="48"/>
      <c r="AJ36" s="48"/>
      <c r="AK36" s="48"/>
      <c r="AL36" s="48"/>
      <c r="AM36" s="48"/>
      <c r="AN36" s="48"/>
      <c r="AO36" s="48"/>
      <c r="AP36" s="48"/>
      <c r="AQ36" s="48"/>
      <c r="AR36" s="48"/>
      <c r="AS36" s="48"/>
    </row>
    <row r="37" spans="1:236" x14ac:dyDescent="0.25">
      <c r="A37" s="38" t="s">
        <v>35</v>
      </c>
      <c r="B37" s="3" t="s">
        <v>36</v>
      </c>
      <c r="C37" s="6" t="s">
        <v>73</v>
      </c>
      <c r="D37" s="9">
        <v>44276</v>
      </c>
      <c r="E37" s="10" t="s">
        <v>113</v>
      </c>
      <c r="F37" s="132">
        <v>40000</v>
      </c>
      <c r="G37" s="176">
        <f>F37*0.0287</f>
        <v>1148</v>
      </c>
      <c r="H37" s="183">
        <v>0</v>
      </c>
      <c r="I37" s="183">
        <v>1216</v>
      </c>
      <c r="J37" s="183">
        <v>275</v>
      </c>
      <c r="K37" s="183">
        <v>2639</v>
      </c>
      <c r="L37" s="176">
        <v>37361</v>
      </c>
      <c r="O37" s="48"/>
      <c r="P37" s="48"/>
      <c r="Q37" s="48"/>
      <c r="R37" s="48"/>
      <c r="S37" s="48"/>
      <c r="T37" s="48"/>
      <c r="U37" s="48"/>
      <c r="V37" s="48"/>
      <c r="W37" s="48"/>
      <c r="X37" s="48"/>
      <c r="Y37" s="48"/>
      <c r="Z37" s="48"/>
      <c r="AA37" s="48"/>
      <c r="AB37" s="48"/>
      <c r="AC37" s="48"/>
      <c r="AD37" s="48"/>
      <c r="AE37" s="48"/>
      <c r="AF37" s="48"/>
      <c r="AG37" s="48"/>
      <c r="AH37" s="48"/>
      <c r="AI37" s="48"/>
      <c r="AJ37" s="48"/>
      <c r="AK37" s="48"/>
      <c r="AL37" s="48"/>
      <c r="AM37" s="48"/>
      <c r="AN37" s="48"/>
      <c r="AO37" s="48"/>
      <c r="AP37" s="48"/>
      <c r="AQ37" s="48"/>
      <c r="AR37" s="48"/>
      <c r="AS37" s="48"/>
      <c r="AT37" s="39"/>
      <c r="AU37" s="39"/>
      <c r="AV37" s="39"/>
      <c r="AW37" s="39"/>
      <c r="AX37" s="39"/>
      <c r="AY37" s="39"/>
      <c r="AZ37" s="39"/>
      <c r="BA37" s="39"/>
      <c r="BB37" s="39"/>
      <c r="BC37" s="39"/>
      <c r="BD37" s="39"/>
      <c r="BE37" s="39"/>
      <c r="BF37" s="39"/>
      <c r="BG37" s="39"/>
      <c r="BH37" s="39"/>
      <c r="BI37" s="39"/>
      <c r="BJ37" s="39"/>
      <c r="BK37" s="39"/>
      <c r="BL37" s="39"/>
      <c r="BM37" s="39"/>
      <c r="BN37" s="39"/>
      <c r="BO37" s="39"/>
      <c r="BP37" s="39"/>
      <c r="BQ37" s="39"/>
      <c r="BR37" s="39"/>
      <c r="BS37" s="39"/>
      <c r="BT37" s="39"/>
      <c r="BU37" s="39"/>
      <c r="BV37" s="39"/>
      <c r="BW37" s="39"/>
      <c r="BX37" s="39"/>
      <c r="BY37" s="39"/>
      <c r="BZ37" s="39"/>
      <c r="CA37" s="39"/>
      <c r="CB37" s="39"/>
      <c r="CC37" s="39"/>
      <c r="CD37" s="39"/>
      <c r="CE37" s="39"/>
      <c r="CF37" s="39"/>
      <c r="CG37" s="39"/>
      <c r="CH37" s="39"/>
      <c r="CI37" s="39"/>
      <c r="CJ37" s="39"/>
      <c r="CK37" s="39"/>
      <c r="CL37" s="39"/>
      <c r="CM37" s="39"/>
      <c r="CN37" s="39"/>
      <c r="CO37" s="39"/>
      <c r="CP37" s="39"/>
      <c r="CQ37" s="39"/>
      <c r="CR37" s="39"/>
      <c r="CS37" s="39"/>
      <c r="CT37" s="39"/>
      <c r="CU37" s="39"/>
      <c r="CV37" s="39"/>
      <c r="CW37" s="39"/>
      <c r="CX37" s="39"/>
      <c r="CY37" s="39"/>
      <c r="CZ37" s="39"/>
      <c r="DA37" s="39"/>
      <c r="DB37" s="39"/>
      <c r="DC37" s="39"/>
      <c r="DD37" s="39"/>
      <c r="DE37" s="39"/>
      <c r="DF37" s="39"/>
      <c r="DG37" s="39"/>
      <c r="DH37" s="39"/>
      <c r="DI37" s="39"/>
      <c r="DJ37" s="39"/>
      <c r="DK37" s="39"/>
      <c r="DL37" s="39"/>
      <c r="DM37" s="39"/>
      <c r="DN37" s="39"/>
      <c r="DO37" s="39"/>
      <c r="DP37" s="39"/>
      <c r="DQ37" s="39"/>
      <c r="DR37" s="39"/>
      <c r="DS37" s="39"/>
      <c r="DT37" s="39"/>
      <c r="DU37" s="39"/>
      <c r="DV37" s="39"/>
      <c r="DW37" s="39"/>
      <c r="DX37" s="39"/>
      <c r="DY37" s="39"/>
      <c r="DZ37" s="39"/>
      <c r="EA37" s="39"/>
      <c r="EB37" s="39"/>
      <c r="EC37" s="39"/>
      <c r="ED37" s="39"/>
      <c r="EE37" s="39"/>
      <c r="EF37" s="39"/>
      <c r="EG37" s="39"/>
      <c r="EH37" s="39"/>
      <c r="EI37" s="39"/>
      <c r="EJ37" s="39"/>
      <c r="EK37" s="39"/>
      <c r="EL37" s="39"/>
      <c r="EM37" s="39"/>
      <c r="EN37" s="39"/>
      <c r="EO37" s="39"/>
      <c r="EP37" s="39"/>
      <c r="EQ37" s="39"/>
      <c r="ER37" s="39"/>
      <c r="ES37" s="39"/>
      <c r="ET37" s="39"/>
      <c r="EU37" s="39"/>
      <c r="EV37" s="39"/>
      <c r="EW37" s="39"/>
      <c r="EX37" s="39"/>
      <c r="EY37" s="39"/>
      <c r="EZ37" s="39"/>
      <c r="FA37" s="39"/>
      <c r="FB37" s="39"/>
      <c r="FC37" s="39"/>
      <c r="FD37" s="39"/>
      <c r="FE37" s="39"/>
      <c r="FF37" s="39"/>
      <c r="FG37" s="39"/>
      <c r="FH37" s="39"/>
      <c r="FI37" s="39"/>
      <c r="FJ37" s="39"/>
      <c r="FK37" s="39"/>
      <c r="FL37" s="39"/>
      <c r="FM37" s="39"/>
      <c r="FN37" s="39"/>
      <c r="FO37" s="39"/>
      <c r="FP37" s="39"/>
      <c r="FQ37" s="39"/>
      <c r="FR37" s="39"/>
      <c r="FS37" s="39"/>
      <c r="FT37" s="39"/>
      <c r="FU37" s="39"/>
      <c r="FV37" s="39"/>
      <c r="FW37" s="39"/>
      <c r="FX37" s="39"/>
      <c r="FY37" s="39"/>
      <c r="FZ37" s="39"/>
      <c r="GA37" s="39"/>
      <c r="GB37" s="39"/>
      <c r="GC37" s="39"/>
      <c r="GD37" s="39"/>
      <c r="GE37" s="39"/>
      <c r="GF37" s="39"/>
      <c r="GG37" s="39"/>
      <c r="GH37" s="39"/>
      <c r="GI37" s="39"/>
      <c r="GJ37" s="39"/>
      <c r="GK37" s="39"/>
      <c r="GL37" s="39"/>
      <c r="GM37" s="39"/>
      <c r="GN37" s="39"/>
      <c r="GO37" s="39"/>
      <c r="GP37" s="39"/>
      <c r="GQ37" s="39"/>
      <c r="GR37" s="39"/>
      <c r="GS37" s="39"/>
      <c r="GT37" s="39"/>
      <c r="GU37" s="39"/>
      <c r="GV37" s="39"/>
      <c r="GW37" s="39"/>
      <c r="GX37" s="39"/>
      <c r="GY37" s="39"/>
      <c r="GZ37" s="39"/>
      <c r="HA37" s="39"/>
      <c r="HB37" s="39"/>
      <c r="HC37" s="39"/>
      <c r="HD37" s="39"/>
      <c r="HE37" s="39"/>
      <c r="HF37" s="39"/>
      <c r="HG37" s="39"/>
      <c r="HH37" s="39"/>
      <c r="HI37" s="39"/>
      <c r="HJ37" s="39"/>
      <c r="HK37" s="39"/>
      <c r="HL37" s="39"/>
      <c r="HM37" s="39"/>
      <c r="HN37" s="39"/>
      <c r="HO37" s="39"/>
      <c r="HP37" s="39"/>
      <c r="HQ37" s="39"/>
      <c r="HR37" s="39"/>
      <c r="HS37" s="39"/>
      <c r="HT37" s="39"/>
      <c r="HU37" s="39"/>
      <c r="HV37" s="39"/>
      <c r="HW37" s="39"/>
      <c r="HX37" s="39"/>
      <c r="HY37" s="39"/>
      <c r="HZ37" s="39"/>
      <c r="IA37" s="39"/>
      <c r="IB37" s="39"/>
    </row>
    <row r="38" spans="1:236" s="39" customFormat="1" x14ac:dyDescent="0.25">
      <c r="A38" s="4" t="s">
        <v>39</v>
      </c>
      <c r="B38" s="5" t="s">
        <v>16</v>
      </c>
      <c r="C38" s="6" t="s">
        <v>72</v>
      </c>
      <c r="D38" s="9">
        <v>44276</v>
      </c>
      <c r="E38" s="10" t="s">
        <v>113</v>
      </c>
      <c r="F38" s="132">
        <v>40000</v>
      </c>
      <c r="G38" s="176">
        <f>F38*0.0287</f>
        <v>1148</v>
      </c>
      <c r="H38" s="183">
        <v>0</v>
      </c>
      <c r="I38" s="183">
        <v>1216</v>
      </c>
      <c r="J38" s="183">
        <v>125</v>
      </c>
      <c r="K38" s="183">
        <v>2489</v>
      </c>
      <c r="L38" s="176">
        <v>37511</v>
      </c>
      <c r="O38" s="49"/>
      <c r="P38" s="49"/>
      <c r="Q38" s="49"/>
      <c r="R38" s="49"/>
      <c r="S38" s="49"/>
      <c r="T38" s="49"/>
      <c r="U38" s="49"/>
      <c r="V38" s="49"/>
      <c r="W38" s="49"/>
      <c r="X38" s="49"/>
      <c r="Y38" s="49"/>
      <c r="Z38" s="49"/>
      <c r="AA38" s="49"/>
      <c r="AB38" s="49"/>
      <c r="AC38" s="49"/>
      <c r="AD38" s="49"/>
      <c r="AE38" s="49"/>
      <c r="AF38" s="49"/>
      <c r="AG38" s="49"/>
      <c r="AH38" s="49"/>
      <c r="AI38" s="49"/>
      <c r="AJ38" s="49"/>
      <c r="AK38" s="49"/>
      <c r="AL38" s="49"/>
      <c r="AM38" s="49"/>
      <c r="AN38" s="49"/>
      <c r="AO38" s="49"/>
      <c r="AP38" s="49"/>
      <c r="AQ38" s="49"/>
      <c r="AR38" s="49"/>
      <c r="AS38" s="49"/>
      <c r="AT38" s="38"/>
      <c r="AU38" s="38"/>
      <c r="AV38" s="38"/>
      <c r="AW38" s="38"/>
      <c r="AX38" s="38"/>
      <c r="AY38" s="38"/>
      <c r="AZ38" s="38"/>
      <c r="BA38" s="38"/>
      <c r="BB38" s="38"/>
      <c r="BC38" s="38"/>
      <c r="BD38" s="38"/>
      <c r="BE38" s="38"/>
      <c r="BF38" s="38"/>
      <c r="BG38" s="38"/>
      <c r="BH38" s="38"/>
      <c r="BI38" s="38"/>
      <c r="BJ38" s="38"/>
      <c r="BK38" s="38"/>
      <c r="BL38" s="38"/>
      <c r="BM38" s="38"/>
      <c r="BN38" s="38"/>
      <c r="BO38" s="38"/>
      <c r="BP38" s="38"/>
      <c r="BQ38" s="38"/>
      <c r="BR38" s="38"/>
      <c r="BS38" s="38"/>
      <c r="BT38" s="38"/>
      <c r="BU38" s="38"/>
      <c r="BV38" s="38"/>
      <c r="BW38" s="38"/>
      <c r="BX38" s="38"/>
      <c r="BY38" s="38"/>
      <c r="BZ38" s="38"/>
      <c r="CA38" s="38"/>
      <c r="CB38" s="38"/>
      <c r="CC38" s="38"/>
      <c r="CD38" s="38"/>
      <c r="CE38" s="38"/>
      <c r="CF38" s="38"/>
      <c r="CG38" s="38"/>
      <c r="CH38" s="38"/>
      <c r="CI38" s="38"/>
      <c r="CJ38" s="38"/>
      <c r="CK38" s="38"/>
      <c r="CL38" s="38"/>
      <c r="CM38" s="38"/>
      <c r="CN38" s="38"/>
      <c r="CO38" s="38"/>
      <c r="CP38" s="38"/>
      <c r="CQ38" s="38"/>
      <c r="CR38" s="38"/>
      <c r="CS38" s="38"/>
      <c r="CT38" s="38"/>
      <c r="CU38" s="38"/>
      <c r="CV38" s="38"/>
      <c r="CW38" s="38"/>
      <c r="CX38" s="38"/>
      <c r="CY38" s="38"/>
      <c r="CZ38" s="38"/>
      <c r="DA38" s="38"/>
      <c r="DB38" s="38"/>
      <c r="DC38" s="38"/>
      <c r="DD38" s="38"/>
      <c r="DE38" s="38"/>
      <c r="DF38" s="38"/>
      <c r="DG38" s="38"/>
      <c r="DH38" s="38"/>
      <c r="DI38" s="38"/>
      <c r="DJ38" s="38"/>
      <c r="DK38" s="38"/>
      <c r="DL38" s="38"/>
      <c r="DM38" s="38"/>
      <c r="DN38" s="38"/>
      <c r="DO38" s="38"/>
      <c r="DP38" s="38"/>
      <c r="DQ38" s="38"/>
      <c r="DR38" s="38"/>
      <c r="DS38" s="38"/>
      <c r="DT38" s="38"/>
      <c r="DU38" s="38"/>
      <c r="DV38" s="38"/>
      <c r="DW38" s="38"/>
      <c r="DX38" s="38"/>
      <c r="DY38" s="38"/>
      <c r="DZ38" s="38"/>
      <c r="EA38" s="38"/>
      <c r="EB38" s="38"/>
      <c r="EC38" s="38"/>
      <c r="ED38" s="38"/>
      <c r="EE38" s="38"/>
      <c r="EF38" s="38"/>
      <c r="EG38" s="38"/>
      <c r="EH38" s="38"/>
      <c r="EI38" s="38"/>
      <c r="EJ38" s="38"/>
      <c r="EK38" s="38"/>
      <c r="EL38" s="38"/>
      <c r="EM38" s="38"/>
      <c r="EN38" s="38"/>
      <c r="EO38" s="38"/>
      <c r="EP38" s="38"/>
      <c r="EQ38" s="38"/>
      <c r="ER38" s="38"/>
      <c r="ES38" s="38"/>
      <c r="ET38" s="38"/>
      <c r="EU38" s="38"/>
      <c r="EV38" s="38"/>
      <c r="EW38" s="38"/>
      <c r="EX38" s="38"/>
      <c r="EY38" s="38"/>
      <c r="EZ38" s="38"/>
      <c r="FA38" s="38"/>
      <c r="FB38" s="38"/>
      <c r="FC38" s="38"/>
      <c r="FD38" s="38"/>
      <c r="FE38" s="38"/>
      <c r="FF38" s="38"/>
      <c r="FG38" s="38"/>
      <c r="FH38" s="38"/>
      <c r="FI38" s="38"/>
      <c r="FJ38" s="38"/>
      <c r="FK38" s="38"/>
      <c r="FL38" s="38"/>
      <c r="FM38" s="38"/>
      <c r="FN38" s="38"/>
      <c r="FO38" s="38"/>
      <c r="FP38" s="38"/>
      <c r="FQ38" s="38"/>
      <c r="FR38" s="38"/>
      <c r="FS38" s="38"/>
      <c r="FT38" s="38"/>
      <c r="FU38" s="38"/>
      <c r="FV38" s="38"/>
      <c r="FW38" s="38"/>
      <c r="FX38" s="38"/>
      <c r="FY38" s="38"/>
      <c r="FZ38" s="38"/>
      <c r="GA38" s="38"/>
      <c r="GB38" s="38"/>
      <c r="GC38" s="38"/>
      <c r="GD38" s="38"/>
      <c r="GE38" s="38"/>
      <c r="GF38" s="38"/>
      <c r="GG38" s="38"/>
      <c r="GH38" s="38"/>
      <c r="GI38" s="38"/>
      <c r="GJ38" s="38"/>
      <c r="GK38" s="38"/>
      <c r="GL38" s="38"/>
      <c r="GM38" s="38"/>
      <c r="GN38" s="38"/>
      <c r="GO38" s="38"/>
      <c r="GP38" s="38"/>
      <c r="GQ38" s="38"/>
      <c r="GR38" s="38"/>
      <c r="GS38" s="38"/>
      <c r="GT38" s="38"/>
      <c r="GU38" s="38"/>
      <c r="GV38" s="38"/>
      <c r="GW38" s="38"/>
      <c r="GX38" s="38"/>
      <c r="GY38" s="38"/>
      <c r="GZ38" s="38"/>
      <c r="HA38" s="38"/>
      <c r="HB38" s="38"/>
      <c r="HC38" s="38"/>
      <c r="HD38" s="38"/>
      <c r="HE38" s="38"/>
      <c r="HF38" s="38"/>
      <c r="HG38" s="38"/>
      <c r="HH38" s="38"/>
      <c r="HI38" s="38"/>
      <c r="HJ38" s="38"/>
      <c r="HK38" s="38"/>
      <c r="HL38" s="38"/>
      <c r="HM38" s="38"/>
      <c r="HN38" s="38"/>
      <c r="HO38" s="38"/>
      <c r="HP38" s="38"/>
      <c r="HQ38" s="38"/>
      <c r="HR38" s="38"/>
      <c r="HS38" s="38"/>
      <c r="HT38" s="38"/>
      <c r="HU38" s="38"/>
      <c r="HV38" s="38"/>
      <c r="HW38" s="38"/>
      <c r="HX38" s="38"/>
      <c r="HY38" s="38"/>
      <c r="HZ38" s="38"/>
      <c r="IA38" s="38"/>
      <c r="IB38" s="38"/>
    </row>
    <row r="39" spans="1:236" s="39" customFormat="1" x14ac:dyDescent="0.25">
      <c r="A39" s="41" t="s">
        <v>14</v>
      </c>
      <c r="B39" s="12">
        <v>2</v>
      </c>
      <c r="C39" s="7"/>
      <c r="D39" s="41"/>
      <c r="E39" s="41"/>
      <c r="F39" s="148">
        <f>SUM(F37:F38)</f>
        <v>80000</v>
      </c>
      <c r="G39" s="163">
        <f t="shared" ref="G39:K39" si="4">SUM(G37:G38)</f>
        <v>2296</v>
      </c>
      <c r="H39" s="148">
        <f t="shared" si="4"/>
        <v>0</v>
      </c>
      <c r="I39" s="148">
        <f t="shared" si="4"/>
        <v>2432</v>
      </c>
      <c r="J39" s="148">
        <f>J37+J38</f>
        <v>400</v>
      </c>
      <c r="K39" s="148">
        <f t="shared" si="4"/>
        <v>5128</v>
      </c>
      <c r="L39" s="163">
        <f>SUM(L37:L38)</f>
        <v>74872</v>
      </c>
      <c r="O39" s="45"/>
      <c r="P39" s="45"/>
      <c r="Q39" s="45"/>
      <c r="R39" s="45"/>
      <c r="S39" s="45"/>
      <c r="T39" s="45"/>
      <c r="U39" s="45"/>
      <c r="V39" s="45"/>
      <c r="W39" s="45"/>
      <c r="X39" s="45"/>
      <c r="Y39" s="45"/>
      <c r="Z39" s="45"/>
      <c r="AA39" s="45"/>
      <c r="AB39" s="45"/>
      <c r="AC39" s="45"/>
      <c r="AD39" s="45"/>
      <c r="AE39" s="45"/>
      <c r="AF39" s="45"/>
      <c r="AG39" s="45"/>
      <c r="AH39" s="45"/>
      <c r="AI39" s="45"/>
      <c r="AJ39" s="45"/>
      <c r="AK39" s="45"/>
      <c r="AL39" s="45"/>
      <c r="AM39" s="45"/>
      <c r="AN39" s="45"/>
      <c r="AO39" s="45"/>
      <c r="AP39" s="45"/>
      <c r="AQ39" s="45"/>
      <c r="AR39" s="45"/>
      <c r="AS39" s="45"/>
      <c r="AT39" s="38"/>
      <c r="AU39" s="38"/>
      <c r="AV39" s="38"/>
      <c r="AW39" s="38"/>
      <c r="AX39" s="38"/>
      <c r="AY39" s="38"/>
      <c r="AZ39" s="38"/>
      <c r="BA39" s="38"/>
      <c r="BB39" s="38"/>
      <c r="BC39" s="38"/>
      <c r="BD39" s="38"/>
      <c r="BE39" s="38"/>
      <c r="BF39" s="38"/>
      <c r="BG39" s="38"/>
      <c r="BH39" s="38"/>
      <c r="BI39" s="38"/>
      <c r="BJ39" s="38"/>
      <c r="BK39" s="38"/>
      <c r="BL39" s="38"/>
      <c r="BM39" s="38"/>
      <c r="BN39" s="38"/>
      <c r="BO39" s="38"/>
      <c r="BP39" s="38"/>
      <c r="BQ39" s="38"/>
      <c r="BR39" s="38"/>
      <c r="BS39" s="38"/>
      <c r="BT39" s="38"/>
      <c r="BU39" s="38"/>
      <c r="BV39" s="38"/>
      <c r="BW39" s="38"/>
      <c r="BX39" s="38"/>
      <c r="BY39" s="38"/>
      <c r="BZ39" s="38"/>
      <c r="CA39" s="38"/>
      <c r="CB39" s="38"/>
      <c r="CC39" s="38"/>
      <c r="CD39" s="38"/>
      <c r="CE39" s="38"/>
      <c r="CF39" s="38"/>
      <c r="CG39" s="38"/>
      <c r="CH39" s="38"/>
      <c r="CI39" s="38"/>
      <c r="CJ39" s="38"/>
      <c r="CK39" s="38"/>
      <c r="CL39" s="38"/>
      <c r="CM39" s="38"/>
      <c r="CN39" s="38"/>
      <c r="CO39" s="38"/>
      <c r="CP39" s="38"/>
      <c r="CQ39" s="38"/>
      <c r="CR39" s="38"/>
      <c r="CS39" s="38"/>
      <c r="CT39" s="38"/>
      <c r="CU39" s="38"/>
      <c r="CV39" s="38"/>
      <c r="CW39" s="38"/>
      <c r="CX39" s="38"/>
      <c r="CY39" s="38"/>
      <c r="CZ39" s="38"/>
      <c r="DA39" s="38"/>
      <c r="DB39" s="38"/>
      <c r="DC39" s="38"/>
      <c r="DD39" s="38"/>
      <c r="DE39" s="38"/>
      <c r="DF39" s="38"/>
      <c r="DG39" s="38"/>
      <c r="DH39" s="38"/>
      <c r="DI39" s="38"/>
      <c r="DJ39" s="38"/>
      <c r="DK39" s="38"/>
      <c r="DL39" s="38"/>
      <c r="DM39" s="38"/>
      <c r="DN39" s="38"/>
      <c r="DO39" s="38"/>
      <c r="DP39" s="38"/>
      <c r="DQ39" s="38"/>
      <c r="DR39" s="38"/>
      <c r="DS39" s="38"/>
      <c r="DT39" s="38"/>
      <c r="DU39" s="38"/>
      <c r="DV39" s="38"/>
      <c r="DW39" s="38"/>
      <c r="DX39" s="38"/>
      <c r="DY39" s="38"/>
      <c r="DZ39" s="38"/>
      <c r="EA39" s="38"/>
      <c r="EB39" s="38"/>
      <c r="EC39" s="38"/>
      <c r="ED39" s="38"/>
      <c r="EE39" s="38"/>
      <c r="EF39" s="38"/>
      <c r="EG39" s="38"/>
      <c r="EH39" s="38"/>
      <c r="EI39" s="38"/>
      <c r="EJ39" s="38"/>
      <c r="EK39" s="38"/>
      <c r="EL39" s="38"/>
      <c r="EM39" s="38"/>
      <c r="EN39" s="38"/>
      <c r="EO39" s="38"/>
      <c r="EP39" s="38"/>
      <c r="EQ39" s="38"/>
      <c r="ER39" s="38"/>
      <c r="ES39" s="38"/>
      <c r="ET39" s="38"/>
      <c r="EU39" s="38"/>
      <c r="EV39" s="38"/>
      <c r="EW39" s="38"/>
      <c r="EX39" s="38"/>
      <c r="EY39" s="38"/>
      <c r="EZ39" s="38"/>
      <c r="FA39" s="38"/>
      <c r="FB39" s="38"/>
      <c r="FC39" s="38"/>
      <c r="FD39" s="38"/>
      <c r="FE39" s="38"/>
      <c r="FF39" s="38"/>
      <c r="FG39" s="38"/>
      <c r="FH39" s="38"/>
      <c r="FI39" s="38"/>
      <c r="FJ39" s="38"/>
      <c r="FK39" s="38"/>
      <c r="FL39" s="38"/>
      <c r="FM39" s="38"/>
      <c r="FN39" s="38"/>
      <c r="FO39" s="38"/>
      <c r="FP39" s="38"/>
      <c r="FQ39" s="38"/>
      <c r="FR39" s="38"/>
      <c r="FS39" s="38"/>
      <c r="FT39" s="38"/>
      <c r="FU39" s="38"/>
      <c r="FV39" s="38"/>
      <c r="FW39" s="38"/>
      <c r="FX39" s="38"/>
      <c r="FY39" s="38"/>
      <c r="FZ39" s="38"/>
      <c r="GA39" s="38"/>
      <c r="GB39" s="38"/>
      <c r="GC39" s="38"/>
      <c r="GD39" s="38"/>
      <c r="GE39" s="38"/>
      <c r="GF39" s="38"/>
      <c r="GG39" s="38"/>
      <c r="GH39" s="38"/>
      <c r="GI39" s="38"/>
      <c r="GJ39" s="38"/>
      <c r="GK39" s="38"/>
      <c r="GL39" s="38"/>
      <c r="GM39" s="38"/>
      <c r="GN39" s="38"/>
      <c r="GO39" s="38"/>
      <c r="GP39" s="38"/>
      <c r="GQ39" s="38"/>
      <c r="GR39" s="38"/>
      <c r="GS39" s="38"/>
      <c r="GT39" s="38"/>
      <c r="GU39" s="38"/>
      <c r="GV39" s="38"/>
      <c r="GW39" s="38"/>
      <c r="GX39" s="38"/>
      <c r="GY39" s="38"/>
      <c r="GZ39" s="38"/>
      <c r="HA39" s="38"/>
      <c r="HB39" s="38"/>
      <c r="HC39" s="38"/>
      <c r="HD39" s="38"/>
      <c r="HE39" s="38"/>
      <c r="HF39" s="38"/>
      <c r="HG39" s="38"/>
      <c r="HH39" s="38"/>
      <c r="HI39" s="38"/>
      <c r="HJ39" s="38"/>
      <c r="HK39" s="38"/>
      <c r="HL39" s="38"/>
      <c r="HM39" s="38"/>
      <c r="HN39" s="38"/>
      <c r="HO39" s="38"/>
      <c r="HP39" s="38"/>
      <c r="HQ39" s="38"/>
      <c r="HR39" s="38"/>
      <c r="HS39" s="38"/>
      <c r="HT39" s="38"/>
      <c r="HU39" s="38"/>
      <c r="HV39" s="38"/>
      <c r="HW39" s="38"/>
      <c r="HX39" s="38"/>
      <c r="HY39" s="38"/>
      <c r="HZ39" s="38"/>
      <c r="IA39" s="38"/>
      <c r="IB39" s="38"/>
    </row>
    <row r="40" spans="1:236" s="39" customFormat="1" x14ac:dyDescent="0.25">
      <c r="B40" s="13"/>
      <c r="F40" s="141"/>
      <c r="G40" s="171"/>
      <c r="H40" s="141"/>
      <c r="I40" s="141"/>
      <c r="J40" s="141"/>
      <c r="K40" s="141"/>
      <c r="L40" s="171"/>
      <c r="O40" s="45"/>
      <c r="P40" s="45"/>
      <c r="Q40" s="45"/>
      <c r="R40" s="45"/>
      <c r="S40" s="45"/>
      <c r="T40" s="45"/>
      <c r="U40" s="45"/>
      <c r="V40" s="45"/>
      <c r="W40" s="45"/>
      <c r="X40" s="45"/>
      <c r="Y40" s="45"/>
      <c r="Z40" s="45"/>
      <c r="AA40" s="45"/>
      <c r="AB40" s="45"/>
      <c r="AC40" s="45"/>
      <c r="AD40" s="45"/>
      <c r="AE40" s="45"/>
      <c r="AF40" s="45"/>
      <c r="AG40" s="45"/>
      <c r="AH40" s="45"/>
      <c r="AI40" s="45"/>
      <c r="AJ40" s="45"/>
      <c r="AK40" s="45"/>
      <c r="AL40" s="45"/>
      <c r="AM40" s="45"/>
      <c r="AN40" s="45"/>
      <c r="AO40" s="45"/>
      <c r="AP40" s="45"/>
      <c r="AQ40" s="45"/>
      <c r="AR40" s="45"/>
      <c r="AS40" s="45"/>
    </row>
    <row r="41" spans="1:236" s="22" customFormat="1" x14ac:dyDescent="0.25">
      <c r="A41" s="37" t="s">
        <v>56</v>
      </c>
      <c r="B41" s="5"/>
      <c r="C41" s="5"/>
      <c r="D41" s="5"/>
      <c r="E41" s="5"/>
      <c r="F41" s="155"/>
      <c r="G41" s="178"/>
      <c r="H41" s="155"/>
      <c r="I41" s="155"/>
      <c r="J41" s="155"/>
      <c r="K41" s="155"/>
      <c r="L41" s="178"/>
      <c r="O41" s="45"/>
      <c r="P41" s="45"/>
      <c r="Q41" s="45"/>
      <c r="R41" s="45"/>
      <c r="S41" s="45"/>
      <c r="T41" s="45"/>
      <c r="U41" s="45"/>
      <c r="V41" s="45"/>
      <c r="W41" s="45"/>
      <c r="X41" s="45"/>
      <c r="Y41" s="45"/>
      <c r="Z41" s="45"/>
      <c r="AA41" s="45"/>
      <c r="AB41" s="45"/>
      <c r="AC41" s="45"/>
      <c r="AD41" s="45"/>
      <c r="AE41" s="45"/>
      <c r="AF41" s="45"/>
      <c r="AG41" s="45"/>
      <c r="AH41" s="45"/>
      <c r="AI41" s="45"/>
      <c r="AJ41" s="45"/>
      <c r="AK41" s="45"/>
      <c r="AL41" s="45"/>
      <c r="AM41" s="45"/>
      <c r="AN41" s="45"/>
      <c r="AO41" s="45"/>
      <c r="AP41" s="45"/>
      <c r="AQ41" s="45"/>
      <c r="AR41" s="45"/>
      <c r="AS41" s="45"/>
      <c r="AT41" s="38"/>
      <c r="AU41" s="38"/>
      <c r="AV41" s="38"/>
      <c r="AW41" s="38"/>
      <c r="AX41" s="38"/>
      <c r="AY41" s="38"/>
      <c r="AZ41" s="38"/>
      <c r="BA41" s="38"/>
      <c r="BB41" s="38"/>
      <c r="BC41" s="38"/>
      <c r="BD41" s="38"/>
      <c r="BE41" s="38"/>
      <c r="BF41" s="38"/>
      <c r="BG41" s="38"/>
      <c r="BH41" s="38"/>
      <c r="BI41" s="38"/>
      <c r="BJ41" s="38"/>
      <c r="BK41" s="38"/>
      <c r="BL41" s="38"/>
      <c r="BM41" s="38"/>
      <c r="BN41" s="38"/>
      <c r="BO41" s="38"/>
      <c r="BP41" s="38"/>
      <c r="BQ41" s="38"/>
      <c r="BR41" s="38"/>
      <c r="BS41" s="38"/>
      <c r="BT41" s="38"/>
      <c r="BU41" s="38"/>
      <c r="BV41" s="38"/>
      <c r="BW41" s="38"/>
      <c r="BX41" s="38"/>
      <c r="BY41" s="38"/>
      <c r="BZ41" s="38"/>
      <c r="CA41" s="38"/>
      <c r="CB41" s="38"/>
      <c r="CC41" s="38"/>
      <c r="CD41" s="38"/>
      <c r="CE41" s="38"/>
      <c r="CF41" s="38"/>
      <c r="CG41" s="38"/>
      <c r="CH41" s="38"/>
      <c r="CI41" s="38"/>
      <c r="CJ41" s="38"/>
      <c r="CK41" s="38"/>
      <c r="CL41" s="38"/>
      <c r="CM41" s="38"/>
      <c r="CN41" s="38"/>
      <c r="CO41" s="38"/>
      <c r="CP41" s="38"/>
      <c r="CQ41" s="38"/>
      <c r="CR41" s="38"/>
      <c r="CS41" s="38"/>
      <c r="CT41" s="38"/>
      <c r="CU41" s="38"/>
      <c r="CV41" s="38"/>
      <c r="CW41" s="38"/>
      <c r="CX41" s="38"/>
      <c r="CY41" s="38"/>
      <c r="CZ41" s="38"/>
      <c r="DA41" s="38"/>
      <c r="DB41" s="38"/>
      <c r="DC41" s="38"/>
      <c r="DD41" s="38"/>
      <c r="DE41" s="38"/>
      <c r="DF41" s="38"/>
      <c r="DG41" s="38"/>
      <c r="DH41" s="38"/>
      <c r="DI41" s="38"/>
      <c r="DJ41" s="38"/>
      <c r="DK41" s="38"/>
      <c r="DL41" s="38"/>
      <c r="DM41" s="38"/>
      <c r="DN41" s="38"/>
      <c r="DO41" s="38"/>
      <c r="DP41" s="38"/>
      <c r="DQ41" s="38"/>
      <c r="DR41" s="38"/>
      <c r="DS41" s="38"/>
      <c r="DT41" s="38"/>
      <c r="DU41" s="38"/>
      <c r="DV41" s="38"/>
      <c r="DW41" s="38"/>
      <c r="DX41" s="38"/>
      <c r="DY41" s="38"/>
      <c r="DZ41" s="38"/>
      <c r="EA41" s="38"/>
      <c r="EB41" s="38"/>
      <c r="EC41" s="38"/>
      <c r="ED41" s="38"/>
      <c r="EE41" s="38"/>
      <c r="EF41" s="38"/>
      <c r="EG41" s="38"/>
      <c r="EH41" s="38"/>
      <c r="EI41" s="38"/>
      <c r="EJ41" s="38"/>
      <c r="EK41" s="38"/>
      <c r="EL41" s="38"/>
      <c r="EM41" s="38"/>
      <c r="EN41" s="38"/>
      <c r="EO41" s="38"/>
      <c r="EP41" s="38"/>
      <c r="EQ41" s="38"/>
      <c r="ER41" s="38"/>
      <c r="ES41" s="38"/>
      <c r="ET41" s="38"/>
      <c r="EU41" s="38"/>
      <c r="EV41" s="38"/>
      <c r="EW41" s="38"/>
      <c r="EX41" s="38"/>
      <c r="EY41" s="38"/>
      <c r="EZ41" s="38"/>
      <c r="FA41" s="38"/>
      <c r="FB41" s="38"/>
      <c r="FC41" s="38"/>
      <c r="FD41" s="38"/>
      <c r="FE41" s="38"/>
      <c r="FF41" s="38"/>
      <c r="FG41" s="38"/>
      <c r="FH41" s="38"/>
      <c r="FI41" s="38"/>
      <c r="FJ41" s="38"/>
      <c r="FK41" s="38"/>
      <c r="FL41" s="38"/>
      <c r="FM41" s="38"/>
      <c r="FN41" s="38"/>
      <c r="FO41" s="38"/>
      <c r="FP41" s="38"/>
      <c r="FQ41" s="38"/>
      <c r="FR41" s="38"/>
      <c r="FS41" s="38"/>
      <c r="FT41" s="38"/>
      <c r="FU41" s="38"/>
      <c r="FV41" s="38"/>
      <c r="FW41" s="38"/>
      <c r="FX41" s="38"/>
      <c r="FY41" s="38"/>
      <c r="FZ41" s="38"/>
      <c r="GA41" s="38"/>
      <c r="GB41" s="38"/>
      <c r="GC41" s="38"/>
      <c r="GD41" s="38"/>
      <c r="GE41" s="38"/>
      <c r="GF41" s="38"/>
      <c r="GG41" s="38"/>
      <c r="GH41" s="38"/>
      <c r="GI41" s="38"/>
      <c r="GJ41" s="38"/>
      <c r="GK41" s="38"/>
      <c r="GL41" s="38"/>
      <c r="GM41" s="38"/>
      <c r="GN41" s="38"/>
      <c r="GO41" s="38"/>
      <c r="GP41" s="38"/>
      <c r="GQ41" s="38"/>
      <c r="GR41" s="38"/>
      <c r="GS41" s="38"/>
      <c r="GT41" s="38"/>
      <c r="GU41" s="38"/>
      <c r="GV41" s="38"/>
      <c r="GW41" s="38"/>
      <c r="GX41" s="38"/>
      <c r="GY41" s="38"/>
      <c r="GZ41" s="38"/>
      <c r="HA41" s="38"/>
      <c r="HB41" s="38"/>
      <c r="HC41" s="38"/>
      <c r="HD41" s="38"/>
      <c r="HE41" s="38"/>
      <c r="HF41" s="38"/>
      <c r="HG41" s="38"/>
      <c r="HH41" s="38"/>
      <c r="HI41" s="38"/>
      <c r="HJ41" s="38"/>
      <c r="HK41" s="38"/>
      <c r="HL41" s="38"/>
      <c r="HM41" s="38"/>
      <c r="HN41" s="38"/>
      <c r="HO41" s="38"/>
      <c r="HP41" s="38"/>
      <c r="HQ41" s="38"/>
      <c r="HR41" s="38"/>
      <c r="HS41" s="38"/>
      <c r="HT41" s="38"/>
      <c r="HU41" s="38"/>
      <c r="HV41" s="38"/>
      <c r="HW41" s="38"/>
      <c r="HX41" s="38"/>
      <c r="HY41" s="38"/>
      <c r="HZ41" s="38"/>
      <c r="IA41" s="38"/>
      <c r="IB41" s="38"/>
    </row>
    <row r="42" spans="1:236" s="39" customFormat="1" x14ac:dyDescent="0.25">
      <c r="A42" s="4" t="s">
        <v>94</v>
      </c>
      <c r="B42" s="5" t="s">
        <v>95</v>
      </c>
      <c r="C42" s="5" t="s">
        <v>73</v>
      </c>
      <c r="D42" s="10">
        <v>44348</v>
      </c>
      <c r="E42" s="10" t="s">
        <v>113</v>
      </c>
      <c r="F42" s="132">
        <v>40000</v>
      </c>
      <c r="G42" s="176">
        <f>F42*0.0287</f>
        <v>1148</v>
      </c>
      <c r="H42" s="183">
        <v>442.65</v>
      </c>
      <c r="I42" s="183">
        <f>F42*0.0304</f>
        <v>1216</v>
      </c>
      <c r="J42" s="183">
        <v>5025</v>
      </c>
      <c r="K42" s="183">
        <v>4554.1099999999997</v>
      </c>
      <c r="L42" s="176">
        <v>32168.35</v>
      </c>
      <c r="AT42" s="38"/>
      <c r="AU42" s="38"/>
      <c r="AV42" s="38"/>
      <c r="AW42" s="38"/>
      <c r="AX42" s="38"/>
      <c r="AY42" s="38"/>
      <c r="AZ42" s="38"/>
      <c r="BA42" s="38"/>
      <c r="BB42" s="38"/>
      <c r="BC42" s="38"/>
      <c r="BD42" s="38"/>
      <c r="BE42" s="38"/>
      <c r="BF42" s="38"/>
      <c r="BG42" s="38"/>
      <c r="BH42" s="38"/>
      <c r="BI42" s="38"/>
      <c r="BJ42" s="38"/>
      <c r="BK42" s="38"/>
      <c r="BL42" s="38"/>
      <c r="BM42" s="38"/>
      <c r="BN42" s="38"/>
      <c r="BO42" s="38"/>
      <c r="BP42" s="38"/>
      <c r="BQ42" s="38"/>
      <c r="BR42" s="38"/>
      <c r="BS42" s="38"/>
      <c r="BT42" s="38"/>
      <c r="BU42" s="38"/>
      <c r="BV42" s="38"/>
      <c r="BW42" s="38"/>
      <c r="BX42" s="38"/>
      <c r="BY42" s="38"/>
      <c r="BZ42" s="38"/>
      <c r="CA42" s="38"/>
      <c r="CB42" s="38"/>
      <c r="CC42" s="38"/>
      <c r="CD42" s="38"/>
      <c r="CE42" s="38"/>
      <c r="CF42" s="38"/>
      <c r="CG42" s="38"/>
      <c r="CH42" s="38"/>
      <c r="CI42" s="38"/>
      <c r="CJ42" s="38"/>
      <c r="CK42" s="38"/>
      <c r="CL42" s="38"/>
      <c r="CM42" s="38"/>
      <c r="CN42" s="38"/>
      <c r="CO42" s="38"/>
      <c r="CP42" s="38"/>
      <c r="CQ42" s="38"/>
      <c r="CR42" s="38"/>
      <c r="CS42" s="38"/>
      <c r="CT42" s="38"/>
      <c r="CU42" s="38"/>
      <c r="CV42" s="38"/>
      <c r="CW42" s="38"/>
      <c r="CX42" s="38"/>
      <c r="CY42" s="38"/>
      <c r="CZ42" s="38"/>
      <c r="DA42" s="38"/>
      <c r="DB42" s="38"/>
      <c r="DC42" s="38"/>
      <c r="DD42" s="38"/>
      <c r="DE42" s="38"/>
      <c r="DF42" s="38"/>
      <c r="DG42" s="38"/>
      <c r="DH42" s="38"/>
      <c r="DI42" s="38"/>
      <c r="DJ42" s="38"/>
      <c r="DK42" s="38"/>
      <c r="DL42" s="38"/>
      <c r="DM42" s="38"/>
      <c r="DN42" s="38"/>
      <c r="DO42" s="38"/>
      <c r="DP42" s="38"/>
      <c r="DQ42" s="38"/>
      <c r="DR42" s="38"/>
      <c r="DS42" s="38"/>
      <c r="DT42" s="38"/>
      <c r="DU42" s="38"/>
      <c r="DV42" s="38"/>
      <c r="DW42" s="38"/>
      <c r="DX42" s="38"/>
      <c r="DY42" s="38"/>
      <c r="DZ42" s="38"/>
      <c r="EA42" s="38"/>
      <c r="EB42" s="38"/>
      <c r="EC42" s="38"/>
      <c r="ED42" s="38"/>
      <c r="EE42" s="38"/>
      <c r="EF42" s="38"/>
      <c r="EG42" s="38"/>
      <c r="EH42" s="38"/>
      <c r="EI42" s="38"/>
      <c r="EJ42" s="38"/>
      <c r="EK42" s="38"/>
      <c r="EL42" s="38"/>
      <c r="EM42" s="38"/>
      <c r="EN42" s="38"/>
      <c r="EO42" s="38"/>
      <c r="EP42" s="38"/>
      <c r="EQ42" s="38"/>
      <c r="ER42" s="38"/>
      <c r="ES42" s="38"/>
      <c r="ET42" s="38"/>
      <c r="EU42" s="38"/>
      <c r="EV42" s="38"/>
      <c r="EW42" s="38"/>
      <c r="EX42" s="38"/>
      <c r="EY42" s="38"/>
      <c r="EZ42" s="38"/>
      <c r="FA42" s="38"/>
      <c r="FB42" s="38"/>
      <c r="FC42" s="38"/>
      <c r="FD42" s="38"/>
      <c r="FE42" s="38"/>
      <c r="FF42" s="38"/>
      <c r="FG42" s="38"/>
      <c r="FH42" s="38"/>
      <c r="FI42" s="38"/>
      <c r="FJ42" s="38"/>
      <c r="FK42" s="38"/>
      <c r="FL42" s="38"/>
      <c r="FM42" s="38"/>
      <c r="FN42" s="38"/>
      <c r="FO42" s="38"/>
      <c r="FP42" s="38"/>
      <c r="FQ42" s="38"/>
      <c r="FR42" s="38"/>
      <c r="FS42" s="38"/>
      <c r="FT42" s="38"/>
      <c r="FU42" s="38"/>
      <c r="FV42" s="38"/>
      <c r="FW42" s="38"/>
      <c r="FX42" s="38"/>
      <c r="FY42" s="38"/>
      <c r="FZ42" s="38"/>
      <c r="GA42" s="38"/>
      <c r="GB42" s="38"/>
      <c r="GC42" s="38"/>
      <c r="GD42" s="38"/>
      <c r="GE42" s="38"/>
      <c r="GF42" s="38"/>
      <c r="GG42" s="38"/>
      <c r="GH42" s="38"/>
      <c r="GI42" s="38"/>
      <c r="GJ42" s="38"/>
      <c r="GK42" s="38"/>
      <c r="GL42" s="38"/>
      <c r="GM42" s="38"/>
      <c r="GN42" s="38"/>
      <c r="GO42" s="38"/>
      <c r="GP42" s="38"/>
      <c r="GQ42" s="38"/>
      <c r="GR42" s="38"/>
      <c r="GS42" s="38"/>
      <c r="GT42" s="38"/>
      <c r="GU42" s="38"/>
      <c r="GV42" s="38"/>
      <c r="GW42" s="38"/>
      <c r="GX42" s="38"/>
      <c r="GY42" s="38"/>
      <c r="GZ42" s="38"/>
      <c r="HA42" s="38"/>
      <c r="HB42" s="38"/>
      <c r="HC42" s="38"/>
      <c r="HD42" s="38"/>
      <c r="HE42" s="38"/>
      <c r="HF42" s="38"/>
      <c r="HG42" s="38"/>
      <c r="HH42" s="38"/>
      <c r="HI42" s="38"/>
      <c r="HJ42" s="38"/>
      <c r="HK42" s="38"/>
      <c r="HL42" s="38"/>
      <c r="HM42" s="38"/>
      <c r="HN42" s="38"/>
      <c r="HO42" s="38"/>
      <c r="HP42" s="38"/>
      <c r="HQ42" s="38"/>
      <c r="HR42" s="38"/>
      <c r="HS42" s="38"/>
      <c r="HT42" s="38"/>
      <c r="HU42" s="38"/>
      <c r="HV42" s="38"/>
      <c r="HW42" s="38"/>
      <c r="HX42" s="38"/>
      <c r="HY42" s="38"/>
      <c r="HZ42" s="38"/>
      <c r="IA42" s="38"/>
      <c r="IB42" s="38"/>
    </row>
    <row r="43" spans="1:236" s="39" customFormat="1" x14ac:dyDescent="0.25">
      <c r="A43" s="4" t="s">
        <v>37</v>
      </c>
      <c r="B43" s="5" t="s">
        <v>38</v>
      </c>
      <c r="C43" s="6" t="s">
        <v>73</v>
      </c>
      <c r="D43" s="9">
        <v>44276</v>
      </c>
      <c r="E43" s="10" t="s">
        <v>113</v>
      </c>
      <c r="F43" s="132">
        <v>40000</v>
      </c>
      <c r="G43" s="176">
        <f>F43*0.0287</f>
        <v>1148</v>
      </c>
      <c r="H43" s="183">
        <v>0</v>
      </c>
      <c r="I43" s="183">
        <f>F43*0.0304</f>
        <v>1216</v>
      </c>
      <c r="J43" s="183">
        <v>2190.11</v>
      </c>
      <c r="K43" s="183">
        <v>7831.65</v>
      </c>
      <c r="L43" s="176">
        <v>35445.89</v>
      </c>
      <c r="AT43" s="38"/>
      <c r="AU43" s="38"/>
      <c r="AV43" s="38"/>
      <c r="AW43" s="38"/>
      <c r="AX43" s="38"/>
      <c r="AY43" s="38"/>
      <c r="AZ43" s="38"/>
      <c r="BA43" s="38"/>
      <c r="BB43" s="38"/>
      <c r="BC43" s="38"/>
      <c r="BD43" s="38"/>
      <c r="BE43" s="38"/>
      <c r="BF43" s="38"/>
      <c r="BG43" s="38"/>
      <c r="BH43" s="38"/>
      <c r="BI43" s="38"/>
      <c r="BJ43" s="38"/>
      <c r="BK43" s="38"/>
      <c r="BL43" s="38"/>
      <c r="BM43" s="38"/>
      <c r="BN43" s="38"/>
      <c r="BO43" s="38"/>
      <c r="BP43" s="38"/>
      <c r="BQ43" s="38"/>
      <c r="BR43" s="38"/>
      <c r="BS43" s="38"/>
      <c r="BT43" s="38"/>
      <c r="BU43" s="38"/>
      <c r="BV43" s="38"/>
      <c r="BW43" s="38"/>
      <c r="BX43" s="38"/>
      <c r="BY43" s="38"/>
      <c r="BZ43" s="38"/>
      <c r="CA43" s="38"/>
      <c r="CB43" s="38"/>
      <c r="CC43" s="38"/>
      <c r="CD43" s="38"/>
      <c r="CE43" s="38"/>
      <c r="CF43" s="38"/>
      <c r="CG43" s="38"/>
      <c r="CH43" s="38"/>
      <c r="CI43" s="38"/>
      <c r="CJ43" s="38"/>
      <c r="CK43" s="38"/>
      <c r="CL43" s="38"/>
      <c r="CM43" s="38"/>
      <c r="CN43" s="38"/>
      <c r="CO43" s="38"/>
      <c r="CP43" s="38"/>
      <c r="CQ43" s="38"/>
      <c r="CR43" s="38"/>
      <c r="CS43" s="38"/>
      <c r="CT43" s="38"/>
      <c r="CU43" s="38"/>
      <c r="CV43" s="38"/>
      <c r="CW43" s="38"/>
      <c r="CX43" s="38"/>
      <c r="CY43" s="38"/>
      <c r="CZ43" s="38"/>
      <c r="DA43" s="38"/>
      <c r="DB43" s="38"/>
      <c r="DC43" s="38"/>
      <c r="DD43" s="38"/>
      <c r="DE43" s="38"/>
      <c r="DF43" s="38"/>
      <c r="DG43" s="38"/>
      <c r="DH43" s="38"/>
      <c r="DI43" s="38"/>
      <c r="DJ43" s="38"/>
      <c r="DK43" s="38"/>
      <c r="DL43" s="38"/>
      <c r="DM43" s="38"/>
      <c r="DN43" s="38"/>
      <c r="DO43" s="38"/>
      <c r="DP43" s="38"/>
      <c r="DQ43" s="38"/>
      <c r="DR43" s="38"/>
      <c r="DS43" s="38"/>
      <c r="DT43" s="38"/>
      <c r="DU43" s="38"/>
      <c r="DV43" s="38"/>
      <c r="DW43" s="38"/>
      <c r="DX43" s="38"/>
      <c r="DY43" s="38"/>
      <c r="DZ43" s="38"/>
      <c r="EA43" s="38"/>
      <c r="EB43" s="38"/>
      <c r="EC43" s="38"/>
      <c r="ED43" s="38"/>
      <c r="EE43" s="38"/>
      <c r="EF43" s="38"/>
      <c r="EG43" s="38"/>
      <c r="EH43" s="38"/>
      <c r="EI43" s="38"/>
      <c r="EJ43" s="38"/>
      <c r="EK43" s="38"/>
      <c r="EL43" s="38"/>
      <c r="EM43" s="38"/>
      <c r="EN43" s="38"/>
      <c r="EO43" s="38"/>
      <c r="EP43" s="38"/>
      <c r="EQ43" s="38"/>
      <c r="ER43" s="38"/>
      <c r="ES43" s="38"/>
      <c r="ET43" s="38"/>
      <c r="EU43" s="38"/>
      <c r="EV43" s="38"/>
      <c r="EW43" s="38"/>
      <c r="EX43" s="38"/>
      <c r="EY43" s="38"/>
      <c r="EZ43" s="38"/>
      <c r="FA43" s="38"/>
      <c r="FB43" s="38"/>
      <c r="FC43" s="38"/>
      <c r="FD43" s="38"/>
      <c r="FE43" s="38"/>
      <c r="FF43" s="38"/>
      <c r="FG43" s="38"/>
      <c r="FH43" s="38"/>
      <c r="FI43" s="38"/>
      <c r="FJ43" s="38"/>
      <c r="FK43" s="38"/>
      <c r="FL43" s="38"/>
      <c r="FM43" s="38"/>
      <c r="FN43" s="38"/>
      <c r="FO43" s="38"/>
      <c r="FP43" s="38"/>
      <c r="FQ43" s="38"/>
      <c r="FR43" s="38"/>
      <c r="FS43" s="38"/>
      <c r="FT43" s="38"/>
      <c r="FU43" s="38"/>
      <c r="FV43" s="38"/>
      <c r="FW43" s="38"/>
      <c r="FX43" s="38"/>
      <c r="FY43" s="38"/>
      <c r="FZ43" s="38"/>
      <c r="GA43" s="38"/>
      <c r="GB43" s="38"/>
      <c r="GC43" s="38"/>
      <c r="GD43" s="38"/>
      <c r="GE43" s="38"/>
      <c r="GF43" s="38"/>
      <c r="GG43" s="38"/>
      <c r="GH43" s="38"/>
      <c r="GI43" s="38"/>
      <c r="GJ43" s="38"/>
      <c r="GK43" s="38"/>
      <c r="GL43" s="38"/>
      <c r="GM43" s="38"/>
      <c r="GN43" s="38"/>
      <c r="GO43" s="38"/>
      <c r="GP43" s="38"/>
      <c r="GQ43" s="38"/>
      <c r="GR43" s="38"/>
      <c r="GS43" s="38"/>
      <c r="GT43" s="38"/>
      <c r="GU43" s="38"/>
      <c r="GV43" s="38"/>
      <c r="GW43" s="38"/>
      <c r="GX43" s="38"/>
      <c r="GY43" s="38"/>
      <c r="GZ43" s="38"/>
      <c r="HA43" s="38"/>
      <c r="HB43" s="38"/>
      <c r="HC43" s="38"/>
      <c r="HD43" s="38"/>
      <c r="HE43" s="38"/>
      <c r="HF43" s="38"/>
      <c r="HG43" s="38"/>
      <c r="HH43" s="38"/>
      <c r="HI43" s="38"/>
      <c r="HJ43" s="38"/>
      <c r="HK43" s="38"/>
      <c r="HL43" s="38"/>
      <c r="HM43" s="38"/>
      <c r="HN43" s="38"/>
      <c r="HO43" s="38"/>
      <c r="HP43" s="38"/>
      <c r="HQ43" s="38"/>
      <c r="HR43" s="38"/>
      <c r="HS43" s="38"/>
      <c r="HT43" s="38"/>
      <c r="HU43" s="38"/>
      <c r="HV43" s="38"/>
      <c r="HW43" s="38"/>
      <c r="HX43" s="38"/>
      <c r="HY43" s="38"/>
      <c r="HZ43" s="38"/>
      <c r="IA43" s="38"/>
      <c r="IB43" s="38"/>
    </row>
    <row r="44" spans="1:236" s="39" customFormat="1" x14ac:dyDescent="0.25">
      <c r="A44" s="41" t="s">
        <v>14</v>
      </c>
      <c r="B44" s="12">
        <v>2</v>
      </c>
      <c r="C44" s="7"/>
      <c r="D44" s="41"/>
      <c r="E44" s="41"/>
      <c r="F44" s="148">
        <f>SUM(F42:F43)</f>
        <v>80000</v>
      </c>
      <c r="G44" s="163">
        <f t="shared" ref="G44:K44" si="5">SUM(G42:G43)</f>
        <v>2296</v>
      </c>
      <c r="H44" s="148">
        <f t="shared" si="5"/>
        <v>442.65</v>
      </c>
      <c r="I44" s="148">
        <f t="shared" si="5"/>
        <v>2432</v>
      </c>
      <c r="J44" s="148">
        <f>J42+J43</f>
        <v>7215.1100000000006</v>
      </c>
      <c r="K44" s="148">
        <f t="shared" si="5"/>
        <v>12385.759999999998</v>
      </c>
      <c r="L44" s="163">
        <f>SUM(L43:L43)+L42</f>
        <v>67614.239999999991</v>
      </c>
      <c r="O44" s="38"/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38"/>
      <c r="AA44" s="38"/>
      <c r="AB44" s="38"/>
      <c r="AC44" s="38"/>
      <c r="AD44" s="38"/>
      <c r="AE44" s="38"/>
      <c r="AF44" s="38"/>
      <c r="AG44" s="38"/>
      <c r="AH44" s="38"/>
      <c r="AI44" s="38"/>
      <c r="AJ44" s="38"/>
      <c r="AK44" s="38"/>
      <c r="AL44" s="38"/>
      <c r="AM44" s="38"/>
      <c r="AN44" s="38"/>
      <c r="AO44" s="38"/>
      <c r="AP44" s="38"/>
      <c r="AQ44" s="38"/>
      <c r="AR44" s="38"/>
      <c r="AS44" s="38"/>
      <c r="AT44" s="38"/>
      <c r="AU44" s="38"/>
      <c r="AV44" s="38"/>
      <c r="AW44" s="38"/>
      <c r="AX44" s="38"/>
      <c r="AY44" s="38"/>
      <c r="AZ44" s="38"/>
      <c r="BA44" s="38"/>
      <c r="BB44" s="38"/>
      <c r="BC44" s="38"/>
      <c r="BD44" s="38"/>
      <c r="BE44" s="38"/>
      <c r="BF44" s="38"/>
      <c r="BG44" s="38"/>
      <c r="BH44" s="38"/>
      <c r="BI44" s="38"/>
      <c r="BJ44" s="38"/>
      <c r="BK44" s="38"/>
      <c r="BL44" s="38"/>
      <c r="BM44" s="38"/>
      <c r="BN44" s="38"/>
      <c r="BO44" s="38"/>
      <c r="BP44" s="38"/>
      <c r="BQ44" s="38"/>
      <c r="BR44" s="38"/>
      <c r="BS44" s="38"/>
      <c r="BT44" s="38"/>
      <c r="BU44" s="38"/>
      <c r="BV44" s="38"/>
      <c r="BW44" s="38"/>
      <c r="BX44" s="38"/>
      <c r="BY44" s="38"/>
      <c r="BZ44" s="38"/>
      <c r="CA44" s="38"/>
      <c r="CB44" s="38"/>
      <c r="CC44" s="38"/>
      <c r="CD44" s="38"/>
      <c r="CE44" s="38"/>
      <c r="CF44" s="38"/>
      <c r="CG44" s="38"/>
      <c r="CH44" s="38"/>
      <c r="CI44" s="38"/>
      <c r="CJ44" s="38"/>
      <c r="CK44" s="38"/>
      <c r="CL44" s="38"/>
      <c r="CM44" s="38"/>
      <c r="CN44" s="38"/>
      <c r="CO44" s="38"/>
      <c r="CP44" s="38"/>
      <c r="CQ44" s="38"/>
      <c r="CR44" s="38"/>
      <c r="CS44" s="38"/>
      <c r="CT44" s="38"/>
      <c r="CU44" s="38"/>
      <c r="CV44" s="38"/>
      <c r="CW44" s="38"/>
      <c r="CX44" s="38"/>
      <c r="CY44" s="38"/>
      <c r="CZ44" s="38"/>
      <c r="DA44" s="38"/>
      <c r="DB44" s="38"/>
      <c r="DC44" s="38"/>
      <c r="DD44" s="38"/>
      <c r="DE44" s="38"/>
      <c r="DF44" s="38"/>
      <c r="DG44" s="38"/>
      <c r="DH44" s="38"/>
      <c r="DI44" s="38"/>
      <c r="DJ44" s="38"/>
      <c r="DK44" s="38"/>
      <c r="DL44" s="38"/>
      <c r="DM44" s="38"/>
      <c r="DN44" s="38"/>
      <c r="DO44" s="38"/>
      <c r="DP44" s="38"/>
      <c r="DQ44" s="38"/>
      <c r="DR44" s="38"/>
      <c r="DS44" s="38"/>
      <c r="DT44" s="38"/>
      <c r="DU44" s="38"/>
      <c r="DV44" s="38"/>
      <c r="DW44" s="38"/>
      <c r="DX44" s="38"/>
      <c r="DY44" s="38"/>
      <c r="DZ44" s="38"/>
      <c r="EA44" s="38"/>
      <c r="EB44" s="38"/>
      <c r="EC44" s="38"/>
      <c r="ED44" s="38"/>
      <c r="EE44" s="38"/>
      <c r="EF44" s="38"/>
      <c r="EG44" s="38"/>
      <c r="EH44" s="38"/>
      <c r="EI44" s="38"/>
      <c r="EJ44" s="38"/>
      <c r="EK44" s="38"/>
      <c r="EL44" s="38"/>
      <c r="EM44" s="38"/>
      <c r="EN44" s="38"/>
      <c r="EO44" s="38"/>
      <c r="EP44" s="38"/>
      <c r="EQ44" s="38"/>
      <c r="ER44" s="38"/>
      <c r="ES44" s="38"/>
      <c r="ET44" s="38"/>
      <c r="EU44" s="38"/>
      <c r="EV44" s="38"/>
      <c r="EW44" s="38"/>
      <c r="EX44" s="38"/>
      <c r="EY44" s="38"/>
      <c r="EZ44" s="38"/>
      <c r="FA44" s="38"/>
      <c r="FB44" s="38"/>
      <c r="FC44" s="38"/>
      <c r="FD44" s="38"/>
      <c r="FE44" s="38"/>
      <c r="FF44" s="38"/>
      <c r="FG44" s="38"/>
      <c r="FH44" s="38"/>
      <c r="FI44" s="38"/>
      <c r="FJ44" s="38"/>
      <c r="FK44" s="38"/>
      <c r="FL44" s="38"/>
      <c r="FM44" s="38"/>
      <c r="FN44" s="38"/>
      <c r="FO44" s="38"/>
      <c r="FP44" s="38"/>
      <c r="FQ44" s="38"/>
      <c r="FR44" s="38"/>
      <c r="FS44" s="38"/>
      <c r="FT44" s="38"/>
      <c r="FU44" s="38"/>
      <c r="FV44" s="38"/>
      <c r="FW44" s="38"/>
      <c r="FX44" s="38"/>
      <c r="FY44" s="38"/>
      <c r="FZ44" s="38"/>
      <c r="GA44" s="38"/>
      <c r="GB44" s="38"/>
      <c r="GC44" s="38"/>
      <c r="GD44" s="38"/>
      <c r="GE44" s="38"/>
      <c r="GF44" s="38"/>
      <c r="GG44" s="38"/>
      <c r="GH44" s="38"/>
      <c r="GI44" s="38"/>
      <c r="GJ44" s="38"/>
      <c r="GK44" s="38"/>
      <c r="GL44" s="38"/>
      <c r="GM44" s="38"/>
      <c r="GN44" s="38"/>
      <c r="GO44" s="38"/>
      <c r="GP44" s="38"/>
      <c r="GQ44" s="38"/>
      <c r="GR44" s="38"/>
      <c r="GS44" s="38"/>
      <c r="GT44" s="38"/>
      <c r="GU44" s="38"/>
      <c r="GV44" s="38"/>
      <c r="GW44" s="38"/>
      <c r="GX44" s="38"/>
      <c r="GY44" s="38"/>
      <c r="GZ44" s="38"/>
      <c r="HA44" s="38"/>
      <c r="HB44" s="38"/>
      <c r="HC44" s="38"/>
      <c r="HD44" s="38"/>
      <c r="HE44" s="38"/>
      <c r="HF44" s="38"/>
      <c r="HG44" s="38"/>
      <c r="HH44" s="38"/>
      <c r="HI44" s="38"/>
      <c r="HJ44" s="38"/>
      <c r="HK44" s="38"/>
      <c r="HL44" s="38"/>
      <c r="HM44" s="38"/>
      <c r="HN44" s="38"/>
      <c r="HO44" s="38"/>
      <c r="HP44" s="38"/>
      <c r="HQ44" s="38"/>
      <c r="HR44" s="38"/>
      <c r="HS44" s="38"/>
      <c r="HT44" s="38"/>
      <c r="HU44" s="38"/>
      <c r="HV44" s="38"/>
      <c r="HW44" s="38"/>
      <c r="HX44" s="38"/>
      <c r="HY44" s="38"/>
      <c r="HZ44" s="38"/>
      <c r="IA44" s="38"/>
      <c r="IB44" s="38"/>
    </row>
    <row r="45" spans="1:236" s="39" customFormat="1" x14ac:dyDescent="0.25">
      <c r="B45" s="13"/>
      <c r="F45" s="141"/>
      <c r="G45" s="171"/>
      <c r="H45" s="141"/>
      <c r="I45" s="141"/>
      <c r="J45" s="141"/>
      <c r="K45" s="141"/>
      <c r="L45" s="171"/>
      <c r="O45" s="38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38"/>
      <c r="AB45" s="38"/>
      <c r="AC45" s="38"/>
      <c r="AD45" s="38"/>
      <c r="AE45" s="38"/>
      <c r="AF45" s="38"/>
      <c r="AG45" s="38"/>
      <c r="AH45" s="38"/>
      <c r="AI45" s="38"/>
      <c r="AJ45" s="38"/>
      <c r="AK45" s="38"/>
      <c r="AL45" s="38"/>
      <c r="AM45" s="38"/>
      <c r="AN45" s="38"/>
      <c r="AO45" s="38"/>
      <c r="AP45" s="38"/>
      <c r="AQ45" s="38"/>
      <c r="AR45" s="38"/>
      <c r="AS45" s="38"/>
      <c r="AT45" s="38"/>
      <c r="AU45" s="38"/>
      <c r="AV45" s="38"/>
      <c r="AW45" s="38"/>
      <c r="AX45" s="38"/>
      <c r="AY45" s="38"/>
      <c r="AZ45" s="38"/>
      <c r="BA45" s="38"/>
      <c r="BB45" s="38"/>
      <c r="BC45" s="38"/>
      <c r="BD45" s="38"/>
      <c r="BE45" s="38"/>
      <c r="BF45" s="38"/>
      <c r="BG45" s="38"/>
      <c r="BH45" s="38"/>
      <c r="BI45" s="38"/>
      <c r="BJ45" s="38"/>
      <c r="BK45" s="38"/>
      <c r="BL45" s="38"/>
      <c r="BM45" s="38"/>
      <c r="BN45" s="38"/>
      <c r="BO45" s="38"/>
      <c r="BP45" s="38"/>
      <c r="BQ45" s="38"/>
      <c r="BR45" s="38"/>
      <c r="BS45" s="38"/>
      <c r="BT45" s="38"/>
      <c r="BU45" s="38"/>
      <c r="BV45" s="38"/>
      <c r="BW45" s="38"/>
      <c r="BX45" s="38"/>
      <c r="BY45" s="38"/>
      <c r="BZ45" s="38"/>
      <c r="CA45" s="38"/>
      <c r="CB45" s="38"/>
      <c r="CC45" s="38"/>
      <c r="CD45" s="38"/>
      <c r="CE45" s="38"/>
      <c r="CF45" s="38"/>
      <c r="CG45" s="38"/>
      <c r="CH45" s="38"/>
      <c r="CI45" s="38"/>
      <c r="CJ45" s="38"/>
      <c r="CK45" s="38"/>
      <c r="CL45" s="38"/>
      <c r="CM45" s="38"/>
      <c r="CN45" s="38"/>
      <c r="CO45" s="38"/>
      <c r="CP45" s="38"/>
      <c r="CQ45" s="38"/>
      <c r="CR45" s="38"/>
      <c r="CS45" s="38"/>
      <c r="CT45" s="38"/>
      <c r="CU45" s="38"/>
      <c r="CV45" s="38"/>
      <c r="CW45" s="38"/>
      <c r="CX45" s="38"/>
      <c r="CY45" s="38"/>
      <c r="CZ45" s="38"/>
      <c r="DA45" s="38"/>
      <c r="DB45" s="38"/>
      <c r="DC45" s="38"/>
      <c r="DD45" s="38"/>
      <c r="DE45" s="38"/>
      <c r="DF45" s="38"/>
      <c r="DG45" s="38"/>
      <c r="DH45" s="38"/>
      <c r="DI45" s="38"/>
      <c r="DJ45" s="38"/>
      <c r="DK45" s="38"/>
      <c r="DL45" s="38"/>
      <c r="DM45" s="38"/>
      <c r="DN45" s="38"/>
      <c r="DO45" s="38"/>
      <c r="DP45" s="38"/>
      <c r="DQ45" s="38"/>
      <c r="DR45" s="38"/>
      <c r="DS45" s="38"/>
      <c r="DT45" s="38"/>
      <c r="DU45" s="38"/>
      <c r="DV45" s="38"/>
      <c r="DW45" s="38"/>
      <c r="DX45" s="38"/>
      <c r="DY45" s="38"/>
      <c r="DZ45" s="38"/>
      <c r="EA45" s="38"/>
      <c r="EB45" s="38"/>
      <c r="EC45" s="38"/>
      <c r="ED45" s="38"/>
      <c r="EE45" s="38"/>
      <c r="EF45" s="38"/>
      <c r="EG45" s="38"/>
      <c r="EH45" s="38"/>
      <c r="EI45" s="38"/>
      <c r="EJ45" s="38"/>
      <c r="EK45" s="38"/>
      <c r="EL45" s="38"/>
      <c r="EM45" s="38"/>
      <c r="EN45" s="38"/>
      <c r="EO45" s="38"/>
      <c r="EP45" s="38"/>
      <c r="EQ45" s="38"/>
      <c r="ER45" s="38"/>
      <c r="ES45" s="38"/>
      <c r="ET45" s="38"/>
      <c r="EU45" s="38"/>
      <c r="EV45" s="38"/>
      <c r="EW45" s="38"/>
      <c r="EX45" s="38"/>
      <c r="EY45" s="38"/>
      <c r="EZ45" s="38"/>
      <c r="FA45" s="38"/>
      <c r="FB45" s="38"/>
      <c r="FC45" s="38"/>
      <c r="FD45" s="38"/>
      <c r="FE45" s="38"/>
      <c r="FF45" s="38"/>
      <c r="FG45" s="38"/>
      <c r="FH45" s="38"/>
      <c r="FI45" s="38"/>
      <c r="FJ45" s="38"/>
      <c r="FK45" s="38"/>
      <c r="FL45" s="38"/>
      <c r="FM45" s="38"/>
      <c r="FN45" s="38"/>
      <c r="FO45" s="38"/>
      <c r="FP45" s="38"/>
      <c r="FQ45" s="38"/>
      <c r="FR45" s="38"/>
      <c r="FS45" s="38"/>
      <c r="FT45" s="38"/>
      <c r="FU45" s="38"/>
      <c r="FV45" s="38"/>
      <c r="FW45" s="38"/>
      <c r="FX45" s="38"/>
      <c r="FY45" s="38"/>
      <c r="FZ45" s="38"/>
      <c r="GA45" s="38"/>
      <c r="GB45" s="38"/>
      <c r="GC45" s="38"/>
      <c r="GD45" s="38"/>
      <c r="GE45" s="38"/>
      <c r="GF45" s="38"/>
      <c r="GG45" s="38"/>
      <c r="GH45" s="38"/>
      <c r="GI45" s="38"/>
      <c r="GJ45" s="38"/>
      <c r="GK45" s="38"/>
      <c r="GL45" s="38"/>
      <c r="GM45" s="38"/>
      <c r="GN45" s="38"/>
      <c r="GO45" s="38"/>
      <c r="GP45" s="38"/>
      <c r="GQ45" s="38"/>
      <c r="GR45" s="38"/>
      <c r="GS45" s="38"/>
      <c r="GT45" s="38"/>
      <c r="GU45" s="38"/>
      <c r="GV45" s="38"/>
      <c r="GW45" s="38"/>
      <c r="GX45" s="38"/>
      <c r="GY45" s="38"/>
      <c r="GZ45" s="38"/>
      <c r="HA45" s="38"/>
      <c r="HB45" s="38"/>
      <c r="HC45" s="38"/>
      <c r="HD45" s="38"/>
      <c r="HE45" s="38"/>
      <c r="HF45" s="38"/>
      <c r="HG45" s="38"/>
      <c r="HH45" s="38"/>
      <c r="HI45" s="38"/>
      <c r="HJ45" s="38"/>
      <c r="HK45" s="38"/>
      <c r="HL45" s="38"/>
      <c r="HM45" s="38"/>
      <c r="HN45" s="38"/>
      <c r="HO45" s="38"/>
      <c r="HP45" s="38"/>
      <c r="HQ45" s="38"/>
      <c r="HR45" s="38"/>
      <c r="HS45" s="38"/>
      <c r="HT45" s="38"/>
      <c r="HU45" s="38"/>
      <c r="HV45" s="38"/>
      <c r="HW45" s="38"/>
      <c r="HX45" s="38"/>
      <c r="HY45" s="38"/>
      <c r="HZ45" s="38"/>
      <c r="IA45" s="38"/>
      <c r="IB45" s="38"/>
    </row>
    <row r="46" spans="1:236" s="39" customFormat="1" x14ac:dyDescent="0.25">
      <c r="A46" s="37" t="s">
        <v>57</v>
      </c>
      <c r="B46" s="37"/>
      <c r="C46" s="37"/>
      <c r="D46" s="37"/>
      <c r="E46" s="37"/>
      <c r="F46" s="150"/>
      <c r="G46" s="164"/>
      <c r="H46" s="150"/>
      <c r="I46" s="150"/>
      <c r="J46" s="150"/>
      <c r="K46" s="150"/>
      <c r="L46" s="164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38"/>
      <c r="AB46" s="38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38"/>
      <c r="BB46" s="38"/>
      <c r="BC46" s="38"/>
      <c r="BD46" s="38"/>
      <c r="BE46" s="38"/>
      <c r="BF46" s="38"/>
      <c r="BG46" s="38"/>
      <c r="BH46" s="38"/>
      <c r="BI46" s="38"/>
      <c r="BJ46" s="38"/>
      <c r="BK46" s="38"/>
      <c r="BL46" s="38"/>
      <c r="BM46" s="38"/>
      <c r="BN46" s="38"/>
      <c r="BO46" s="38"/>
      <c r="BP46" s="38"/>
      <c r="BQ46" s="38"/>
      <c r="BR46" s="38"/>
      <c r="BS46" s="38"/>
      <c r="BT46" s="38"/>
      <c r="BU46" s="38"/>
      <c r="BV46" s="38"/>
      <c r="BW46" s="38"/>
      <c r="BX46" s="38"/>
      <c r="BY46" s="38"/>
      <c r="BZ46" s="38"/>
      <c r="CA46" s="38"/>
      <c r="CB46" s="38"/>
      <c r="CC46" s="38"/>
      <c r="CD46" s="38"/>
      <c r="CE46" s="38"/>
      <c r="CF46" s="38"/>
      <c r="CG46" s="38"/>
      <c r="CH46" s="38"/>
      <c r="CI46" s="38"/>
      <c r="CJ46" s="38"/>
      <c r="CK46" s="38"/>
      <c r="CL46" s="38"/>
      <c r="CM46" s="38"/>
      <c r="CN46" s="38"/>
      <c r="CO46" s="38"/>
      <c r="CP46" s="38"/>
      <c r="CQ46" s="38"/>
      <c r="CR46" s="38"/>
      <c r="CS46" s="38"/>
      <c r="CT46" s="38"/>
      <c r="CU46" s="38"/>
      <c r="CV46" s="38"/>
      <c r="CW46" s="38"/>
      <c r="CX46" s="38"/>
      <c r="CY46" s="38"/>
      <c r="CZ46" s="38"/>
      <c r="DA46" s="38"/>
      <c r="DB46" s="38"/>
      <c r="DC46" s="38"/>
      <c r="DD46" s="38"/>
      <c r="DE46" s="38"/>
      <c r="DF46" s="38"/>
      <c r="DG46" s="38"/>
      <c r="DH46" s="38"/>
      <c r="DI46" s="38"/>
      <c r="DJ46" s="38"/>
      <c r="DK46" s="38"/>
      <c r="DL46" s="38"/>
      <c r="DM46" s="38"/>
      <c r="DN46" s="38"/>
      <c r="DO46" s="38"/>
      <c r="DP46" s="38"/>
      <c r="DQ46" s="38"/>
      <c r="DR46" s="38"/>
      <c r="DS46" s="38"/>
      <c r="DT46" s="38"/>
      <c r="DU46" s="38"/>
      <c r="DV46" s="38"/>
      <c r="DW46" s="38"/>
      <c r="DX46" s="38"/>
      <c r="DY46" s="38"/>
      <c r="DZ46" s="38"/>
      <c r="EA46" s="38"/>
      <c r="EB46" s="38"/>
      <c r="EC46" s="38"/>
      <c r="ED46" s="38"/>
      <c r="EE46" s="38"/>
      <c r="EF46" s="38"/>
      <c r="EG46" s="38"/>
      <c r="EH46" s="38"/>
      <c r="EI46" s="38"/>
      <c r="EJ46" s="38"/>
      <c r="EK46" s="38"/>
      <c r="EL46" s="38"/>
      <c r="EM46" s="38"/>
      <c r="EN46" s="38"/>
      <c r="EO46" s="38"/>
      <c r="EP46" s="38"/>
      <c r="EQ46" s="38"/>
      <c r="ER46" s="38"/>
      <c r="ES46" s="38"/>
      <c r="ET46" s="38"/>
      <c r="EU46" s="38"/>
      <c r="EV46" s="38"/>
      <c r="EW46" s="38"/>
      <c r="EX46" s="38"/>
      <c r="EY46" s="38"/>
      <c r="EZ46" s="38"/>
      <c r="FA46" s="38"/>
      <c r="FB46" s="38"/>
      <c r="FC46" s="38"/>
      <c r="FD46" s="38"/>
      <c r="FE46" s="38"/>
      <c r="FF46" s="38"/>
      <c r="FG46" s="38"/>
      <c r="FH46" s="38"/>
      <c r="FI46" s="38"/>
      <c r="FJ46" s="38"/>
      <c r="FK46" s="38"/>
      <c r="FL46" s="38"/>
      <c r="FM46" s="38"/>
      <c r="FN46" s="38"/>
      <c r="FO46" s="38"/>
      <c r="FP46" s="38"/>
      <c r="FQ46" s="38"/>
      <c r="FR46" s="38"/>
      <c r="FS46" s="38"/>
      <c r="FT46" s="38"/>
      <c r="FU46" s="38"/>
      <c r="FV46" s="38"/>
      <c r="FW46" s="38"/>
      <c r="FX46" s="38"/>
      <c r="FY46" s="38"/>
      <c r="FZ46" s="38"/>
      <c r="GA46" s="38"/>
      <c r="GB46" s="38"/>
      <c r="GC46" s="38"/>
      <c r="GD46" s="38"/>
      <c r="GE46" s="38"/>
      <c r="GF46" s="38"/>
      <c r="GG46" s="38"/>
      <c r="GH46" s="38"/>
      <c r="GI46" s="38"/>
      <c r="GJ46" s="38"/>
      <c r="GK46" s="38"/>
      <c r="GL46" s="38"/>
      <c r="GM46" s="38"/>
      <c r="GN46" s="38"/>
      <c r="GO46" s="38"/>
      <c r="GP46" s="38"/>
      <c r="GQ46" s="38"/>
      <c r="GR46" s="38"/>
      <c r="GS46" s="38"/>
      <c r="GT46" s="38"/>
      <c r="GU46" s="38"/>
      <c r="GV46" s="38"/>
      <c r="GW46" s="38"/>
      <c r="GX46" s="38"/>
      <c r="GY46" s="38"/>
      <c r="GZ46" s="38"/>
      <c r="HA46" s="38"/>
      <c r="HB46" s="38"/>
      <c r="HC46" s="38"/>
      <c r="HD46" s="38"/>
      <c r="HE46" s="38"/>
      <c r="HF46" s="38"/>
      <c r="HG46" s="38"/>
      <c r="HH46" s="38"/>
      <c r="HI46" s="38"/>
      <c r="HJ46" s="38"/>
      <c r="HK46" s="38"/>
      <c r="HL46" s="38"/>
      <c r="HM46" s="38"/>
      <c r="HN46" s="38"/>
      <c r="HO46" s="38"/>
      <c r="HP46" s="38"/>
      <c r="HQ46" s="38"/>
      <c r="HR46" s="38"/>
      <c r="HS46" s="38"/>
      <c r="HT46" s="38"/>
      <c r="HU46" s="38"/>
      <c r="HV46" s="38"/>
      <c r="HW46" s="38"/>
      <c r="HX46" s="38"/>
      <c r="HY46" s="38"/>
      <c r="HZ46" s="38"/>
      <c r="IA46" s="38"/>
      <c r="IB46" s="38"/>
    </row>
    <row r="47" spans="1:236" s="39" customFormat="1" x14ac:dyDescent="0.25">
      <c r="A47" s="4" t="s">
        <v>18</v>
      </c>
      <c r="B47" s="5" t="s">
        <v>16</v>
      </c>
      <c r="C47" s="6" t="s">
        <v>73</v>
      </c>
      <c r="D47" s="10">
        <v>44256</v>
      </c>
      <c r="E47" s="10" t="s">
        <v>113</v>
      </c>
      <c r="F47" s="132">
        <v>40000</v>
      </c>
      <c r="G47" s="176">
        <f>F47*0.0287</f>
        <v>1148</v>
      </c>
      <c r="H47" s="183">
        <v>442.65</v>
      </c>
      <c r="I47" s="183">
        <v>1216</v>
      </c>
      <c r="J47" s="183">
        <v>3624.93</v>
      </c>
      <c r="K47" s="183">
        <v>6431.58</v>
      </c>
      <c r="L47" s="176">
        <v>33568.42</v>
      </c>
      <c r="AT47" s="38"/>
      <c r="AU47" s="38"/>
      <c r="AV47" s="38"/>
      <c r="AW47" s="38"/>
      <c r="AX47" s="38"/>
      <c r="AY47" s="38"/>
      <c r="AZ47" s="38"/>
      <c r="BA47" s="38"/>
      <c r="BB47" s="38"/>
      <c r="BC47" s="38"/>
      <c r="BD47" s="38"/>
      <c r="BE47" s="38"/>
      <c r="BF47" s="38"/>
      <c r="BG47" s="38"/>
      <c r="BH47" s="38"/>
      <c r="BI47" s="38"/>
      <c r="BJ47" s="38"/>
      <c r="BK47" s="38"/>
      <c r="BL47" s="38"/>
      <c r="BM47" s="38"/>
      <c r="BN47" s="38"/>
      <c r="BO47" s="38"/>
      <c r="BP47" s="38"/>
      <c r="BQ47" s="38"/>
      <c r="BR47" s="38"/>
      <c r="BS47" s="38"/>
      <c r="BT47" s="38"/>
      <c r="BU47" s="38"/>
      <c r="BV47" s="38"/>
      <c r="BW47" s="38"/>
      <c r="BX47" s="38"/>
      <c r="BY47" s="38"/>
      <c r="BZ47" s="38"/>
      <c r="CA47" s="38"/>
      <c r="CB47" s="38"/>
      <c r="CC47" s="38"/>
      <c r="CD47" s="38"/>
      <c r="CE47" s="38"/>
      <c r="CF47" s="38"/>
      <c r="CG47" s="38"/>
      <c r="CH47" s="38"/>
      <c r="CI47" s="38"/>
      <c r="CJ47" s="38"/>
      <c r="CK47" s="38"/>
      <c r="CL47" s="38"/>
      <c r="CM47" s="38"/>
      <c r="CN47" s="38"/>
      <c r="CO47" s="38"/>
      <c r="CP47" s="38"/>
      <c r="CQ47" s="38"/>
      <c r="CR47" s="38"/>
      <c r="CS47" s="38"/>
      <c r="CT47" s="38"/>
      <c r="CU47" s="38"/>
      <c r="CV47" s="38"/>
      <c r="CW47" s="38"/>
      <c r="CX47" s="38"/>
      <c r="CY47" s="38"/>
      <c r="CZ47" s="38"/>
      <c r="DA47" s="38"/>
      <c r="DB47" s="38"/>
      <c r="DC47" s="38"/>
      <c r="DD47" s="38"/>
      <c r="DE47" s="38"/>
      <c r="DF47" s="38"/>
      <c r="DG47" s="38"/>
      <c r="DH47" s="38"/>
      <c r="DI47" s="38"/>
      <c r="DJ47" s="38"/>
      <c r="DK47" s="38"/>
      <c r="DL47" s="38"/>
      <c r="DM47" s="38"/>
      <c r="DN47" s="38"/>
      <c r="DO47" s="38"/>
      <c r="DP47" s="38"/>
      <c r="DQ47" s="38"/>
      <c r="DR47" s="38"/>
      <c r="DS47" s="38"/>
      <c r="DT47" s="38"/>
      <c r="DU47" s="38"/>
      <c r="DV47" s="38"/>
      <c r="DW47" s="38"/>
      <c r="DX47" s="38"/>
      <c r="DY47" s="38"/>
      <c r="DZ47" s="38"/>
      <c r="EA47" s="38"/>
      <c r="EB47" s="38"/>
      <c r="EC47" s="38"/>
      <c r="ED47" s="38"/>
      <c r="EE47" s="38"/>
      <c r="EF47" s="38"/>
      <c r="EG47" s="38"/>
      <c r="EH47" s="38"/>
      <c r="EI47" s="38"/>
      <c r="EJ47" s="38"/>
      <c r="EK47" s="38"/>
      <c r="EL47" s="38"/>
      <c r="EM47" s="38"/>
      <c r="EN47" s="38"/>
      <c r="EO47" s="38"/>
      <c r="EP47" s="38"/>
      <c r="EQ47" s="38"/>
      <c r="ER47" s="38"/>
      <c r="ES47" s="38"/>
      <c r="ET47" s="38"/>
      <c r="EU47" s="38"/>
      <c r="EV47" s="38"/>
      <c r="EW47" s="38"/>
      <c r="EX47" s="38"/>
      <c r="EY47" s="38"/>
      <c r="EZ47" s="38"/>
      <c r="FA47" s="38"/>
      <c r="FB47" s="38"/>
      <c r="FC47" s="38"/>
      <c r="FD47" s="38"/>
      <c r="FE47" s="38"/>
      <c r="FF47" s="38"/>
      <c r="FG47" s="38"/>
      <c r="FH47" s="38"/>
      <c r="FI47" s="38"/>
      <c r="FJ47" s="38"/>
      <c r="FK47" s="38"/>
      <c r="FL47" s="38"/>
      <c r="FM47" s="38"/>
      <c r="FN47" s="38"/>
      <c r="FO47" s="38"/>
      <c r="FP47" s="38"/>
      <c r="FQ47" s="38"/>
      <c r="FR47" s="38"/>
      <c r="FS47" s="38"/>
      <c r="FT47" s="38"/>
      <c r="FU47" s="38"/>
      <c r="FV47" s="38"/>
      <c r="FW47" s="38"/>
      <c r="FX47" s="38"/>
      <c r="FY47" s="38"/>
      <c r="FZ47" s="38"/>
      <c r="GA47" s="38"/>
      <c r="GB47" s="38"/>
      <c r="GC47" s="38"/>
      <c r="GD47" s="38"/>
      <c r="GE47" s="38"/>
      <c r="GF47" s="38"/>
      <c r="GG47" s="38"/>
      <c r="GH47" s="38"/>
      <c r="GI47" s="38"/>
      <c r="GJ47" s="38"/>
      <c r="GK47" s="38"/>
      <c r="GL47" s="38"/>
      <c r="GM47" s="38"/>
      <c r="GN47" s="38"/>
      <c r="GO47" s="38"/>
      <c r="GP47" s="38"/>
      <c r="GQ47" s="38"/>
      <c r="GR47" s="38"/>
      <c r="GS47" s="38"/>
      <c r="GT47" s="38"/>
      <c r="GU47" s="38"/>
      <c r="GV47" s="38"/>
      <c r="GW47" s="38"/>
      <c r="GX47" s="38"/>
      <c r="GY47" s="38"/>
      <c r="GZ47" s="38"/>
      <c r="HA47" s="38"/>
      <c r="HB47" s="38"/>
      <c r="HC47" s="38"/>
      <c r="HD47" s="38"/>
      <c r="HE47" s="38"/>
      <c r="HF47" s="38"/>
      <c r="HG47" s="38"/>
      <c r="HH47" s="38"/>
      <c r="HI47" s="38"/>
      <c r="HJ47" s="38"/>
      <c r="HK47" s="38"/>
      <c r="HL47" s="38"/>
      <c r="HM47" s="38"/>
      <c r="HN47" s="38"/>
      <c r="HO47" s="38"/>
      <c r="HP47" s="38"/>
      <c r="HQ47" s="38"/>
      <c r="HR47" s="38"/>
      <c r="HS47" s="38"/>
      <c r="HT47" s="38"/>
      <c r="HU47" s="38"/>
      <c r="HV47" s="38"/>
      <c r="HW47" s="38"/>
      <c r="HX47" s="38"/>
      <c r="HY47" s="38"/>
      <c r="HZ47" s="38"/>
      <c r="IA47" s="38"/>
      <c r="IB47" s="38"/>
    </row>
    <row r="48" spans="1:236" s="39" customFormat="1" x14ac:dyDescent="0.25">
      <c r="A48" s="41" t="s">
        <v>14</v>
      </c>
      <c r="B48" s="12">
        <v>1</v>
      </c>
      <c r="C48" s="7"/>
      <c r="D48" s="41"/>
      <c r="E48" s="41"/>
      <c r="F48" s="148">
        <f>SUM(F47:F47)</f>
        <v>40000</v>
      </c>
      <c r="G48" s="163">
        <f t="shared" ref="G48:K48" si="6">SUM(G47:G47)</f>
        <v>1148</v>
      </c>
      <c r="H48" s="148">
        <f t="shared" si="6"/>
        <v>442.65</v>
      </c>
      <c r="I48" s="148">
        <f t="shared" si="6"/>
        <v>1216</v>
      </c>
      <c r="J48" s="148">
        <f t="shared" si="6"/>
        <v>3624.93</v>
      </c>
      <c r="K48" s="148">
        <f t="shared" si="6"/>
        <v>6431.58</v>
      </c>
      <c r="L48" s="163">
        <f>SUM(L47:L47)</f>
        <v>33568.42</v>
      </c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38"/>
      <c r="AB48" s="38"/>
      <c r="AC48" s="38"/>
      <c r="AD48" s="38"/>
      <c r="AE48" s="38"/>
      <c r="AF48" s="38"/>
      <c r="AG48" s="38"/>
      <c r="AH48" s="38"/>
      <c r="AI48" s="38"/>
      <c r="AJ48" s="38"/>
      <c r="AK48" s="38"/>
      <c r="AL48" s="38"/>
      <c r="AM48" s="38"/>
      <c r="AN48" s="38"/>
      <c r="AO48" s="38"/>
      <c r="AP48" s="38"/>
      <c r="AQ48" s="38"/>
      <c r="AR48" s="38"/>
      <c r="AS48" s="38"/>
      <c r="AT48" s="38"/>
      <c r="AU48" s="38"/>
      <c r="AV48" s="38"/>
      <c r="AW48" s="38"/>
      <c r="AX48" s="38"/>
      <c r="AY48" s="38"/>
      <c r="AZ48" s="38"/>
      <c r="BA48" s="38"/>
      <c r="BB48" s="38"/>
      <c r="BC48" s="38"/>
      <c r="BD48" s="38"/>
      <c r="BE48" s="38"/>
      <c r="BF48" s="38"/>
      <c r="BG48" s="38"/>
      <c r="BH48" s="38"/>
      <c r="BI48" s="38"/>
      <c r="BJ48" s="38"/>
      <c r="BK48" s="38"/>
      <c r="BL48" s="38"/>
      <c r="BM48" s="38"/>
      <c r="BN48" s="38"/>
      <c r="BO48" s="38"/>
      <c r="BP48" s="38"/>
      <c r="BQ48" s="38"/>
      <c r="BR48" s="38"/>
      <c r="BS48" s="38"/>
      <c r="BT48" s="38"/>
      <c r="BU48" s="38"/>
      <c r="BV48" s="38"/>
      <c r="BW48" s="38"/>
      <c r="BX48" s="38"/>
      <c r="BY48" s="38"/>
      <c r="BZ48" s="38"/>
      <c r="CA48" s="38"/>
      <c r="CB48" s="38"/>
      <c r="CC48" s="38"/>
      <c r="CD48" s="38"/>
      <c r="CE48" s="38"/>
      <c r="CF48" s="38"/>
      <c r="CG48" s="38"/>
      <c r="CH48" s="38"/>
      <c r="CI48" s="38"/>
      <c r="CJ48" s="38"/>
      <c r="CK48" s="38"/>
      <c r="CL48" s="38"/>
      <c r="CM48" s="38"/>
      <c r="CN48" s="38"/>
      <c r="CO48" s="38"/>
      <c r="CP48" s="38"/>
      <c r="CQ48" s="38"/>
      <c r="CR48" s="38"/>
      <c r="CS48" s="38"/>
      <c r="CT48" s="38"/>
      <c r="CU48" s="38"/>
      <c r="CV48" s="38"/>
      <c r="CW48" s="38"/>
      <c r="CX48" s="38"/>
      <c r="CY48" s="38"/>
      <c r="CZ48" s="38"/>
      <c r="DA48" s="38"/>
      <c r="DB48" s="38"/>
      <c r="DC48" s="38"/>
      <c r="DD48" s="38"/>
      <c r="DE48" s="38"/>
      <c r="DF48" s="38"/>
      <c r="DG48" s="38"/>
      <c r="DH48" s="38"/>
      <c r="DI48" s="38"/>
      <c r="DJ48" s="38"/>
      <c r="DK48" s="38"/>
      <c r="DL48" s="38"/>
      <c r="DM48" s="38"/>
      <c r="DN48" s="38"/>
      <c r="DO48" s="38"/>
      <c r="DP48" s="38"/>
      <c r="DQ48" s="38"/>
      <c r="DR48" s="38"/>
      <c r="DS48" s="38"/>
      <c r="DT48" s="38"/>
      <c r="DU48" s="38"/>
      <c r="DV48" s="38"/>
      <c r="DW48" s="38"/>
      <c r="DX48" s="38"/>
      <c r="DY48" s="38"/>
      <c r="DZ48" s="38"/>
      <c r="EA48" s="38"/>
      <c r="EB48" s="38"/>
      <c r="EC48" s="38"/>
      <c r="ED48" s="38"/>
      <c r="EE48" s="38"/>
      <c r="EF48" s="38"/>
      <c r="EG48" s="38"/>
      <c r="EH48" s="38"/>
      <c r="EI48" s="38"/>
      <c r="EJ48" s="38"/>
      <c r="EK48" s="38"/>
      <c r="EL48" s="38"/>
      <c r="EM48" s="38"/>
      <c r="EN48" s="38"/>
      <c r="EO48" s="38"/>
      <c r="EP48" s="38"/>
      <c r="EQ48" s="38"/>
      <c r="ER48" s="38"/>
      <c r="ES48" s="38"/>
      <c r="ET48" s="38"/>
      <c r="EU48" s="38"/>
      <c r="EV48" s="38"/>
      <c r="EW48" s="38"/>
      <c r="EX48" s="38"/>
      <c r="EY48" s="38"/>
      <c r="EZ48" s="38"/>
      <c r="FA48" s="38"/>
      <c r="FB48" s="38"/>
      <c r="FC48" s="38"/>
      <c r="FD48" s="38"/>
      <c r="FE48" s="38"/>
      <c r="FF48" s="38"/>
      <c r="FG48" s="38"/>
      <c r="FH48" s="38"/>
      <c r="FI48" s="38"/>
      <c r="FJ48" s="38"/>
      <c r="FK48" s="38"/>
      <c r="FL48" s="38"/>
      <c r="FM48" s="38"/>
      <c r="FN48" s="38"/>
      <c r="FO48" s="38"/>
      <c r="FP48" s="38"/>
      <c r="FQ48" s="38"/>
      <c r="FR48" s="38"/>
      <c r="FS48" s="38"/>
      <c r="FT48" s="38"/>
      <c r="FU48" s="38"/>
      <c r="FV48" s="38"/>
      <c r="FW48" s="38"/>
      <c r="FX48" s="38"/>
      <c r="FY48" s="38"/>
      <c r="FZ48" s="38"/>
      <c r="GA48" s="38"/>
      <c r="GB48" s="38"/>
      <c r="GC48" s="38"/>
      <c r="GD48" s="38"/>
      <c r="GE48" s="38"/>
      <c r="GF48" s="38"/>
      <c r="GG48" s="38"/>
      <c r="GH48" s="38"/>
      <c r="GI48" s="38"/>
      <c r="GJ48" s="38"/>
      <c r="GK48" s="38"/>
      <c r="GL48" s="38"/>
      <c r="GM48" s="38"/>
      <c r="GN48" s="38"/>
      <c r="GO48" s="38"/>
      <c r="GP48" s="38"/>
      <c r="GQ48" s="38"/>
      <c r="GR48" s="38"/>
      <c r="GS48" s="38"/>
      <c r="GT48" s="38"/>
      <c r="GU48" s="38"/>
      <c r="GV48" s="38"/>
      <c r="GW48" s="38"/>
      <c r="GX48" s="38"/>
      <c r="GY48" s="38"/>
      <c r="GZ48" s="38"/>
      <c r="HA48" s="38"/>
      <c r="HB48" s="38"/>
      <c r="HC48" s="38"/>
      <c r="HD48" s="38"/>
      <c r="HE48" s="38"/>
      <c r="HF48" s="38"/>
      <c r="HG48" s="38"/>
      <c r="HH48" s="38"/>
      <c r="HI48" s="38"/>
      <c r="HJ48" s="38"/>
      <c r="HK48" s="38"/>
      <c r="HL48" s="38"/>
      <c r="HM48" s="38"/>
      <c r="HN48" s="38"/>
      <c r="HO48" s="38"/>
      <c r="HP48" s="38"/>
      <c r="HQ48" s="38"/>
      <c r="HR48" s="38"/>
      <c r="HS48" s="38"/>
      <c r="HT48" s="38"/>
      <c r="HU48" s="38"/>
      <c r="HV48" s="38"/>
      <c r="HW48" s="38"/>
      <c r="HX48" s="38"/>
      <c r="HY48" s="38"/>
      <c r="HZ48" s="38"/>
      <c r="IA48" s="38"/>
      <c r="IB48" s="38"/>
    </row>
    <row r="50" spans="1:126" s="39" customFormat="1" x14ac:dyDescent="0.25">
      <c r="A50" s="39" t="s">
        <v>82</v>
      </c>
      <c r="B50" s="22"/>
      <c r="C50" s="11"/>
      <c r="F50" s="147"/>
      <c r="G50" s="166"/>
      <c r="H50" s="147"/>
      <c r="I50" s="147"/>
      <c r="J50" s="147"/>
      <c r="K50" s="147"/>
      <c r="L50" s="166"/>
      <c r="O50" s="38"/>
      <c r="P50" s="38"/>
      <c r="Q50" s="38"/>
      <c r="R50" s="38"/>
      <c r="S50" s="38"/>
      <c r="T50" s="38"/>
      <c r="U50" s="38"/>
      <c r="V50" s="38"/>
      <c r="W50" s="45"/>
      <c r="X50" s="45"/>
      <c r="Y50" s="45"/>
      <c r="Z50" s="45"/>
      <c r="AA50" s="45"/>
      <c r="AB50" s="45"/>
      <c r="AC50" s="45"/>
      <c r="AD50" s="45"/>
      <c r="AE50" s="45"/>
      <c r="AF50" s="45"/>
      <c r="AG50" s="45"/>
      <c r="AH50" s="45"/>
      <c r="AI50" s="45"/>
      <c r="AJ50" s="45"/>
      <c r="AK50" s="45"/>
      <c r="AL50" s="45"/>
      <c r="AM50" s="45"/>
      <c r="AN50" s="45"/>
      <c r="AO50" s="45"/>
      <c r="AP50" s="45"/>
      <c r="AQ50" s="45"/>
      <c r="AR50" s="45"/>
      <c r="AS50" s="45"/>
      <c r="AT50" s="40"/>
      <c r="AU50" s="40"/>
      <c r="AV50" s="40"/>
      <c r="AW50" s="40"/>
      <c r="AX50" s="40"/>
      <c r="AY50" s="40"/>
      <c r="AZ50" s="40"/>
      <c r="BA50" s="40"/>
      <c r="BB50" s="40"/>
      <c r="BC50" s="40"/>
      <c r="BD50" s="40"/>
      <c r="BE50" s="40"/>
    </row>
    <row r="51" spans="1:126" s="39" customFormat="1" x14ac:dyDescent="0.25">
      <c r="A51" s="44" t="s">
        <v>83</v>
      </c>
      <c r="B51" s="22" t="s">
        <v>17</v>
      </c>
      <c r="C51" s="23" t="s">
        <v>72</v>
      </c>
      <c r="D51" s="24">
        <v>44362</v>
      </c>
      <c r="E51" s="10" t="s">
        <v>113</v>
      </c>
      <c r="F51" s="149">
        <v>33000</v>
      </c>
      <c r="G51" s="167">
        <v>947.1</v>
      </c>
      <c r="H51" s="149">
        <v>0</v>
      </c>
      <c r="I51" s="149">
        <v>1003.2</v>
      </c>
      <c r="J51" s="149">
        <v>25</v>
      </c>
      <c r="K51" s="149">
        <v>1975.3</v>
      </c>
      <c r="L51" s="167">
        <v>31024.7</v>
      </c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  <c r="AA51" s="38"/>
      <c r="AB51" s="38"/>
      <c r="AC51" s="38"/>
      <c r="AD51" s="38"/>
      <c r="AE51" s="38"/>
      <c r="AF51" s="38"/>
      <c r="AG51" s="38"/>
      <c r="AH51" s="38"/>
      <c r="AI51" s="38"/>
      <c r="AJ51" s="38"/>
      <c r="AK51" s="38"/>
      <c r="AL51" s="38"/>
      <c r="AM51" s="38"/>
      <c r="AN51" s="38"/>
      <c r="AO51" s="38"/>
      <c r="AP51" s="38"/>
      <c r="AQ51" s="38"/>
      <c r="AR51" s="38"/>
      <c r="AS51" s="38"/>
    </row>
    <row r="52" spans="1:126" s="39" customFormat="1" x14ac:dyDescent="0.25">
      <c r="A52" s="41" t="s">
        <v>14</v>
      </c>
      <c r="B52" s="12">
        <v>1</v>
      </c>
      <c r="C52" s="7"/>
      <c r="D52" s="25">
        <v>44362</v>
      </c>
      <c r="E52" s="25"/>
      <c r="F52" s="148">
        <f>F51</f>
        <v>33000</v>
      </c>
      <c r="G52" s="163">
        <f>G51</f>
        <v>947.1</v>
      </c>
      <c r="H52" s="148">
        <f>H51</f>
        <v>0</v>
      </c>
      <c r="I52" s="148">
        <f>I51</f>
        <v>1003.2</v>
      </c>
      <c r="J52" s="148">
        <f>J51</f>
        <v>25</v>
      </c>
      <c r="K52" s="148">
        <v>1975.3</v>
      </c>
      <c r="L52" s="163">
        <f>L51</f>
        <v>31024.7</v>
      </c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  <c r="AA52" s="38"/>
      <c r="AB52" s="38"/>
      <c r="AC52" s="38"/>
      <c r="AD52" s="38"/>
      <c r="AE52" s="38"/>
      <c r="AF52" s="38"/>
      <c r="AG52" s="38"/>
      <c r="AH52" s="38"/>
      <c r="AI52" s="38"/>
      <c r="AJ52" s="38"/>
      <c r="AK52" s="38"/>
      <c r="AL52" s="38"/>
      <c r="AM52" s="38"/>
      <c r="AN52" s="38"/>
      <c r="AO52" s="38"/>
      <c r="AP52" s="38"/>
      <c r="AQ52" s="38"/>
      <c r="AR52" s="38"/>
      <c r="AS52" s="38"/>
    </row>
    <row r="53" spans="1:126" x14ac:dyDescent="0.25">
      <c r="A53" s="62"/>
      <c r="B53" s="121"/>
      <c r="C53" s="121"/>
      <c r="D53" s="121"/>
      <c r="E53" s="121"/>
      <c r="F53" s="150"/>
      <c r="G53" s="164"/>
      <c r="H53" s="150"/>
      <c r="I53" s="150"/>
      <c r="J53" s="150"/>
      <c r="K53" s="150"/>
      <c r="L53" s="164"/>
      <c r="AT53" s="47"/>
      <c r="AU53" s="47"/>
      <c r="AV53" s="47"/>
      <c r="AW53" s="47"/>
      <c r="AX53" s="47"/>
      <c r="AY53" s="47"/>
      <c r="AZ53" s="47"/>
      <c r="BA53" s="47"/>
      <c r="BB53" s="47"/>
      <c r="BC53" s="47"/>
      <c r="BD53" s="47"/>
      <c r="BE53" s="47"/>
      <c r="BF53" s="47"/>
      <c r="BG53" s="47"/>
      <c r="BH53" s="47"/>
      <c r="BI53" s="47"/>
      <c r="BJ53" s="47"/>
      <c r="BK53" s="47"/>
      <c r="BL53" s="47"/>
      <c r="BM53" s="47"/>
      <c r="BN53" s="47"/>
      <c r="BO53" s="47"/>
      <c r="BP53" s="47"/>
      <c r="BQ53" s="47"/>
      <c r="BR53" s="47"/>
      <c r="BS53" s="47"/>
      <c r="BT53" s="47"/>
      <c r="BU53" s="47"/>
      <c r="BV53" s="47"/>
      <c r="BW53" s="47"/>
      <c r="BX53" s="47"/>
      <c r="BY53" s="47"/>
      <c r="BZ53" s="47"/>
      <c r="CA53" s="47"/>
      <c r="CB53" s="47"/>
      <c r="CC53" s="47"/>
      <c r="CD53" s="47"/>
      <c r="CE53" s="47"/>
      <c r="CF53" s="47"/>
      <c r="CG53" s="47"/>
      <c r="CH53" s="47"/>
      <c r="CI53" s="47"/>
      <c r="CJ53" s="47"/>
      <c r="CK53" s="47"/>
      <c r="CL53" s="47"/>
      <c r="CM53" s="47"/>
      <c r="CN53" s="47"/>
      <c r="CO53" s="47"/>
      <c r="CP53" s="47"/>
      <c r="CQ53" s="47"/>
      <c r="CR53" s="47"/>
      <c r="CS53" s="47"/>
      <c r="CT53" s="47"/>
      <c r="CU53" s="47"/>
      <c r="CV53" s="47"/>
      <c r="CW53" s="47"/>
      <c r="CX53" s="47"/>
      <c r="CY53" s="47"/>
      <c r="CZ53" s="47"/>
      <c r="DA53" s="47"/>
      <c r="DB53" s="47"/>
      <c r="DC53" s="47"/>
      <c r="DD53" s="47"/>
      <c r="DE53" s="47"/>
      <c r="DF53" s="47"/>
      <c r="DG53" s="47"/>
      <c r="DH53" s="47"/>
      <c r="DI53" s="47"/>
      <c r="DJ53" s="47"/>
      <c r="DK53" s="47"/>
      <c r="DL53" s="47"/>
      <c r="DM53" s="47"/>
      <c r="DN53" s="47"/>
      <c r="DO53" s="47"/>
      <c r="DP53" s="47"/>
      <c r="DQ53" s="47"/>
      <c r="DR53" s="47"/>
      <c r="DS53" s="47"/>
      <c r="DT53" s="47"/>
      <c r="DU53" s="47"/>
      <c r="DV53" s="47"/>
    </row>
    <row r="54" spans="1:126" x14ac:dyDescent="0.25">
      <c r="A54" s="62" t="s">
        <v>58</v>
      </c>
      <c r="B54" s="37"/>
      <c r="C54" s="37"/>
      <c r="D54" s="37"/>
      <c r="E54" s="37"/>
      <c r="F54" s="150"/>
      <c r="G54" s="164"/>
      <c r="H54" s="150"/>
      <c r="I54" s="150"/>
      <c r="J54" s="150"/>
      <c r="K54" s="150"/>
      <c r="L54" s="164"/>
      <c r="AT54" s="47"/>
      <c r="AU54" s="47"/>
      <c r="AV54" s="47"/>
      <c r="AW54" s="47"/>
      <c r="AX54" s="47"/>
      <c r="AY54" s="47"/>
      <c r="AZ54" s="47"/>
      <c r="BA54" s="47"/>
      <c r="BB54" s="47"/>
      <c r="BC54" s="47"/>
      <c r="BD54" s="47"/>
      <c r="BE54" s="47"/>
      <c r="BF54" s="47"/>
      <c r="BG54" s="47"/>
      <c r="BH54" s="47"/>
      <c r="BI54" s="47"/>
      <c r="BJ54" s="47"/>
      <c r="BK54" s="47"/>
      <c r="BL54" s="47"/>
      <c r="BM54" s="47"/>
      <c r="BN54" s="47"/>
      <c r="BO54" s="47"/>
      <c r="BP54" s="47"/>
      <c r="BQ54" s="47"/>
      <c r="BR54" s="47"/>
      <c r="BS54" s="47"/>
      <c r="BT54" s="47"/>
      <c r="BU54" s="47"/>
      <c r="BV54" s="47"/>
      <c r="BW54" s="47"/>
      <c r="BX54" s="47"/>
      <c r="BY54" s="47"/>
      <c r="BZ54" s="47"/>
      <c r="CA54" s="47"/>
      <c r="CB54" s="47"/>
      <c r="CC54" s="47"/>
      <c r="CD54" s="47"/>
      <c r="CE54" s="47"/>
      <c r="CF54" s="47"/>
      <c r="CG54" s="47"/>
      <c r="CH54" s="47"/>
      <c r="CI54" s="47"/>
      <c r="CJ54" s="47"/>
      <c r="CK54" s="47"/>
      <c r="CL54" s="47"/>
      <c r="CM54" s="47"/>
      <c r="CN54" s="47"/>
      <c r="CO54" s="47"/>
      <c r="CP54" s="47"/>
      <c r="CQ54" s="47"/>
      <c r="CR54" s="47"/>
      <c r="CS54" s="47"/>
      <c r="CT54" s="47"/>
      <c r="CU54" s="47"/>
      <c r="CV54" s="47"/>
      <c r="CW54" s="47"/>
      <c r="CX54" s="47"/>
      <c r="CY54" s="47"/>
      <c r="CZ54" s="47"/>
      <c r="DA54" s="47"/>
      <c r="DB54" s="47"/>
      <c r="DC54" s="47"/>
      <c r="DD54" s="47"/>
      <c r="DE54" s="47"/>
      <c r="DF54" s="47"/>
      <c r="DG54" s="47"/>
      <c r="DH54" s="47"/>
      <c r="DI54" s="47"/>
      <c r="DJ54" s="47"/>
      <c r="DK54" s="47"/>
      <c r="DL54" s="47"/>
      <c r="DM54" s="47"/>
      <c r="DN54" s="47"/>
      <c r="DO54" s="47"/>
      <c r="DP54" s="47"/>
      <c r="DQ54" s="47"/>
      <c r="DR54" s="47"/>
      <c r="DS54" s="47"/>
      <c r="DT54" s="47"/>
      <c r="DU54" s="47"/>
      <c r="DV54" s="47"/>
    </row>
    <row r="55" spans="1:126" ht="12.75" customHeight="1" x14ac:dyDescent="0.25">
      <c r="A55" s="4" t="s">
        <v>27</v>
      </c>
      <c r="B55" s="5" t="s">
        <v>55</v>
      </c>
      <c r="C55" s="6" t="s">
        <v>73</v>
      </c>
      <c r="D55" s="10">
        <v>44279</v>
      </c>
      <c r="E55" s="10" t="s">
        <v>113</v>
      </c>
      <c r="F55" s="132">
        <v>133000</v>
      </c>
      <c r="G55" s="176">
        <f>F55*0.0287</f>
        <v>3817.1</v>
      </c>
      <c r="H55" s="183">
        <v>19867.79</v>
      </c>
      <c r="I55" s="183">
        <f>F55*0.0304</f>
        <v>4043.2</v>
      </c>
      <c r="J55" s="183">
        <v>475</v>
      </c>
      <c r="K55" s="183">
        <v>28203.09</v>
      </c>
      <c r="L55" s="176">
        <f>F55-K55</f>
        <v>104796.91</v>
      </c>
      <c r="O55" s="45"/>
      <c r="P55" s="45"/>
      <c r="Q55" s="45"/>
      <c r="R55" s="45"/>
      <c r="S55" s="45"/>
      <c r="T55" s="45"/>
      <c r="U55" s="45"/>
      <c r="V55" s="45"/>
      <c r="W55" s="45"/>
      <c r="X55" s="45"/>
      <c r="Y55" s="45"/>
      <c r="Z55" s="45"/>
      <c r="AA55" s="45"/>
      <c r="AB55" s="45"/>
      <c r="AC55" s="45"/>
      <c r="AD55" s="45"/>
      <c r="AE55" s="45"/>
      <c r="AF55" s="45"/>
      <c r="AG55" s="45"/>
      <c r="AH55" s="45"/>
      <c r="AI55" s="45"/>
      <c r="AJ55" s="45"/>
      <c r="AK55" s="45"/>
      <c r="AL55" s="45"/>
      <c r="AM55" s="45"/>
      <c r="AN55" s="45"/>
      <c r="AO55" s="45"/>
      <c r="AP55" s="45"/>
      <c r="AQ55" s="45"/>
      <c r="AR55" s="45"/>
      <c r="AS55" s="45"/>
    </row>
    <row r="56" spans="1:126" ht="12.75" customHeight="1" x14ac:dyDescent="0.25">
      <c r="A56" s="4" t="s">
        <v>74</v>
      </c>
      <c r="B56" s="5" t="s">
        <v>16</v>
      </c>
      <c r="C56" s="6" t="s">
        <v>73</v>
      </c>
      <c r="D56" s="10">
        <v>44287</v>
      </c>
      <c r="E56" s="10" t="s">
        <v>113</v>
      </c>
      <c r="F56" s="132">
        <v>60000</v>
      </c>
      <c r="G56" s="176">
        <v>1722</v>
      </c>
      <c r="H56" s="183">
        <v>3486.68</v>
      </c>
      <c r="I56" s="183">
        <v>1824</v>
      </c>
      <c r="J56" s="183">
        <v>25</v>
      </c>
      <c r="K56" s="183">
        <v>7057.68</v>
      </c>
      <c r="L56" s="176">
        <v>52942.32</v>
      </c>
      <c r="O56" s="45"/>
      <c r="P56" s="45"/>
      <c r="Q56" s="45"/>
      <c r="R56" s="45"/>
      <c r="S56" s="45"/>
      <c r="T56" s="45"/>
      <c r="U56" s="45"/>
      <c r="V56" s="45"/>
      <c r="W56" s="45"/>
      <c r="X56" s="45"/>
      <c r="Y56" s="45"/>
      <c r="Z56" s="45"/>
      <c r="AA56" s="45"/>
      <c r="AB56" s="45"/>
      <c r="AC56" s="45"/>
      <c r="AD56" s="45"/>
      <c r="AE56" s="45"/>
      <c r="AF56" s="45"/>
      <c r="AG56" s="45"/>
      <c r="AH56" s="45"/>
      <c r="AI56" s="45"/>
      <c r="AJ56" s="45"/>
      <c r="AK56" s="45"/>
      <c r="AL56" s="45"/>
      <c r="AM56" s="45"/>
      <c r="AN56" s="45"/>
      <c r="AO56" s="45"/>
      <c r="AP56" s="45"/>
      <c r="AQ56" s="45"/>
      <c r="AR56" s="45"/>
      <c r="AS56" s="45"/>
    </row>
    <row r="57" spans="1:126" ht="12.75" customHeight="1" x14ac:dyDescent="0.25">
      <c r="A57" s="4" t="s">
        <v>136</v>
      </c>
      <c r="B57" s="5" t="s">
        <v>137</v>
      </c>
      <c r="C57" s="6" t="s">
        <v>73</v>
      </c>
      <c r="D57" s="10">
        <v>44593</v>
      </c>
      <c r="E57" s="10" t="s">
        <v>113</v>
      </c>
      <c r="F57" s="132">
        <v>26700</v>
      </c>
      <c r="G57" s="176">
        <v>766.29</v>
      </c>
      <c r="H57" s="183">
        <v>0</v>
      </c>
      <c r="I57" s="183">
        <v>811.68</v>
      </c>
      <c r="J57" s="183">
        <v>25</v>
      </c>
      <c r="K57" s="183">
        <v>1602.97</v>
      </c>
      <c r="L57" s="176">
        <v>25097.03</v>
      </c>
      <c r="O57" s="45"/>
      <c r="P57" s="45"/>
      <c r="Q57" s="45"/>
      <c r="R57" s="45"/>
      <c r="S57" s="45"/>
      <c r="T57" s="45"/>
      <c r="U57" s="45"/>
      <c r="V57" s="45"/>
      <c r="W57" s="45"/>
      <c r="X57" s="45"/>
      <c r="Y57" s="45"/>
      <c r="Z57" s="45"/>
      <c r="AA57" s="45"/>
      <c r="AB57" s="45"/>
      <c r="AC57" s="45"/>
      <c r="AD57" s="45"/>
      <c r="AE57" s="45"/>
      <c r="AF57" s="45"/>
      <c r="AG57" s="45"/>
      <c r="AH57" s="45"/>
      <c r="AI57" s="45"/>
      <c r="AJ57" s="45"/>
      <c r="AK57" s="45"/>
      <c r="AL57" s="45"/>
      <c r="AM57" s="45"/>
      <c r="AN57" s="45"/>
      <c r="AO57" s="45"/>
      <c r="AP57" s="45"/>
      <c r="AQ57" s="45"/>
      <c r="AR57" s="45"/>
      <c r="AS57" s="45"/>
    </row>
    <row r="58" spans="1:126" ht="12.75" customHeight="1" x14ac:dyDescent="0.25">
      <c r="A58" s="4" t="s">
        <v>138</v>
      </c>
      <c r="B58" s="5" t="s">
        <v>139</v>
      </c>
      <c r="C58" s="6" t="s">
        <v>73</v>
      </c>
      <c r="D58" s="10">
        <v>44593</v>
      </c>
      <c r="E58" s="10" t="s">
        <v>113</v>
      </c>
      <c r="F58" s="132">
        <v>85000</v>
      </c>
      <c r="G58" s="176">
        <v>2439.5</v>
      </c>
      <c r="H58" s="183">
        <v>8576.99</v>
      </c>
      <c r="I58" s="183">
        <v>2584</v>
      </c>
      <c r="J58" s="183">
        <v>25</v>
      </c>
      <c r="K58" s="183">
        <v>13625.49</v>
      </c>
      <c r="L58" s="176">
        <v>71374.509999999995</v>
      </c>
      <c r="O58" s="45"/>
      <c r="P58" s="45"/>
      <c r="Q58" s="45"/>
      <c r="R58" s="45"/>
      <c r="S58" s="45"/>
      <c r="T58" s="45"/>
      <c r="U58" s="45"/>
      <c r="V58" s="45"/>
      <c r="W58" s="45"/>
      <c r="X58" s="45"/>
      <c r="Y58" s="45"/>
      <c r="Z58" s="45"/>
      <c r="AA58" s="45"/>
      <c r="AB58" s="45"/>
      <c r="AC58" s="45"/>
      <c r="AD58" s="45"/>
      <c r="AE58" s="45"/>
      <c r="AF58" s="45"/>
      <c r="AG58" s="45"/>
      <c r="AH58" s="45"/>
      <c r="AI58" s="45"/>
      <c r="AJ58" s="45"/>
      <c r="AK58" s="45"/>
      <c r="AL58" s="45"/>
      <c r="AM58" s="45"/>
      <c r="AN58" s="45"/>
      <c r="AO58" s="45"/>
      <c r="AP58" s="45"/>
      <c r="AQ58" s="45"/>
      <c r="AR58" s="45"/>
      <c r="AS58" s="45"/>
    </row>
    <row r="59" spans="1:126" ht="12.75" customHeight="1" x14ac:dyDescent="0.25">
      <c r="A59" s="4" t="s">
        <v>140</v>
      </c>
      <c r="B59" s="5" t="s">
        <v>16</v>
      </c>
      <c r="C59" s="6" t="s">
        <v>73</v>
      </c>
      <c r="D59" s="10">
        <v>44594</v>
      </c>
      <c r="E59" s="10" t="s">
        <v>113</v>
      </c>
      <c r="F59" s="132">
        <v>60000</v>
      </c>
      <c r="G59" s="176">
        <v>1722</v>
      </c>
      <c r="H59" s="183">
        <v>3486.68</v>
      </c>
      <c r="I59" s="183">
        <v>1824</v>
      </c>
      <c r="J59" s="183">
        <v>25</v>
      </c>
      <c r="K59" s="183">
        <v>7057.68</v>
      </c>
      <c r="L59" s="176">
        <v>52942.32</v>
      </c>
      <c r="O59" s="45"/>
      <c r="P59" s="45"/>
      <c r="Q59" s="45"/>
      <c r="R59" s="45"/>
      <c r="S59" s="45"/>
      <c r="T59" s="45"/>
      <c r="U59" s="45"/>
      <c r="V59" s="45"/>
      <c r="W59" s="45"/>
      <c r="X59" s="45"/>
      <c r="Y59" s="45"/>
      <c r="Z59" s="45"/>
      <c r="AA59" s="45"/>
      <c r="AB59" s="45"/>
      <c r="AC59" s="45"/>
      <c r="AD59" s="45"/>
      <c r="AE59" s="45"/>
      <c r="AF59" s="45"/>
      <c r="AG59" s="45"/>
      <c r="AH59" s="45"/>
      <c r="AI59" s="45"/>
      <c r="AJ59" s="45"/>
      <c r="AK59" s="45"/>
      <c r="AL59" s="45"/>
      <c r="AM59" s="45"/>
      <c r="AN59" s="45"/>
      <c r="AO59" s="45"/>
      <c r="AP59" s="45"/>
      <c r="AQ59" s="45"/>
      <c r="AR59" s="45"/>
      <c r="AS59" s="45"/>
    </row>
    <row r="60" spans="1:126" s="73" customFormat="1" ht="12.75" customHeight="1" x14ac:dyDescent="0.25">
      <c r="A60" s="41" t="s">
        <v>14</v>
      </c>
      <c r="B60" s="96">
        <v>5</v>
      </c>
      <c r="C60" s="71"/>
      <c r="D60" s="72"/>
      <c r="E60" s="72"/>
      <c r="F60" s="148">
        <f>SUM(F55:F59)</f>
        <v>364700</v>
      </c>
      <c r="G60" s="163">
        <f>SUM(G55:G59)</f>
        <v>10466.89</v>
      </c>
      <c r="H60" s="148">
        <f>SUM(H55:H59)</f>
        <v>35418.14</v>
      </c>
      <c r="I60" s="148">
        <f>I59+I58+I57+I56+I55</f>
        <v>11086.880000000001</v>
      </c>
      <c r="J60" s="148">
        <f>SUM(J55:J55)+J56+J57+J58+J59</f>
        <v>575</v>
      </c>
      <c r="K60" s="148">
        <f>SUM(K55:K55)+K56+K57+K58+K59</f>
        <v>57546.91</v>
      </c>
      <c r="L60" s="163">
        <f>SUM(L55:L55)+L56+L58+L57+L59</f>
        <v>307153.08999999997</v>
      </c>
      <c r="M60" s="47"/>
      <c r="N60" s="47"/>
      <c r="O60" s="47"/>
      <c r="P60" s="47"/>
      <c r="Q60" s="47"/>
      <c r="R60" s="47"/>
      <c r="S60" s="47"/>
      <c r="T60" s="47"/>
      <c r="U60" s="47"/>
      <c r="V60" s="47"/>
      <c r="W60" s="47"/>
      <c r="X60" s="47"/>
      <c r="Y60" s="47"/>
      <c r="Z60" s="47"/>
      <c r="AA60" s="47"/>
      <c r="AB60" s="47"/>
      <c r="AC60" s="47"/>
      <c r="AD60" s="47"/>
      <c r="AE60" s="47"/>
      <c r="AF60" s="47"/>
      <c r="AG60" s="47"/>
      <c r="AH60" s="47"/>
      <c r="AI60" s="47"/>
      <c r="AJ60" s="47"/>
      <c r="AK60" s="47"/>
      <c r="AL60" s="47"/>
      <c r="AM60" s="47"/>
      <c r="AN60" s="47"/>
      <c r="AO60" s="47"/>
      <c r="AP60" s="47"/>
      <c r="AQ60" s="47"/>
      <c r="AR60" s="47"/>
      <c r="AS60" s="47"/>
      <c r="AT60" s="47"/>
      <c r="AU60" s="47"/>
      <c r="AV60" s="47"/>
      <c r="AW60" s="47"/>
      <c r="AX60" s="47"/>
      <c r="AY60" s="47"/>
      <c r="AZ60" s="47"/>
      <c r="BA60" s="47"/>
    </row>
    <row r="61" spans="1:126" s="47" customFormat="1" ht="12.75" customHeight="1" x14ac:dyDescent="0.25">
      <c r="A61" s="39"/>
      <c r="B61" s="106"/>
      <c r="C61" s="66"/>
      <c r="D61" s="67"/>
      <c r="E61" s="67"/>
      <c r="F61" s="147"/>
      <c r="G61" s="166"/>
      <c r="H61" s="147"/>
      <c r="I61" s="147"/>
      <c r="J61" s="147"/>
      <c r="K61" s="147"/>
      <c r="L61" s="166"/>
    </row>
    <row r="62" spans="1:126" ht="18" customHeight="1" x14ac:dyDescent="0.25">
      <c r="A62" s="37" t="s">
        <v>59</v>
      </c>
      <c r="B62" s="84"/>
      <c r="C62" s="11"/>
      <c r="D62" s="39"/>
      <c r="E62" s="39"/>
      <c r="F62" s="147"/>
      <c r="G62" s="166"/>
      <c r="H62" s="147"/>
      <c r="I62" s="147"/>
      <c r="J62" s="147"/>
      <c r="K62" s="147"/>
      <c r="L62" s="166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  <c r="AB62" s="39"/>
      <c r="AC62" s="39"/>
      <c r="AD62" s="39"/>
      <c r="AE62" s="39"/>
      <c r="AF62" s="39"/>
      <c r="AG62" s="39"/>
      <c r="AH62" s="39"/>
      <c r="AI62" s="39"/>
      <c r="AJ62" s="39"/>
      <c r="AK62" s="39"/>
      <c r="AL62" s="39"/>
      <c r="AM62" s="39"/>
      <c r="AN62" s="39"/>
      <c r="AO62" s="39"/>
      <c r="AP62" s="39"/>
      <c r="AQ62" s="39"/>
      <c r="AR62" s="39"/>
      <c r="AS62" s="39"/>
    </row>
    <row r="63" spans="1:126" ht="12.75" customHeight="1" x14ac:dyDescent="0.25">
      <c r="A63" s="4" t="s">
        <v>42</v>
      </c>
      <c r="B63" s="5" t="s">
        <v>55</v>
      </c>
      <c r="C63" s="6" t="s">
        <v>73</v>
      </c>
      <c r="D63" s="9">
        <v>44276</v>
      </c>
      <c r="E63" s="10" t="s">
        <v>113</v>
      </c>
      <c r="F63" s="132">
        <v>89500</v>
      </c>
      <c r="G63" s="176">
        <f>F63*0.0287</f>
        <v>2568.65</v>
      </c>
      <c r="H63" s="183">
        <v>9635.51</v>
      </c>
      <c r="I63" s="183">
        <f>F63*0.0304</f>
        <v>2720.8</v>
      </c>
      <c r="J63" s="183">
        <v>25</v>
      </c>
      <c r="K63" s="183">
        <f>+J63+I63+H63+G63</f>
        <v>14949.960000000001</v>
      </c>
      <c r="L63" s="176">
        <f>F63-K63</f>
        <v>74550.039999999994</v>
      </c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39"/>
      <c r="AA63" s="39"/>
      <c r="AB63" s="39"/>
      <c r="AC63" s="39"/>
      <c r="AD63" s="39"/>
      <c r="AE63" s="39"/>
      <c r="AF63" s="39"/>
      <c r="AG63" s="39"/>
      <c r="AH63" s="39"/>
      <c r="AI63" s="39"/>
      <c r="AJ63" s="39"/>
      <c r="AK63" s="39"/>
      <c r="AL63" s="39"/>
      <c r="AM63" s="39"/>
      <c r="AN63" s="39"/>
      <c r="AO63" s="39"/>
      <c r="AP63" s="39"/>
      <c r="AQ63" s="39"/>
      <c r="AR63" s="39"/>
      <c r="AS63" s="39"/>
      <c r="AT63" s="47"/>
      <c r="AU63" s="47"/>
      <c r="AV63" s="47"/>
      <c r="AW63" s="47"/>
      <c r="AX63" s="47"/>
      <c r="AY63" s="47"/>
      <c r="AZ63" s="47"/>
      <c r="BA63" s="47"/>
      <c r="BB63" s="47"/>
      <c r="BC63" s="47"/>
      <c r="BD63" s="47"/>
      <c r="BE63" s="47"/>
      <c r="BF63" s="47"/>
      <c r="BG63" s="47"/>
      <c r="BH63" s="47"/>
      <c r="BI63" s="47"/>
      <c r="BJ63" s="47"/>
      <c r="BK63" s="47"/>
      <c r="BL63" s="47"/>
      <c r="BM63" s="47"/>
      <c r="BN63" s="47"/>
      <c r="BO63" s="47"/>
      <c r="BP63" s="47"/>
      <c r="BQ63" s="47"/>
      <c r="BR63" s="47"/>
      <c r="BS63" s="47"/>
      <c r="BT63" s="47"/>
      <c r="BU63" s="47"/>
      <c r="BV63" s="47"/>
      <c r="BW63" s="47"/>
      <c r="BX63" s="47"/>
      <c r="BY63" s="47"/>
      <c r="BZ63" s="47"/>
      <c r="CA63" s="47"/>
      <c r="CB63" s="47"/>
      <c r="CC63" s="47"/>
      <c r="CD63" s="47"/>
      <c r="CE63" s="47"/>
      <c r="CF63" s="47"/>
      <c r="CG63" s="47"/>
      <c r="CH63" s="47"/>
      <c r="CI63" s="47"/>
      <c r="CJ63" s="47"/>
      <c r="CK63" s="47"/>
      <c r="CL63" s="47"/>
      <c r="CM63" s="47"/>
      <c r="CN63" s="47"/>
      <c r="CO63" s="47"/>
      <c r="CP63" s="47"/>
      <c r="CQ63" s="47"/>
      <c r="CR63" s="47"/>
      <c r="CS63" s="47"/>
      <c r="CT63" s="47"/>
      <c r="CU63" s="47"/>
      <c r="CV63" s="47"/>
      <c r="CW63" s="47"/>
      <c r="CX63" s="47"/>
      <c r="CY63" s="47"/>
      <c r="CZ63" s="47"/>
      <c r="DA63" s="47"/>
      <c r="DB63" s="47"/>
      <c r="DC63" s="47"/>
      <c r="DD63" s="47"/>
      <c r="DE63" s="47"/>
      <c r="DF63" s="47"/>
      <c r="DG63" s="47"/>
      <c r="DH63" s="47"/>
      <c r="DI63" s="47"/>
      <c r="DJ63" s="47"/>
      <c r="DK63" s="47"/>
      <c r="DL63" s="47"/>
      <c r="DM63" s="47"/>
      <c r="DN63" s="47"/>
      <c r="DO63" s="47"/>
      <c r="DP63" s="47"/>
      <c r="DQ63" s="47"/>
      <c r="DR63" s="47"/>
      <c r="DS63" s="47"/>
      <c r="DT63" s="47"/>
      <c r="DU63" s="47"/>
      <c r="DV63" s="47"/>
    </row>
    <row r="64" spans="1:126" ht="18" customHeight="1" x14ac:dyDescent="0.25">
      <c r="A64" s="41" t="s">
        <v>14</v>
      </c>
      <c r="B64" s="21">
        <v>1</v>
      </c>
      <c r="C64" s="7"/>
      <c r="D64" s="41"/>
      <c r="E64" s="41"/>
      <c r="F64" s="148">
        <f>SUM(F63:F63)</f>
        <v>89500</v>
      </c>
      <c r="G64" s="163">
        <f t="shared" ref="G64:K64" si="7">SUM(G63:G63)</f>
        <v>2568.65</v>
      </c>
      <c r="H64" s="148">
        <f t="shared" si="7"/>
        <v>9635.51</v>
      </c>
      <c r="I64" s="148">
        <f t="shared" si="7"/>
        <v>2720.8</v>
      </c>
      <c r="J64" s="148">
        <f t="shared" si="7"/>
        <v>25</v>
      </c>
      <c r="K64" s="148">
        <f t="shared" si="7"/>
        <v>14949.960000000001</v>
      </c>
      <c r="L64" s="163">
        <f>SUM(L63:L63)</f>
        <v>74550.039999999994</v>
      </c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  <c r="AB64" s="39"/>
      <c r="AC64" s="39"/>
      <c r="AD64" s="39"/>
      <c r="AE64" s="39"/>
      <c r="AF64" s="39"/>
      <c r="AG64" s="39"/>
      <c r="AH64" s="39"/>
      <c r="AI64" s="39"/>
      <c r="AJ64" s="39"/>
      <c r="AK64" s="39"/>
      <c r="AL64" s="39"/>
      <c r="AM64" s="39"/>
      <c r="AN64" s="39"/>
      <c r="AO64" s="39"/>
      <c r="AP64" s="39"/>
      <c r="AQ64" s="39"/>
      <c r="AR64" s="39"/>
      <c r="AS64" s="39"/>
    </row>
    <row r="65" spans="1:668" s="39" customFormat="1" x14ac:dyDescent="0.25">
      <c r="B65" s="13"/>
      <c r="C65" s="11"/>
      <c r="F65" s="147"/>
      <c r="G65" s="166"/>
      <c r="H65" s="147"/>
      <c r="I65" s="147"/>
      <c r="J65" s="147"/>
      <c r="K65" s="147"/>
      <c r="L65" s="166"/>
      <c r="AT65" s="38"/>
      <c r="AU65" s="38"/>
      <c r="AV65" s="38"/>
      <c r="AW65" s="38"/>
      <c r="AX65" s="38"/>
      <c r="AY65" s="38"/>
      <c r="AZ65" s="38"/>
      <c r="BA65" s="38"/>
      <c r="BB65" s="38"/>
      <c r="BC65" s="38"/>
      <c r="BD65" s="38"/>
      <c r="BE65" s="38"/>
      <c r="BF65" s="38"/>
      <c r="BG65" s="38"/>
      <c r="BH65" s="38"/>
      <c r="BI65" s="38"/>
      <c r="BJ65" s="38"/>
      <c r="BK65" s="38"/>
      <c r="BL65" s="38"/>
      <c r="BM65" s="38"/>
      <c r="BN65" s="38"/>
      <c r="BO65" s="38"/>
      <c r="BP65" s="38"/>
      <c r="BQ65" s="38"/>
      <c r="BR65" s="38"/>
      <c r="BS65" s="38"/>
      <c r="BT65" s="38"/>
      <c r="BU65" s="38"/>
      <c r="BV65" s="38"/>
      <c r="BW65" s="38"/>
      <c r="BX65" s="38"/>
      <c r="BY65" s="38"/>
      <c r="BZ65" s="38"/>
      <c r="CA65" s="38"/>
      <c r="CB65" s="38"/>
      <c r="CC65" s="38"/>
      <c r="CD65" s="38"/>
      <c r="CE65" s="38"/>
      <c r="CF65" s="38"/>
      <c r="CG65" s="38"/>
      <c r="CH65" s="38"/>
      <c r="CI65" s="38"/>
      <c r="CJ65" s="38"/>
      <c r="CK65" s="38"/>
      <c r="CL65" s="38"/>
      <c r="CM65" s="38"/>
      <c r="CN65" s="38"/>
      <c r="CO65" s="38"/>
      <c r="CP65" s="38"/>
      <c r="CQ65" s="38"/>
      <c r="CR65" s="38"/>
      <c r="CS65" s="38"/>
      <c r="CT65" s="38"/>
      <c r="CU65" s="38"/>
      <c r="CV65" s="38"/>
      <c r="CW65" s="38"/>
      <c r="CX65" s="38"/>
      <c r="CY65" s="38"/>
      <c r="CZ65" s="38"/>
      <c r="DA65" s="38"/>
      <c r="DB65" s="38"/>
      <c r="DC65" s="38"/>
      <c r="DD65" s="38"/>
      <c r="DE65" s="38"/>
      <c r="DF65" s="38"/>
      <c r="DG65" s="38"/>
      <c r="DH65" s="38"/>
      <c r="DI65" s="38"/>
      <c r="DJ65" s="38"/>
      <c r="DK65" s="38"/>
      <c r="DL65" s="38"/>
      <c r="DM65" s="38"/>
      <c r="DN65" s="38"/>
      <c r="DO65" s="38"/>
      <c r="DP65" s="38"/>
      <c r="DQ65" s="38"/>
      <c r="DR65" s="38"/>
      <c r="DS65" s="38"/>
      <c r="DT65" s="38"/>
      <c r="DU65" s="38"/>
      <c r="DV65" s="38"/>
      <c r="DW65" s="38"/>
      <c r="DX65" s="38"/>
      <c r="DY65" s="38"/>
      <c r="DZ65" s="38"/>
      <c r="EA65" s="38"/>
      <c r="EB65" s="38"/>
      <c r="EC65" s="38"/>
      <c r="ED65" s="38"/>
      <c r="EE65" s="38"/>
      <c r="EF65" s="38"/>
      <c r="EG65" s="38"/>
      <c r="EH65" s="38"/>
      <c r="EI65" s="38"/>
      <c r="EJ65" s="38"/>
      <c r="EK65" s="38"/>
      <c r="EL65" s="38"/>
      <c r="EM65" s="38"/>
      <c r="EN65" s="38"/>
      <c r="EO65" s="38"/>
      <c r="EP65" s="38"/>
      <c r="EQ65" s="38"/>
      <c r="ER65" s="38"/>
      <c r="ES65" s="38"/>
      <c r="ET65" s="38"/>
      <c r="EU65" s="38"/>
      <c r="EV65" s="38"/>
      <c r="EW65" s="38"/>
      <c r="EX65" s="38"/>
      <c r="EY65" s="38"/>
      <c r="EZ65" s="38"/>
      <c r="FA65" s="38"/>
      <c r="FB65" s="38"/>
      <c r="FC65" s="38"/>
      <c r="FD65" s="38"/>
      <c r="FE65" s="38"/>
      <c r="FF65" s="38"/>
      <c r="FG65" s="38"/>
      <c r="FH65" s="38"/>
      <c r="FI65" s="38"/>
      <c r="FJ65" s="38"/>
      <c r="FK65" s="38"/>
      <c r="FL65" s="38"/>
      <c r="FM65" s="38"/>
      <c r="FN65" s="38"/>
      <c r="FO65" s="38"/>
      <c r="FP65" s="38"/>
      <c r="FQ65" s="38"/>
      <c r="FR65" s="38"/>
      <c r="FS65" s="38"/>
      <c r="FT65" s="38"/>
      <c r="FU65" s="38"/>
      <c r="FV65" s="38"/>
      <c r="FW65" s="38"/>
      <c r="FX65" s="38"/>
      <c r="FY65" s="38"/>
      <c r="FZ65" s="38"/>
      <c r="GA65" s="38"/>
      <c r="GB65" s="38"/>
      <c r="GC65" s="38"/>
      <c r="GD65" s="38"/>
      <c r="GE65" s="38"/>
      <c r="GF65" s="38"/>
      <c r="GG65" s="38"/>
      <c r="GH65" s="38"/>
      <c r="GI65" s="38"/>
      <c r="GJ65" s="38"/>
      <c r="GK65" s="38"/>
      <c r="GL65" s="38"/>
      <c r="GM65" s="38"/>
      <c r="GN65" s="38"/>
      <c r="GO65" s="38"/>
      <c r="GP65" s="38"/>
      <c r="GQ65" s="38"/>
      <c r="GR65" s="38"/>
      <c r="GS65" s="38"/>
      <c r="GT65" s="38"/>
      <c r="GU65" s="38"/>
      <c r="GV65" s="38"/>
      <c r="GW65" s="38"/>
      <c r="GX65" s="38"/>
      <c r="GY65" s="38"/>
      <c r="GZ65" s="38"/>
      <c r="HA65" s="38"/>
      <c r="HB65" s="38"/>
      <c r="HC65" s="38"/>
      <c r="HD65" s="38"/>
      <c r="HE65" s="38"/>
      <c r="HF65" s="38"/>
      <c r="HG65" s="38"/>
      <c r="HH65" s="38"/>
      <c r="HI65" s="38"/>
      <c r="HJ65" s="38"/>
      <c r="HK65" s="38"/>
      <c r="HL65" s="38"/>
      <c r="HM65" s="38"/>
      <c r="HN65" s="38"/>
      <c r="HO65" s="38"/>
      <c r="HP65" s="38"/>
      <c r="HQ65" s="38"/>
      <c r="HR65" s="38"/>
      <c r="HS65" s="38"/>
      <c r="HT65" s="38"/>
      <c r="HU65" s="38"/>
      <c r="HV65" s="38"/>
      <c r="HW65" s="38"/>
      <c r="HX65" s="38"/>
      <c r="HY65" s="38"/>
      <c r="HZ65" s="38"/>
      <c r="IA65" s="38"/>
      <c r="IB65" s="38"/>
    </row>
    <row r="66" spans="1:668" s="39" customFormat="1" x14ac:dyDescent="0.25">
      <c r="A66" s="37" t="s">
        <v>60</v>
      </c>
      <c r="B66" s="13"/>
      <c r="C66" s="11"/>
      <c r="F66" s="147"/>
      <c r="G66" s="166"/>
      <c r="H66" s="147"/>
      <c r="I66" s="147"/>
      <c r="J66" s="147"/>
      <c r="K66" s="147"/>
      <c r="L66" s="166"/>
      <c r="AT66" s="38"/>
      <c r="AU66" s="38"/>
      <c r="AV66" s="38"/>
      <c r="AW66" s="38"/>
      <c r="AX66" s="38"/>
      <c r="AY66" s="38"/>
      <c r="AZ66" s="38"/>
      <c r="BA66" s="38"/>
      <c r="BB66" s="38"/>
      <c r="BC66" s="38"/>
      <c r="BD66" s="38"/>
      <c r="BE66" s="38"/>
      <c r="BF66" s="38"/>
      <c r="BG66" s="38"/>
      <c r="BH66" s="38"/>
      <c r="BI66" s="38"/>
      <c r="BJ66" s="38"/>
      <c r="BK66" s="38"/>
      <c r="BL66" s="38"/>
      <c r="BM66" s="38"/>
      <c r="BN66" s="38"/>
      <c r="BO66" s="38"/>
      <c r="BP66" s="38"/>
      <c r="BQ66" s="38"/>
      <c r="BR66" s="38"/>
      <c r="BS66" s="38"/>
      <c r="BT66" s="38"/>
      <c r="BU66" s="38"/>
      <c r="BV66" s="38"/>
      <c r="BW66" s="38"/>
      <c r="BX66" s="38"/>
      <c r="BY66" s="38"/>
      <c r="BZ66" s="38"/>
      <c r="CA66" s="38"/>
      <c r="CB66" s="38"/>
      <c r="CC66" s="38"/>
      <c r="CD66" s="38"/>
      <c r="CE66" s="38"/>
      <c r="CF66" s="38"/>
      <c r="CG66" s="38"/>
      <c r="CH66" s="38"/>
      <c r="CI66" s="38"/>
      <c r="CJ66" s="38"/>
      <c r="CK66" s="38"/>
      <c r="CL66" s="38"/>
      <c r="CM66" s="38"/>
      <c r="CN66" s="38"/>
      <c r="CO66" s="38"/>
      <c r="CP66" s="38"/>
      <c r="CQ66" s="38"/>
      <c r="CR66" s="38"/>
      <c r="CS66" s="38"/>
      <c r="CT66" s="38"/>
      <c r="CU66" s="38"/>
      <c r="CV66" s="38"/>
      <c r="CW66" s="38"/>
      <c r="CX66" s="38"/>
      <c r="CY66" s="38"/>
      <c r="CZ66" s="38"/>
      <c r="DA66" s="38"/>
      <c r="DB66" s="38"/>
      <c r="DC66" s="38"/>
      <c r="DD66" s="38"/>
      <c r="DE66" s="38"/>
      <c r="DF66" s="38"/>
      <c r="DG66" s="38"/>
      <c r="DH66" s="38"/>
      <c r="DI66" s="38"/>
      <c r="DJ66" s="38"/>
      <c r="DK66" s="38"/>
      <c r="DL66" s="38"/>
      <c r="DM66" s="38"/>
      <c r="DN66" s="38"/>
      <c r="DO66" s="38"/>
      <c r="DP66" s="38"/>
      <c r="DQ66" s="38"/>
      <c r="DR66" s="38"/>
      <c r="DS66" s="38"/>
      <c r="DT66" s="38"/>
      <c r="DU66" s="38"/>
      <c r="DV66" s="38"/>
      <c r="DW66" s="38"/>
      <c r="DX66" s="38"/>
      <c r="DY66" s="38"/>
      <c r="DZ66" s="38"/>
      <c r="EA66" s="38"/>
      <c r="EB66" s="38"/>
      <c r="EC66" s="38"/>
      <c r="ED66" s="38"/>
      <c r="EE66" s="38"/>
      <c r="EF66" s="38"/>
      <c r="EG66" s="38"/>
      <c r="EH66" s="38"/>
      <c r="EI66" s="38"/>
      <c r="EJ66" s="38"/>
      <c r="EK66" s="38"/>
      <c r="EL66" s="38"/>
      <c r="EM66" s="38"/>
      <c r="EN66" s="38"/>
      <c r="EO66" s="38"/>
      <c r="EP66" s="38"/>
      <c r="EQ66" s="38"/>
      <c r="ER66" s="38"/>
      <c r="ES66" s="38"/>
      <c r="ET66" s="38"/>
      <c r="EU66" s="38"/>
      <c r="EV66" s="38"/>
      <c r="EW66" s="38"/>
      <c r="EX66" s="38"/>
      <c r="EY66" s="38"/>
      <c r="EZ66" s="38"/>
      <c r="FA66" s="38"/>
      <c r="FB66" s="38"/>
      <c r="FC66" s="38"/>
      <c r="FD66" s="38"/>
      <c r="FE66" s="38"/>
      <c r="FF66" s="38"/>
      <c r="FG66" s="38"/>
      <c r="FH66" s="38"/>
      <c r="FI66" s="38"/>
      <c r="FJ66" s="38"/>
      <c r="FK66" s="38"/>
      <c r="FL66" s="38"/>
      <c r="FM66" s="38"/>
      <c r="FN66" s="38"/>
      <c r="FO66" s="38"/>
      <c r="FP66" s="38"/>
      <c r="FQ66" s="38"/>
      <c r="FR66" s="38"/>
      <c r="FS66" s="38"/>
      <c r="FT66" s="38"/>
      <c r="FU66" s="38"/>
      <c r="FV66" s="38"/>
      <c r="FW66" s="38"/>
      <c r="FX66" s="38"/>
      <c r="FY66" s="38"/>
      <c r="FZ66" s="38"/>
      <c r="GA66" s="38"/>
      <c r="GB66" s="38"/>
      <c r="GC66" s="38"/>
      <c r="GD66" s="38"/>
      <c r="GE66" s="38"/>
      <c r="GF66" s="38"/>
      <c r="GG66" s="38"/>
      <c r="GH66" s="38"/>
      <c r="GI66" s="38"/>
      <c r="GJ66" s="38"/>
      <c r="GK66" s="38"/>
      <c r="GL66" s="38"/>
      <c r="GM66" s="38"/>
      <c r="GN66" s="38"/>
      <c r="GO66" s="38"/>
      <c r="GP66" s="38"/>
      <c r="GQ66" s="38"/>
      <c r="GR66" s="38"/>
      <c r="GS66" s="38"/>
      <c r="GT66" s="38"/>
      <c r="GU66" s="38"/>
      <c r="GV66" s="38"/>
      <c r="GW66" s="38"/>
      <c r="GX66" s="38"/>
      <c r="GY66" s="38"/>
      <c r="GZ66" s="38"/>
      <c r="HA66" s="38"/>
      <c r="HB66" s="38"/>
      <c r="HC66" s="38"/>
      <c r="HD66" s="38"/>
      <c r="HE66" s="38"/>
      <c r="HF66" s="38"/>
      <c r="HG66" s="38"/>
      <c r="HH66" s="38"/>
      <c r="HI66" s="38"/>
      <c r="HJ66" s="38"/>
      <c r="HK66" s="38"/>
      <c r="HL66" s="38"/>
      <c r="HM66" s="38"/>
      <c r="HN66" s="38"/>
      <c r="HO66" s="38"/>
      <c r="HP66" s="38"/>
      <c r="HQ66" s="38"/>
      <c r="HR66" s="38"/>
      <c r="HS66" s="38"/>
      <c r="HT66" s="38"/>
      <c r="HU66" s="38"/>
      <c r="HV66" s="38"/>
      <c r="HW66" s="38"/>
      <c r="HX66" s="38"/>
      <c r="HY66" s="38"/>
      <c r="HZ66" s="38"/>
      <c r="IA66" s="38"/>
      <c r="IB66" s="38"/>
    </row>
    <row r="67" spans="1:668" ht="12.75" customHeight="1" x14ac:dyDescent="0.25">
      <c r="A67" s="4" t="s">
        <v>23</v>
      </c>
      <c r="B67" s="5" t="s">
        <v>24</v>
      </c>
      <c r="C67" s="6" t="s">
        <v>73</v>
      </c>
      <c r="D67" s="10">
        <v>44245</v>
      </c>
      <c r="E67" s="10" t="s">
        <v>113</v>
      </c>
      <c r="F67" s="132">
        <v>165000</v>
      </c>
      <c r="G67" s="176">
        <f>F67*0.0287</f>
        <v>4735.5</v>
      </c>
      <c r="H67" s="183">
        <v>27463.39</v>
      </c>
      <c r="I67" s="183">
        <v>4943.8</v>
      </c>
      <c r="J67" s="183">
        <v>25</v>
      </c>
      <c r="K67" s="183">
        <v>37117.339999999997</v>
      </c>
      <c r="L67" s="176">
        <v>127882.66</v>
      </c>
    </row>
    <row r="68" spans="1:668" ht="18" customHeight="1" x14ac:dyDescent="0.25">
      <c r="A68" s="41" t="s">
        <v>14</v>
      </c>
      <c r="B68" s="12">
        <v>1</v>
      </c>
      <c r="C68" s="7"/>
      <c r="D68" s="41"/>
      <c r="E68" s="41"/>
      <c r="F68" s="148">
        <f>SUM(F67:F67)</f>
        <v>165000</v>
      </c>
      <c r="G68" s="163">
        <f t="shared" ref="G68:K68" si="8">SUM(G67:G67)</f>
        <v>4735.5</v>
      </c>
      <c r="H68" s="148">
        <v>27413.040000000001</v>
      </c>
      <c r="I68" s="148">
        <f t="shared" si="8"/>
        <v>4943.8</v>
      </c>
      <c r="J68" s="148">
        <f t="shared" si="8"/>
        <v>25</v>
      </c>
      <c r="K68" s="148">
        <f t="shared" si="8"/>
        <v>37117.339999999997</v>
      </c>
      <c r="L68" s="163">
        <f>SUM(L67:L67)</f>
        <v>127882.66</v>
      </c>
    </row>
    <row r="69" spans="1:668" ht="18" customHeight="1" x14ac:dyDescent="0.25">
      <c r="B69" s="13"/>
      <c r="C69" s="11"/>
      <c r="D69" s="39"/>
      <c r="E69" s="39"/>
      <c r="F69" s="147"/>
      <c r="G69" s="166"/>
      <c r="H69" s="147"/>
      <c r="I69" s="147"/>
      <c r="J69" s="147"/>
      <c r="K69" s="147"/>
      <c r="L69" s="166"/>
    </row>
    <row r="70" spans="1:668" ht="18" customHeight="1" x14ac:dyDescent="0.25">
      <c r="A70" s="37" t="s">
        <v>61</v>
      </c>
      <c r="B70" s="13"/>
      <c r="C70" s="11"/>
      <c r="D70" s="39"/>
      <c r="E70" s="39"/>
      <c r="F70" s="147"/>
      <c r="G70" s="166"/>
      <c r="H70" s="147"/>
      <c r="I70" s="147"/>
      <c r="J70" s="147"/>
      <c r="K70" s="147"/>
      <c r="L70" s="166"/>
    </row>
    <row r="71" spans="1:668" ht="12.75" customHeight="1" x14ac:dyDescent="0.25">
      <c r="A71" s="4" t="s">
        <v>25</v>
      </c>
      <c r="B71" s="5" t="s">
        <v>20</v>
      </c>
      <c r="C71" s="6" t="s">
        <v>73</v>
      </c>
      <c r="D71" s="10">
        <v>44268</v>
      </c>
      <c r="E71" s="10" t="s">
        <v>113</v>
      </c>
      <c r="F71" s="132">
        <v>89500</v>
      </c>
      <c r="G71" s="176">
        <f>F71*0.0287</f>
        <v>2568.65</v>
      </c>
      <c r="H71" s="183">
        <v>9297.98</v>
      </c>
      <c r="I71" s="183">
        <f>F71*0.0304</f>
        <v>2720.8</v>
      </c>
      <c r="J71" s="183">
        <v>3857.12</v>
      </c>
      <c r="K71" s="183">
        <v>18444.55</v>
      </c>
      <c r="L71" s="176">
        <f>F71-K71</f>
        <v>71055.45</v>
      </c>
    </row>
    <row r="72" spans="1:668" ht="12.75" customHeight="1" x14ac:dyDescent="0.25">
      <c r="A72" s="4" t="s">
        <v>62</v>
      </c>
      <c r="B72" s="5" t="s">
        <v>63</v>
      </c>
      <c r="C72" s="6" t="s">
        <v>73</v>
      </c>
      <c r="D72" s="10">
        <v>44242</v>
      </c>
      <c r="E72" s="10" t="s">
        <v>113</v>
      </c>
      <c r="F72" s="132">
        <v>32000</v>
      </c>
      <c r="G72" s="176">
        <f>F72*0.0287</f>
        <v>918.4</v>
      </c>
      <c r="H72" s="183">
        <v>0</v>
      </c>
      <c r="I72" s="183">
        <f>F72*0.0304</f>
        <v>972.8</v>
      </c>
      <c r="J72" s="183">
        <v>25</v>
      </c>
      <c r="K72" s="151">
        <v>1916.2</v>
      </c>
      <c r="L72" s="176">
        <v>30083.8</v>
      </c>
    </row>
    <row r="73" spans="1:668" ht="12.75" customHeight="1" x14ac:dyDescent="0.25">
      <c r="A73" s="4" t="s">
        <v>213</v>
      </c>
      <c r="B73" s="5" t="s">
        <v>214</v>
      </c>
      <c r="C73" s="6" t="s">
        <v>73</v>
      </c>
      <c r="D73" s="10">
        <v>44713</v>
      </c>
      <c r="E73" s="10" t="s">
        <v>113</v>
      </c>
      <c r="F73" s="132">
        <v>40000</v>
      </c>
      <c r="G73" s="176">
        <v>1148</v>
      </c>
      <c r="H73" s="183">
        <v>442.65</v>
      </c>
      <c r="I73" s="183">
        <v>1216</v>
      </c>
      <c r="J73" s="183">
        <v>25</v>
      </c>
      <c r="K73" s="151">
        <v>2831.65</v>
      </c>
      <c r="L73" s="176">
        <v>37168.35</v>
      </c>
    </row>
    <row r="74" spans="1:668" ht="18" customHeight="1" x14ac:dyDescent="0.25">
      <c r="A74" s="41" t="s">
        <v>14</v>
      </c>
      <c r="B74" s="12">
        <v>3</v>
      </c>
      <c r="C74" s="7"/>
      <c r="D74" s="41"/>
      <c r="E74" s="41"/>
      <c r="F74" s="148">
        <f t="shared" ref="F74:L74" si="9">SUM(F71:F73)</f>
        <v>161500</v>
      </c>
      <c r="G74" s="163">
        <f t="shared" si="9"/>
        <v>4635.05</v>
      </c>
      <c r="H74" s="148">
        <f t="shared" si="9"/>
        <v>9740.6299999999992</v>
      </c>
      <c r="I74" s="148">
        <f t="shared" si="9"/>
        <v>4909.6000000000004</v>
      </c>
      <c r="J74" s="148">
        <f t="shared" si="9"/>
        <v>3907.12</v>
      </c>
      <c r="K74" s="148">
        <f t="shared" si="9"/>
        <v>23192.400000000001</v>
      </c>
      <c r="L74" s="163">
        <f t="shared" si="9"/>
        <v>138307.6</v>
      </c>
    </row>
    <row r="75" spans="1:668" s="39" customFormat="1" x14ac:dyDescent="0.25">
      <c r="B75" s="62"/>
      <c r="C75" s="62"/>
      <c r="D75" s="62"/>
      <c r="E75" s="62"/>
      <c r="F75" s="156"/>
      <c r="G75" s="179"/>
      <c r="H75" s="156"/>
      <c r="I75" s="156"/>
      <c r="J75" s="156"/>
      <c r="K75" s="156"/>
      <c r="L75" s="179"/>
    </row>
    <row r="76" spans="1:668" s="39" customFormat="1" x14ac:dyDescent="0.25">
      <c r="A76" s="39" t="s">
        <v>124</v>
      </c>
      <c r="B76" s="62"/>
      <c r="C76" s="62"/>
      <c r="D76" s="62"/>
      <c r="E76" s="62"/>
      <c r="F76" s="156"/>
      <c r="G76" s="179"/>
      <c r="H76" s="156"/>
      <c r="I76" s="156"/>
      <c r="J76" s="156"/>
      <c r="K76" s="156"/>
      <c r="L76" s="179"/>
    </row>
    <row r="77" spans="1:668" ht="15" customHeight="1" x14ac:dyDescent="0.25">
      <c r="A77" s="4" t="s">
        <v>26</v>
      </c>
      <c r="B77" s="5" t="s">
        <v>55</v>
      </c>
      <c r="C77" s="6" t="s">
        <v>73</v>
      </c>
      <c r="D77" s="10">
        <v>44268</v>
      </c>
      <c r="E77" s="10" t="s">
        <v>113</v>
      </c>
      <c r="F77" s="132">
        <v>58000</v>
      </c>
      <c r="G77" s="176">
        <v>1664.6</v>
      </c>
      <c r="H77" s="183">
        <v>0</v>
      </c>
      <c r="I77" s="183">
        <v>1763.2</v>
      </c>
      <c r="J77" s="183">
        <v>25</v>
      </c>
      <c r="K77" s="183">
        <v>3552.8</v>
      </c>
      <c r="L77" s="176">
        <f>F77-K77</f>
        <v>54447.199999999997</v>
      </c>
      <c r="M77" s="45"/>
      <c r="N77" s="45"/>
    </row>
    <row r="78" spans="1:668" ht="18" customHeight="1" x14ac:dyDescent="0.25">
      <c r="A78" s="41" t="s">
        <v>14</v>
      </c>
      <c r="B78" s="12">
        <v>1</v>
      </c>
      <c r="C78" s="7"/>
      <c r="D78" s="41"/>
      <c r="E78" s="41"/>
      <c r="F78" s="148">
        <f>SUM(F77:F77)</f>
        <v>58000</v>
      </c>
      <c r="G78" s="163">
        <f t="shared" ref="G78:K78" si="10">SUM(G77:G77)</f>
        <v>1664.6</v>
      </c>
      <c r="H78" s="148">
        <f t="shared" si="10"/>
        <v>0</v>
      </c>
      <c r="I78" s="148">
        <f t="shared" si="10"/>
        <v>1763.2</v>
      </c>
      <c r="J78" s="148">
        <v>125</v>
      </c>
      <c r="K78" s="148">
        <f t="shared" si="10"/>
        <v>3552.8</v>
      </c>
      <c r="L78" s="163">
        <f>SUM(L77:L77)</f>
        <v>54447.199999999997</v>
      </c>
      <c r="M78" s="45"/>
      <c r="N78" s="45"/>
      <c r="O78" s="47"/>
      <c r="P78" s="47"/>
      <c r="Q78" s="47"/>
      <c r="R78" s="47"/>
      <c r="S78" s="47"/>
      <c r="T78" s="47"/>
      <c r="U78" s="47"/>
      <c r="V78" s="47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</row>
    <row r="80" spans="1:668" s="39" customFormat="1" x14ac:dyDescent="0.25">
      <c r="A80" s="37" t="s">
        <v>64</v>
      </c>
      <c r="B80" s="13"/>
      <c r="C80" s="11"/>
      <c r="F80" s="147"/>
      <c r="G80" s="166"/>
      <c r="H80" s="147"/>
      <c r="I80" s="147"/>
      <c r="J80" s="147"/>
      <c r="K80" s="147"/>
      <c r="L80" s="166"/>
      <c r="O80" s="38"/>
      <c r="P80" s="38"/>
      <c r="Q80" s="38"/>
      <c r="R80" s="38"/>
      <c r="S80" s="38"/>
      <c r="T80" s="38"/>
      <c r="U80" s="38"/>
      <c r="V80" s="38"/>
      <c r="W80" s="38"/>
      <c r="X80" s="38"/>
      <c r="Y80" s="38"/>
      <c r="Z80" s="38"/>
      <c r="AA80" s="38"/>
      <c r="AB80" s="38"/>
      <c r="AC80" s="38"/>
      <c r="AD80" s="38"/>
      <c r="AE80" s="38"/>
      <c r="AF80" s="38"/>
      <c r="AG80" s="38"/>
      <c r="AH80" s="38"/>
      <c r="AI80" s="38"/>
      <c r="AJ80" s="38"/>
      <c r="AK80" s="38"/>
      <c r="AL80" s="38"/>
      <c r="AM80" s="38"/>
      <c r="AN80" s="38"/>
      <c r="AO80" s="38"/>
      <c r="AP80" s="38"/>
      <c r="AQ80" s="38"/>
      <c r="AR80" s="38"/>
      <c r="AS80" s="38"/>
      <c r="AT80" s="38"/>
      <c r="AU80" s="38"/>
      <c r="AV80" s="38"/>
      <c r="AW80" s="38"/>
      <c r="AX80" s="38"/>
      <c r="AY80" s="38"/>
      <c r="AZ80" s="38"/>
      <c r="BA80" s="38"/>
      <c r="BB80" s="38"/>
      <c r="BC80" s="38"/>
      <c r="BD80" s="38"/>
      <c r="BE80" s="38"/>
      <c r="BF80" s="38"/>
      <c r="BG80" s="38"/>
      <c r="BH80" s="38"/>
      <c r="BI80" s="38"/>
      <c r="BJ80" s="38"/>
      <c r="BK80" s="38"/>
      <c r="BL80" s="38"/>
      <c r="BM80" s="38"/>
      <c r="BN80" s="38"/>
      <c r="BO80" s="38"/>
      <c r="BP80" s="38"/>
      <c r="BQ80" s="38"/>
      <c r="BR80" s="38"/>
      <c r="BS80" s="38"/>
      <c r="BT80" s="38"/>
      <c r="BU80" s="38"/>
      <c r="BV80" s="38"/>
      <c r="BW80" s="38"/>
      <c r="BX80" s="38"/>
      <c r="BY80" s="38"/>
      <c r="BZ80" s="38"/>
      <c r="CA80" s="38"/>
      <c r="CB80" s="38"/>
      <c r="CC80" s="38"/>
      <c r="CD80" s="38"/>
      <c r="CE80" s="38"/>
      <c r="CF80" s="38"/>
      <c r="CG80" s="38"/>
      <c r="CH80" s="38"/>
      <c r="CI80" s="38"/>
      <c r="CJ80" s="38"/>
      <c r="CK80" s="38"/>
      <c r="CL80" s="38"/>
      <c r="CM80" s="38"/>
      <c r="CN80" s="38"/>
      <c r="CO80" s="38"/>
      <c r="CP80" s="38"/>
      <c r="CQ80" s="38"/>
      <c r="CR80" s="38"/>
      <c r="CS80" s="38"/>
      <c r="CT80" s="38"/>
      <c r="CU80" s="38"/>
      <c r="CV80" s="38"/>
      <c r="CW80" s="38"/>
      <c r="CX80" s="38"/>
      <c r="CY80" s="38"/>
      <c r="CZ80" s="38"/>
      <c r="DA80" s="38"/>
      <c r="DB80" s="38"/>
      <c r="DC80" s="38"/>
      <c r="DD80" s="38"/>
      <c r="DE80" s="38"/>
      <c r="DF80" s="38"/>
      <c r="DG80" s="38"/>
      <c r="DH80" s="38"/>
      <c r="DI80" s="38"/>
      <c r="DJ80" s="38"/>
      <c r="DK80" s="38"/>
      <c r="DL80" s="38"/>
      <c r="DM80" s="38"/>
      <c r="DN80" s="38"/>
      <c r="DO80" s="38"/>
      <c r="DP80" s="38"/>
      <c r="DQ80" s="38"/>
      <c r="DR80" s="38"/>
      <c r="DS80" s="38"/>
      <c r="DT80" s="38"/>
      <c r="DU80" s="38"/>
      <c r="DV80" s="38"/>
      <c r="DW80" s="38"/>
      <c r="DX80" s="38"/>
      <c r="DY80" s="38"/>
      <c r="DZ80" s="38"/>
      <c r="EA80" s="38"/>
      <c r="EB80" s="38"/>
      <c r="EC80" s="38"/>
      <c r="ED80" s="38"/>
      <c r="EE80" s="38"/>
      <c r="EF80" s="38"/>
      <c r="EG80" s="38"/>
      <c r="EH80" s="38"/>
      <c r="EI80" s="38"/>
      <c r="EJ80" s="38"/>
      <c r="EK80" s="38"/>
      <c r="EL80" s="38"/>
      <c r="EM80" s="38"/>
      <c r="EN80" s="38"/>
      <c r="EO80" s="38"/>
      <c r="EP80" s="38"/>
      <c r="EQ80" s="38"/>
      <c r="ER80" s="38"/>
      <c r="ES80" s="38"/>
      <c r="ET80" s="38"/>
      <c r="EU80" s="38"/>
      <c r="EV80" s="38"/>
      <c r="EW80" s="38"/>
      <c r="EX80" s="38"/>
      <c r="EY80" s="38"/>
      <c r="EZ80" s="38"/>
      <c r="FA80" s="38"/>
      <c r="FB80" s="38"/>
      <c r="FC80" s="38"/>
      <c r="FD80" s="38"/>
      <c r="FE80" s="38"/>
      <c r="FF80" s="38"/>
      <c r="FG80" s="38"/>
      <c r="FH80" s="38"/>
      <c r="FI80" s="38"/>
      <c r="FJ80" s="38"/>
      <c r="FK80" s="38"/>
      <c r="FL80" s="38"/>
      <c r="FM80" s="38"/>
      <c r="FN80" s="38"/>
      <c r="FO80" s="38"/>
      <c r="FP80" s="38"/>
      <c r="FQ80" s="38"/>
      <c r="FR80" s="38"/>
      <c r="FS80" s="38"/>
      <c r="FT80" s="38"/>
      <c r="FU80" s="38"/>
      <c r="FV80" s="38"/>
      <c r="FW80" s="38"/>
      <c r="FX80" s="38"/>
      <c r="FY80" s="38"/>
      <c r="FZ80" s="38"/>
      <c r="GA80" s="38"/>
      <c r="GB80" s="38"/>
      <c r="GC80" s="38"/>
      <c r="GD80" s="38"/>
      <c r="GE80" s="38"/>
      <c r="GF80" s="38"/>
      <c r="GG80" s="38"/>
      <c r="GH80" s="38"/>
      <c r="GI80" s="38"/>
      <c r="GJ80" s="38"/>
      <c r="GK80" s="38"/>
      <c r="GL80" s="38"/>
      <c r="GM80" s="38"/>
      <c r="GN80" s="38"/>
      <c r="GO80" s="38"/>
      <c r="GP80" s="38"/>
      <c r="GQ80" s="38"/>
      <c r="GR80" s="38"/>
      <c r="GS80" s="38"/>
      <c r="GT80" s="38"/>
      <c r="GU80" s="38"/>
      <c r="GV80" s="38"/>
      <c r="GW80" s="38"/>
      <c r="GX80" s="38"/>
      <c r="GY80" s="38"/>
      <c r="GZ80" s="38"/>
      <c r="HA80" s="38"/>
      <c r="HB80" s="38"/>
      <c r="HC80" s="38"/>
      <c r="HD80" s="38"/>
      <c r="HE80" s="38"/>
      <c r="HF80" s="38"/>
      <c r="HG80" s="38"/>
      <c r="HH80" s="38"/>
      <c r="HI80" s="38"/>
      <c r="HJ80" s="38"/>
      <c r="HK80" s="38"/>
      <c r="HL80" s="38"/>
      <c r="HM80" s="38"/>
      <c r="HN80" s="38"/>
      <c r="HO80" s="38"/>
      <c r="HP80" s="38"/>
      <c r="HQ80" s="38"/>
      <c r="HR80" s="38"/>
      <c r="HS80" s="38"/>
      <c r="HT80" s="38"/>
      <c r="HU80" s="38"/>
      <c r="HV80" s="38"/>
      <c r="HW80" s="38"/>
      <c r="HX80" s="38"/>
      <c r="HY80" s="38"/>
      <c r="HZ80" s="38"/>
      <c r="IA80" s="38"/>
      <c r="IB80" s="38"/>
      <c r="IC80" s="38"/>
      <c r="ID80" s="38"/>
      <c r="IE80" s="38"/>
      <c r="IF80" s="38"/>
      <c r="IG80" s="38"/>
      <c r="IH80" s="38"/>
      <c r="II80" s="38"/>
      <c r="IJ80" s="38"/>
      <c r="IK80" s="38"/>
      <c r="IL80" s="38"/>
      <c r="IM80" s="38"/>
      <c r="IN80" s="38"/>
      <c r="IO80" s="38"/>
      <c r="IP80" s="38"/>
      <c r="IQ80" s="38"/>
      <c r="IR80" s="38"/>
      <c r="IS80" s="38"/>
      <c r="IT80" s="38"/>
      <c r="IU80" s="38"/>
      <c r="IV80" s="38"/>
      <c r="IW80" s="38"/>
      <c r="IX80" s="38"/>
      <c r="IY80" s="38"/>
      <c r="IZ80" s="38"/>
      <c r="JA80" s="38"/>
      <c r="JB80" s="38"/>
      <c r="JC80" s="38"/>
      <c r="JD80" s="38"/>
      <c r="JE80" s="38"/>
      <c r="JF80" s="38"/>
      <c r="JG80" s="38"/>
      <c r="JH80" s="38"/>
      <c r="JI80" s="38"/>
      <c r="JJ80" s="38"/>
      <c r="JK80" s="38"/>
      <c r="JL80" s="38"/>
      <c r="JM80" s="38"/>
      <c r="JN80" s="38"/>
      <c r="JO80" s="38"/>
      <c r="JP80" s="38"/>
      <c r="JQ80" s="38"/>
      <c r="JR80" s="38"/>
      <c r="JS80" s="38"/>
      <c r="JT80" s="38"/>
      <c r="JU80" s="38"/>
      <c r="JV80" s="38"/>
      <c r="JW80" s="38"/>
      <c r="JX80" s="38"/>
      <c r="JY80" s="38"/>
      <c r="JZ80" s="38"/>
      <c r="KA80" s="38"/>
      <c r="KB80" s="38"/>
      <c r="KC80" s="38"/>
      <c r="KD80" s="38"/>
      <c r="KE80" s="38"/>
      <c r="KF80" s="38"/>
      <c r="KG80" s="38"/>
      <c r="KH80" s="38"/>
      <c r="KI80" s="38"/>
      <c r="KJ80" s="38"/>
      <c r="KK80" s="38"/>
      <c r="KL80" s="38"/>
      <c r="KM80" s="38"/>
      <c r="KN80" s="38"/>
      <c r="KO80" s="38"/>
      <c r="KP80" s="38"/>
      <c r="KQ80" s="38"/>
      <c r="KR80" s="38"/>
      <c r="KS80" s="38"/>
      <c r="KT80" s="38"/>
      <c r="KU80" s="38"/>
      <c r="KV80" s="38"/>
      <c r="KW80" s="38"/>
      <c r="KX80" s="38"/>
      <c r="KY80" s="38"/>
      <c r="KZ80" s="38"/>
      <c r="LA80" s="38"/>
      <c r="LB80" s="38"/>
      <c r="LC80" s="38"/>
      <c r="LD80" s="38"/>
      <c r="LE80" s="38"/>
      <c r="LF80" s="38"/>
      <c r="LG80" s="38"/>
      <c r="LH80" s="38"/>
      <c r="LI80" s="38"/>
      <c r="LJ80" s="38"/>
      <c r="LK80" s="38"/>
      <c r="LL80" s="38"/>
      <c r="LM80" s="38"/>
      <c r="LN80" s="38"/>
      <c r="LO80" s="38"/>
      <c r="LP80" s="38"/>
      <c r="LQ80" s="38"/>
      <c r="LR80" s="38"/>
      <c r="LS80" s="38"/>
      <c r="LT80" s="38"/>
      <c r="LU80" s="38"/>
      <c r="LV80" s="38"/>
      <c r="LW80" s="38"/>
      <c r="LX80" s="38"/>
      <c r="LY80" s="38"/>
      <c r="LZ80" s="38"/>
      <c r="MA80" s="38"/>
      <c r="MB80" s="38"/>
      <c r="MC80" s="38"/>
      <c r="MD80" s="38"/>
      <c r="ME80" s="38"/>
      <c r="MF80" s="38"/>
      <c r="MG80" s="38"/>
      <c r="MH80" s="38"/>
      <c r="MI80" s="38"/>
      <c r="MJ80" s="38"/>
      <c r="MK80" s="38"/>
      <c r="ML80" s="38"/>
      <c r="MM80" s="38"/>
      <c r="MN80" s="38"/>
      <c r="MO80" s="38"/>
      <c r="MP80" s="38"/>
      <c r="MQ80" s="38"/>
      <c r="MR80" s="38"/>
      <c r="MS80" s="38"/>
      <c r="MT80" s="38"/>
      <c r="MU80" s="38"/>
      <c r="MV80" s="38"/>
      <c r="MW80" s="38"/>
      <c r="MX80" s="38"/>
      <c r="MY80" s="38"/>
      <c r="MZ80" s="38"/>
      <c r="NA80" s="38"/>
      <c r="NB80" s="38"/>
      <c r="NC80" s="38"/>
      <c r="ND80" s="38"/>
      <c r="NE80" s="38"/>
      <c r="NF80" s="38"/>
      <c r="NG80" s="38"/>
      <c r="NH80" s="38"/>
      <c r="NI80" s="38"/>
      <c r="NJ80" s="38"/>
      <c r="NK80" s="38"/>
      <c r="NL80" s="38"/>
      <c r="NM80" s="38"/>
      <c r="NN80" s="38"/>
      <c r="NO80" s="38"/>
      <c r="NP80" s="38"/>
      <c r="NQ80" s="38"/>
      <c r="NR80" s="38"/>
      <c r="NS80" s="38"/>
      <c r="NT80" s="38"/>
      <c r="NU80" s="38"/>
      <c r="NV80" s="38"/>
      <c r="NW80" s="38"/>
      <c r="NX80" s="38"/>
      <c r="NY80" s="38"/>
      <c r="NZ80" s="38"/>
      <c r="OA80" s="38"/>
      <c r="OB80" s="38"/>
      <c r="OC80" s="38"/>
      <c r="OD80" s="38"/>
      <c r="OE80" s="38"/>
      <c r="OF80" s="38"/>
      <c r="OG80" s="38"/>
      <c r="OH80" s="38"/>
      <c r="OI80" s="38"/>
      <c r="OJ80" s="38"/>
      <c r="OK80" s="38"/>
      <c r="OL80" s="38"/>
      <c r="OM80" s="38"/>
      <c r="ON80" s="38"/>
      <c r="OO80" s="38"/>
      <c r="OP80" s="38"/>
      <c r="OQ80" s="38"/>
      <c r="OR80" s="38"/>
      <c r="OS80" s="38"/>
      <c r="OT80" s="38"/>
      <c r="OU80" s="38"/>
      <c r="OV80" s="38"/>
      <c r="OW80" s="38"/>
      <c r="OX80" s="38"/>
      <c r="OY80" s="38"/>
      <c r="OZ80" s="38"/>
      <c r="PA80" s="38"/>
      <c r="PB80" s="38"/>
      <c r="PC80" s="38"/>
      <c r="PD80" s="38"/>
      <c r="PE80" s="38"/>
      <c r="PF80" s="38"/>
      <c r="PG80" s="38"/>
      <c r="PH80" s="38"/>
      <c r="PI80" s="38"/>
      <c r="PJ80" s="38"/>
      <c r="PK80" s="38"/>
      <c r="PL80" s="38"/>
      <c r="PM80" s="38"/>
      <c r="PN80" s="38"/>
      <c r="PO80" s="38"/>
      <c r="PP80" s="38"/>
      <c r="PQ80" s="38"/>
      <c r="PR80" s="38"/>
      <c r="PS80" s="38"/>
      <c r="PT80" s="38"/>
      <c r="PU80" s="38"/>
      <c r="PV80" s="38"/>
      <c r="PW80" s="38"/>
      <c r="PX80" s="38"/>
      <c r="PY80" s="38"/>
      <c r="PZ80" s="38"/>
      <c r="QA80" s="38"/>
      <c r="QB80" s="38"/>
      <c r="QC80" s="38"/>
      <c r="QD80" s="38"/>
      <c r="QE80" s="38"/>
      <c r="QF80" s="38"/>
      <c r="QG80" s="38"/>
      <c r="QH80" s="38"/>
      <c r="QI80" s="38"/>
      <c r="QJ80" s="38"/>
      <c r="QK80" s="38"/>
      <c r="QL80" s="38"/>
      <c r="QM80" s="38"/>
      <c r="QN80" s="38"/>
      <c r="QO80" s="38"/>
      <c r="QP80" s="38"/>
      <c r="QQ80" s="38"/>
      <c r="QR80" s="38"/>
      <c r="QS80" s="38"/>
      <c r="QT80" s="38"/>
      <c r="QU80" s="38"/>
      <c r="QV80" s="38"/>
      <c r="QW80" s="38"/>
      <c r="QX80" s="38"/>
      <c r="QY80" s="38"/>
      <c r="QZ80" s="38"/>
      <c r="RA80" s="38"/>
      <c r="RB80" s="38"/>
      <c r="RC80" s="38"/>
      <c r="RD80" s="38"/>
      <c r="RE80" s="38"/>
      <c r="RF80" s="38"/>
      <c r="RG80" s="38"/>
      <c r="RH80" s="38"/>
      <c r="RI80" s="38"/>
      <c r="RJ80" s="38"/>
      <c r="RK80" s="38"/>
      <c r="RL80" s="38"/>
      <c r="RM80" s="38"/>
      <c r="RN80" s="38"/>
      <c r="RO80" s="38"/>
      <c r="RP80" s="38"/>
      <c r="RQ80" s="38"/>
      <c r="RR80" s="38"/>
      <c r="RS80" s="38"/>
      <c r="RT80" s="38"/>
      <c r="RU80" s="38"/>
      <c r="RV80" s="38"/>
      <c r="RW80" s="38"/>
      <c r="RX80" s="38"/>
      <c r="RY80" s="38"/>
      <c r="RZ80" s="38"/>
      <c r="SA80" s="38"/>
      <c r="SB80" s="38"/>
      <c r="SC80" s="38"/>
      <c r="SD80" s="38"/>
      <c r="SE80" s="38"/>
      <c r="SF80" s="38"/>
      <c r="SG80" s="38"/>
      <c r="SH80" s="38"/>
      <c r="SI80" s="38"/>
      <c r="SJ80" s="38"/>
      <c r="SK80" s="38"/>
      <c r="SL80" s="38"/>
      <c r="SM80" s="38"/>
      <c r="SN80" s="38"/>
      <c r="SO80" s="38"/>
      <c r="SP80" s="38"/>
      <c r="SQ80" s="38"/>
      <c r="SR80" s="38"/>
      <c r="SS80" s="38"/>
      <c r="ST80" s="38"/>
      <c r="SU80" s="38"/>
      <c r="SV80" s="38"/>
      <c r="SW80" s="38"/>
      <c r="SX80" s="38"/>
      <c r="SY80" s="38"/>
      <c r="SZ80" s="38"/>
      <c r="TA80" s="38"/>
      <c r="TB80" s="38"/>
      <c r="TC80" s="38"/>
      <c r="TD80" s="38"/>
      <c r="TE80" s="38"/>
      <c r="TF80" s="38"/>
      <c r="TG80" s="38"/>
      <c r="TH80" s="38"/>
      <c r="TI80" s="38"/>
      <c r="TJ80" s="38"/>
      <c r="TK80" s="38"/>
      <c r="TL80" s="38"/>
      <c r="TM80" s="38"/>
      <c r="TN80" s="38"/>
      <c r="TO80" s="38"/>
      <c r="TP80" s="38"/>
      <c r="TQ80" s="38"/>
      <c r="TR80" s="38"/>
      <c r="TS80" s="38"/>
      <c r="TT80" s="38"/>
      <c r="TU80" s="38"/>
      <c r="TV80" s="38"/>
      <c r="TW80" s="38"/>
      <c r="TX80" s="38"/>
      <c r="TY80" s="38"/>
      <c r="TZ80" s="38"/>
      <c r="UA80" s="38"/>
      <c r="UB80" s="38"/>
      <c r="UC80" s="38"/>
      <c r="UD80" s="38"/>
      <c r="UE80" s="38"/>
      <c r="UF80" s="38"/>
      <c r="UG80" s="38"/>
      <c r="UH80" s="38"/>
      <c r="UI80" s="38"/>
      <c r="UJ80" s="38"/>
      <c r="UK80" s="38"/>
      <c r="UL80" s="38"/>
      <c r="UM80" s="38"/>
      <c r="UN80" s="38"/>
      <c r="UO80" s="38"/>
      <c r="UP80" s="38"/>
      <c r="UQ80" s="38"/>
      <c r="UR80" s="38"/>
      <c r="US80" s="38"/>
      <c r="UT80" s="38"/>
      <c r="UU80" s="38"/>
      <c r="UV80" s="38"/>
      <c r="UW80" s="38"/>
      <c r="UX80" s="38"/>
      <c r="UY80" s="38"/>
      <c r="UZ80" s="38"/>
      <c r="VA80" s="38"/>
      <c r="VB80" s="38"/>
      <c r="VC80" s="38"/>
      <c r="VD80" s="38"/>
      <c r="VE80" s="38"/>
      <c r="VF80" s="38"/>
      <c r="VG80" s="38"/>
      <c r="VH80" s="38"/>
      <c r="VI80" s="38"/>
      <c r="VJ80" s="38"/>
      <c r="VK80" s="38"/>
      <c r="VL80" s="38"/>
      <c r="VM80" s="38"/>
      <c r="VN80" s="38"/>
      <c r="VO80" s="38"/>
      <c r="VP80" s="38"/>
      <c r="VQ80" s="38"/>
      <c r="VR80" s="38"/>
      <c r="VS80" s="38"/>
      <c r="VT80" s="38"/>
      <c r="VU80" s="38"/>
      <c r="VV80" s="38"/>
      <c r="VW80" s="38"/>
      <c r="VX80" s="38"/>
      <c r="VY80" s="38"/>
      <c r="VZ80" s="38"/>
      <c r="WA80" s="38"/>
      <c r="WB80" s="38"/>
      <c r="WC80" s="38"/>
      <c r="WD80" s="38"/>
      <c r="WE80" s="38"/>
      <c r="WF80" s="38"/>
      <c r="WG80" s="38"/>
      <c r="WH80" s="38"/>
      <c r="WI80" s="38"/>
      <c r="WJ80" s="38"/>
      <c r="WK80" s="38"/>
      <c r="WL80" s="38"/>
      <c r="WM80" s="38"/>
      <c r="WN80" s="38"/>
      <c r="WO80" s="38"/>
      <c r="WP80" s="38"/>
      <c r="WQ80" s="38"/>
      <c r="WR80" s="38"/>
      <c r="WS80" s="38"/>
      <c r="WT80" s="38"/>
      <c r="WU80" s="38"/>
      <c r="WV80" s="38"/>
      <c r="WW80" s="38"/>
      <c r="WX80" s="38"/>
      <c r="WY80" s="38"/>
      <c r="WZ80" s="38"/>
      <c r="XA80" s="38"/>
      <c r="XB80" s="38"/>
      <c r="XC80" s="38"/>
      <c r="XD80" s="38"/>
      <c r="XE80" s="38"/>
      <c r="XF80" s="38"/>
      <c r="XG80" s="38"/>
      <c r="XH80" s="38"/>
      <c r="XI80" s="38"/>
      <c r="XJ80" s="38"/>
      <c r="XK80" s="38"/>
      <c r="XL80" s="38"/>
      <c r="XM80" s="38"/>
      <c r="XN80" s="38"/>
      <c r="XO80" s="38"/>
      <c r="XP80" s="38"/>
      <c r="XQ80" s="38"/>
      <c r="XR80" s="38"/>
      <c r="XS80" s="38"/>
      <c r="XT80" s="38"/>
      <c r="XU80" s="38"/>
      <c r="XV80" s="38"/>
      <c r="XW80" s="38"/>
      <c r="XX80" s="38"/>
      <c r="XY80" s="38"/>
      <c r="XZ80" s="38"/>
      <c r="YA80" s="38"/>
      <c r="YB80" s="38"/>
      <c r="YC80" s="38"/>
      <c r="YD80" s="38"/>
      <c r="YE80" s="38"/>
      <c r="YF80" s="38"/>
      <c r="YG80" s="38"/>
      <c r="YH80" s="38"/>
      <c r="YI80" s="38"/>
      <c r="YJ80" s="38"/>
      <c r="YK80" s="38"/>
      <c r="YL80" s="38"/>
      <c r="YM80" s="38"/>
      <c r="YN80" s="38"/>
      <c r="YO80" s="38"/>
      <c r="YP80" s="38"/>
      <c r="YQ80" s="38"/>
      <c r="YR80" s="38"/>
    </row>
    <row r="81" spans="1:668" ht="12.75" customHeight="1" x14ac:dyDescent="0.25">
      <c r="A81" s="4" t="s">
        <v>19</v>
      </c>
      <c r="B81" s="5" t="s">
        <v>20</v>
      </c>
      <c r="C81" s="6" t="s">
        <v>73</v>
      </c>
      <c r="D81" s="10">
        <v>44256</v>
      </c>
      <c r="E81" s="10" t="s">
        <v>113</v>
      </c>
      <c r="F81" s="132">
        <v>106500</v>
      </c>
      <c r="G81" s="176">
        <f>F81*0.0287</f>
        <v>3056.55</v>
      </c>
      <c r="H81" s="183">
        <v>13634.33</v>
      </c>
      <c r="I81" s="183">
        <f>F81*0.0304</f>
        <v>3237.6</v>
      </c>
      <c r="J81" s="183">
        <v>25</v>
      </c>
      <c r="K81" s="183">
        <v>19953.48</v>
      </c>
      <c r="L81" s="176">
        <f>F81-K81</f>
        <v>86546.52</v>
      </c>
    </row>
    <row r="82" spans="1:668" ht="18" customHeight="1" x14ac:dyDescent="0.25">
      <c r="A82" s="41" t="s">
        <v>14</v>
      </c>
      <c r="B82" s="12">
        <v>1</v>
      </c>
      <c r="C82" s="7"/>
      <c r="D82" s="41"/>
      <c r="E82" s="41"/>
      <c r="F82" s="148">
        <f t="shared" ref="F82:K82" si="11">SUM(F81:F81)</f>
        <v>106500</v>
      </c>
      <c r="G82" s="163">
        <f t="shared" si="11"/>
        <v>3056.55</v>
      </c>
      <c r="H82" s="148">
        <f t="shared" si="11"/>
        <v>13634.33</v>
      </c>
      <c r="I82" s="148">
        <f t="shared" si="11"/>
        <v>3237.6</v>
      </c>
      <c r="J82" s="148">
        <f t="shared" si="11"/>
        <v>25</v>
      </c>
      <c r="K82" s="148">
        <f t="shared" si="11"/>
        <v>19953.48</v>
      </c>
      <c r="L82" s="163">
        <f>F82-K82</f>
        <v>86546.52</v>
      </c>
    </row>
    <row r="83" spans="1:668" s="47" customFormat="1" ht="12.75" customHeight="1" x14ac:dyDescent="0.25">
      <c r="A83" s="39"/>
      <c r="B83" s="106"/>
      <c r="C83" s="66"/>
      <c r="D83" s="67"/>
      <c r="E83" s="67"/>
      <c r="F83" s="147"/>
      <c r="G83" s="166"/>
      <c r="H83" s="147"/>
      <c r="I83" s="147"/>
      <c r="J83" s="147"/>
      <c r="K83" s="147"/>
      <c r="L83" s="166"/>
    </row>
    <row r="84" spans="1:668" ht="18" customHeight="1" x14ac:dyDescent="0.25">
      <c r="A84" s="40" t="s">
        <v>93</v>
      </c>
      <c r="B84" s="13"/>
      <c r="C84" s="11"/>
      <c r="D84" s="39"/>
      <c r="E84" s="39"/>
      <c r="F84" s="142"/>
      <c r="G84" s="172"/>
      <c r="H84" s="142"/>
      <c r="I84" s="142"/>
      <c r="J84" s="142"/>
      <c r="K84" s="142"/>
      <c r="L84" s="142"/>
      <c r="O84" s="46"/>
      <c r="P84" s="46"/>
      <c r="Q84" s="46"/>
      <c r="R84" s="46"/>
      <c r="S84" s="46"/>
      <c r="T84" s="46"/>
      <c r="U84" s="46"/>
      <c r="V84" s="46"/>
      <c r="W84" s="46"/>
      <c r="X84" s="46"/>
      <c r="Y84" s="46"/>
      <c r="Z84" s="46"/>
      <c r="AA84" s="46"/>
      <c r="AB84" s="46"/>
      <c r="AC84" s="46"/>
      <c r="AD84" s="46"/>
      <c r="AE84" s="46"/>
      <c r="AF84" s="46"/>
      <c r="AG84" s="46"/>
      <c r="AH84" s="46"/>
      <c r="AI84" s="46"/>
      <c r="AJ84" s="46"/>
      <c r="AK84" s="46"/>
      <c r="AL84" s="46"/>
      <c r="AM84" s="46"/>
      <c r="AN84" s="46"/>
      <c r="AO84" s="46"/>
      <c r="AP84" s="46"/>
      <c r="AQ84" s="46"/>
      <c r="AR84" s="46"/>
      <c r="AS84" s="46"/>
    </row>
    <row r="85" spans="1:668" s="46" customFormat="1" ht="18" customHeight="1" x14ac:dyDescent="0.25">
      <c r="A85" s="46" t="s">
        <v>84</v>
      </c>
      <c r="B85" s="18" t="s">
        <v>85</v>
      </c>
      <c r="C85" s="19" t="s">
        <v>73</v>
      </c>
      <c r="D85" s="20">
        <v>44348</v>
      </c>
      <c r="E85" s="10" t="s">
        <v>113</v>
      </c>
      <c r="F85" s="154">
        <v>100000</v>
      </c>
      <c r="G85" s="158">
        <v>2870</v>
      </c>
      <c r="H85" s="154">
        <v>12105.37</v>
      </c>
      <c r="I85" s="154">
        <v>3040</v>
      </c>
      <c r="J85" s="154">
        <v>25</v>
      </c>
      <c r="K85" s="154">
        <v>18040.37</v>
      </c>
      <c r="L85" s="158">
        <v>81959.63</v>
      </c>
      <c r="O85" s="39"/>
      <c r="P85" s="39"/>
      <c r="Q85" s="39"/>
      <c r="R85" s="39"/>
      <c r="S85" s="39"/>
      <c r="T85" s="39"/>
      <c r="U85" s="39"/>
      <c r="V85" s="39"/>
      <c r="W85" s="39"/>
      <c r="X85" s="39"/>
      <c r="Y85" s="39"/>
      <c r="Z85" s="39"/>
      <c r="AA85" s="39"/>
      <c r="AB85" s="39"/>
      <c r="AC85" s="39"/>
      <c r="AD85" s="39"/>
      <c r="AE85" s="39"/>
      <c r="AF85" s="39"/>
      <c r="AG85" s="39"/>
      <c r="AH85" s="39"/>
      <c r="AI85" s="39"/>
      <c r="AJ85" s="39"/>
      <c r="AK85" s="39"/>
      <c r="AL85" s="39"/>
      <c r="AM85" s="39"/>
      <c r="AN85" s="39"/>
      <c r="AO85" s="39"/>
      <c r="AP85" s="39"/>
      <c r="AQ85" s="39"/>
      <c r="AR85" s="39"/>
      <c r="AS85" s="39"/>
      <c r="AT85" s="38"/>
      <c r="AU85" s="38"/>
      <c r="AV85" s="38"/>
      <c r="AW85" s="38"/>
      <c r="AX85" s="38"/>
      <c r="AY85" s="38"/>
      <c r="AZ85" s="38"/>
      <c r="BA85" s="38"/>
      <c r="BB85" s="38"/>
      <c r="BC85" s="38"/>
      <c r="BD85" s="38"/>
      <c r="BE85" s="38"/>
      <c r="BF85" s="38"/>
      <c r="BG85" s="38"/>
      <c r="BH85" s="38"/>
      <c r="BI85" s="38"/>
      <c r="BJ85" s="38"/>
      <c r="BK85" s="38"/>
      <c r="BL85" s="38"/>
      <c r="BM85" s="38"/>
      <c r="BN85" s="38"/>
      <c r="BO85" s="38"/>
      <c r="BP85" s="38"/>
      <c r="BQ85" s="38"/>
      <c r="BR85" s="38"/>
      <c r="BS85" s="38"/>
      <c r="BT85" s="38"/>
      <c r="BU85" s="38"/>
      <c r="BV85" s="38"/>
      <c r="BW85" s="38"/>
      <c r="BX85" s="38"/>
      <c r="BY85" s="38"/>
      <c r="BZ85" s="38"/>
      <c r="CA85" s="38"/>
      <c r="CB85" s="38"/>
      <c r="CC85" s="38"/>
      <c r="CD85" s="38"/>
      <c r="CE85" s="38"/>
      <c r="CF85" s="38"/>
      <c r="CG85" s="38"/>
      <c r="CH85" s="38"/>
      <c r="CI85" s="38"/>
      <c r="CJ85" s="38"/>
      <c r="CK85" s="38"/>
      <c r="CL85" s="38"/>
      <c r="CM85" s="38"/>
      <c r="CN85" s="38"/>
      <c r="CO85" s="38"/>
      <c r="CP85" s="38"/>
      <c r="CQ85" s="38"/>
      <c r="CR85" s="38"/>
      <c r="CS85" s="38"/>
      <c r="CT85" s="38"/>
      <c r="CU85" s="38"/>
      <c r="CV85" s="38"/>
      <c r="CW85" s="38"/>
      <c r="CX85" s="38"/>
      <c r="CY85" s="38"/>
      <c r="CZ85" s="38"/>
      <c r="DA85" s="38"/>
      <c r="DB85" s="38"/>
      <c r="DC85" s="38"/>
      <c r="DD85" s="38"/>
      <c r="DE85" s="38"/>
      <c r="DF85" s="38"/>
      <c r="DG85" s="38"/>
      <c r="DH85" s="38"/>
      <c r="DI85" s="38"/>
      <c r="DJ85" s="38"/>
      <c r="DK85" s="38"/>
      <c r="DL85" s="38"/>
      <c r="DM85" s="38"/>
      <c r="DN85" s="38"/>
      <c r="DO85" s="38"/>
      <c r="DP85" s="38"/>
      <c r="DQ85" s="38"/>
      <c r="DR85" s="38"/>
      <c r="DS85" s="38"/>
      <c r="DT85" s="38"/>
      <c r="DU85" s="38"/>
      <c r="DV85" s="38"/>
      <c r="DW85" s="38"/>
      <c r="DX85" s="38"/>
      <c r="DY85" s="38"/>
      <c r="DZ85" s="38"/>
      <c r="EA85" s="38"/>
      <c r="EB85" s="38"/>
      <c r="EC85" s="38"/>
      <c r="ED85" s="38"/>
      <c r="EE85" s="38"/>
      <c r="EF85" s="38"/>
      <c r="EG85" s="38"/>
      <c r="EH85" s="38"/>
      <c r="EI85" s="38"/>
      <c r="EJ85" s="38"/>
      <c r="EK85" s="38"/>
      <c r="EL85" s="38"/>
      <c r="EM85" s="38"/>
      <c r="EN85" s="38"/>
      <c r="EO85" s="38"/>
      <c r="EP85" s="38"/>
      <c r="EQ85" s="38"/>
      <c r="ER85" s="38"/>
      <c r="ES85" s="38"/>
      <c r="ET85" s="38"/>
      <c r="EU85" s="38"/>
      <c r="EV85" s="38"/>
      <c r="EW85" s="38"/>
      <c r="EX85" s="38"/>
      <c r="EY85" s="38"/>
      <c r="EZ85" s="38"/>
      <c r="FA85" s="38"/>
      <c r="FB85" s="38"/>
      <c r="FC85" s="38"/>
      <c r="FD85" s="38"/>
      <c r="FE85" s="38"/>
      <c r="FF85" s="38"/>
      <c r="FG85" s="38"/>
      <c r="FH85" s="38"/>
      <c r="FI85" s="38"/>
      <c r="FJ85" s="38"/>
      <c r="FK85" s="38"/>
      <c r="FL85" s="38"/>
      <c r="FM85" s="38"/>
      <c r="FN85" s="38"/>
      <c r="FO85" s="38"/>
      <c r="FP85" s="38"/>
      <c r="FQ85" s="38"/>
      <c r="FR85" s="38"/>
      <c r="FS85" s="38"/>
      <c r="FT85" s="38"/>
      <c r="FU85" s="38"/>
      <c r="FV85" s="38"/>
      <c r="FW85" s="38"/>
      <c r="FX85" s="38"/>
      <c r="FY85" s="38"/>
      <c r="FZ85" s="38"/>
      <c r="GA85" s="38"/>
      <c r="GB85" s="38"/>
      <c r="GC85" s="38"/>
      <c r="GD85" s="38"/>
      <c r="GE85" s="38"/>
      <c r="GF85" s="38"/>
      <c r="GG85" s="38"/>
      <c r="GH85" s="38"/>
      <c r="GI85" s="38"/>
      <c r="GJ85" s="38"/>
      <c r="GK85" s="38"/>
      <c r="GL85" s="38"/>
      <c r="GM85" s="38"/>
      <c r="GN85" s="38"/>
      <c r="GO85" s="38"/>
      <c r="GP85" s="38"/>
      <c r="GQ85" s="38"/>
      <c r="GR85" s="38"/>
      <c r="GS85" s="38"/>
      <c r="GT85" s="38"/>
      <c r="GU85" s="38"/>
      <c r="GV85" s="38"/>
      <c r="GW85" s="38"/>
      <c r="GX85" s="38"/>
      <c r="GY85" s="38"/>
      <c r="GZ85" s="38"/>
      <c r="HA85" s="38"/>
      <c r="HB85" s="38"/>
      <c r="HC85" s="38"/>
      <c r="HD85" s="38"/>
      <c r="HE85" s="38"/>
      <c r="HF85" s="38"/>
      <c r="HG85" s="38"/>
      <c r="HH85" s="38"/>
      <c r="HI85" s="38"/>
      <c r="HJ85" s="38"/>
      <c r="HK85" s="38"/>
      <c r="HL85" s="38"/>
      <c r="HM85" s="38"/>
      <c r="HN85" s="38"/>
      <c r="HO85" s="38"/>
      <c r="HP85" s="38"/>
      <c r="HQ85" s="38"/>
      <c r="HR85" s="38"/>
      <c r="HS85" s="38"/>
      <c r="HT85" s="38"/>
      <c r="HU85" s="38"/>
      <c r="HV85" s="38"/>
      <c r="HW85" s="38"/>
      <c r="HX85" s="38"/>
      <c r="HY85" s="38"/>
      <c r="HZ85" s="38"/>
      <c r="IA85" s="38"/>
      <c r="IB85" s="38"/>
    </row>
    <row r="86" spans="1:668" ht="18" customHeight="1" x14ac:dyDescent="0.25">
      <c r="A86" s="41" t="s">
        <v>14</v>
      </c>
      <c r="B86" s="21">
        <v>1</v>
      </c>
      <c r="C86" s="7"/>
      <c r="D86" s="41"/>
      <c r="E86" s="41"/>
      <c r="F86" s="148">
        <f t="shared" ref="F86:K86" si="12">SUM(F85:F85)</f>
        <v>100000</v>
      </c>
      <c r="G86" s="163">
        <f t="shared" si="12"/>
        <v>2870</v>
      </c>
      <c r="H86" s="148">
        <f t="shared" si="12"/>
        <v>12105.37</v>
      </c>
      <c r="I86" s="148">
        <f t="shared" si="12"/>
        <v>3040</v>
      </c>
      <c r="J86" s="148">
        <f t="shared" si="12"/>
        <v>25</v>
      </c>
      <c r="K86" s="148">
        <f t="shared" si="12"/>
        <v>18040.37</v>
      </c>
      <c r="L86" s="163">
        <f>SUM(L85:L85)</f>
        <v>81959.63</v>
      </c>
      <c r="O86" s="39"/>
      <c r="P86" s="39"/>
      <c r="Q86" s="39"/>
      <c r="R86" s="39"/>
      <c r="S86" s="39"/>
      <c r="T86" s="39"/>
      <c r="U86" s="39"/>
      <c r="V86" s="39"/>
      <c r="W86" s="39"/>
      <c r="X86" s="39"/>
      <c r="Y86" s="39"/>
      <c r="Z86" s="39"/>
      <c r="AA86" s="39"/>
      <c r="AB86" s="39"/>
      <c r="AC86" s="39"/>
      <c r="AD86" s="39"/>
      <c r="AE86" s="39"/>
      <c r="AF86" s="39"/>
      <c r="AG86" s="39"/>
      <c r="AH86" s="39"/>
      <c r="AI86" s="39"/>
      <c r="AJ86" s="39"/>
      <c r="AK86" s="39"/>
      <c r="AL86" s="39"/>
      <c r="AM86" s="39"/>
      <c r="AN86" s="39"/>
      <c r="AO86" s="39"/>
      <c r="AP86" s="39"/>
      <c r="AQ86" s="39"/>
      <c r="AR86" s="39"/>
      <c r="AS86" s="39"/>
    </row>
    <row r="87" spans="1:668" s="47" customFormat="1" ht="12.75" customHeight="1" x14ac:dyDescent="0.25">
      <c r="A87" s="39"/>
      <c r="B87" s="106"/>
      <c r="C87" s="66"/>
      <c r="D87" s="67"/>
      <c r="E87" s="67"/>
      <c r="F87" s="147"/>
      <c r="G87" s="166"/>
      <c r="H87" s="147"/>
      <c r="I87" s="147"/>
      <c r="J87" s="147"/>
      <c r="K87" s="147"/>
      <c r="L87" s="166"/>
    </row>
    <row r="88" spans="1:668" s="39" customFormat="1" x14ac:dyDescent="0.25">
      <c r="A88" s="37" t="s">
        <v>65</v>
      </c>
      <c r="B88" s="122"/>
      <c r="C88" s="122"/>
      <c r="D88" s="122"/>
      <c r="E88" s="122"/>
      <c r="F88" s="150"/>
      <c r="G88" s="164"/>
      <c r="H88" s="150"/>
      <c r="I88" s="150"/>
      <c r="J88" s="150"/>
      <c r="K88" s="150"/>
      <c r="L88" s="164"/>
      <c r="O88" s="38"/>
      <c r="P88" s="38"/>
      <c r="Q88" s="38"/>
      <c r="R88" s="38"/>
      <c r="S88" s="38"/>
      <c r="T88" s="38"/>
      <c r="U88" s="38"/>
      <c r="V88" s="38"/>
      <c r="W88" s="38"/>
      <c r="X88" s="38"/>
      <c r="Y88" s="38"/>
      <c r="Z88" s="38"/>
      <c r="AA88" s="38"/>
      <c r="AB88" s="38"/>
      <c r="AC88" s="38"/>
      <c r="AD88" s="38"/>
      <c r="AE88" s="38"/>
      <c r="AF88" s="38"/>
      <c r="AG88" s="38"/>
      <c r="AH88" s="38"/>
      <c r="AI88" s="38"/>
      <c r="AJ88" s="38"/>
      <c r="AK88" s="38"/>
      <c r="AL88" s="38"/>
      <c r="AM88" s="38"/>
      <c r="AN88" s="38"/>
      <c r="AO88" s="38"/>
      <c r="AP88" s="38"/>
      <c r="AQ88" s="38"/>
      <c r="AR88" s="38"/>
      <c r="AS88" s="38"/>
      <c r="AT88" s="47"/>
      <c r="AU88" s="47"/>
      <c r="AV88" s="47"/>
      <c r="AW88" s="47"/>
      <c r="AX88" s="47"/>
      <c r="AY88" s="47"/>
      <c r="AZ88" s="47"/>
      <c r="BA88" s="47"/>
      <c r="BB88" s="47"/>
      <c r="BC88" s="47"/>
      <c r="BD88" s="47"/>
      <c r="BE88" s="47"/>
      <c r="BF88" s="47"/>
      <c r="BG88" s="47"/>
      <c r="BH88" s="47"/>
      <c r="BI88" s="47"/>
      <c r="BJ88" s="47"/>
      <c r="BK88" s="47"/>
      <c r="BL88" s="47"/>
      <c r="BM88" s="47"/>
      <c r="BN88" s="47"/>
      <c r="BO88" s="47"/>
      <c r="BP88" s="47"/>
      <c r="BQ88" s="47"/>
      <c r="BR88" s="47"/>
      <c r="BS88" s="47"/>
      <c r="BT88" s="47"/>
      <c r="BU88" s="47"/>
      <c r="BV88" s="47"/>
      <c r="BW88" s="47"/>
      <c r="BX88" s="47"/>
      <c r="BY88" s="47"/>
      <c r="BZ88" s="47"/>
      <c r="CA88" s="47"/>
      <c r="CB88" s="47"/>
      <c r="CC88" s="47"/>
      <c r="CD88" s="47"/>
      <c r="CE88" s="47"/>
      <c r="CF88" s="47"/>
      <c r="CG88" s="47"/>
      <c r="CH88" s="47"/>
      <c r="CI88" s="47"/>
      <c r="CJ88" s="47"/>
      <c r="CK88" s="47"/>
      <c r="CL88" s="47"/>
      <c r="CM88" s="47"/>
      <c r="CN88" s="47"/>
      <c r="CO88" s="47"/>
      <c r="CP88" s="47"/>
      <c r="CQ88" s="47"/>
      <c r="CR88" s="47"/>
      <c r="CS88" s="47"/>
      <c r="CT88" s="47"/>
      <c r="CU88" s="47"/>
      <c r="CV88" s="47"/>
      <c r="CW88" s="47"/>
      <c r="CX88" s="47"/>
      <c r="CY88" s="47"/>
      <c r="CZ88" s="47"/>
      <c r="DA88" s="47"/>
      <c r="DB88" s="47"/>
      <c r="DC88" s="47"/>
      <c r="DD88" s="47"/>
      <c r="DE88" s="47"/>
      <c r="DF88" s="47"/>
      <c r="DG88" s="47"/>
      <c r="DH88" s="47"/>
      <c r="DI88" s="47"/>
      <c r="DJ88" s="47"/>
      <c r="DK88" s="47"/>
      <c r="DL88" s="47"/>
      <c r="DM88" s="47"/>
      <c r="DN88" s="47"/>
      <c r="DO88" s="47"/>
      <c r="DP88" s="47"/>
      <c r="DQ88" s="47"/>
      <c r="DR88" s="47"/>
      <c r="DS88" s="47"/>
      <c r="DT88" s="47"/>
      <c r="DU88" s="47"/>
      <c r="DV88" s="47"/>
      <c r="DW88" s="47"/>
      <c r="DX88" s="47"/>
      <c r="DY88" s="47"/>
      <c r="DZ88" s="47"/>
      <c r="EA88" s="47"/>
      <c r="EB88" s="47"/>
      <c r="EC88" s="47"/>
      <c r="ED88" s="47"/>
      <c r="EE88" s="47"/>
      <c r="EF88" s="47"/>
      <c r="EG88" s="47"/>
      <c r="EH88" s="47"/>
      <c r="EI88" s="47"/>
      <c r="EJ88" s="47"/>
      <c r="EK88" s="47"/>
      <c r="EL88" s="47"/>
      <c r="EM88" s="47"/>
      <c r="EN88" s="47"/>
      <c r="EO88" s="47"/>
      <c r="EP88" s="47"/>
      <c r="EQ88" s="47"/>
      <c r="ER88" s="47"/>
      <c r="ES88" s="47"/>
      <c r="ET88" s="47"/>
      <c r="EU88" s="47"/>
      <c r="EV88" s="47"/>
      <c r="EW88" s="47"/>
      <c r="EX88" s="47"/>
      <c r="EY88" s="47"/>
      <c r="EZ88" s="47"/>
      <c r="FA88" s="47"/>
      <c r="FB88" s="47"/>
      <c r="FC88" s="47"/>
      <c r="FD88" s="47"/>
      <c r="FE88" s="47"/>
      <c r="FF88" s="47"/>
      <c r="FG88" s="47"/>
      <c r="FH88" s="47"/>
      <c r="FI88" s="47"/>
      <c r="FJ88" s="47"/>
      <c r="FK88" s="47"/>
      <c r="FL88" s="47"/>
      <c r="FM88" s="47"/>
      <c r="FN88" s="47"/>
      <c r="FO88" s="47"/>
      <c r="FP88" s="47"/>
      <c r="FQ88" s="47"/>
      <c r="FR88" s="47"/>
      <c r="FS88" s="47"/>
      <c r="FT88" s="47"/>
      <c r="FU88" s="47"/>
      <c r="FV88" s="47"/>
      <c r="FW88" s="47"/>
      <c r="FX88" s="47"/>
      <c r="FY88" s="47"/>
      <c r="FZ88" s="47"/>
      <c r="GA88" s="47"/>
      <c r="GB88" s="47"/>
      <c r="GC88" s="47"/>
      <c r="GD88" s="47"/>
      <c r="GE88" s="47"/>
      <c r="GF88" s="47"/>
      <c r="GG88" s="47"/>
      <c r="GH88" s="47"/>
      <c r="GI88" s="47"/>
      <c r="GJ88" s="47"/>
      <c r="GK88" s="47"/>
      <c r="GL88" s="47"/>
      <c r="GM88" s="47"/>
      <c r="GN88" s="47"/>
      <c r="GO88" s="47"/>
      <c r="GP88" s="47"/>
      <c r="GQ88" s="47"/>
      <c r="GR88" s="47"/>
      <c r="GS88" s="47"/>
      <c r="GT88" s="47"/>
      <c r="GU88" s="47"/>
      <c r="GV88" s="47"/>
      <c r="GW88" s="47"/>
      <c r="GX88" s="47"/>
      <c r="GY88" s="47"/>
      <c r="GZ88" s="47"/>
      <c r="HA88" s="47"/>
      <c r="HB88" s="47"/>
      <c r="HC88" s="47"/>
      <c r="HD88" s="47"/>
      <c r="HE88" s="47"/>
      <c r="HF88" s="47"/>
      <c r="HG88" s="47"/>
      <c r="HH88" s="47"/>
      <c r="HI88" s="47"/>
      <c r="HJ88" s="47"/>
      <c r="HK88" s="47"/>
      <c r="HL88" s="47"/>
      <c r="HM88" s="47"/>
      <c r="HN88" s="47"/>
      <c r="HO88" s="47"/>
      <c r="HP88" s="47"/>
      <c r="HQ88" s="47"/>
      <c r="HR88" s="47"/>
      <c r="HS88" s="47"/>
      <c r="HT88" s="47"/>
      <c r="HU88" s="47"/>
      <c r="HV88" s="47"/>
      <c r="HW88" s="47"/>
      <c r="HX88" s="47"/>
      <c r="HY88" s="47"/>
      <c r="HZ88" s="47"/>
      <c r="IA88" s="38"/>
      <c r="IB88" s="38"/>
      <c r="IC88" s="38"/>
      <c r="ID88" s="38"/>
      <c r="IE88" s="38"/>
      <c r="IF88" s="38"/>
      <c r="IG88" s="38"/>
      <c r="IH88" s="38"/>
      <c r="II88" s="38"/>
      <c r="IJ88" s="38"/>
      <c r="IK88" s="38"/>
      <c r="IL88" s="38"/>
      <c r="IM88" s="38"/>
      <c r="IN88" s="38"/>
      <c r="IO88" s="38"/>
      <c r="IP88" s="38"/>
      <c r="IQ88" s="38"/>
      <c r="IR88" s="38"/>
      <c r="IS88" s="38"/>
      <c r="IT88" s="38"/>
      <c r="IU88" s="38"/>
      <c r="IV88" s="38"/>
      <c r="IW88" s="38"/>
      <c r="IX88" s="38"/>
      <c r="IY88" s="38"/>
      <c r="IZ88" s="38"/>
      <c r="JA88" s="38"/>
      <c r="JB88" s="38"/>
      <c r="JC88" s="38"/>
      <c r="JD88" s="38"/>
      <c r="JE88" s="38"/>
      <c r="JF88" s="38"/>
      <c r="JG88" s="38"/>
      <c r="JH88" s="38"/>
      <c r="JI88" s="38"/>
      <c r="JJ88" s="38"/>
      <c r="JK88" s="38"/>
      <c r="JL88" s="38"/>
      <c r="JM88" s="38"/>
      <c r="JN88" s="38"/>
      <c r="JO88" s="38"/>
      <c r="JP88" s="38"/>
      <c r="JQ88" s="38"/>
      <c r="JR88" s="38"/>
      <c r="JS88" s="38"/>
      <c r="JT88" s="38"/>
      <c r="JU88" s="38"/>
      <c r="JV88" s="38"/>
      <c r="JW88" s="38"/>
      <c r="JX88" s="38"/>
      <c r="JY88" s="38"/>
      <c r="JZ88" s="38"/>
      <c r="KA88" s="38"/>
      <c r="KB88" s="38"/>
      <c r="KC88" s="38"/>
      <c r="KD88" s="38"/>
      <c r="KE88" s="38"/>
      <c r="KF88" s="38"/>
      <c r="KG88" s="38"/>
      <c r="KH88" s="38"/>
      <c r="KI88" s="38"/>
      <c r="KJ88" s="38"/>
      <c r="KK88" s="38"/>
      <c r="KL88" s="38"/>
      <c r="KM88" s="38"/>
      <c r="KN88" s="38"/>
      <c r="KO88" s="38"/>
      <c r="KP88" s="38"/>
      <c r="KQ88" s="38"/>
      <c r="KR88" s="38"/>
      <c r="KS88" s="38"/>
      <c r="KT88" s="38"/>
      <c r="KU88" s="38"/>
      <c r="KV88" s="38"/>
      <c r="KW88" s="38"/>
      <c r="KX88" s="38"/>
      <c r="KY88" s="38"/>
      <c r="KZ88" s="38"/>
      <c r="LA88" s="38"/>
      <c r="LB88" s="38"/>
      <c r="LC88" s="38"/>
      <c r="LD88" s="38"/>
      <c r="LE88" s="38"/>
      <c r="LF88" s="38"/>
      <c r="LG88" s="38"/>
      <c r="LH88" s="38"/>
      <c r="LI88" s="38"/>
      <c r="LJ88" s="38"/>
      <c r="LK88" s="38"/>
      <c r="LL88" s="38"/>
      <c r="LM88" s="38"/>
      <c r="LN88" s="38"/>
      <c r="LO88" s="38"/>
      <c r="LP88" s="38"/>
      <c r="LQ88" s="38"/>
      <c r="LR88" s="38"/>
      <c r="LS88" s="38"/>
      <c r="LT88" s="38"/>
      <c r="LU88" s="38"/>
      <c r="LV88" s="38"/>
      <c r="LW88" s="38"/>
      <c r="LX88" s="38"/>
      <c r="LY88" s="38"/>
      <c r="LZ88" s="38"/>
      <c r="MA88" s="38"/>
      <c r="MB88" s="38"/>
      <c r="MC88" s="38"/>
      <c r="MD88" s="38"/>
      <c r="ME88" s="38"/>
      <c r="MF88" s="38"/>
      <c r="MG88" s="38"/>
      <c r="MH88" s="38"/>
      <c r="MI88" s="38"/>
      <c r="MJ88" s="38"/>
      <c r="MK88" s="38"/>
      <c r="ML88" s="38"/>
      <c r="MM88" s="38"/>
      <c r="MN88" s="38"/>
      <c r="MO88" s="38"/>
      <c r="MP88" s="38"/>
      <c r="MQ88" s="38"/>
      <c r="MR88" s="38"/>
      <c r="MS88" s="38"/>
      <c r="MT88" s="38"/>
      <c r="MU88" s="38"/>
      <c r="MV88" s="38"/>
      <c r="MW88" s="38"/>
      <c r="MX88" s="38"/>
      <c r="MY88" s="38"/>
      <c r="MZ88" s="38"/>
      <c r="NA88" s="38"/>
      <c r="NB88" s="38"/>
      <c r="NC88" s="38"/>
      <c r="ND88" s="38"/>
      <c r="NE88" s="38"/>
      <c r="NF88" s="38"/>
      <c r="NG88" s="38"/>
      <c r="NH88" s="38"/>
      <c r="NI88" s="38"/>
      <c r="NJ88" s="38"/>
      <c r="NK88" s="38"/>
      <c r="NL88" s="38"/>
      <c r="NM88" s="38"/>
      <c r="NN88" s="38"/>
      <c r="NO88" s="38"/>
      <c r="NP88" s="38"/>
      <c r="NQ88" s="38"/>
      <c r="NR88" s="38"/>
      <c r="NS88" s="38"/>
      <c r="NT88" s="38"/>
      <c r="NU88" s="38"/>
      <c r="NV88" s="38"/>
      <c r="NW88" s="38"/>
      <c r="NX88" s="38"/>
      <c r="NY88" s="38"/>
      <c r="NZ88" s="38"/>
      <c r="OA88" s="38"/>
      <c r="OB88" s="38"/>
      <c r="OC88" s="38"/>
      <c r="OD88" s="38"/>
      <c r="OE88" s="38"/>
      <c r="OF88" s="38"/>
      <c r="OG88" s="38"/>
      <c r="OH88" s="38"/>
      <c r="OI88" s="38"/>
      <c r="OJ88" s="38"/>
      <c r="OK88" s="38"/>
      <c r="OL88" s="38"/>
      <c r="OM88" s="38"/>
      <c r="ON88" s="38"/>
      <c r="OO88" s="38"/>
      <c r="OP88" s="38"/>
      <c r="OQ88" s="38"/>
      <c r="OR88" s="38"/>
      <c r="OS88" s="38"/>
      <c r="OT88" s="38"/>
      <c r="OU88" s="38"/>
      <c r="OV88" s="38"/>
      <c r="OW88" s="38"/>
      <c r="OX88" s="38"/>
      <c r="OY88" s="38"/>
      <c r="OZ88" s="38"/>
      <c r="PA88" s="38"/>
      <c r="PB88" s="38"/>
      <c r="PC88" s="38"/>
      <c r="PD88" s="38"/>
      <c r="PE88" s="38"/>
      <c r="PF88" s="38"/>
      <c r="PG88" s="38"/>
      <c r="PH88" s="38"/>
      <c r="PI88" s="38"/>
      <c r="PJ88" s="38"/>
      <c r="PK88" s="38"/>
      <c r="PL88" s="38"/>
      <c r="PM88" s="38"/>
      <c r="PN88" s="38"/>
      <c r="PO88" s="38"/>
      <c r="PP88" s="38"/>
      <c r="PQ88" s="38"/>
      <c r="PR88" s="38"/>
      <c r="PS88" s="38"/>
      <c r="PT88" s="38"/>
      <c r="PU88" s="38"/>
      <c r="PV88" s="38"/>
      <c r="PW88" s="38"/>
      <c r="PX88" s="38"/>
      <c r="PY88" s="38"/>
      <c r="PZ88" s="38"/>
      <c r="QA88" s="38"/>
      <c r="QB88" s="38"/>
      <c r="QC88" s="38"/>
      <c r="QD88" s="38"/>
      <c r="QE88" s="38"/>
      <c r="QF88" s="38"/>
      <c r="QG88" s="38"/>
      <c r="QH88" s="38"/>
      <c r="QI88" s="38"/>
      <c r="QJ88" s="38"/>
      <c r="QK88" s="38"/>
      <c r="QL88" s="38"/>
      <c r="QM88" s="38"/>
      <c r="QN88" s="38"/>
      <c r="QO88" s="38"/>
      <c r="QP88" s="38"/>
      <c r="QQ88" s="38"/>
      <c r="QR88" s="38"/>
      <c r="QS88" s="38"/>
      <c r="QT88" s="38"/>
      <c r="QU88" s="38"/>
      <c r="QV88" s="38"/>
      <c r="QW88" s="38"/>
      <c r="QX88" s="38"/>
      <c r="QY88" s="38"/>
      <c r="QZ88" s="38"/>
      <c r="RA88" s="38"/>
      <c r="RB88" s="38"/>
      <c r="RC88" s="38"/>
      <c r="RD88" s="38"/>
      <c r="RE88" s="38"/>
      <c r="RF88" s="38"/>
      <c r="RG88" s="38"/>
      <c r="RH88" s="38"/>
      <c r="RI88" s="38"/>
      <c r="RJ88" s="38"/>
      <c r="RK88" s="38"/>
      <c r="RL88" s="38"/>
      <c r="RM88" s="38"/>
      <c r="RN88" s="38"/>
      <c r="RO88" s="38"/>
      <c r="RP88" s="38"/>
      <c r="RQ88" s="38"/>
      <c r="RR88" s="38"/>
      <c r="RS88" s="38"/>
      <c r="RT88" s="38"/>
      <c r="RU88" s="38"/>
      <c r="RV88" s="38"/>
      <c r="RW88" s="38"/>
      <c r="RX88" s="38"/>
      <c r="RY88" s="38"/>
      <c r="RZ88" s="38"/>
      <c r="SA88" s="38"/>
      <c r="SB88" s="38"/>
      <c r="SC88" s="38"/>
      <c r="SD88" s="38"/>
      <c r="SE88" s="38"/>
      <c r="SF88" s="38"/>
      <c r="SG88" s="38"/>
      <c r="SH88" s="38"/>
      <c r="SI88" s="38"/>
      <c r="SJ88" s="38"/>
      <c r="SK88" s="38"/>
      <c r="SL88" s="38"/>
      <c r="SM88" s="38"/>
      <c r="SN88" s="38"/>
      <c r="SO88" s="38"/>
      <c r="SP88" s="38"/>
      <c r="SQ88" s="38"/>
      <c r="SR88" s="38"/>
      <c r="SS88" s="38"/>
      <c r="ST88" s="38"/>
      <c r="SU88" s="38"/>
      <c r="SV88" s="38"/>
      <c r="SW88" s="38"/>
      <c r="SX88" s="38"/>
      <c r="SY88" s="38"/>
      <c r="SZ88" s="38"/>
      <c r="TA88" s="38"/>
      <c r="TB88" s="38"/>
      <c r="TC88" s="38"/>
      <c r="TD88" s="38"/>
      <c r="TE88" s="38"/>
      <c r="TF88" s="38"/>
      <c r="TG88" s="38"/>
      <c r="TH88" s="38"/>
      <c r="TI88" s="38"/>
      <c r="TJ88" s="38"/>
      <c r="TK88" s="38"/>
      <c r="TL88" s="38"/>
      <c r="TM88" s="38"/>
      <c r="TN88" s="38"/>
      <c r="TO88" s="38"/>
      <c r="TP88" s="38"/>
      <c r="TQ88" s="38"/>
      <c r="TR88" s="38"/>
      <c r="TS88" s="38"/>
      <c r="TT88" s="38"/>
      <c r="TU88" s="38"/>
      <c r="TV88" s="38"/>
      <c r="TW88" s="38"/>
      <c r="TX88" s="38"/>
      <c r="TY88" s="38"/>
      <c r="TZ88" s="38"/>
      <c r="UA88" s="38"/>
      <c r="UB88" s="38"/>
      <c r="UC88" s="38"/>
      <c r="UD88" s="38"/>
      <c r="UE88" s="38"/>
      <c r="UF88" s="38"/>
      <c r="UG88" s="38"/>
      <c r="UH88" s="38"/>
      <c r="UI88" s="38"/>
      <c r="UJ88" s="38"/>
      <c r="UK88" s="38"/>
      <c r="UL88" s="38"/>
      <c r="UM88" s="38"/>
      <c r="UN88" s="38"/>
      <c r="UO88" s="38"/>
      <c r="UP88" s="38"/>
      <c r="UQ88" s="38"/>
      <c r="UR88" s="38"/>
      <c r="US88" s="38"/>
      <c r="UT88" s="38"/>
      <c r="UU88" s="38"/>
      <c r="UV88" s="38"/>
      <c r="UW88" s="38"/>
      <c r="UX88" s="38"/>
      <c r="UY88" s="38"/>
      <c r="UZ88" s="38"/>
      <c r="VA88" s="38"/>
      <c r="VB88" s="38"/>
      <c r="VC88" s="38"/>
      <c r="VD88" s="38"/>
      <c r="VE88" s="38"/>
      <c r="VF88" s="38"/>
      <c r="VG88" s="38"/>
      <c r="VH88" s="38"/>
      <c r="VI88" s="38"/>
      <c r="VJ88" s="38"/>
      <c r="VK88" s="38"/>
      <c r="VL88" s="38"/>
      <c r="VM88" s="38"/>
      <c r="VN88" s="38"/>
      <c r="VO88" s="38"/>
      <c r="VP88" s="38"/>
      <c r="VQ88" s="38"/>
      <c r="VR88" s="38"/>
      <c r="VS88" s="38"/>
      <c r="VT88" s="38"/>
      <c r="VU88" s="38"/>
      <c r="VV88" s="38"/>
      <c r="VW88" s="38"/>
      <c r="VX88" s="38"/>
      <c r="VY88" s="38"/>
      <c r="VZ88" s="38"/>
      <c r="WA88" s="38"/>
      <c r="WB88" s="38"/>
      <c r="WC88" s="38"/>
      <c r="WD88" s="38"/>
      <c r="WE88" s="38"/>
      <c r="WF88" s="38"/>
      <c r="WG88" s="38"/>
      <c r="WH88" s="38"/>
      <c r="WI88" s="38"/>
      <c r="WJ88" s="38"/>
      <c r="WK88" s="38"/>
      <c r="WL88" s="38"/>
      <c r="WM88" s="38"/>
      <c r="WN88" s="38"/>
      <c r="WO88" s="38"/>
      <c r="WP88" s="38"/>
      <c r="WQ88" s="38"/>
      <c r="WR88" s="38"/>
      <c r="WS88" s="38"/>
      <c r="WT88" s="38"/>
      <c r="WU88" s="38"/>
      <c r="WV88" s="38"/>
      <c r="WW88" s="38"/>
      <c r="WX88" s="38"/>
      <c r="WY88" s="38"/>
      <c r="WZ88" s="38"/>
      <c r="XA88" s="38"/>
      <c r="XB88" s="38"/>
      <c r="XC88" s="38"/>
      <c r="XD88" s="38"/>
      <c r="XE88" s="38"/>
      <c r="XF88" s="38"/>
      <c r="XG88" s="38"/>
      <c r="XH88" s="38"/>
      <c r="XI88" s="38"/>
      <c r="XJ88" s="38"/>
      <c r="XK88" s="38"/>
      <c r="XL88" s="38"/>
      <c r="XM88" s="38"/>
      <c r="XN88" s="38"/>
      <c r="XO88" s="38"/>
      <c r="XP88" s="38"/>
      <c r="XQ88" s="38"/>
      <c r="XR88" s="38"/>
      <c r="XS88" s="38"/>
      <c r="XT88" s="38"/>
      <c r="XU88" s="38"/>
      <c r="XV88" s="38"/>
      <c r="XW88" s="38"/>
      <c r="XX88" s="38"/>
      <c r="XY88" s="38"/>
      <c r="XZ88" s="38"/>
      <c r="YA88" s="38"/>
      <c r="YB88" s="38"/>
      <c r="YC88" s="38"/>
      <c r="YD88" s="38"/>
      <c r="YE88" s="38"/>
      <c r="YF88" s="38"/>
      <c r="YG88" s="38"/>
      <c r="YH88" s="38"/>
      <c r="YI88" s="38"/>
      <c r="YJ88" s="38"/>
      <c r="YK88" s="38"/>
      <c r="YL88" s="38"/>
      <c r="YM88" s="38"/>
      <c r="YN88" s="38"/>
      <c r="YO88" s="38"/>
      <c r="YP88" s="38"/>
      <c r="YQ88" s="38"/>
      <c r="YR88" s="38"/>
    </row>
    <row r="89" spans="1:668" ht="12.75" customHeight="1" x14ac:dyDescent="0.25">
      <c r="A89" s="4" t="s">
        <v>40</v>
      </c>
      <c r="B89" s="5" t="s">
        <v>41</v>
      </c>
      <c r="C89" s="6" t="s">
        <v>73</v>
      </c>
      <c r="D89" s="10">
        <v>44286</v>
      </c>
      <c r="E89" s="10" t="s">
        <v>113</v>
      </c>
      <c r="F89" s="132">
        <v>50000</v>
      </c>
      <c r="G89" s="176">
        <f>F89*0.0287</f>
        <v>1435</v>
      </c>
      <c r="H89" s="183">
        <v>0</v>
      </c>
      <c r="I89" s="183">
        <f>F89*0.0304</f>
        <v>1520</v>
      </c>
      <c r="J89" s="183">
        <v>25</v>
      </c>
      <c r="K89" s="183">
        <v>2980</v>
      </c>
      <c r="L89" s="176">
        <v>47020</v>
      </c>
      <c r="AT89" s="44"/>
      <c r="AU89" s="44"/>
      <c r="AV89" s="44"/>
      <c r="AW89" s="44"/>
      <c r="AX89" s="44"/>
      <c r="AY89" s="44"/>
      <c r="AZ89" s="44"/>
      <c r="BA89" s="44"/>
      <c r="BB89" s="44"/>
      <c r="BC89" s="44"/>
      <c r="BD89" s="44"/>
      <c r="BE89" s="44"/>
      <c r="BF89" s="44"/>
      <c r="BG89" s="44"/>
      <c r="BH89" s="44"/>
      <c r="BI89" s="44"/>
      <c r="BJ89" s="44"/>
      <c r="BK89" s="44"/>
      <c r="BL89" s="44"/>
      <c r="BM89" s="44"/>
      <c r="BN89" s="44"/>
      <c r="BO89" s="44"/>
      <c r="BP89" s="44"/>
      <c r="BQ89" s="44"/>
      <c r="BR89" s="44"/>
      <c r="BS89" s="44"/>
      <c r="BT89" s="44"/>
      <c r="BU89" s="44"/>
      <c r="BV89" s="44"/>
      <c r="BW89" s="44"/>
      <c r="BX89" s="44"/>
      <c r="BY89" s="44"/>
      <c r="BZ89" s="44"/>
      <c r="CA89" s="44"/>
      <c r="CB89" s="44"/>
      <c r="CC89" s="44"/>
      <c r="CD89" s="44"/>
      <c r="CE89" s="44"/>
      <c r="CF89" s="44"/>
      <c r="CG89" s="44"/>
      <c r="CH89" s="44"/>
      <c r="CI89" s="44"/>
      <c r="CJ89" s="44"/>
      <c r="CK89" s="44"/>
      <c r="CL89" s="44"/>
      <c r="CM89" s="44"/>
      <c r="CN89" s="44"/>
      <c r="CO89" s="44"/>
      <c r="CP89" s="44"/>
      <c r="CQ89" s="44"/>
      <c r="CR89" s="44"/>
      <c r="CS89" s="44"/>
      <c r="CT89" s="44"/>
      <c r="CU89" s="44"/>
      <c r="CV89" s="44"/>
      <c r="CW89" s="44"/>
      <c r="CX89" s="44"/>
      <c r="CY89" s="44"/>
      <c r="CZ89" s="44"/>
      <c r="DA89" s="44"/>
      <c r="DB89" s="44"/>
      <c r="DC89" s="44"/>
      <c r="DD89" s="44"/>
      <c r="DE89" s="44"/>
      <c r="DF89" s="44"/>
      <c r="DG89" s="44"/>
      <c r="DH89" s="44"/>
      <c r="DI89" s="44"/>
      <c r="DJ89" s="44"/>
      <c r="DK89" s="44"/>
      <c r="DL89" s="44"/>
      <c r="DM89" s="44"/>
      <c r="DN89" s="44"/>
      <c r="DO89" s="44"/>
      <c r="DP89" s="44"/>
      <c r="DQ89" s="44"/>
      <c r="DR89" s="44"/>
      <c r="DS89" s="44"/>
      <c r="DT89" s="44"/>
      <c r="DU89" s="44"/>
      <c r="DV89" s="44"/>
      <c r="DW89" s="44"/>
      <c r="DX89" s="44"/>
      <c r="DY89" s="44"/>
      <c r="DZ89" s="44"/>
      <c r="EA89" s="44"/>
      <c r="EB89" s="44"/>
      <c r="EC89" s="44"/>
      <c r="ED89" s="44"/>
      <c r="EE89" s="44"/>
      <c r="EF89" s="44"/>
      <c r="EG89" s="44"/>
      <c r="EH89" s="44"/>
      <c r="EI89" s="44"/>
      <c r="EJ89" s="44"/>
      <c r="EK89" s="44"/>
      <c r="EL89" s="44"/>
      <c r="EM89" s="44"/>
      <c r="EN89" s="44"/>
      <c r="EO89" s="44"/>
      <c r="EP89" s="44"/>
      <c r="EQ89" s="44"/>
      <c r="ER89" s="44"/>
      <c r="ES89" s="44"/>
      <c r="ET89" s="44"/>
      <c r="EU89" s="44"/>
      <c r="EV89" s="44"/>
      <c r="EW89" s="44"/>
      <c r="EX89" s="44"/>
      <c r="EY89" s="44"/>
      <c r="EZ89" s="44"/>
      <c r="FA89" s="44"/>
      <c r="FB89" s="44"/>
      <c r="FC89" s="44"/>
      <c r="FD89" s="44"/>
      <c r="FE89" s="44"/>
      <c r="FF89" s="44"/>
      <c r="FG89" s="44"/>
      <c r="FH89" s="44"/>
      <c r="FI89" s="44"/>
      <c r="FJ89" s="44"/>
      <c r="FK89" s="44"/>
      <c r="FL89" s="44"/>
      <c r="FM89" s="44"/>
      <c r="FN89" s="44"/>
      <c r="FO89" s="44"/>
      <c r="FP89" s="44"/>
      <c r="FQ89" s="44"/>
      <c r="FR89" s="44"/>
      <c r="FS89" s="44"/>
      <c r="FT89" s="44"/>
      <c r="FU89" s="44"/>
      <c r="FV89" s="44"/>
      <c r="FW89" s="44"/>
      <c r="FX89" s="44"/>
      <c r="FY89" s="44"/>
      <c r="FZ89" s="44"/>
      <c r="GA89" s="44"/>
      <c r="GB89" s="44"/>
      <c r="GC89" s="44"/>
      <c r="GD89" s="44"/>
      <c r="GE89" s="44"/>
      <c r="GF89" s="44"/>
      <c r="GG89" s="44"/>
      <c r="GH89" s="44"/>
      <c r="GI89" s="44"/>
      <c r="GJ89" s="44"/>
      <c r="GK89" s="44"/>
      <c r="GL89" s="44"/>
      <c r="GM89" s="44"/>
      <c r="GN89" s="44"/>
      <c r="GO89" s="44"/>
      <c r="GP89" s="44"/>
      <c r="GQ89" s="44"/>
      <c r="GR89" s="44"/>
      <c r="GS89" s="44"/>
      <c r="GT89" s="44"/>
      <c r="GU89" s="44"/>
      <c r="GV89" s="44"/>
      <c r="GW89" s="44"/>
      <c r="GX89" s="44"/>
      <c r="GY89" s="44"/>
      <c r="GZ89" s="44"/>
      <c r="HA89" s="44"/>
      <c r="HB89" s="44"/>
      <c r="HC89" s="44"/>
      <c r="HD89" s="44"/>
      <c r="HE89" s="44"/>
      <c r="HF89" s="44"/>
      <c r="HG89" s="44"/>
      <c r="HH89" s="44"/>
      <c r="HI89" s="44"/>
      <c r="HJ89" s="44"/>
      <c r="HK89" s="44"/>
      <c r="HL89" s="44"/>
      <c r="HM89" s="44"/>
      <c r="HN89" s="44"/>
      <c r="HO89" s="44"/>
      <c r="HP89" s="44"/>
      <c r="HQ89" s="44"/>
      <c r="HR89" s="44"/>
      <c r="HS89" s="44"/>
      <c r="HT89" s="44"/>
      <c r="HU89" s="44"/>
      <c r="HV89" s="44"/>
      <c r="HW89" s="44"/>
      <c r="HX89" s="44"/>
      <c r="HY89" s="44"/>
      <c r="HZ89" s="44"/>
    </row>
    <row r="90" spans="1:668" ht="12.75" customHeight="1" x14ac:dyDescent="0.25">
      <c r="A90" s="4" t="s">
        <v>75</v>
      </c>
      <c r="B90" s="5" t="s">
        <v>41</v>
      </c>
      <c r="C90" s="6" t="s">
        <v>72</v>
      </c>
      <c r="D90" s="10">
        <v>44256</v>
      </c>
      <c r="E90" s="10" t="s">
        <v>113</v>
      </c>
      <c r="F90" s="132">
        <v>35000</v>
      </c>
      <c r="G90" s="176">
        <v>1004.5</v>
      </c>
      <c r="H90" s="183">
        <v>0</v>
      </c>
      <c r="I90" s="183">
        <v>1064</v>
      </c>
      <c r="J90" s="183">
        <v>7487.21</v>
      </c>
      <c r="K90" s="183">
        <v>9555.7099999999991</v>
      </c>
      <c r="L90" s="176">
        <v>25444.29</v>
      </c>
      <c r="O90" s="47"/>
      <c r="P90" s="47"/>
      <c r="Q90" s="47"/>
      <c r="R90" s="47"/>
      <c r="S90" s="47"/>
      <c r="T90" s="47"/>
      <c r="U90" s="47"/>
      <c r="V90" s="47"/>
      <c r="W90" s="47"/>
      <c r="X90" s="47"/>
      <c r="Y90" s="47"/>
      <c r="Z90" s="47"/>
      <c r="AA90" s="47"/>
      <c r="AB90" s="47"/>
      <c r="AC90" s="47"/>
      <c r="AD90" s="47"/>
      <c r="AE90" s="47"/>
      <c r="AF90" s="47"/>
      <c r="AG90" s="47"/>
      <c r="AH90" s="47"/>
      <c r="AI90" s="47"/>
      <c r="AJ90" s="47"/>
      <c r="AK90" s="47"/>
      <c r="AL90" s="47"/>
      <c r="AM90" s="47"/>
      <c r="AN90" s="47"/>
      <c r="AO90" s="47"/>
      <c r="AP90" s="47"/>
      <c r="AQ90" s="47"/>
      <c r="AR90" s="47"/>
      <c r="AS90" s="47"/>
    </row>
    <row r="91" spans="1:668" ht="18" customHeight="1" x14ac:dyDescent="0.25">
      <c r="A91" s="41" t="s">
        <v>14</v>
      </c>
      <c r="B91" s="12">
        <v>2</v>
      </c>
      <c r="C91" s="7"/>
      <c r="D91" s="41"/>
      <c r="E91" s="41"/>
      <c r="F91" s="148">
        <f>SUM(F89:F89)+F90</f>
        <v>85000</v>
      </c>
      <c r="G91" s="163">
        <f>SUM(G89:G89)+G90</f>
        <v>2439.5</v>
      </c>
      <c r="H91" s="148">
        <f>SUM(H89:H89)+H90</f>
        <v>0</v>
      </c>
      <c r="I91" s="148">
        <f>SUM(I89:I89)+I90</f>
        <v>2584</v>
      </c>
      <c r="J91" s="148">
        <f>SUM(J89:J90)</f>
        <v>7512.21</v>
      </c>
      <c r="K91" s="148">
        <f>SUM(K89:K89)+K90</f>
        <v>12535.71</v>
      </c>
      <c r="L91" s="163">
        <f>SUM(L89:L89)+L90</f>
        <v>72464.290000000008</v>
      </c>
      <c r="IA91" s="50"/>
      <c r="IB91" s="50"/>
    </row>
    <row r="93" spans="1:668" s="45" customFormat="1" ht="18" customHeight="1" x14ac:dyDescent="0.25">
      <c r="A93" s="40" t="s">
        <v>120</v>
      </c>
      <c r="B93" s="16"/>
      <c r="C93" s="17"/>
      <c r="D93" s="40"/>
      <c r="E93" s="40"/>
      <c r="F93" s="153"/>
      <c r="G93" s="157"/>
      <c r="H93" s="153"/>
      <c r="I93" s="153"/>
      <c r="J93" s="153"/>
      <c r="K93" s="153"/>
      <c r="L93" s="157"/>
      <c r="IA93" s="87"/>
      <c r="IB93" s="87"/>
    </row>
    <row r="94" spans="1:668" ht="12.75" customHeight="1" x14ac:dyDescent="0.25">
      <c r="A94" s="4" t="s">
        <v>105</v>
      </c>
      <c r="B94" s="5" t="s">
        <v>222</v>
      </c>
      <c r="C94" s="6" t="s">
        <v>72</v>
      </c>
      <c r="D94" s="10">
        <v>44440</v>
      </c>
      <c r="E94" s="10" t="s">
        <v>113</v>
      </c>
      <c r="F94" s="132">
        <v>165000</v>
      </c>
      <c r="G94" s="176">
        <f>F94*0.0287</f>
        <v>4735.5</v>
      </c>
      <c r="H94" s="183">
        <v>27413.040000000001</v>
      </c>
      <c r="I94" s="183">
        <v>4943.8</v>
      </c>
      <c r="J94" s="183">
        <v>25</v>
      </c>
      <c r="K94" s="183">
        <v>37117.339999999997</v>
      </c>
      <c r="L94" s="176">
        <v>127882.66</v>
      </c>
      <c r="AG94" s="45"/>
      <c r="AH94" s="45"/>
      <c r="AI94" s="45"/>
      <c r="AJ94" s="45"/>
      <c r="AK94" s="45"/>
      <c r="AL94" s="45"/>
      <c r="AM94" s="45"/>
      <c r="AN94" s="45"/>
      <c r="AO94" s="45"/>
      <c r="AP94" s="45"/>
      <c r="AQ94" s="45"/>
      <c r="IA94" s="50"/>
      <c r="IB94" s="50"/>
    </row>
    <row r="95" spans="1:668" s="51" customFormat="1" ht="18" customHeight="1" x14ac:dyDescent="0.25">
      <c r="A95" s="68" t="s">
        <v>14</v>
      </c>
      <c r="B95" s="93">
        <v>1</v>
      </c>
      <c r="C95" s="74"/>
      <c r="D95" s="68"/>
      <c r="E95" s="68"/>
      <c r="F95" s="152">
        <f t="shared" ref="F95:L95" si="13">F94</f>
        <v>165000</v>
      </c>
      <c r="G95" s="159">
        <f t="shared" si="13"/>
        <v>4735.5</v>
      </c>
      <c r="H95" s="152">
        <f>H94</f>
        <v>27413.040000000001</v>
      </c>
      <c r="I95" s="152">
        <f t="shared" si="13"/>
        <v>4943.8</v>
      </c>
      <c r="J95" s="152">
        <f t="shared" si="13"/>
        <v>25</v>
      </c>
      <c r="K95" s="152">
        <f t="shared" si="13"/>
        <v>37117.339999999997</v>
      </c>
      <c r="L95" s="159">
        <f t="shared" si="13"/>
        <v>127882.66</v>
      </c>
      <c r="M95" s="45"/>
      <c r="N95" s="45"/>
      <c r="O95" s="45"/>
      <c r="P95" s="45"/>
      <c r="Q95" s="45"/>
      <c r="R95" s="45"/>
      <c r="S95" s="45"/>
      <c r="T95" s="45"/>
      <c r="U95" s="45"/>
      <c r="V95" s="45"/>
      <c r="W95" s="45"/>
      <c r="X95" s="45"/>
      <c r="Y95" s="45"/>
      <c r="Z95" s="45"/>
      <c r="AA95" s="45"/>
      <c r="AB95" s="45"/>
      <c r="AC95" s="45"/>
      <c r="AD95" s="45"/>
      <c r="AE95" s="45"/>
      <c r="AF95" s="45"/>
      <c r="AG95" s="45"/>
      <c r="AH95" s="45"/>
      <c r="AI95" s="45"/>
      <c r="AJ95" s="45"/>
      <c r="AK95" s="45"/>
      <c r="AL95" s="45"/>
      <c r="AM95" s="45"/>
      <c r="AN95" s="45"/>
      <c r="AO95" s="45"/>
      <c r="AP95" s="45"/>
      <c r="AQ95" s="45"/>
      <c r="IA95" s="92"/>
      <c r="IB95" s="92"/>
    </row>
    <row r="97" spans="1:668" s="39" customFormat="1" ht="15.75" x14ac:dyDescent="0.25">
      <c r="A97" s="37" t="s">
        <v>104</v>
      </c>
      <c r="B97" s="37"/>
      <c r="C97" s="37"/>
      <c r="D97" s="37"/>
      <c r="E97" s="37"/>
      <c r="F97" s="150"/>
      <c r="G97" s="164"/>
      <c r="H97" s="150"/>
      <c r="I97" s="150"/>
      <c r="J97" s="150"/>
      <c r="K97" s="150"/>
      <c r="L97" s="164"/>
      <c r="O97" s="38"/>
      <c r="P97" s="38"/>
      <c r="Q97" s="38"/>
      <c r="R97" s="38"/>
      <c r="S97" s="38"/>
      <c r="T97" s="38"/>
      <c r="U97" s="38"/>
      <c r="V97" s="38"/>
      <c r="W97" s="38"/>
      <c r="X97" s="38"/>
      <c r="Y97" s="38"/>
      <c r="Z97" s="38"/>
      <c r="AA97" s="38"/>
      <c r="AB97" s="38"/>
      <c r="AC97" s="38"/>
      <c r="AD97" s="38"/>
      <c r="AE97" s="38"/>
      <c r="AF97" s="38"/>
      <c r="AG97" s="45"/>
      <c r="AH97" s="45"/>
      <c r="AI97" s="45"/>
      <c r="AJ97" s="45"/>
      <c r="AK97" s="45"/>
      <c r="AL97" s="45"/>
      <c r="AM97" s="45"/>
      <c r="AN97" s="45"/>
      <c r="AO97" s="45"/>
      <c r="AP97" s="45"/>
      <c r="AQ97" s="45"/>
      <c r="AR97" s="38"/>
      <c r="AS97" s="38"/>
      <c r="AT97" s="38"/>
      <c r="AU97" s="38"/>
      <c r="AV97" s="38"/>
      <c r="AW97" s="38"/>
      <c r="AX97" s="38"/>
      <c r="AY97" s="38"/>
      <c r="AZ97" s="38"/>
      <c r="BA97" s="38"/>
      <c r="BB97" s="38"/>
      <c r="BC97" s="38"/>
      <c r="BD97" s="38"/>
      <c r="BE97" s="38"/>
      <c r="BF97" s="38"/>
      <c r="BG97" s="38"/>
      <c r="BH97" s="38"/>
      <c r="BI97" s="38"/>
      <c r="BJ97" s="38"/>
      <c r="BK97" s="38"/>
      <c r="BL97" s="38"/>
      <c r="BM97" s="38"/>
      <c r="BN97" s="38"/>
      <c r="BO97" s="38"/>
      <c r="BP97" s="38"/>
      <c r="BQ97" s="38"/>
      <c r="BR97" s="38"/>
      <c r="BS97" s="38"/>
      <c r="BT97" s="38"/>
      <c r="BU97" s="38"/>
      <c r="BV97" s="38"/>
      <c r="BW97" s="38"/>
      <c r="BX97" s="38"/>
      <c r="BY97" s="38"/>
      <c r="BZ97" s="38"/>
      <c r="CA97" s="38"/>
      <c r="CB97" s="38"/>
      <c r="CC97" s="38"/>
      <c r="CD97" s="38"/>
      <c r="CE97" s="38"/>
      <c r="CF97" s="38"/>
      <c r="CG97" s="38"/>
      <c r="CH97" s="38"/>
      <c r="CI97" s="38"/>
      <c r="CJ97" s="38"/>
      <c r="CK97" s="38"/>
      <c r="CL97" s="38"/>
      <c r="CM97" s="38"/>
      <c r="CN97" s="38"/>
      <c r="CO97" s="38"/>
      <c r="CP97" s="38"/>
      <c r="CQ97" s="38"/>
      <c r="CR97" s="38"/>
      <c r="CS97" s="38"/>
      <c r="CT97" s="38"/>
      <c r="CU97" s="38"/>
      <c r="CV97" s="38"/>
      <c r="CW97" s="38"/>
      <c r="CX97" s="38"/>
      <c r="CY97" s="38"/>
      <c r="CZ97" s="38"/>
      <c r="DA97" s="38"/>
      <c r="DB97" s="38"/>
      <c r="DC97" s="38"/>
      <c r="DD97" s="38"/>
      <c r="DE97" s="38"/>
      <c r="DF97" s="38"/>
      <c r="DG97" s="38"/>
      <c r="DH97" s="38"/>
      <c r="DI97" s="38"/>
      <c r="DJ97" s="38"/>
      <c r="DK97" s="38"/>
      <c r="DL97" s="38"/>
      <c r="DM97" s="38"/>
      <c r="DN97" s="38"/>
      <c r="DO97" s="38"/>
      <c r="DP97" s="38"/>
      <c r="DQ97" s="38"/>
      <c r="DR97" s="38"/>
      <c r="DS97" s="38"/>
      <c r="DT97" s="38"/>
      <c r="DU97" s="38"/>
      <c r="DV97" s="38"/>
      <c r="DW97" s="38"/>
      <c r="DX97" s="38"/>
      <c r="DY97" s="38"/>
      <c r="DZ97" s="38"/>
      <c r="EA97" s="38"/>
      <c r="EB97" s="38"/>
      <c r="EC97" s="38"/>
      <c r="ED97" s="38"/>
      <c r="EE97" s="38"/>
      <c r="EF97" s="38"/>
      <c r="EG97" s="38"/>
      <c r="EH97" s="38"/>
      <c r="EI97" s="38"/>
      <c r="EJ97" s="38"/>
      <c r="EK97" s="38"/>
      <c r="EL97" s="38"/>
      <c r="EM97" s="38"/>
      <c r="EN97" s="38"/>
      <c r="EO97" s="38"/>
      <c r="EP97" s="38"/>
      <c r="EQ97" s="38"/>
      <c r="ER97" s="38"/>
      <c r="ES97" s="38"/>
      <c r="ET97" s="38"/>
      <c r="EU97" s="38"/>
      <c r="EV97" s="38"/>
      <c r="EW97" s="38"/>
      <c r="EX97" s="38"/>
      <c r="EY97" s="38"/>
      <c r="EZ97" s="38"/>
      <c r="FA97" s="38"/>
      <c r="FB97" s="38"/>
      <c r="FC97" s="38"/>
      <c r="FD97" s="38"/>
      <c r="FE97" s="38"/>
      <c r="FF97" s="38"/>
      <c r="FG97" s="38"/>
      <c r="FH97" s="38"/>
      <c r="FI97" s="38"/>
      <c r="FJ97" s="38"/>
      <c r="FK97" s="38"/>
      <c r="FL97" s="38"/>
      <c r="FM97" s="38"/>
      <c r="FN97" s="38"/>
      <c r="FO97" s="38"/>
      <c r="FP97" s="38"/>
      <c r="FQ97" s="38"/>
      <c r="FR97" s="38"/>
      <c r="FS97" s="38"/>
      <c r="FT97" s="38"/>
      <c r="FU97" s="38"/>
      <c r="FV97" s="38"/>
      <c r="FW97" s="38"/>
      <c r="FX97" s="38"/>
      <c r="FY97" s="38"/>
      <c r="FZ97" s="38"/>
      <c r="GA97" s="38"/>
      <c r="GB97" s="38"/>
      <c r="GC97" s="38"/>
      <c r="GD97" s="38"/>
      <c r="GE97" s="38"/>
      <c r="GF97" s="38"/>
      <c r="GG97" s="38"/>
      <c r="GH97" s="38"/>
      <c r="GI97" s="38"/>
      <c r="GJ97" s="38"/>
      <c r="GK97" s="38"/>
      <c r="GL97" s="38"/>
      <c r="GM97" s="38"/>
      <c r="GN97" s="38"/>
      <c r="GO97" s="38"/>
      <c r="GP97" s="38"/>
      <c r="GQ97" s="38"/>
      <c r="GR97" s="38"/>
      <c r="GS97" s="38"/>
      <c r="GT97" s="38"/>
      <c r="GU97" s="38"/>
      <c r="GV97" s="38"/>
      <c r="GW97" s="38"/>
      <c r="GX97" s="38"/>
      <c r="GY97" s="38"/>
      <c r="GZ97" s="38"/>
      <c r="HA97" s="38"/>
      <c r="HB97" s="38"/>
      <c r="HC97" s="38"/>
      <c r="HD97" s="38"/>
      <c r="HE97" s="38"/>
      <c r="HF97" s="38"/>
      <c r="HG97" s="38"/>
      <c r="HH97" s="38"/>
      <c r="HI97" s="38"/>
      <c r="HJ97" s="38"/>
      <c r="HK97" s="38"/>
      <c r="HL97" s="38"/>
      <c r="HM97" s="38"/>
      <c r="HN97" s="38"/>
      <c r="HO97" s="38"/>
      <c r="HP97" s="38"/>
      <c r="HQ97" s="38"/>
      <c r="HR97" s="38"/>
      <c r="HS97" s="38"/>
      <c r="HT97" s="38"/>
      <c r="HU97" s="38"/>
      <c r="HV97" s="38"/>
      <c r="HW97" s="38"/>
      <c r="HX97" s="38"/>
      <c r="HY97" s="38"/>
      <c r="HZ97" s="38"/>
      <c r="IA97" s="50"/>
      <c r="IB97" s="50"/>
      <c r="IC97" s="38"/>
      <c r="ID97" s="38"/>
      <c r="IE97" s="38"/>
      <c r="IF97" s="38"/>
      <c r="IG97" s="38"/>
      <c r="IH97" s="38"/>
      <c r="II97" s="38"/>
      <c r="IJ97" s="38"/>
      <c r="IK97" s="38"/>
      <c r="IL97" s="38"/>
      <c r="IM97" s="38"/>
      <c r="IN97" s="38"/>
      <c r="IO97" s="38"/>
      <c r="IP97" s="38"/>
      <c r="IQ97" s="38"/>
      <c r="IR97" s="38"/>
      <c r="IS97" s="38"/>
      <c r="IT97" s="38"/>
      <c r="IU97" s="38"/>
      <c r="IV97" s="38"/>
      <c r="IW97" s="38"/>
      <c r="IX97" s="38"/>
      <c r="IY97" s="38"/>
      <c r="IZ97" s="38"/>
      <c r="JA97" s="38"/>
      <c r="JB97" s="38"/>
      <c r="JC97" s="38"/>
      <c r="JD97" s="38"/>
      <c r="JE97" s="38"/>
      <c r="JF97" s="38"/>
      <c r="JG97" s="38"/>
      <c r="JH97" s="38"/>
      <c r="JI97" s="38"/>
      <c r="JJ97" s="38"/>
      <c r="JK97" s="38"/>
      <c r="JL97" s="38"/>
      <c r="JM97" s="38"/>
      <c r="JN97" s="38"/>
      <c r="JO97" s="38"/>
      <c r="JP97" s="38"/>
      <c r="JQ97" s="38"/>
      <c r="JR97" s="38"/>
      <c r="JS97" s="38"/>
      <c r="JT97" s="38"/>
      <c r="JU97" s="38"/>
      <c r="JV97" s="38"/>
      <c r="JW97" s="38"/>
      <c r="JX97" s="38"/>
      <c r="JY97" s="38"/>
      <c r="JZ97" s="38"/>
      <c r="KA97" s="38"/>
      <c r="KB97" s="38"/>
      <c r="KC97" s="38"/>
      <c r="KD97" s="38"/>
      <c r="KE97" s="38"/>
      <c r="KF97" s="38"/>
      <c r="KG97" s="38"/>
      <c r="KH97" s="38"/>
      <c r="KI97" s="38"/>
      <c r="KJ97" s="38"/>
      <c r="KK97" s="38"/>
      <c r="KL97" s="38"/>
      <c r="KM97" s="38"/>
      <c r="KN97" s="38"/>
      <c r="KO97" s="38"/>
      <c r="KP97" s="38"/>
      <c r="KQ97" s="38"/>
      <c r="KR97" s="38"/>
      <c r="KS97" s="38"/>
      <c r="KT97" s="38"/>
      <c r="KU97" s="38"/>
      <c r="KV97" s="38"/>
      <c r="KW97" s="38"/>
      <c r="KX97" s="38"/>
      <c r="KY97" s="38"/>
      <c r="KZ97" s="38"/>
      <c r="LA97" s="38"/>
      <c r="LB97" s="38"/>
      <c r="LC97" s="38"/>
      <c r="LD97" s="38"/>
      <c r="LE97" s="38"/>
      <c r="LF97" s="38"/>
      <c r="LG97" s="38"/>
      <c r="LH97" s="38"/>
      <c r="LI97" s="38"/>
      <c r="LJ97" s="38"/>
      <c r="LK97" s="38"/>
      <c r="LL97" s="38"/>
      <c r="LM97" s="38"/>
      <c r="LN97" s="38"/>
      <c r="LO97" s="38"/>
      <c r="LP97" s="38"/>
      <c r="LQ97" s="38"/>
      <c r="LR97" s="38"/>
      <c r="LS97" s="38"/>
      <c r="LT97" s="38"/>
      <c r="LU97" s="38"/>
      <c r="LV97" s="38"/>
      <c r="LW97" s="38"/>
      <c r="LX97" s="38"/>
      <c r="LY97" s="38"/>
      <c r="LZ97" s="38"/>
      <c r="MA97" s="38"/>
      <c r="MB97" s="38"/>
      <c r="MC97" s="38"/>
      <c r="MD97" s="38"/>
      <c r="ME97" s="38"/>
      <c r="MF97" s="38"/>
      <c r="MG97" s="38"/>
      <c r="MH97" s="38"/>
      <c r="MI97" s="38"/>
      <c r="MJ97" s="38"/>
      <c r="MK97" s="38"/>
      <c r="ML97" s="38"/>
      <c r="MM97" s="38"/>
      <c r="MN97" s="38"/>
      <c r="MO97" s="38"/>
      <c r="MP97" s="38"/>
      <c r="MQ97" s="38"/>
      <c r="MR97" s="38"/>
      <c r="MS97" s="38"/>
      <c r="MT97" s="38"/>
      <c r="MU97" s="38"/>
      <c r="MV97" s="38"/>
      <c r="MW97" s="38"/>
      <c r="MX97" s="38"/>
      <c r="MY97" s="38"/>
      <c r="MZ97" s="38"/>
      <c r="NA97" s="38"/>
      <c r="NB97" s="38"/>
      <c r="NC97" s="38"/>
      <c r="ND97" s="38"/>
      <c r="NE97" s="38"/>
      <c r="NF97" s="38"/>
      <c r="NG97" s="38"/>
      <c r="NH97" s="38"/>
      <c r="NI97" s="38"/>
      <c r="NJ97" s="38"/>
      <c r="NK97" s="38"/>
      <c r="NL97" s="38"/>
      <c r="NM97" s="38"/>
      <c r="NN97" s="38"/>
      <c r="NO97" s="38"/>
      <c r="NP97" s="38"/>
      <c r="NQ97" s="38"/>
      <c r="NR97" s="38"/>
      <c r="NS97" s="38"/>
      <c r="NT97" s="38"/>
      <c r="NU97" s="38"/>
      <c r="NV97" s="38"/>
      <c r="NW97" s="38"/>
      <c r="NX97" s="38"/>
      <c r="NY97" s="38"/>
      <c r="NZ97" s="38"/>
      <c r="OA97" s="38"/>
      <c r="OB97" s="38"/>
      <c r="OC97" s="38"/>
      <c r="OD97" s="38"/>
      <c r="OE97" s="38"/>
      <c r="OF97" s="38"/>
      <c r="OG97" s="38"/>
      <c r="OH97" s="38"/>
      <c r="OI97" s="38"/>
      <c r="OJ97" s="38"/>
      <c r="OK97" s="38"/>
      <c r="OL97" s="38"/>
      <c r="OM97" s="38"/>
      <c r="ON97" s="38"/>
      <c r="OO97" s="38"/>
      <c r="OP97" s="38"/>
      <c r="OQ97" s="38"/>
      <c r="OR97" s="38"/>
      <c r="OS97" s="38"/>
      <c r="OT97" s="38"/>
      <c r="OU97" s="38"/>
      <c r="OV97" s="38"/>
      <c r="OW97" s="38"/>
      <c r="OX97" s="38"/>
      <c r="OY97" s="38"/>
      <c r="OZ97" s="38"/>
      <c r="PA97" s="38"/>
      <c r="PB97" s="38"/>
      <c r="PC97" s="38"/>
      <c r="PD97" s="38"/>
      <c r="PE97" s="38"/>
      <c r="PF97" s="38"/>
      <c r="PG97" s="38"/>
      <c r="PH97" s="38"/>
      <c r="PI97" s="38"/>
      <c r="PJ97" s="38"/>
      <c r="PK97" s="38"/>
      <c r="PL97" s="38"/>
      <c r="PM97" s="38"/>
      <c r="PN97" s="38"/>
      <c r="PO97" s="38"/>
      <c r="PP97" s="38"/>
      <c r="PQ97" s="38"/>
      <c r="PR97" s="38"/>
      <c r="PS97" s="38"/>
      <c r="PT97" s="38"/>
      <c r="PU97" s="38"/>
      <c r="PV97" s="38"/>
      <c r="PW97" s="38"/>
      <c r="PX97" s="38"/>
      <c r="PY97" s="38"/>
      <c r="PZ97" s="38"/>
      <c r="QA97" s="38"/>
      <c r="QB97" s="38"/>
      <c r="QC97" s="38"/>
      <c r="QD97" s="38"/>
      <c r="QE97" s="38"/>
      <c r="QF97" s="38"/>
      <c r="QG97" s="38"/>
      <c r="QH97" s="38"/>
      <c r="QI97" s="38"/>
      <c r="QJ97" s="38"/>
      <c r="QK97" s="38"/>
      <c r="QL97" s="38"/>
      <c r="QM97" s="38"/>
      <c r="QN97" s="38"/>
      <c r="QO97" s="38"/>
      <c r="QP97" s="38"/>
      <c r="QQ97" s="38"/>
      <c r="QR97" s="38"/>
      <c r="QS97" s="38"/>
      <c r="QT97" s="38"/>
      <c r="QU97" s="38"/>
      <c r="QV97" s="38"/>
      <c r="QW97" s="38"/>
      <c r="QX97" s="38"/>
      <c r="QY97" s="38"/>
      <c r="QZ97" s="38"/>
      <c r="RA97" s="38"/>
      <c r="RB97" s="38"/>
      <c r="RC97" s="38"/>
      <c r="RD97" s="38"/>
      <c r="RE97" s="38"/>
      <c r="RF97" s="38"/>
      <c r="RG97" s="38"/>
      <c r="RH97" s="38"/>
      <c r="RI97" s="38"/>
      <c r="RJ97" s="38"/>
      <c r="RK97" s="38"/>
      <c r="RL97" s="38"/>
      <c r="RM97" s="38"/>
      <c r="RN97" s="38"/>
      <c r="RO97" s="38"/>
      <c r="RP97" s="38"/>
      <c r="RQ97" s="38"/>
      <c r="RR97" s="38"/>
      <c r="RS97" s="38"/>
      <c r="RT97" s="38"/>
      <c r="RU97" s="38"/>
      <c r="RV97" s="38"/>
      <c r="RW97" s="38"/>
      <c r="RX97" s="38"/>
      <c r="RY97" s="38"/>
      <c r="RZ97" s="38"/>
      <c r="SA97" s="38"/>
      <c r="SB97" s="38"/>
      <c r="SC97" s="38"/>
      <c r="SD97" s="38"/>
      <c r="SE97" s="38"/>
      <c r="SF97" s="38"/>
      <c r="SG97" s="38"/>
      <c r="SH97" s="38"/>
      <c r="SI97" s="38"/>
      <c r="SJ97" s="38"/>
      <c r="SK97" s="38"/>
      <c r="SL97" s="38"/>
      <c r="SM97" s="38"/>
      <c r="SN97" s="38"/>
      <c r="SO97" s="38"/>
      <c r="SP97" s="38"/>
      <c r="SQ97" s="38"/>
      <c r="SR97" s="38"/>
      <c r="SS97" s="38"/>
      <c r="ST97" s="38"/>
      <c r="SU97" s="38"/>
      <c r="SV97" s="38"/>
      <c r="SW97" s="38"/>
      <c r="SX97" s="38"/>
      <c r="SY97" s="38"/>
      <c r="SZ97" s="38"/>
      <c r="TA97" s="38"/>
      <c r="TB97" s="38"/>
      <c r="TC97" s="38"/>
      <c r="TD97" s="38"/>
      <c r="TE97" s="38"/>
      <c r="TF97" s="38"/>
      <c r="TG97" s="38"/>
      <c r="TH97" s="38"/>
      <c r="TI97" s="38"/>
      <c r="TJ97" s="38"/>
      <c r="TK97" s="38"/>
      <c r="TL97" s="38"/>
      <c r="TM97" s="38"/>
      <c r="TN97" s="38"/>
      <c r="TO97" s="38"/>
      <c r="TP97" s="38"/>
      <c r="TQ97" s="38"/>
      <c r="TR97" s="38"/>
      <c r="TS97" s="38"/>
      <c r="TT97" s="38"/>
      <c r="TU97" s="38"/>
      <c r="TV97" s="38"/>
      <c r="TW97" s="38"/>
      <c r="TX97" s="38"/>
      <c r="TY97" s="38"/>
      <c r="TZ97" s="38"/>
      <c r="UA97" s="38"/>
      <c r="UB97" s="38"/>
      <c r="UC97" s="38"/>
      <c r="UD97" s="38"/>
      <c r="UE97" s="38"/>
      <c r="UF97" s="38"/>
      <c r="UG97" s="38"/>
      <c r="UH97" s="38"/>
      <c r="UI97" s="38"/>
      <c r="UJ97" s="38"/>
      <c r="UK97" s="38"/>
      <c r="UL97" s="38"/>
      <c r="UM97" s="38"/>
      <c r="UN97" s="38"/>
      <c r="UO97" s="38"/>
      <c r="UP97" s="38"/>
      <c r="UQ97" s="38"/>
      <c r="UR97" s="38"/>
      <c r="US97" s="38"/>
      <c r="UT97" s="38"/>
      <c r="UU97" s="38"/>
      <c r="UV97" s="38"/>
      <c r="UW97" s="38"/>
      <c r="UX97" s="38"/>
      <c r="UY97" s="38"/>
      <c r="UZ97" s="38"/>
      <c r="VA97" s="38"/>
      <c r="VB97" s="38"/>
      <c r="VC97" s="38"/>
      <c r="VD97" s="38"/>
      <c r="VE97" s="38"/>
      <c r="VF97" s="38"/>
      <c r="VG97" s="38"/>
      <c r="VH97" s="38"/>
      <c r="VI97" s="38"/>
      <c r="VJ97" s="38"/>
      <c r="VK97" s="38"/>
      <c r="VL97" s="38"/>
      <c r="VM97" s="38"/>
      <c r="VN97" s="38"/>
      <c r="VO97" s="38"/>
      <c r="VP97" s="38"/>
      <c r="VQ97" s="38"/>
      <c r="VR97" s="38"/>
      <c r="VS97" s="38"/>
      <c r="VT97" s="38"/>
      <c r="VU97" s="38"/>
      <c r="VV97" s="38"/>
      <c r="VW97" s="38"/>
      <c r="VX97" s="38"/>
      <c r="VY97" s="38"/>
      <c r="VZ97" s="38"/>
      <c r="WA97" s="38"/>
      <c r="WB97" s="38"/>
      <c r="WC97" s="38"/>
      <c r="WD97" s="38"/>
      <c r="WE97" s="38"/>
      <c r="WF97" s="38"/>
      <c r="WG97" s="38"/>
      <c r="WH97" s="38"/>
      <c r="WI97" s="38"/>
      <c r="WJ97" s="38"/>
      <c r="WK97" s="38"/>
      <c r="WL97" s="38"/>
      <c r="WM97" s="38"/>
      <c r="WN97" s="38"/>
      <c r="WO97" s="38"/>
      <c r="WP97" s="38"/>
      <c r="WQ97" s="38"/>
      <c r="WR97" s="38"/>
      <c r="WS97" s="38"/>
      <c r="WT97" s="38"/>
      <c r="WU97" s="38"/>
      <c r="WV97" s="38"/>
      <c r="WW97" s="38"/>
      <c r="WX97" s="38"/>
      <c r="WY97" s="38"/>
      <c r="WZ97" s="38"/>
      <c r="XA97" s="38"/>
      <c r="XB97" s="38"/>
      <c r="XC97" s="38"/>
      <c r="XD97" s="38"/>
      <c r="XE97" s="38"/>
      <c r="XF97" s="38"/>
      <c r="XG97" s="38"/>
      <c r="XH97" s="38"/>
      <c r="XI97" s="38"/>
      <c r="XJ97" s="38"/>
      <c r="XK97" s="38"/>
      <c r="XL97" s="38"/>
      <c r="XM97" s="38"/>
      <c r="XN97" s="38"/>
      <c r="XO97" s="38"/>
      <c r="XP97" s="38"/>
      <c r="XQ97" s="38"/>
      <c r="XR97" s="38"/>
      <c r="XS97" s="38"/>
      <c r="XT97" s="38"/>
      <c r="XU97" s="38"/>
      <c r="XV97" s="38"/>
      <c r="XW97" s="38"/>
      <c r="XX97" s="38"/>
      <c r="XY97" s="38"/>
      <c r="XZ97" s="38"/>
      <c r="YA97" s="38"/>
      <c r="YB97" s="38"/>
      <c r="YC97" s="38"/>
      <c r="YD97" s="38"/>
      <c r="YE97" s="38"/>
      <c r="YF97" s="38"/>
      <c r="YG97" s="38"/>
      <c r="YH97" s="38"/>
      <c r="YI97" s="38"/>
      <c r="YJ97" s="38"/>
      <c r="YK97" s="38"/>
      <c r="YL97" s="38"/>
      <c r="YM97" s="38"/>
      <c r="YN97" s="38"/>
      <c r="YO97" s="38"/>
      <c r="YP97" s="38"/>
      <c r="YQ97" s="38"/>
      <c r="YR97" s="38"/>
    </row>
    <row r="98" spans="1:668" s="39" customFormat="1" ht="15.75" x14ac:dyDescent="0.25">
      <c r="A98" s="4" t="s">
        <v>96</v>
      </c>
      <c r="B98" s="5" t="s">
        <v>97</v>
      </c>
      <c r="C98" s="5" t="s">
        <v>72</v>
      </c>
      <c r="D98" s="10">
        <v>44317</v>
      </c>
      <c r="E98" s="10" t="s">
        <v>113</v>
      </c>
      <c r="F98" s="132">
        <v>32000</v>
      </c>
      <c r="G98" s="176">
        <f t="shared" ref="G98:G100" si="14">F98*0.0287</f>
        <v>918.4</v>
      </c>
      <c r="H98" s="183">
        <v>0</v>
      </c>
      <c r="I98" s="184">
        <v>972.8</v>
      </c>
      <c r="J98" s="186">
        <v>25</v>
      </c>
      <c r="K98" s="183">
        <v>1916.2</v>
      </c>
      <c r="L98" s="176">
        <v>30083.8</v>
      </c>
      <c r="O98" s="38"/>
      <c r="P98" s="38"/>
      <c r="Q98" s="38"/>
      <c r="R98" s="38"/>
      <c r="S98" s="38"/>
      <c r="T98" s="38"/>
      <c r="U98" s="38"/>
      <c r="V98" s="38"/>
      <c r="W98" s="38"/>
      <c r="X98" s="38"/>
      <c r="Y98" s="38"/>
      <c r="Z98" s="38"/>
      <c r="AA98" s="38"/>
      <c r="AB98" s="38"/>
      <c r="AC98" s="38"/>
      <c r="AD98" s="38"/>
      <c r="AE98" s="38"/>
      <c r="AF98" s="38"/>
      <c r="AG98" s="45"/>
      <c r="AH98" s="45"/>
      <c r="AI98" s="45"/>
      <c r="AJ98" s="45"/>
      <c r="AK98" s="45"/>
      <c r="AL98" s="45"/>
      <c r="AM98" s="45"/>
      <c r="AN98" s="45"/>
      <c r="AO98" s="45"/>
      <c r="AP98" s="45"/>
      <c r="AQ98" s="45"/>
      <c r="AR98" s="38"/>
      <c r="AS98" s="38"/>
      <c r="AT98" s="38"/>
      <c r="AU98" s="38"/>
      <c r="AV98" s="38"/>
      <c r="AW98" s="38"/>
      <c r="AX98" s="38"/>
      <c r="AY98" s="38"/>
      <c r="AZ98" s="38"/>
      <c r="BA98" s="38"/>
      <c r="BB98" s="38"/>
      <c r="BC98" s="38"/>
      <c r="BD98" s="38"/>
      <c r="BE98" s="38"/>
      <c r="BF98" s="38"/>
      <c r="BG98" s="38"/>
      <c r="BH98" s="38"/>
      <c r="BI98" s="38"/>
      <c r="BJ98" s="38"/>
      <c r="BK98" s="38"/>
      <c r="BL98" s="38"/>
      <c r="BM98" s="38"/>
      <c r="BN98" s="38"/>
      <c r="BO98" s="38"/>
      <c r="BP98" s="38"/>
      <c r="BQ98" s="38"/>
      <c r="BR98" s="38"/>
      <c r="BS98" s="38"/>
      <c r="BT98" s="38"/>
      <c r="BU98" s="38"/>
      <c r="BV98" s="38"/>
      <c r="BW98" s="38"/>
      <c r="BX98" s="38"/>
      <c r="BY98" s="38"/>
      <c r="BZ98" s="38"/>
      <c r="CA98" s="38"/>
      <c r="CB98" s="38"/>
      <c r="CC98" s="38"/>
      <c r="CD98" s="38"/>
      <c r="CE98" s="38"/>
      <c r="CF98" s="38"/>
      <c r="CG98" s="38"/>
      <c r="CH98" s="38"/>
      <c r="CI98" s="38"/>
      <c r="CJ98" s="38"/>
      <c r="CK98" s="38"/>
      <c r="CL98" s="38"/>
      <c r="CM98" s="38"/>
      <c r="CN98" s="38"/>
      <c r="CO98" s="38"/>
      <c r="CP98" s="38"/>
      <c r="CQ98" s="38"/>
      <c r="CR98" s="38"/>
      <c r="CS98" s="38"/>
      <c r="CT98" s="38"/>
      <c r="CU98" s="38"/>
      <c r="CV98" s="38"/>
      <c r="CW98" s="38"/>
      <c r="CX98" s="38"/>
      <c r="CY98" s="38"/>
      <c r="CZ98" s="38"/>
      <c r="DA98" s="38"/>
      <c r="DB98" s="38"/>
      <c r="DC98" s="38"/>
      <c r="DD98" s="38"/>
      <c r="DE98" s="38"/>
      <c r="DF98" s="38"/>
      <c r="DG98" s="38"/>
      <c r="DH98" s="38"/>
      <c r="DI98" s="38"/>
      <c r="DJ98" s="38"/>
      <c r="DK98" s="38"/>
      <c r="DL98" s="38"/>
      <c r="DM98" s="38"/>
      <c r="DN98" s="38"/>
      <c r="DO98" s="38"/>
      <c r="DP98" s="38"/>
      <c r="DQ98" s="38"/>
      <c r="DR98" s="38"/>
      <c r="DS98" s="38"/>
      <c r="DT98" s="38"/>
      <c r="DU98" s="38"/>
      <c r="DV98" s="38"/>
      <c r="DW98" s="38"/>
      <c r="DX98" s="38"/>
      <c r="DY98" s="38"/>
      <c r="DZ98" s="38"/>
      <c r="EA98" s="38"/>
      <c r="EB98" s="38"/>
      <c r="EC98" s="38"/>
      <c r="ED98" s="38"/>
      <c r="EE98" s="38"/>
      <c r="EF98" s="38"/>
      <c r="EG98" s="38"/>
      <c r="EH98" s="38"/>
      <c r="EI98" s="38"/>
      <c r="EJ98" s="38"/>
      <c r="EK98" s="38"/>
      <c r="EL98" s="38"/>
      <c r="EM98" s="38"/>
      <c r="EN98" s="38"/>
      <c r="EO98" s="38"/>
      <c r="EP98" s="38"/>
      <c r="EQ98" s="38"/>
      <c r="ER98" s="38"/>
      <c r="ES98" s="38"/>
      <c r="ET98" s="38"/>
      <c r="EU98" s="38"/>
      <c r="EV98" s="38"/>
      <c r="EW98" s="38"/>
      <c r="EX98" s="38"/>
      <c r="EY98" s="38"/>
      <c r="EZ98" s="38"/>
      <c r="FA98" s="38"/>
      <c r="FB98" s="38"/>
      <c r="FC98" s="38"/>
      <c r="FD98" s="38"/>
      <c r="FE98" s="38"/>
      <c r="FF98" s="38"/>
      <c r="FG98" s="38"/>
      <c r="FH98" s="38"/>
      <c r="FI98" s="38"/>
      <c r="FJ98" s="38"/>
      <c r="FK98" s="38"/>
      <c r="FL98" s="38"/>
      <c r="FM98" s="38"/>
      <c r="FN98" s="38"/>
      <c r="FO98" s="38"/>
      <c r="FP98" s="38"/>
      <c r="FQ98" s="38"/>
      <c r="FR98" s="38"/>
      <c r="FS98" s="38"/>
      <c r="FT98" s="38"/>
      <c r="FU98" s="38"/>
      <c r="FV98" s="38"/>
      <c r="FW98" s="38"/>
      <c r="FX98" s="38"/>
      <c r="FY98" s="38"/>
      <c r="FZ98" s="38"/>
      <c r="GA98" s="38"/>
      <c r="GB98" s="38"/>
      <c r="GC98" s="38"/>
      <c r="GD98" s="38"/>
      <c r="GE98" s="38"/>
      <c r="GF98" s="38"/>
      <c r="GG98" s="38"/>
      <c r="GH98" s="38"/>
      <c r="GI98" s="38"/>
      <c r="GJ98" s="38"/>
      <c r="GK98" s="38"/>
      <c r="GL98" s="38"/>
      <c r="GM98" s="38"/>
      <c r="GN98" s="38"/>
      <c r="GO98" s="38"/>
      <c r="GP98" s="38"/>
      <c r="GQ98" s="38"/>
      <c r="GR98" s="38"/>
      <c r="GS98" s="38"/>
      <c r="GT98" s="38"/>
      <c r="GU98" s="38"/>
      <c r="GV98" s="38"/>
      <c r="GW98" s="38"/>
      <c r="GX98" s="38"/>
      <c r="GY98" s="38"/>
      <c r="GZ98" s="38"/>
      <c r="HA98" s="38"/>
      <c r="HB98" s="38"/>
      <c r="HC98" s="38"/>
      <c r="HD98" s="38"/>
      <c r="HE98" s="38"/>
      <c r="HF98" s="38"/>
      <c r="HG98" s="38"/>
      <c r="HH98" s="38"/>
      <c r="HI98" s="38"/>
      <c r="HJ98" s="38"/>
      <c r="HK98" s="38"/>
      <c r="HL98" s="38"/>
      <c r="HM98" s="38"/>
      <c r="HN98" s="38"/>
      <c r="HO98" s="38"/>
      <c r="HP98" s="38"/>
      <c r="HQ98" s="38"/>
      <c r="HR98" s="38"/>
      <c r="HS98" s="38"/>
      <c r="HT98" s="38"/>
      <c r="HU98" s="38"/>
      <c r="HV98" s="38"/>
      <c r="HW98" s="38"/>
      <c r="HX98" s="38"/>
      <c r="HY98" s="38"/>
      <c r="HZ98" s="38"/>
      <c r="IA98" s="50"/>
      <c r="IB98" s="50"/>
      <c r="IC98" s="38"/>
      <c r="ID98" s="38"/>
      <c r="IE98" s="38"/>
      <c r="IF98" s="38"/>
      <c r="IG98" s="38"/>
      <c r="IH98" s="38"/>
      <c r="II98" s="38"/>
      <c r="IJ98" s="38"/>
      <c r="IK98" s="38"/>
      <c r="IL98" s="38"/>
      <c r="IM98" s="38"/>
      <c r="IN98" s="38"/>
      <c r="IO98" s="38"/>
      <c r="IP98" s="38"/>
      <c r="IQ98" s="38"/>
      <c r="IR98" s="38"/>
      <c r="IS98" s="38"/>
      <c r="IT98" s="38"/>
      <c r="IU98" s="38"/>
      <c r="IV98" s="38"/>
      <c r="IW98" s="38"/>
      <c r="IX98" s="38"/>
      <c r="IY98" s="38"/>
      <c r="IZ98" s="38"/>
      <c r="JA98" s="38"/>
      <c r="JB98" s="38"/>
      <c r="JC98" s="38"/>
      <c r="JD98" s="38"/>
      <c r="JE98" s="38"/>
      <c r="JF98" s="38"/>
      <c r="JG98" s="38"/>
      <c r="JH98" s="38"/>
      <c r="JI98" s="38"/>
      <c r="JJ98" s="38"/>
      <c r="JK98" s="38"/>
      <c r="JL98" s="38"/>
      <c r="JM98" s="38"/>
      <c r="JN98" s="38"/>
      <c r="JO98" s="38"/>
      <c r="JP98" s="38"/>
      <c r="JQ98" s="38"/>
      <c r="JR98" s="38"/>
      <c r="JS98" s="38"/>
      <c r="JT98" s="38"/>
      <c r="JU98" s="38"/>
      <c r="JV98" s="38"/>
      <c r="JW98" s="38"/>
      <c r="JX98" s="38"/>
      <c r="JY98" s="38"/>
      <c r="JZ98" s="38"/>
      <c r="KA98" s="38"/>
      <c r="KB98" s="38"/>
      <c r="KC98" s="38"/>
      <c r="KD98" s="38"/>
      <c r="KE98" s="38"/>
      <c r="KF98" s="38"/>
      <c r="KG98" s="38"/>
      <c r="KH98" s="38"/>
      <c r="KI98" s="38"/>
      <c r="KJ98" s="38"/>
      <c r="KK98" s="38"/>
      <c r="KL98" s="38"/>
      <c r="KM98" s="38"/>
      <c r="KN98" s="38"/>
      <c r="KO98" s="38"/>
      <c r="KP98" s="38"/>
      <c r="KQ98" s="38"/>
      <c r="KR98" s="38"/>
      <c r="KS98" s="38"/>
      <c r="KT98" s="38"/>
      <c r="KU98" s="38"/>
      <c r="KV98" s="38"/>
      <c r="KW98" s="38"/>
      <c r="KX98" s="38"/>
      <c r="KY98" s="38"/>
      <c r="KZ98" s="38"/>
      <c r="LA98" s="38"/>
      <c r="LB98" s="38"/>
      <c r="LC98" s="38"/>
      <c r="LD98" s="38"/>
      <c r="LE98" s="38"/>
      <c r="LF98" s="38"/>
      <c r="LG98" s="38"/>
      <c r="LH98" s="38"/>
      <c r="LI98" s="38"/>
      <c r="LJ98" s="38"/>
      <c r="LK98" s="38"/>
      <c r="LL98" s="38"/>
      <c r="LM98" s="38"/>
      <c r="LN98" s="38"/>
      <c r="LO98" s="38"/>
      <c r="LP98" s="38"/>
      <c r="LQ98" s="38"/>
      <c r="LR98" s="38"/>
      <c r="LS98" s="38"/>
      <c r="LT98" s="38"/>
      <c r="LU98" s="38"/>
      <c r="LV98" s="38"/>
      <c r="LW98" s="38"/>
      <c r="LX98" s="38"/>
      <c r="LY98" s="38"/>
      <c r="LZ98" s="38"/>
      <c r="MA98" s="38"/>
      <c r="MB98" s="38"/>
      <c r="MC98" s="38"/>
      <c r="MD98" s="38"/>
      <c r="ME98" s="38"/>
      <c r="MF98" s="38"/>
      <c r="MG98" s="38"/>
      <c r="MH98" s="38"/>
      <c r="MI98" s="38"/>
      <c r="MJ98" s="38"/>
      <c r="MK98" s="38"/>
      <c r="ML98" s="38"/>
      <c r="MM98" s="38"/>
      <c r="MN98" s="38"/>
      <c r="MO98" s="38"/>
      <c r="MP98" s="38"/>
      <c r="MQ98" s="38"/>
      <c r="MR98" s="38"/>
      <c r="MS98" s="38"/>
      <c r="MT98" s="38"/>
      <c r="MU98" s="38"/>
      <c r="MV98" s="38"/>
      <c r="MW98" s="38"/>
      <c r="MX98" s="38"/>
      <c r="MY98" s="38"/>
      <c r="MZ98" s="38"/>
      <c r="NA98" s="38"/>
      <c r="NB98" s="38"/>
      <c r="NC98" s="38"/>
      <c r="ND98" s="38"/>
      <c r="NE98" s="38"/>
      <c r="NF98" s="38"/>
      <c r="NG98" s="38"/>
      <c r="NH98" s="38"/>
      <c r="NI98" s="38"/>
      <c r="NJ98" s="38"/>
      <c r="NK98" s="38"/>
      <c r="NL98" s="38"/>
      <c r="NM98" s="38"/>
      <c r="NN98" s="38"/>
      <c r="NO98" s="38"/>
      <c r="NP98" s="38"/>
      <c r="NQ98" s="38"/>
      <c r="NR98" s="38"/>
      <c r="NS98" s="38"/>
      <c r="NT98" s="38"/>
      <c r="NU98" s="38"/>
      <c r="NV98" s="38"/>
      <c r="NW98" s="38"/>
      <c r="NX98" s="38"/>
      <c r="NY98" s="38"/>
      <c r="NZ98" s="38"/>
      <c r="OA98" s="38"/>
      <c r="OB98" s="38"/>
      <c r="OC98" s="38"/>
      <c r="OD98" s="38"/>
      <c r="OE98" s="38"/>
      <c r="OF98" s="38"/>
      <c r="OG98" s="38"/>
      <c r="OH98" s="38"/>
      <c r="OI98" s="38"/>
      <c r="OJ98" s="38"/>
      <c r="OK98" s="38"/>
      <c r="OL98" s="38"/>
      <c r="OM98" s="38"/>
      <c r="ON98" s="38"/>
      <c r="OO98" s="38"/>
      <c r="OP98" s="38"/>
      <c r="OQ98" s="38"/>
      <c r="OR98" s="38"/>
      <c r="OS98" s="38"/>
      <c r="OT98" s="38"/>
      <c r="OU98" s="38"/>
      <c r="OV98" s="38"/>
      <c r="OW98" s="38"/>
      <c r="OX98" s="38"/>
      <c r="OY98" s="38"/>
      <c r="OZ98" s="38"/>
      <c r="PA98" s="38"/>
      <c r="PB98" s="38"/>
      <c r="PC98" s="38"/>
      <c r="PD98" s="38"/>
      <c r="PE98" s="38"/>
      <c r="PF98" s="38"/>
      <c r="PG98" s="38"/>
      <c r="PH98" s="38"/>
      <c r="PI98" s="38"/>
      <c r="PJ98" s="38"/>
      <c r="PK98" s="38"/>
      <c r="PL98" s="38"/>
      <c r="PM98" s="38"/>
      <c r="PN98" s="38"/>
      <c r="PO98" s="38"/>
      <c r="PP98" s="38"/>
      <c r="PQ98" s="38"/>
      <c r="PR98" s="38"/>
      <c r="PS98" s="38"/>
      <c r="PT98" s="38"/>
      <c r="PU98" s="38"/>
      <c r="PV98" s="38"/>
      <c r="PW98" s="38"/>
      <c r="PX98" s="38"/>
      <c r="PY98" s="38"/>
      <c r="PZ98" s="38"/>
      <c r="QA98" s="38"/>
      <c r="QB98" s="38"/>
      <c r="QC98" s="38"/>
      <c r="QD98" s="38"/>
      <c r="QE98" s="38"/>
      <c r="QF98" s="38"/>
      <c r="QG98" s="38"/>
      <c r="QH98" s="38"/>
      <c r="QI98" s="38"/>
      <c r="QJ98" s="38"/>
      <c r="QK98" s="38"/>
      <c r="QL98" s="38"/>
      <c r="QM98" s="38"/>
      <c r="QN98" s="38"/>
      <c r="QO98" s="38"/>
      <c r="QP98" s="38"/>
      <c r="QQ98" s="38"/>
      <c r="QR98" s="38"/>
      <c r="QS98" s="38"/>
      <c r="QT98" s="38"/>
      <c r="QU98" s="38"/>
      <c r="QV98" s="38"/>
      <c r="QW98" s="38"/>
      <c r="QX98" s="38"/>
      <c r="QY98" s="38"/>
      <c r="QZ98" s="38"/>
      <c r="RA98" s="38"/>
      <c r="RB98" s="38"/>
      <c r="RC98" s="38"/>
      <c r="RD98" s="38"/>
      <c r="RE98" s="38"/>
      <c r="RF98" s="38"/>
      <c r="RG98" s="38"/>
      <c r="RH98" s="38"/>
      <c r="RI98" s="38"/>
      <c r="RJ98" s="38"/>
      <c r="RK98" s="38"/>
      <c r="RL98" s="38"/>
      <c r="RM98" s="38"/>
      <c r="RN98" s="38"/>
      <c r="RO98" s="38"/>
      <c r="RP98" s="38"/>
      <c r="RQ98" s="38"/>
      <c r="RR98" s="38"/>
      <c r="RS98" s="38"/>
      <c r="RT98" s="38"/>
      <c r="RU98" s="38"/>
      <c r="RV98" s="38"/>
      <c r="RW98" s="38"/>
      <c r="RX98" s="38"/>
      <c r="RY98" s="38"/>
      <c r="RZ98" s="38"/>
      <c r="SA98" s="38"/>
      <c r="SB98" s="38"/>
      <c r="SC98" s="38"/>
      <c r="SD98" s="38"/>
      <c r="SE98" s="38"/>
      <c r="SF98" s="38"/>
      <c r="SG98" s="38"/>
      <c r="SH98" s="38"/>
      <c r="SI98" s="38"/>
      <c r="SJ98" s="38"/>
      <c r="SK98" s="38"/>
      <c r="SL98" s="38"/>
      <c r="SM98" s="38"/>
      <c r="SN98" s="38"/>
      <c r="SO98" s="38"/>
      <c r="SP98" s="38"/>
      <c r="SQ98" s="38"/>
      <c r="SR98" s="38"/>
      <c r="SS98" s="38"/>
      <c r="ST98" s="38"/>
      <c r="SU98" s="38"/>
      <c r="SV98" s="38"/>
      <c r="SW98" s="38"/>
      <c r="SX98" s="38"/>
      <c r="SY98" s="38"/>
      <c r="SZ98" s="38"/>
      <c r="TA98" s="38"/>
      <c r="TB98" s="38"/>
      <c r="TC98" s="38"/>
      <c r="TD98" s="38"/>
      <c r="TE98" s="38"/>
      <c r="TF98" s="38"/>
      <c r="TG98" s="38"/>
      <c r="TH98" s="38"/>
      <c r="TI98" s="38"/>
      <c r="TJ98" s="38"/>
      <c r="TK98" s="38"/>
      <c r="TL98" s="38"/>
      <c r="TM98" s="38"/>
      <c r="TN98" s="38"/>
      <c r="TO98" s="38"/>
      <c r="TP98" s="38"/>
      <c r="TQ98" s="38"/>
      <c r="TR98" s="38"/>
      <c r="TS98" s="38"/>
      <c r="TT98" s="38"/>
      <c r="TU98" s="38"/>
      <c r="TV98" s="38"/>
      <c r="TW98" s="38"/>
      <c r="TX98" s="38"/>
      <c r="TY98" s="38"/>
      <c r="TZ98" s="38"/>
      <c r="UA98" s="38"/>
      <c r="UB98" s="38"/>
      <c r="UC98" s="38"/>
      <c r="UD98" s="38"/>
      <c r="UE98" s="38"/>
      <c r="UF98" s="38"/>
      <c r="UG98" s="38"/>
      <c r="UH98" s="38"/>
      <c r="UI98" s="38"/>
      <c r="UJ98" s="38"/>
      <c r="UK98" s="38"/>
      <c r="UL98" s="38"/>
      <c r="UM98" s="38"/>
      <c r="UN98" s="38"/>
      <c r="UO98" s="38"/>
      <c r="UP98" s="38"/>
      <c r="UQ98" s="38"/>
      <c r="UR98" s="38"/>
      <c r="US98" s="38"/>
      <c r="UT98" s="38"/>
      <c r="UU98" s="38"/>
      <c r="UV98" s="38"/>
      <c r="UW98" s="38"/>
      <c r="UX98" s="38"/>
      <c r="UY98" s="38"/>
      <c r="UZ98" s="38"/>
      <c r="VA98" s="38"/>
      <c r="VB98" s="38"/>
      <c r="VC98" s="38"/>
      <c r="VD98" s="38"/>
      <c r="VE98" s="38"/>
      <c r="VF98" s="38"/>
      <c r="VG98" s="38"/>
      <c r="VH98" s="38"/>
      <c r="VI98" s="38"/>
      <c r="VJ98" s="38"/>
      <c r="VK98" s="38"/>
      <c r="VL98" s="38"/>
      <c r="VM98" s="38"/>
      <c r="VN98" s="38"/>
      <c r="VO98" s="38"/>
      <c r="VP98" s="38"/>
      <c r="VQ98" s="38"/>
      <c r="VR98" s="38"/>
      <c r="VS98" s="38"/>
      <c r="VT98" s="38"/>
      <c r="VU98" s="38"/>
      <c r="VV98" s="38"/>
      <c r="VW98" s="38"/>
      <c r="VX98" s="38"/>
      <c r="VY98" s="38"/>
      <c r="VZ98" s="38"/>
      <c r="WA98" s="38"/>
      <c r="WB98" s="38"/>
      <c r="WC98" s="38"/>
      <c r="WD98" s="38"/>
      <c r="WE98" s="38"/>
      <c r="WF98" s="38"/>
      <c r="WG98" s="38"/>
      <c r="WH98" s="38"/>
      <c r="WI98" s="38"/>
      <c r="WJ98" s="38"/>
      <c r="WK98" s="38"/>
      <c r="WL98" s="38"/>
      <c r="WM98" s="38"/>
      <c r="WN98" s="38"/>
      <c r="WO98" s="38"/>
      <c r="WP98" s="38"/>
      <c r="WQ98" s="38"/>
      <c r="WR98" s="38"/>
      <c r="WS98" s="38"/>
      <c r="WT98" s="38"/>
      <c r="WU98" s="38"/>
      <c r="WV98" s="38"/>
      <c r="WW98" s="38"/>
      <c r="WX98" s="38"/>
      <c r="WY98" s="38"/>
      <c r="WZ98" s="38"/>
      <c r="XA98" s="38"/>
      <c r="XB98" s="38"/>
      <c r="XC98" s="38"/>
      <c r="XD98" s="38"/>
      <c r="XE98" s="38"/>
      <c r="XF98" s="38"/>
      <c r="XG98" s="38"/>
      <c r="XH98" s="38"/>
      <c r="XI98" s="38"/>
      <c r="XJ98" s="38"/>
      <c r="XK98" s="38"/>
      <c r="XL98" s="38"/>
      <c r="XM98" s="38"/>
      <c r="XN98" s="38"/>
      <c r="XO98" s="38"/>
      <c r="XP98" s="38"/>
      <c r="XQ98" s="38"/>
      <c r="XR98" s="38"/>
      <c r="XS98" s="38"/>
      <c r="XT98" s="38"/>
      <c r="XU98" s="38"/>
      <c r="XV98" s="38"/>
      <c r="XW98" s="38"/>
      <c r="XX98" s="38"/>
      <c r="XY98" s="38"/>
      <c r="XZ98" s="38"/>
      <c r="YA98" s="38"/>
      <c r="YB98" s="38"/>
      <c r="YC98" s="38"/>
      <c r="YD98" s="38"/>
      <c r="YE98" s="38"/>
      <c r="YF98" s="38"/>
      <c r="YG98" s="38"/>
      <c r="YH98" s="38"/>
      <c r="YI98" s="38"/>
      <c r="YJ98" s="38"/>
      <c r="YK98" s="38"/>
      <c r="YL98" s="38"/>
      <c r="YM98" s="38"/>
      <c r="YN98" s="38"/>
      <c r="YO98" s="38"/>
      <c r="YP98" s="38"/>
      <c r="YQ98" s="38"/>
      <c r="YR98" s="38"/>
    </row>
    <row r="99" spans="1:668" s="39" customFormat="1" ht="15.75" x14ac:dyDescent="0.25">
      <c r="A99" s="4" t="s">
        <v>98</v>
      </c>
      <c r="B99" s="5" t="s">
        <v>97</v>
      </c>
      <c r="C99" s="5" t="s">
        <v>72</v>
      </c>
      <c r="D99" s="10">
        <v>44318</v>
      </c>
      <c r="E99" s="10" t="s">
        <v>113</v>
      </c>
      <c r="F99" s="132">
        <v>32000</v>
      </c>
      <c r="G99" s="176">
        <f t="shared" si="14"/>
        <v>918.4</v>
      </c>
      <c r="H99" s="183">
        <v>0</v>
      </c>
      <c r="I99" s="184">
        <v>972.8</v>
      </c>
      <c r="J99" s="186">
        <v>25</v>
      </c>
      <c r="K99" s="183">
        <v>1916.2</v>
      </c>
      <c r="L99" s="176">
        <v>30083.8</v>
      </c>
      <c r="O99" s="38"/>
      <c r="P99" s="38"/>
      <c r="Q99" s="38"/>
      <c r="R99" s="38"/>
      <c r="S99" s="38"/>
      <c r="T99" s="38"/>
      <c r="U99" s="38"/>
      <c r="V99" s="38"/>
      <c r="W99" s="38"/>
      <c r="X99" s="38"/>
      <c r="Y99" s="38"/>
      <c r="Z99" s="38"/>
      <c r="AA99" s="38"/>
      <c r="AB99" s="38"/>
      <c r="AC99" s="38"/>
      <c r="AD99" s="38"/>
      <c r="AE99" s="38"/>
      <c r="AF99" s="38"/>
      <c r="AG99" s="45"/>
      <c r="AH99" s="45"/>
      <c r="AI99" s="45"/>
      <c r="AJ99" s="45"/>
      <c r="AK99" s="45"/>
      <c r="AL99" s="45"/>
      <c r="AM99" s="45"/>
      <c r="AN99" s="45"/>
      <c r="AO99" s="45"/>
      <c r="AP99" s="45"/>
      <c r="AQ99" s="45"/>
      <c r="AR99" s="38"/>
      <c r="AS99" s="38"/>
      <c r="AT99" s="38"/>
      <c r="AU99" s="38"/>
      <c r="AV99" s="38"/>
      <c r="AW99" s="38"/>
      <c r="AX99" s="38"/>
      <c r="AY99" s="38"/>
      <c r="AZ99" s="38"/>
      <c r="BA99" s="38"/>
      <c r="BB99" s="38"/>
      <c r="BC99" s="38"/>
      <c r="BD99" s="38"/>
      <c r="BE99" s="38"/>
      <c r="BF99" s="38"/>
      <c r="BG99" s="38"/>
      <c r="BH99" s="38"/>
      <c r="BI99" s="38"/>
      <c r="BJ99" s="38"/>
      <c r="BK99" s="38"/>
      <c r="BL99" s="38"/>
      <c r="BM99" s="38"/>
      <c r="BN99" s="38"/>
      <c r="BO99" s="38"/>
      <c r="BP99" s="38"/>
      <c r="BQ99" s="38"/>
      <c r="BR99" s="38"/>
      <c r="BS99" s="38"/>
      <c r="BT99" s="38"/>
      <c r="BU99" s="38"/>
      <c r="BV99" s="38"/>
      <c r="BW99" s="38"/>
      <c r="BX99" s="38"/>
      <c r="BY99" s="38"/>
      <c r="BZ99" s="38"/>
      <c r="CA99" s="38"/>
      <c r="CB99" s="38"/>
      <c r="CC99" s="38"/>
      <c r="CD99" s="38"/>
      <c r="CE99" s="38"/>
      <c r="CF99" s="38"/>
      <c r="CG99" s="38"/>
      <c r="CH99" s="38"/>
      <c r="CI99" s="38"/>
      <c r="CJ99" s="38"/>
      <c r="CK99" s="38"/>
      <c r="CL99" s="38"/>
      <c r="CM99" s="38"/>
      <c r="CN99" s="38"/>
      <c r="CO99" s="38"/>
      <c r="CP99" s="38"/>
      <c r="CQ99" s="38"/>
      <c r="CR99" s="38"/>
      <c r="CS99" s="38"/>
      <c r="CT99" s="38"/>
      <c r="CU99" s="38"/>
      <c r="CV99" s="38"/>
      <c r="CW99" s="38"/>
      <c r="CX99" s="38"/>
      <c r="CY99" s="38"/>
      <c r="CZ99" s="38"/>
      <c r="DA99" s="38"/>
      <c r="DB99" s="38"/>
      <c r="DC99" s="38"/>
      <c r="DD99" s="38"/>
      <c r="DE99" s="38"/>
      <c r="DF99" s="38"/>
      <c r="DG99" s="38"/>
      <c r="DH99" s="38"/>
      <c r="DI99" s="38"/>
      <c r="DJ99" s="38"/>
      <c r="DK99" s="38"/>
      <c r="DL99" s="38"/>
      <c r="DM99" s="38"/>
      <c r="DN99" s="38"/>
      <c r="DO99" s="38"/>
      <c r="DP99" s="38"/>
      <c r="DQ99" s="38"/>
      <c r="DR99" s="38"/>
      <c r="DS99" s="38"/>
      <c r="DT99" s="38"/>
      <c r="DU99" s="38"/>
      <c r="DV99" s="38"/>
      <c r="DW99" s="38"/>
      <c r="DX99" s="38"/>
      <c r="DY99" s="38"/>
      <c r="DZ99" s="38"/>
      <c r="EA99" s="38"/>
      <c r="EB99" s="38"/>
      <c r="EC99" s="38"/>
      <c r="ED99" s="38"/>
      <c r="EE99" s="38"/>
      <c r="EF99" s="38"/>
      <c r="EG99" s="38"/>
      <c r="EH99" s="38"/>
      <c r="EI99" s="38"/>
      <c r="EJ99" s="38"/>
      <c r="EK99" s="38"/>
      <c r="EL99" s="38"/>
      <c r="EM99" s="38"/>
      <c r="EN99" s="38"/>
      <c r="EO99" s="38"/>
      <c r="EP99" s="38"/>
      <c r="EQ99" s="38"/>
      <c r="ER99" s="38"/>
      <c r="ES99" s="38"/>
      <c r="ET99" s="38"/>
      <c r="EU99" s="38"/>
      <c r="EV99" s="38"/>
      <c r="EW99" s="38"/>
      <c r="EX99" s="38"/>
      <c r="EY99" s="38"/>
      <c r="EZ99" s="38"/>
      <c r="FA99" s="38"/>
      <c r="FB99" s="38"/>
      <c r="FC99" s="38"/>
      <c r="FD99" s="38"/>
      <c r="FE99" s="38"/>
      <c r="FF99" s="38"/>
      <c r="FG99" s="38"/>
      <c r="FH99" s="38"/>
      <c r="FI99" s="38"/>
      <c r="FJ99" s="38"/>
      <c r="FK99" s="38"/>
      <c r="FL99" s="38"/>
      <c r="FM99" s="38"/>
      <c r="FN99" s="38"/>
      <c r="FO99" s="38"/>
      <c r="FP99" s="38"/>
      <c r="FQ99" s="38"/>
      <c r="FR99" s="38"/>
      <c r="FS99" s="38"/>
      <c r="FT99" s="38"/>
      <c r="FU99" s="38"/>
      <c r="FV99" s="38"/>
      <c r="FW99" s="38"/>
      <c r="FX99" s="38"/>
      <c r="FY99" s="38"/>
      <c r="FZ99" s="38"/>
      <c r="GA99" s="38"/>
      <c r="GB99" s="38"/>
      <c r="GC99" s="38"/>
      <c r="GD99" s="38"/>
      <c r="GE99" s="38"/>
      <c r="GF99" s="38"/>
      <c r="GG99" s="38"/>
      <c r="GH99" s="38"/>
      <c r="GI99" s="38"/>
      <c r="GJ99" s="38"/>
      <c r="GK99" s="38"/>
      <c r="GL99" s="38"/>
      <c r="GM99" s="38"/>
      <c r="GN99" s="38"/>
      <c r="GO99" s="38"/>
      <c r="GP99" s="38"/>
      <c r="GQ99" s="38"/>
      <c r="GR99" s="38"/>
      <c r="GS99" s="38"/>
      <c r="GT99" s="38"/>
      <c r="GU99" s="38"/>
      <c r="GV99" s="38"/>
      <c r="GW99" s="38"/>
      <c r="GX99" s="38"/>
      <c r="GY99" s="38"/>
      <c r="GZ99" s="38"/>
      <c r="HA99" s="38"/>
      <c r="HB99" s="38"/>
      <c r="HC99" s="38"/>
      <c r="HD99" s="38"/>
      <c r="HE99" s="38"/>
      <c r="HF99" s="38"/>
      <c r="HG99" s="38"/>
      <c r="HH99" s="38"/>
      <c r="HI99" s="38"/>
      <c r="HJ99" s="38"/>
      <c r="HK99" s="38"/>
      <c r="HL99" s="38"/>
      <c r="HM99" s="38"/>
      <c r="HN99" s="38"/>
      <c r="HO99" s="38"/>
      <c r="HP99" s="38"/>
      <c r="HQ99" s="38"/>
      <c r="HR99" s="38"/>
      <c r="HS99" s="38"/>
      <c r="HT99" s="38"/>
      <c r="HU99" s="38"/>
      <c r="HV99" s="38"/>
      <c r="HW99" s="38"/>
      <c r="HX99" s="38"/>
      <c r="HY99" s="38"/>
      <c r="HZ99" s="38"/>
      <c r="IA99" s="50"/>
      <c r="IB99" s="50"/>
      <c r="IC99" s="38"/>
      <c r="ID99" s="38"/>
      <c r="IE99" s="38"/>
      <c r="IF99" s="38"/>
      <c r="IG99" s="38"/>
      <c r="IH99" s="38"/>
      <c r="II99" s="38"/>
      <c r="IJ99" s="38"/>
      <c r="IK99" s="38"/>
      <c r="IL99" s="38"/>
      <c r="IM99" s="38"/>
      <c r="IN99" s="38"/>
      <c r="IO99" s="38"/>
      <c r="IP99" s="38"/>
      <c r="IQ99" s="38"/>
      <c r="IR99" s="38"/>
      <c r="IS99" s="38"/>
      <c r="IT99" s="38"/>
      <c r="IU99" s="38"/>
      <c r="IV99" s="38"/>
      <c r="IW99" s="38"/>
      <c r="IX99" s="38"/>
      <c r="IY99" s="38"/>
      <c r="IZ99" s="38"/>
      <c r="JA99" s="38"/>
      <c r="JB99" s="38"/>
      <c r="JC99" s="38"/>
      <c r="JD99" s="38"/>
      <c r="JE99" s="38"/>
      <c r="JF99" s="38"/>
      <c r="JG99" s="38"/>
      <c r="JH99" s="38"/>
      <c r="JI99" s="38"/>
      <c r="JJ99" s="38"/>
      <c r="JK99" s="38"/>
      <c r="JL99" s="38"/>
      <c r="JM99" s="38"/>
      <c r="JN99" s="38"/>
      <c r="JO99" s="38"/>
      <c r="JP99" s="38"/>
      <c r="JQ99" s="38"/>
      <c r="JR99" s="38"/>
      <c r="JS99" s="38"/>
      <c r="JT99" s="38"/>
      <c r="JU99" s="38"/>
      <c r="JV99" s="38"/>
      <c r="JW99" s="38"/>
      <c r="JX99" s="38"/>
      <c r="JY99" s="38"/>
      <c r="JZ99" s="38"/>
      <c r="KA99" s="38"/>
      <c r="KB99" s="38"/>
      <c r="KC99" s="38"/>
      <c r="KD99" s="38"/>
      <c r="KE99" s="38"/>
      <c r="KF99" s="38"/>
      <c r="KG99" s="38"/>
      <c r="KH99" s="38"/>
      <c r="KI99" s="38"/>
      <c r="KJ99" s="38"/>
      <c r="KK99" s="38"/>
      <c r="KL99" s="38"/>
      <c r="KM99" s="38"/>
      <c r="KN99" s="38"/>
      <c r="KO99" s="38"/>
      <c r="KP99" s="38"/>
      <c r="KQ99" s="38"/>
      <c r="KR99" s="38"/>
      <c r="KS99" s="38"/>
      <c r="KT99" s="38"/>
      <c r="KU99" s="38"/>
      <c r="KV99" s="38"/>
      <c r="KW99" s="38"/>
      <c r="KX99" s="38"/>
      <c r="KY99" s="38"/>
      <c r="KZ99" s="38"/>
      <c r="LA99" s="38"/>
      <c r="LB99" s="38"/>
      <c r="LC99" s="38"/>
      <c r="LD99" s="38"/>
      <c r="LE99" s="38"/>
      <c r="LF99" s="38"/>
      <c r="LG99" s="38"/>
      <c r="LH99" s="38"/>
      <c r="LI99" s="38"/>
      <c r="LJ99" s="38"/>
      <c r="LK99" s="38"/>
      <c r="LL99" s="38"/>
      <c r="LM99" s="38"/>
      <c r="LN99" s="38"/>
      <c r="LO99" s="38"/>
      <c r="LP99" s="38"/>
      <c r="LQ99" s="38"/>
      <c r="LR99" s="38"/>
      <c r="LS99" s="38"/>
      <c r="LT99" s="38"/>
      <c r="LU99" s="38"/>
      <c r="LV99" s="38"/>
      <c r="LW99" s="38"/>
      <c r="LX99" s="38"/>
      <c r="LY99" s="38"/>
      <c r="LZ99" s="38"/>
      <c r="MA99" s="38"/>
      <c r="MB99" s="38"/>
      <c r="MC99" s="38"/>
      <c r="MD99" s="38"/>
      <c r="ME99" s="38"/>
      <c r="MF99" s="38"/>
      <c r="MG99" s="38"/>
      <c r="MH99" s="38"/>
      <c r="MI99" s="38"/>
      <c r="MJ99" s="38"/>
      <c r="MK99" s="38"/>
      <c r="ML99" s="38"/>
      <c r="MM99" s="38"/>
      <c r="MN99" s="38"/>
      <c r="MO99" s="38"/>
      <c r="MP99" s="38"/>
      <c r="MQ99" s="38"/>
      <c r="MR99" s="38"/>
      <c r="MS99" s="38"/>
      <c r="MT99" s="38"/>
      <c r="MU99" s="38"/>
      <c r="MV99" s="38"/>
      <c r="MW99" s="38"/>
      <c r="MX99" s="38"/>
      <c r="MY99" s="38"/>
      <c r="MZ99" s="38"/>
      <c r="NA99" s="38"/>
      <c r="NB99" s="38"/>
      <c r="NC99" s="38"/>
      <c r="ND99" s="38"/>
      <c r="NE99" s="38"/>
      <c r="NF99" s="38"/>
      <c r="NG99" s="38"/>
      <c r="NH99" s="38"/>
      <c r="NI99" s="38"/>
      <c r="NJ99" s="38"/>
      <c r="NK99" s="38"/>
      <c r="NL99" s="38"/>
      <c r="NM99" s="38"/>
      <c r="NN99" s="38"/>
      <c r="NO99" s="38"/>
      <c r="NP99" s="38"/>
      <c r="NQ99" s="38"/>
      <c r="NR99" s="38"/>
      <c r="NS99" s="38"/>
      <c r="NT99" s="38"/>
      <c r="NU99" s="38"/>
      <c r="NV99" s="38"/>
      <c r="NW99" s="38"/>
      <c r="NX99" s="38"/>
      <c r="NY99" s="38"/>
      <c r="NZ99" s="38"/>
      <c r="OA99" s="38"/>
      <c r="OB99" s="38"/>
      <c r="OC99" s="38"/>
      <c r="OD99" s="38"/>
      <c r="OE99" s="38"/>
      <c r="OF99" s="38"/>
      <c r="OG99" s="38"/>
      <c r="OH99" s="38"/>
      <c r="OI99" s="38"/>
      <c r="OJ99" s="38"/>
      <c r="OK99" s="38"/>
      <c r="OL99" s="38"/>
      <c r="OM99" s="38"/>
      <c r="ON99" s="38"/>
      <c r="OO99" s="38"/>
      <c r="OP99" s="38"/>
      <c r="OQ99" s="38"/>
      <c r="OR99" s="38"/>
      <c r="OS99" s="38"/>
      <c r="OT99" s="38"/>
      <c r="OU99" s="38"/>
      <c r="OV99" s="38"/>
      <c r="OW99" s="38"/>
      <c r="OX99" s="38"/>
      <c r="OY99" s="38"/>
      <c r="OZ99" s="38"/>
      <c r="PA99" s="38"/>
      <c r="PB99" s="38"/>
      <c r="PC99" s="38"/>
      <c r="PD99" s="38"/>
      <c r="PE99" s="38"/>
      <c r="PF99" s="38"/>
      <c r="PG99" s="38"/>
      <c r="PH99" s="38"/>
      <c r="PI99" s="38"/>
      <c r="PJ99" s="38"/>
      <c r="PK99" s="38"/>
      <c r="PL99" s="38"/>
      <c r="PM99" s="38"/>
      <c r="PN99" s="38"/>
      <c r="PO99" s="38"/>
      <c r="PP99" s="38"/>
      <c r="PQ99" s="38"/>
      <c r="PR99" s="38"/>
      <c r="PS99" s="38"/>
      <c r="PT99" s="38"/>
      <c r="PU99" s="38"/>
      <c r="PV99" s="38"/>
      <c r="PW99" s="38"/>
      <c r="PX99" s="38"/>
      <c r="PY99" s="38"/>
      <c r="PZ99" s="38"/>
      <c r="QA99" s="38"/>
      <c r="QB99" s="38"/>
      <c r="QC99" s="38"/>
      <c r="QD99" s="38"/>
      <c r="QE99" s="38"/>
      <c r="QF99" s="38"/>
      <c r="QG99" s="38"/>
      <c r="QH99" s="38"/>
      <c r="QI99" s="38"/>
      <c r="QJ99" s="38"/>
      <c r="QK99" s="38"/>
      <c r="QL99" s="38"/>
      <c r="QM99" s="38"/>
      <c r="QN99" s="38"/>
      <c r="QO99" s="38"/>
      <c r="QP99" s="38"/>
      <c r="QQ99" s="38"/>
      <c r="QR99" s="38"/>
      <c r="QS99" s="38"/>
      <c r="QT99" s="38"/>
      <c r="QU99" s="38"/>
      <c r="QV99" s="38"/>
      <c r="QW99" s="38"/>
      <c r="QX99" s="38"/>
      <c r="QY99" s="38"/>
      <c r="QZ99" s="38"/>
      <c r="RA99" s="38"/>
      <c r="RB99" s="38"/>
      <c r="RC99" s="38"/>
      <c r="RD99" s="38"/>
      <c r="RE99" s="38"/>
      <c r="RF99" s="38"/>
      <c r="RG99" s="38"/>
      <c r="RH99" s="38"/>
      <c r="RI99" s="38"/>
      <c r="RJ99" s="38"/>
      <c r="RK99" s="38"/>
      <c r="RL99" s="38"/>
      <c r="RM99" s="38"/>
      <c r="RN99" s="38"/>
      <c r="RO99" s="38"/>
      <c r="RP99" s="38"/>
      <c r="RQ99" s="38"/>
      <c r="RR99" s="38"/>
      <c r="RS99" s="38"/>
      <c r="RT99" s="38"/>
      <c r="RU99" s="38"/>
      <c r="RV99" s="38"/>
      <c r="RW99" s="38"/>
      <c r="RX99" s="38"/>
      <c r="RY99" s="38"/>
      <c r="RZ99" s="38"/>
      <c r="SA99" s="38"/>
      <c r="SB99" s="38"/>
      <c r="SC99" s="38"/>
      <c r="SD99" s="38"/>
      <c r="SE99" s="38"/>
      <c r="SF99" s="38"/>
      <c r="SG99" s="38"/>
      <c r="SH99" s="38"/>
      <c r="SI99" s="38"/>
      <c r="SJ99" s="38"/>
      <c r="SK99" s="38"/>
      <c r="SL99" s="38"/>
      <c r="SM99" s="38"/>
      <c r="SN99" s="38"/>
      <c r="SO99" s="38"/>
      <c r="SP99" s="38"/>
      <c r="SQ99" s="38"/>
      <c r="SR99" s="38"/>
      <c r="SS99" s="38"/>
      <c r="ST99" s="38"/>
      <c r="SU99" s="38"/>
      <c r="SV99" s="38"/>
      <c r="SW99" s="38"/>
      <c r="SX99" s="38"/>
      <c r="SY99" s="38"/>
      <c r="SZ99" s="38"/>
      <c r="TA99" s="38"/>
      <c r="TB99" s="38"/>
      <c r="TC99" s="38"/>
      <c r="TD99" s="38"/>
      <c r="TE99" s="38"/>
      <c r="TF99" s="38"/>
      <c r="TG99" s="38"/>
      <c r="TH99" s="38"/>
      <c r="TI99" s="38"/>
      <c r="TJ99" s="38"/>
      <c r="TK99" s="38"/>
      <c r="TL99" s="38"/>
      <c r="TM99" s="38"/>
      <c r="TN99" s="38"/>
      <c r="TO99" s="38"/>
      <c r="TP99" s="38"/>
      <c r="TQ99" s="38"/>
      <c r="TR99" s="38"/>
      <c r="TS99" s="38"/>
      <c r="TT99" s="38"/>
      <c r="TU99" s="38"/>
      <c r="TV99" s="38"/>
      <c r="TW99" s="38"/>
      <c r="TX99" s="38"/>
      <c r="TY99" s="38"/>
      <c r="TZ99" s="38"/>
      <c r="UA99" s="38"/>
      <c r="UB99" s="38"/>
      <c r="UC99" s="38"/>
      <c r="UD99" s="38"/>
      <c r="UE99" s="38"/>
      <c r="UF99" s="38"/>
      <c r="UG99" s="38"/>
      <c r="UH99" s="38"/>
      <c r="UI99" s="38"/>
      <c r="UJ99" s="38"/>
      <c r="UK99" s="38"/>
      <c r="UL99" s="38"/>
      <c r="UM99" s="38"/>
      <c r="UN99" s="38"/>
      <c r="UO99" s="38"/>
      <c r="UP99" s="38"/>
      <c r="UQ99" s="38"/>
      <c r="UR99" s="38"/>
      <c r="US99" s="38"/>
      <c r="UT99" s="38"/>
      <c r="UU99" s="38"/>
      <c r="UV99" s="38"/>
      <c r="UW99" s="38"/>
      <c r="UX99" s="38"/>
      <c r="UY99" s="38"/>
      <c r="UZ99" s="38"/>
      <c r="VA99" s="38"/>
      <c r="VB99" s="38"/>
      <c r="VC99" s="38"/>
      <c r="VD99" s="38"/>
      <c r="VE99" s="38"/>
      <c r="VF99" s="38"/>
      <c r="VG99" s="38"/>
      <c r="VH99" s="38"/>
      <c r="VI99" s="38"/>
      <c r="VJ99" s="38"/>
      <c r="VK99" s="38"/>
      <c r="VL99" s="38"/>
      <c r="VM99" s="38"/>
      <c r="VN99" s="38"/>
      <c r="VO99" s="38"/>
      <c r="VP99" s="38"/>
      <c r="VQ99" s="38"/>
      <c r="VR99" s="38"/>
      <c r="VS99" s="38"/>
      <c r="VT99" s="38"/>
      <c r="VU99" s="38"/>
      <c r="VV99" s="38"/>
      <c r="VW99" s="38"/>
      <c r="VX99" s="38"/>
      <c r="VY99" s="38"/>
      <c r="VZ99" s="38"/>
      <c r="WA99" s="38"/>
      <c r="WB99" s="38"/>
      <c r="WC99" s="38"/>
      <c r="WD99" s="38"/>
      <c r="WE99" s="38"/>
      <c r="WF99" s="38"/>
      <c r="WG99" s="38"/>
      <c r="WH99" s="38"/>
      <c r="WI99" s="38"/>
      <c r="WJ99" s="38"/>
      <c r="WK99" s="38"/>
      <c r="WL99" s="38"/>
      <c r="WM99" s="38"/>
      <c r="WN99" s="38"/>
      <c r="WO99" s="38"/>
      <c r="WP99" s="38"/>
      <c r="WQ99" s="38"/>
      <c r="WR99" s="38"/>
      <c r="WS99" s="38"/>
      <c r="WT99" s="38"/>
      <c r="WU99" s="38"/>
      <c r="WV99" s="38"/>
      <c r="WW99" s="38"/>
      <c r="WX99" s="38"/>
      <c r="WY99" s="38"/>
      <c r="WZ99" s="38"/>
      <c r="XA99" s="38"/>
      <c r="XB99" s="38"/>
      <c r="XC99" s="38"/>
      <c r="XD99" s="38"/>
      <c r="XE99" s="38"/>
      <c r="XF99" s="38"/>
      <c r="XG99" s="38"/>
      <c r="XH99" s="38"/>
      <c r="XI99" s="38"/>
      <c r="XJ99" s="38"/>
      <c r="XK99" s="38"/>
      <c r="XL99" s="38"/>
      <c r="XM99" s="38"/>
      <c r="XN99" s="38"/>
      <c r="XO99" s="38"/>
      <c r="XP99" s="38"/>
      <c r="XQ99" s="38"/>
      <c r="XR99" s="38"/>
      <c r="XS99" s="38"/>
      <c r="XT99" s="38"/>
      <c r="XU99" s="38"/>
      <c r="XV99" s="38"/>
      <c r="XW99" s="38"/>
      <c r="XX99" s="38"/>
      <c r="XY99" s="38"/>
      <c r="XZ99" s="38"/>
      <c r="YA99" s="38"/>
      <c r="YB99" s="38"/>
      <c r="YC99" s="38"/>
      <c r="YD99" s="38"/>
      <c r="YE99" s="38"/>
      <c r="YF99" s="38"/>
      <c r="YG99" s="38"/>
      <c r="YH99" s="38"/>
      <c r="YI99" s="38"/>
      <c r="YJ99" s="38"/>
      <c r="YK99" s="38"/>
      <c r="YL99" s="38"/>
      <c r="YM99" s="38"/>
      <c r="YN99" s="38"/>
      <c r="YO99" s="38"/>
      <c r="YP99" s="38"/>
      <c r="YQ99" s="38"/>
      <c r="YR99" s="38"/>
    </row>
    <row r="100" spans="1:668" s="39" customFormat="1" ht="15.75" x14ac:dyDescent="0.25">
      <c r="A100" s="4" t="s">
        <v>99</v>
      </c>
      <c r="B100" s="5" t="s">
        <v>97</v>
      </c>
      <c r="C100" s="5" t="s">
        <v>72</v>
      </c>
      <c r="D100" s="10">
        <v>44317</v>
      </c>
      <c r="E100" s="10" t="s">
        <v>113</v>
      </c>
      <c r="F100" s="132">
        <v>32000</v>
      </c>
      <c r="G100" s="176">
        <f t="shared" si="14"/>
        <v>918.4</v>
      </c>
      <c r="H100" s="183">
        <v>0</v>
      </c>
      <c r="I100" s="184">
        <v>972.8</v>
      </c>
      <c r="J100" s="186">
        <v>25</v>
      </c>
      <c r="K100" s="183">
        <v>1916.2</v>
      </c>
      <c r="L100" s="176">
        <v>30083.8</v>
      </c>
      <c r="O100" s="38"/>
      <c r="P100" s="38"/>
      <c r="Q100" s="38"/>
      <c r="R100" s="38"/>
      <c r="S100" s="38"/>
      <c r="T100" s="38"/>
      <c r="U100" s="38"/>
      <c r="V100" s="38"/>
      <c r="W100" s="38"/>
      <c r="X100" s="38"/>
      <c r="Y100" s="38"/>
      <c r="Z100" s="38"/>
      <c r="AA100" s="38"/>
      <c r="AB100" s="38"/>
      <c r="AC100" s="38"/>
      <c r="AD100" s="38"/>
      <c r="AE100" s="38"/>
      <c r="AF100" s="38"/>
      <c r="AG100" s="45"/>
      <c r="AH100" s="45"/>
      <c r="AI100" s="45"/>
      <c r="AJ100" s="45"/>
      <c r="AK100" s="45"/>
      <c r="AL100" s="45"/>
      <c r="AM100" s="45"/>
      <c r="AN100" s="45"/>
      <c r="AO100" s="45"/>
      <c r="AP100" s="45"/>
      <c r="AQ100" s="45"/>
      <c r="AR100" s="38"/>
      <c r="AS100" s="38"/>
      <c r="AT100" s="38"/>
      <c r="AU100" s="38"/>
      <c r="AV100" s="38"/>
      <c r="AW100" s="38"/>
      <c r="AX100" s="38"/>
      <c r="AY100" s="38"/>
      <c r="AZ100" s="38"/>
      <c r="BA100" s="38"/>
      <c r="BB100" s="38"/>
      <c r="BC100" s="38"/>
      <c r="BD100" s="38"/>
      <c r="BE100" s="38"/>
      <c r="BF100" s="38"/>
      <c r="BG100" s="38"/>
      <c r="BH100" s="38"/>
      <c r="BI100" s="38"/>
      <c r="BJ100" s="38"/>
      <c r="BK100" s="38"/>
      <c r="BL100" s="38"/>
      <c r="BM100" s="38"/>
      <c r="BN100" s="38"/>
      <c r="BO100" s="38"/>
      <c r="BP100" s="38"/>
      <c r="BQ100" s="38"/>
      <c r="BR100" s="38"/>
      <c r="BS100" s="38"/>
      <c r="BT100" s="38"/>
      <c r="BU100" s="38"/>
      <c r="BV100" s="38"/>
      <c r="BW100" s="38"/>
      <c r="BX100" s="38"/>
      <c r="BY100" s="38"/>
      <c r="BZ100" s="38"/>
      <c r="CA100" s="38"/>
      <c r="CB100" s="38"/>
      <c r="CC100" s="38"/>
      <c r="CD100" s="38"/>
      <c r="CE100" s="38"/>
      <c r="CF100" s="38"/>
      <c r="CG100" s="38"/>
      <c r="CH100" s="38"/>
      <c r="CI100" s="38"/>
      <c r="CJ100" s="38"/>
      <c r="CK100" s="38"/>
      <c r="CL100" s="38"/>
      <c r="CM100" s="38"/>
      <c r="CN100" s="38"/>
      <c r="CO100" s="38"/>
      <c r="CP100" s="38"/>
      <c r="CQ100" s="38"/>
      <c r="CR100" s="38"/>
      <c r="CS100" s="38"/>
      <c r="CT100" s="38"/>
      <c r="CU100" s="38"/>
      <c r="CV100" s="38"/>
      <c r="CW100" s="38"/>
      <c r="CX100" s="38"/>
      <c r="CY100" s="38"/>
      <c r="CZ100" s="38"/>
      <c r="DA100" s="38"/>
      <c r="DB100" s="38"/>
      <c r="DC100" s="38"/>
      <c r="DD100" s="38"/>
      <c r="DE100" s="38"/>
      <c r="DF100" s="38"/>
      <c r="DG100" s="38"/>
      <c r="DH100" s="38"/>
      <c r="DI100" s="38"/>
      <c r="DJ100" s="38"/>
      <c r="DK100" s="38"/>
      <c r="DL100" s="38"/>
      <c r="DM100" s="38"/>
      <c r="DN100" s="38"/>
      <c r="DO100" s="38"/>
      <c r="DP100" s="38"/>
      <c r="DQ100" s="38"/>
      <c r="DR100" s="38"/>
      <c r="DS100" s="38"/>
      <c r="DT100" s="38"/>
      <c r="DU100" s="38"/>
      <c r="DV100" s="38"/>
      <c r="DW100" s="38"/>
      <c r="DX100" s="38"/>
      <c r="DY100" s="38"/>
      <c r="DZ100" s="38"/>
      <c r="EA100" s="38"/>
      <c r="EB100" s="38"/>
      <c r="EC100" s="38"/>
      <c r="ED100" s="38"/>
      <c r="EE100" s="38"/>
      <c r="EF100" s="38"/>
      <c r="EG100" s="38"/>
      <c r="EH100" s="38"/>
      <c r="EI100" s="38"/>
      <c r="EJ100" s="38"/>
      <c r="EK100" s="38"/>
      <c r="EL100" s="38"/>
      <c r="EM100" s="38"/>
      <c r="EN100" s="38"/>
      <c r="EO100" s="38"/>
      <c r="EP100" s="38"/>
      <c r="EQ100" s="38"/>
      <c r="ER100" s="38"/>
      <c r="ES100" s="38"/>
      <c r="ET100" s="38"/>
      <c r="EU100" s="38"/>
      <c r="EV100" s="38"/>
      <c r="EW100" s="38"/>
      <c r="EX100" s="38"/>
      <c r="EY100" s="38"/>
      <c r="EZ100" s="38"/>
      <c r="FA100" s="38"/>
      <c r="FB100" s="38"/>
      <c r="FC100" s="38"/>
      <c r="FD100" s="38"/>
      <c r="FE100" s="38"/>
      <c r="FF100" s="38"/>
      <c r="FG100" s="38"/>
      <c r="FH100" s="38"/>
      <c r="FI100" s="38"/>
      <c r="FJ100" s="38"/>
      <c r="FK100" s="38"/>
      <c r="FL100" s="38"/>
      <c r="FM100" s="38"/>
      <c r="FN100" s="38"/>
      <c r="FO100" s="38"/>
      <c r="FP100" s="38"/>
      <c r="FQ100" s="38"/>
      <c r="FR100" s="38"/>
      <c r="FS100" s="38"/>
      <c r="FT100" s="38"/>
      <c r="FU100" s="38"/>
      <c r="FV100" s="38"/>
      <c r="FW100" s="38"/>
      <c r="FX100" s="38"/>
      <c r="FY100" s="38"/>
      <c r="FZ100" s="38"/>
      <c r="GA100" s="38"/>
      <c r="GB100" s="38"/>
      <c r="GC100" s="38"/>
      <c r="GD100" s="38"/>
      <c r="GE100" s="38"/>
      <c r="GF100" s="38"/>
      <c r="GG100" s="38"/>
      <c r="GH100" s="38"/>
      <c r="GI100" s="38"/>
      <c r="GJ100" s="38"/>
      <c r="GK100" s="38"/>
      <c r="GL100" s="38"/>
      <c r="GM100" s="38"/>
      <c r="GN100" s="38"/>
      <c r="GO100" s="38"/>
      <c r="GP100" s="38"/>
      <c r="GQ100" s="38"/>
      <c r="GR100" s="38"/>
      <c r="GS100" s="38"/>
      <c r="GT100" s="38"/>
      <c r="GU100" s="38"/>
      <c r="GV100" s="38"/>
      <c r="GW100" s="38"/>
      <c r="GX100" s="38"/>
      <c r="GY100" s="38"/>
      <c r="GZ100" s="38"/>
      <c r="HA100" s="38"/>
      <c r="HB100" s="38"/>
      <c r="HC100" s="38"/>
      <c r="HD100" s="38"/>
      <c r="HE100" s="38"/>
      <c r="HF100" s="38"/>
      <c r="HG100" s="38"/>
      <c r="HH100" s="38"/>
      <c r="HI100" s="38"/>
      <c r="HJ100" s="38"/>
      <c r="HK100" s="38"/>
      <c r="HL100" s="38"/>
      <c r="HM100" s="38"/>
      <c r="HN100" s="38"/>
      <c r="HO100" s="38"/>
      <c r="HP100" s="38"/>
      <c r="HQ100" s="38"/>
      <c r="HR100" s="38"/>
      <c r="HS100" s="38"/>
      <c r="HT100" s="38"/>
      <c r="HU100" s="38"/>
      <c r="HV100" s="38"/>
      <c r="HW100" s="38"/>
      <c r="HX100" s="38"/>
      <c r="HY100" s="38"/>
      <c r="HZ100" s="38"/>
      <c r="IA100" s="50"/>
      <c r="IB100" s="50"/>
      <c r="IC100" s="38"/>
      <c r="ID100" s="38"/>
      <c r="IE100" s="38"/>
      <c r="IF100" s="38"/>
      <c r="IG100" s="38"/>
      <c r="IH100" s="38"/>
      <c r="II100" s="38"/>
      <c r="IJ100" s="38"/>
      <c r="IK100" s="38"/>
      <c r="IL100" s="38"/>
      <c r="IM100" s="38"/>
      <c r="IN100" s="38"/>
      <c r="IO100" s="38"/>
      <c r="IP100" s="38"/>
      <c r="IQ100" s="38"/>
      <c r="IR100" s="38"/>
      <c r="IS100" s="38"/>
      <c r="IT100" s="38"/>
      <c r="IU100" s="38"/>
      <c r="IV100" s="38"/>
      <c r="IW100" s="38"/>
      <c r="IX100" s="38"/>
      <c r="IY100" s="38"/>
      <c r="IZ100" s="38"/>
      <c r="JA100" s="38"/>
      <c r="JB100" s="38"/>
      <c r="JC100" s="38"/>
      <c r="JD100" s="38"/>
      <c r="JE100" s="38"/>
      <c r="JF100" s="38"/>
      <c r="JG100" s="38"/>
      <c r="JH100" s="38"/>
      <c r="JI100" s="38"/>
      <c r="JJ100" s="38"/>
      <c r="JK100" s="38"/>
      <c r="JL100" s="38"/>
      <c r="JM100" s="38"/>
      <c r="JN100" s="38"/>
      <c r="JO100" s="38"/>
      <c r="JP100" s="38"/>
      <c r="JQ100" s="38"/>
      <c r="JR100" s="38"/>
      <c r="JS100" s="38"/>
      <c r="JT100" s="38"/>
      <c r="JU100" s="38"/>
      <c r="JV100" s="38"/>
      <c r="JW100" s="38"/>
      <c r="JX100" s="38"/>
      <c r="JY100" s="38"/>
      <c r="JZ100" s="38"/>
      <c r="KA100" s="38"/>
      <c r="KB100" s="38"/>
      <c r="KC100" s="38"/>
      <c r="KD100" s="38"/>
      <c r="KE100" s="38"/>
      <c r="KF100" s="38"/>
      <c r="KG100" s="38"/>
      <c r="KH100" s="38"/>
      <c r="KI100" s="38"/>
      <c r="KJ100" s="38"/>
      <c r="KK100" s="38"/>
      <c r="KL100" s="38"/>
      <c r="KM100" s="38"/>
      <c r="KN100" s="38"/>
      <c r="KO100" s="38"/>
      <c r="KP100" s="38"/>
      <c r="KQ100" s="38"/>
      <c r="KR100" s="38"/>
      <c r="KS100" s="38"/>
      <c r="KT100" s="38"/>
      <c r="KU100" s="38"/>
      <c r="KV100" s="38"/>
      <c r="KW100" s="38"/>
      <c r="KX100" s="38"/>
      <c r="KY100" s="38"/>
      <c r="KZ100" s="38"/>
      <c r="LA100" s="38"/>
      <c r="LB100" s="38"/>
      <c r="LC100" s="38"/>
      <c r="LD100" s="38"/>
      <c r="LE100" s="38"/>
      <c r="LF100" s="38"/>
      <c r="LG100" s="38"/>
      <c r="LH100" s="38"/>
      <c r="LI100" s="38"/>
      <c r="LJ100" s="38"/>
      <c r="LK100" s="38"/>
      <c r="LL100" s="38"/>
      <c r="LM100" s="38"/>
      <c r="LN100" s="38"/>
      <c r="LO100" s="38"/>
      <c r="LP100" s="38"/>
      <c r="LQ100" s="38"/>
      <c r="LR100" s="38"/>
      <c r="LS100" s="38"/>
      <c r="LT100" s="38"/>
      <c r="LU100" s="38"/>
      <c r="LV100" s="38"/>
      <c r="LW100" s="38"/>
      <c r="LX100" s="38"/>
      <c r="LY100" s="38"/>
      <c r="LZ100" s="38"/>
      <c r="MA100" s="38"/>
      <c r="MB100" s="38"/>
      <c r="MC100" s="38"/>
      <c r="MD100" s="38"/>
      <c r="ME100" s="38"/>
      <c r="MF100" s="38"/>
      <c r="MG100" s="38"/>
      <c r="MH100" s="38"/>
      <c r="MI100" s="38"/>
      <c r="MJ100" s="38"/>
      <c r="MK100" s="38"/>
      <c r="ML100" s="38"/>
      <c r="MM100" s="38"/>
      <c r="MN100" s="38"/>
      <c r="MO100" s="38"/>
      <c r="MP100" s="38"/>
      <c r="MQ100" s="38"/>
      <c r="MR100" s="38"/>
      <c r="MS100" s="38"/>
      <c r="MT100" s="38"/>
      <c r="MU100" s="38"/>
      <c r="MV100" s="38"/>
      <c r="MW100" s="38"/>
      <c r="MX100" s="38"/>
      <c r="MY100" s="38"/>
      <c r="MZ100" s="38"/>
      <c r="NA100" s="38"/>
      <c r="NB100" s="38"/>
      <c r="NC100" s="38"/>
      <c r="ND100" s="38"/>
      <c r="NE100" s="38"/>
      <c r="NF100" s="38"/>
      <c r="NG100" s="38"/>
      <c r="NH100" s="38"/>
      <c r="NI100" s="38"/>
      <c r="NJ100" s="38"/>
      <c r="NK100" s="38"/>
      <c r="NL100" s="38"/>
      <c r="NM100" s="38"/>
      <c r="NN100" s="38"/>
      <c r="NO100" s="38"/>
      <c r="NP100" s="38"/>
      <c r="NQ100" s="38"/>
      <c r="NR100" s="38"/>
      <c r="NS100" s="38"/>
      <c r="NT100" s="38"/>
      <c r="NU100" s="38"/>
      <c r="NV100" s="38"/>
      <c r="NW100" s="38"/>
      <c r="NX100" s="38"/>
      <c r="NY100" s="38"/>
      <c r="NZ100" s="38"/>
      <c r="OA100" s="38"/>
      <c r="OB100" s="38"/>
      <c r="OC100" s="38"/>
      <c r="OD100" s="38"/>
      <c r="OE100" s="38"/>
      <c r="OF100" s="38"/>
      <c r="OG100" s="38"/>
      <c r="OH100" s="38"/>
      <c r="OI100" s="38"/>
      <c r="OJ100" s="38"/>
      <c r="OK100" s="38"/>
      <c r="OL100" s="38"/>
      <c r="OM100" s="38"/>
      <c r="ON100" s="38"/>
      <c r="OO100" s="38"/>
      <c r="OP100" s="38"/>
      <c r="OQ100" s="38"/>
      <c r="OR100" s="38"/>
      <c r="OS100" s="38"/>
      <c r="OT100" s="38"/>
      <c r="OU100" s="38"/>
      <c r="OV100" s="38"/>
      <c r="OW100" s="38"/>
      <c r="OX100" s="38"/>
      <c r="OY100" s="38"/>
      <c r="OZ100" s="38"/>
      <c r="PA100" s="38"/>
      <c r="PB100" s="38"/>
      <c r="PC100" s="38"/>
      <c r="PD100" s="38"/>
      <c r="PE100" s="38"/>
      <c r="PF100" s="38"/>
      <c r="PG100" s="38"/>
      <c r="PH100" s="38"/>
      <c r="PI100" s="38"/>
      <c r="PJ100" s="38"/>
      <c r="PK100" s="38"/>
      <c r="PL100" s="38"/>
      <c r="PM100" s="38"/>
      <c r="PN100" s="38"/>
      <c r="PO100" s="38"/>
      <c r="PP100" s="38"/>
      <c r="PQ100" s="38"/>
      <c r="PR100" s="38"/>
      <c r="PS100" s="38"/>
      <c r="PT100" s="38"/>
      <c r="PU100" s="38"/>
      <c r="PV100" s="38"/>
      <c r="PW100" s="38"/>
      <c r="PX100" s="38"/>
      <c r="PY100" s="38"/>
      <c r="PZ100" s="38"/>
      <c r="QA100" s="38"/>
      <c r="QB100" s="38"/>
      <c r="QC100" s="38"/>
      <c r="QD100" s="38"/>
      <c r="QE100" s="38"/>
      <c r="QF100" s="38"/>
      <c r="QG100" s="38"/>
      <c r="QH100" s="38"/>
      <c r="QI100" s="38"/>
      <c r="QJ100" s="38"/>
      <c r="QK100" s="38"/>
      <c r="QL100" s="38"/>
      <c r="QM100" s="38"/>
      <c r="QN100" s="38"/>
      <c r="QO100" s="38"/>
      <c r="QP100" s="38"/>
      <c r="QQ100" s="38"/>
      <c r="QR100" s="38"/>
      <c r="QS100" s="38"/>
      <c r="QT100" s="38"/>
      <c r="QU100" s="38"/>
      <c r="QV100" s="38"/>
      <c r="QW100" s="38"/>
      <c r="QX100" s="38"/>
      <c r="QY100" s="38"/>
      <c r="QZ100" s="38"/>
      <c r="RA100" s="38"/>
      <c r="RB100" s="38"/>
      <c r="RC100" s="38"/>
      <c r="RD100" s="38"/>
      <c r="RE100" s="38"/>
      <c r="RF100" s="38"/>
      <c r="RG100" s="38"/>
      <c r="RH100" s="38"/>
      <c r="RI100" s="38"/>
      <c r="RJ100" s="38"/>
      <c r="RK100" s="38"/>
      <c r="RL100" s="38"/>
      <c r="RM100" s="38"/>
      <c r="RN100" s="38"/>
      <c r="RO100" s="38"/>
      <c r="RP100" s="38"/>
      <c r="RQ100" s="38"/>
      <c r="RR100" s="38"/>
      <c r="RS100" s="38"/>
      <c r="RT100" s="38"/>
      <c r="RU100" s="38"/>
      <c r="RV100" s="38"/>
      <c r="RW100" s="38"/>
      <c r="RX100" s="38"/>
      <c r="RY100" s="38"/>
      <c r="RZ100" s="38"/>
      <c r="SA100" s="38"/>
      <c r="SB100" s="38"/>
      <c r="SC100" s="38"/>
      <c r="SD100" s="38"/>
      <c r="SE100" s="38"/>
      <c r="SF100" s="38"/>
      <c r="SG100" s="38"/>
      <c r="SH100" s="38"/>
      <c r="SI100" s="38"/>
      <c r="SJ100" s="38"/>
      <c r="SK100" s="38"/>
      <c r="SL100" s="38"/>
      <c r="SM100" s="38"/>
      <c r="SN100" s="38"/>
      <c r="SO100" s="38"/>
      <c r="SP100" s="38"/>
      <c r="SQ100" s="38"/>
      <c r="SR100" s="38"/>
      <c r="SS100" s="38"/>
      <c r="ST100" s="38"/>
      <c r="SU100" s="38"/>
      <c r="SV100" s="38"/>
      <c r="SW100" s="38"/>
      <c r="SX100" s="38"/>
      <c r="SY100" s="38"/>
      <c r="SZ100" s="38"/>
      <c r="TA100" s="38"/>
      <c r="TB100" s="38"/>
      <c r="TC100" s="38"/>
      <c r="TD100" s="38"/>
      <c r="TE100" s="38"/>
      <c r="TF100" s="38"/>
      <c r="TG100" s="38"/>
      <c r="TH100" s="38"/>
      <c r="TI100" s="38"/>
      <c r="TJ100" s="38"/>
      <c r="TK100" s="38"/>
      <c r="TL100" s="38"/>
      <c r="TM100" s="38"/>
      <c r="TN100" s="38"/>
      <c r="TO100" s="38"/>
      <c r="TP100" s="38"/>
      <c r="TQ100" s="38"/>
      <c r="TR100" s="38"/>
      <c r="TS100" s="38"/>
      <c r="TT100" s="38"/>
      <c r="TU100" s="38"/>
      <c r="TV100" s="38"/>
      <c r="TW100" s="38"/>
      <c r="TX100" s="38"/>
      <c r="TY100" s="38"/>
      <c r="TZ100" s="38"/>
      <c r="UA100" s="38"/>
      <c r="UB100" s="38"/>
      <c r="UC100" s="38"/>
      <c r="UD100" s="38"/>
      <c r="UE100" s="38"/>
      <c r="UF100" s="38"/>
      <c r="UG100" s="38"/>
      <c r="UH100" s="38"/>
      <c r="UI100" s="38"/>
      <c r="UJ100" s="38"/>
      <c r="UK100" s="38"/>
      <c r="UL100" s="38"/>
      <c r="UM100" s="38"/>
      <c r="UN100" s="38"/>
      <c r="UO100" s="38"/>
      <c r="UP100" s="38"/>
      <c r="UQ100" s="38"/>
      <c r="UR100" s="38"/>
      <c r="US100" s="38"/>
      <c r="UT100" s="38"/>
      <c r="UU100" s="38"/>
      <c r="UV100" s="38"/>
      <c r="UW100" s="38"/>
      <c r="UX100" s="38"/>
      <c r="UY100" s="38"/>
      <c r="UZ100" s="38"/>
      <c r="VA100" s="38"/>
      <c r="VB100" s="38"/>
      <c r="VC100" s="38"/>
      <c r="VD100" s="38"/>
      <c r="VE100" s="38"/>
      <c r="VF100" s="38"/>
      <c r="VG100" s="38"/>
      <c r="VH100" s="38"/>
      <c r="VI100" s="38"/>
      <c r="VJ100" s="38"/>
      <c r="VK100" s="38"/>
      <c r="VL100" s="38"/>
      <c r="VM100" s="38"/>
      <c r="VN100" s="38"/>
      <c r="VO100" s="38"/>
      <c r="VP100" s="38"/>
      <c r="VQ100" s="38"/>
      <c r="VR100" s="38"/>
      <c r="VS100" s="38"/>
      <c r="VT100" s="38"/>
      <c r="VU100" s="38"/>
      <c r="VV100" s="38"/>
      <c r="VW100" s="38"/>
      <c r="VX100" s="38"/>
      <c r="VY100" s="38"/>
      <c r="VZ100" s="38"/>
      <c r="WA100" s="38"/>
      <c r="WB100" s="38"/>
      <c r="WC100" s="38"/>
      <c r="WD100" s="38"/>
      <c r="WE100" s="38"/>
      <c r="WF100" s="38"/>
      <c r="WG100" s="38"/>
      <c r="WH100" s="38"/>
      <c r="WI100" s="38"/>
      <c r="WJ100" s="38"/>
      <c r="WK100" s="38"/>
      <c r="WL100" s="38"/>
      <c r="WM100" s="38"/>
      <c r="WN100" s="38"/>
      <c r="WO100" s="38"/>
      <c r="WP100" s="38"/>
      <c r="WQ100" s="38"/>
      <c r="WR100" s="38"/>
      <c r="WS100" s="38"/>
      <c r="WT100" s="38"/>
      <c r="WU100" s="38"/>
      <c r="WV100" s="38"/>
      <c r="WW100" s="38"/>
      <c r="WX100" s="38"/>
      <c r="WY100" s="38"/>
      <c r="WZ100" s="38"/>
      <c r="XA100" s="38"/>
      <c r="XB100" s="38"/>
      <c r="XC100" s="38"/>
      <c r="XD100" s="38"/>
      <c r="XE100" s="38"/>
      <c r="XF100" s="38"/>
      <c r="XG100" s="38"/>
      <c r="XH100" s="38"/>
      <c r="XI100" s="38"/>
      <c r="XJ100" s="38"/>
      <c r="XK100" s="38"/>
      <c r="XL100" s="38"/>
      <c r="XM100" s="38"/>
      <c r="XN100" s="38"/>
      <c r="XO100" s="38"/>
      <c r="XP100" s="38"/>
      <c r="XQ100" s="38"/>
      <c r="XR100" s="38"/>
      <c r="XS100" s="38"/>
      <c r="XT100" s="38"/>
      <c r="XU100" s="38"/>
      <c r="XV100" s="38"/>
      <c r="XW100" s="38"/>
      <c r="XX100" s="38"/>
      <c r="XY100" s="38"/>
      <c r="XZ100" s="38"/>
      <c r="YA100" s="38"/>
      <c r="YB100" s="38"/>
      <c r="YC100" s="38"/>
      <c r="YD100" s="38"/>
      <c r="YE100" s="38"/>
      <c r="YF100" s="38"/>
      <c r="YG100" s="38"/>
      <c r="YH100" s="38"/>
      <c r="YI100" s="38"/>
      <c r="YJ100" s="38"/>
      <c r="YK100" s="38"/>
      <c r="YL100" s="38"/>
      <c r="YM100" s="38"/>
      <c r="YN100" s="38"/>
      <c r="YO100" s="38"/>
      <c r="YP100" s="38"/>
      <c r="YQ100" s="38"/>
      <c r="YR100" s="38"/>
    </row>
    <row r="101" spans="1:668" s="39" customFormat="1" ht="15.75" x14ac:dyDescent="0.25">
      <c r="A101" s="4" t="s">
        <v>189</v>
      </c>
      <c r="B101" s="5" t="s">
        <v>221</v>
      </c>
      <c r="C101" s="5" t="s">
        <v>72</v>
      </c>
      <c r="D101" s="10">
        <v>44652</v>
      </c>
      <c r="E101" s="10" t="s">
        <v>113</v>
      </c>
      <c r="F101" s="132">
        <v>32000</v>
      </c>
      <c r="G101" s="176">
        <v>918.4</v>
      </c>
      <c r="H101" s="183">
        <v>0</v>
      </c>
      <c r="I101" s="184">
        <v>972.8</v>
      </c>
      <c r="J101" s="186">
        <v>25</v>
      </c>
      <c r="K101" s="183">
        <v>1916.2</v>
      </c>
      <c r="L101" s="176">
        <v>30083.8</v>
      </c>
      <c r="O101" s="38"/>
      <c r="P101" s="38"/>
      <c r="Q101" s="38"/>
      <c r="R101" s="38"/>
      <c r="S101" s="38"/>
      <c r="T101" s="38"/>
      <c r="U101" s="38"/>
      <c r="V101" s="38"/>
      <c r="W101" s="38"/>
      <c r="X101" s="38"/>
      <c r="Y101" s="38"/>
      <c r="Z101" s="38"/>
      <c r="AA101" s="38"/>
      <c r="AB101" s="38"/>
      <c r="AC101" s="38"/>
      <c r="AD101" s="38"/>
      <c r="AE101" s="38"/>
      <c r="AF101" s="38"/>
      <c r="AG101" s="45"/>
      <c r="AH101" s="45"/>
      <c r="AI101" s="45"/>
      <c r="AJ101" s="45"/>
      <c r="AK101" s="45"/>
      <c r="AL101" s="45"/>
      <c r="AM101" s="45"/>
      <c r="AN101" s="45"/>
      <c r="AO101" s="45"/>
      <c r="AP101" s="45"/>
      <c r="AQ101" s="45"/>
      <c r="AR101" s="38"/>
      <c r="AS101" s="38"/>
      <c r="AT101" s="38"/>
      <c r="AU101" s="38"/>
      <c r="AV101" s="38"/>
      <c r="AW101" s="38"/>
      <c r="AX101" s="38"/>
      <c r="AY101" s="38"/>
      <c r="AZ101" s="38"/>
      <c r="BA101" s="38"/>
      <c r="BB101" s="38"/>
      <c r="BC101" s="38"/>
      <c r="BD101" s="38"/>
      <c r="BE101" s="38"/>
      <c r="BF101" s="38"/>
      <c r="BG101" s="38"/>
      <c r="BH101" s="38"/>
      <c r="BI101" s="38"/>
      <c r="BJ101" s="38"/>
      <c r="BK101" s="38"/>
      <c r="BL101" s="38"/>
      <c r="BM101" s="38"/>
      <c r="BN101" s="38"/>
      <c r="BO101" s="38"/>
      <c r="BP101" s="38"/>
      <c r="BQ101" s="38"/>
      <c r="BR101" s="38"/>
      <c r="BS101" s="38"/>
      <c r="BT101" s="38"/>
      <c r="BU101" s="38"/>
      <c r="BV101" s="38"/>
      <c r="BW101" s="38"/>
      <c r="BX101" s="38"/>
      <c r="BY101" s="38"/>
      <c r="BZ101" s="38"/>
      <c r="CA101" s="38"/>
      <c r="CB101" s="38"/>
      <c r="CC101" s="38"/>
      <c r="CD101" s="38"/>
      <c r="CE101" s="38"/>
      <c r="CF101" s="38"/>
      <c r="CG101" s="38"/>
      <c r="CH101" s="38"/>
      <c r="CI101" s="38"/>
      <c r="CJ101" s="38"/>
      <c r="CK101" s="38"/>
      <c r="CL101" s="38"/>
      <c r="CM101" s="38"/>
      <c r="CN101" s="38"/>
      <c r="CO101" s="38"/>
      <c r="CP101" s="38"/>
      <c r="CQ101" s="38"/>
      <c r="CR101" s="38"/>
      <c r="CS101" s="38"/>
      <c r="CT101" s="38"/>
      <c r="CU101" s="38"/>
      <c r="CV101" s="38"/>
      <c r="CW101" s="38"/>
      <c r="CX101" s="38"/>
      <c r="CY101" s="38"/>
      <c r="CZ101" s="38"/>
      <c r="DA101" s="38"/>
      <c r="DB101" s="38"/>
      <c r="DC101" s="38"/>
      <c r="DD101" s="38"/>
      <c r="DE101" s="38"/>
      <c r="DF101" s="38"/>
      <c r="DG101" s="38"/>
      <c r="DH101" s="38"/>
      <c r="DI101" s="38"/>
      <c r="DJ101" s="38"/>
      <c r="DK101" s="38"/>
      <c r="DL101" s="38"/>
      <c r="DM101" s="38"/>
      <c r="DN101" s="38"/>
      <c r="DO101" s="38"/>
      <c r="DP101" s="38"/>
      <c r="DQ101" s="38"/>
      <c r="DR101" s="38"/>
      <c r="DS101" s="38"/>
      <c r="DT101" s="38"/>
      <c r="DU101" s="38"/>
      <c r="DV101" s="38"/>
      <c r="DW101" s="38"/>
      <c r="DX101" s="38"/>
      <c r="DY101" s="38"/>
      <c r="DZ101" s="38"/>
      <c r="EA101" s="38"/>
      <c r="EB101" s="38"/>
      <c r="EC101" s="38"/>
      <c r="ED101" s="38"/>
      <c r="EE101" s="38"/>
      <c r="EF101" s="38"/>
      <c r="EG101" s="38"/>
      <c r="EH101" s="38"/>
      <c r="EI101" s="38"/>
      <c r="EJ101" s="38"/>
      <c r="EK101" s="38"/>
      <c r="EL101" s="38"/>
      <c r="EM101" s="38"/>
      <c r="EN101" s="38"/>
      <c r="EO101" s="38"/>
      <c r="EP101" s="38"/>
      <c r="EQ101" s="38"/>
      <c r="ER101" s="38"/>
      <c r="ES101" s="38"/>
      <c r="ET101" s="38"/>
      <c r="EU101" s="38"/>
      <c r="EV101" s="38"/>
      <c r="EW101" s="38"/>
      <c r="EX101" s="38"/>
      <c r="EY101" s="38"/>
      <c r="EZ101" s="38"/>
      <c r="FA101" s="38"/>
      <c r="FB101" s="38"/>
      <c r="FC101" s="38"/>
      <c r="FD101" s="38"/>
      <c r="FE101" s="38"/>
      <c r="FF101" s="38"/>
      <c r="FG101" s="38"/>
      <c r="FH101" s="38"/>
      <c r="FI101" s="38"/>
      <c r="FJ101" s="38"/>
      <c r="FK101" s="38"/>
      <c r="FL101" s="38"/>
      <c r="FM101" s="38"/>
      <c r="FN101" s="38"/>
      <c r="FO101" s="38"/>
      <c r="FP101" s="38"/>
      <c r="FQ101" s="38"/>
      <c r="FR101" s="38"/>
      <c r="FS101" s="38"/>
      <c r="FT101" s="38"/>
      <c r="FU101" s="38"/>
      <c r="FV101" s="38"/>
      <c r="FW101" s="38"/>
      <c r="FX101" s="38"/>
      <c r="FY101" s="38"/>
      <c r="FZ101" s="38"/>
      <c r="GA101" s="38"/>
      <c r="GB101" s="38"/>
      <c r="GC101" s="38"/>
      <c r="GD101" s="38"/>
      <c r="GE101" s="38"/>
      <c r="GF101" s="38"/>
      <c r="GG101" s="38"/>
      <c r="GH101" s="38"/>
      <c r="GI101" s="38"/>
      <c r="GJ101" s="38"/>
      <c r="GK101" s="38"/>
      <c r="GL101" s="38"/>
      <c r="GM101" s="38"/>
      <c r="GN101" s="38"/>
      <c r="GO101" s="38"/>
      <c r="GP101" s="38"/>
      <c r="GQ101" s="38"/>
      <c r="GR101" s="38"/>
      <c r="GS101" s="38"/>
      <c r="GT101" s="38"/>
      <c r="GU101" s="38"/>
      <c r="GV101" s="38"/>
      <c r="GW101" s="38"/>
      <c r="GX101" s="38"/>
      <c r="GY101" s="38"/>
      <c r="GZ101" s="38"/>
      <c r="HA101" s="38"/>
      <c r="HB101" s="38"/>
      <c r="HC101" s="38"/>
      <c r="HD101" s="38"/>
      <c r="HE101" s="38"/>
      <c r="HF101" s="38"/>
      <c r="HG101" s="38"/>
      <c r="HH101" s="38"/>
      <c r="HI101" s="38"/>
      <c r="HJ101" s="38"/>
      <c r="HK101" s="38"/>
      <c r="HL101" s="38"/>
      <c r="HM101" s="38"/>
      <c r="HN101" s="38"/>
      <c r="HO101" s="38"/>
      <c r="HP101" s="38"/>
      <c r="HQ101" s="38"/>
      <c r="HR101" s="38"/>
      <c r="HS101" s="38"/>
      <c r="HT101" s="38"/>
      <c r="HU101" s="38"/>
      <c r="HV101" s="38"/>
      <c r="HW101" s="38"/>
      <c r="HX101" s="38"/>
      <c r="HY101" s="38"/>
      <c r="HZ101" s="38"/>
      <c r="IA101" s="50"/>
      <c r="IB101" s="50"/>
      <c r="IC101" s="38"/>
      <c r="ID101" s="38"/>
      <c r="IE101" s="38"/>
      <c r="IF101" s="38"/>
      <c r="IG101" s="38"/>
      <c r="IH101" s="38"/>
      <c r="II101" s="38"/>
      <c r="IJ101" s="38"/>
      <c r="IK101" s="38"/>
      <c r="IL101" s="38"/>
      <c r="IM101" s="38"/>
      <c r="IN101" s="38"/>
      <c r="IO101" s="38"/>
      <c r="IP101" s="38"/>
      <c r="IQ101" s="38"/>
      <c r="IR101" s="38"/>
      <c r="IS101" s="38"/>
      <c r="IT101" s="38"/>
      <c r="IU101" s="38"/>
      <c r="IV101" s="38"/>
      <c r="IW101" s="38"/>
      <c r="IX101" s="38"/>
      <c r="IY101" s="38"/>
      <c r="IZ101" s="38"/>
      <c r="JA101" s="38"/>
      <c r="JB101" s="38"/>
      <c r="JC101" s="38"/>
      <c r="JD101" s="38"/>
      <c r="JE101" s="38"/>
      <c r="JF101" s="38"/>
      <c r="JG101" s="38"/>
      <c r="JH101" s="38"/>
      <c r="JI101" s="38"/>
      <c r="JJ101" s="38"/>
      <c r="JK101" s="38"/>
      <c r="JL101" s="38"/>
      <c r="JM101" s="38"/>
      <c r="JN101" s="38"/>
      <c r="JO101" s="38"/>
      <c r="JP101" s="38"/>
      <c r="JQ101" s="38"/>
      <c r="JR101" s="38"/>
      <c r="JS101" s="38"/>
      <c r="JT101" s="38"/>
      <c r="JU101" s="38"/>
      <c r="JV101" s="38"/>
      <c r="JW101" s="38"/>
      <c r="JX101" s="38"/>
      <c r="JY101" s="38"/>
      <c r="JZ101" s="38"/>
      <c r="KA101" s="38"/>
      <c r="KB101" s="38"/>
      <c r="KC101" s="38"/>
      <c r="KD101" s="38"/>
      <c r="KE101" s="38"/>
      <c r="KF101" s="38"/>
      <c r="KG101" s="38"/>
      <c r="KH101" s="38"/>
      <c r="KI101" s="38"/>
      <c r="KJ101" s="38"/>
      <c r="KK101" s="38"/>
      <c r="KL101" s="38"/>
      <c r="KM101" s="38"/>
      <c r="KN101" s="38"/>
      <c r="KO101" s="38"/>
      <c r="KP101" s="38"/>
      <c r="KQ101" s="38"/>
      <c r="KR101" s="38"/>
      <c r="KS101" s="38"/>
      <c r="KT101" s="38"/>
      <c r="KU101" s="38"/>
      <c r="KV101" s="38"/>
      <c r="KW101" s="38"/>
      <c r="KX101" s="38"/>
      <c r="KY101" s="38"/>
      <c r="KZ101" s="38"/>
      <c r="LA101" s="38"/>
      <c r="LB101" s="38"/>
      <c r="LC101" s="38"/>
      <c r="LD101" s="38"/>
      <c r="LE101" s="38"/>
      <c r="LF101" s="38"/>
      <c r="LG101" s="38"/>
      <c r="LH101" s="38"/>
      <c r="LI101" s="38"/>
      <c r="LJ101" s="38"/>
      <c r="LK101" s="38"/>
      <c r="LL101" s="38"/>
      <c r="LM101" s="38"/>
      <c r="LN101" s="38"/>
      <c r="LO101" s="38"/>
      <c r="LP101" s="38"/>
      <c r="LQ101" s="38"/>
      <c r="LR101" s="38"/>
      <c r="LS101" s="38"/>
      <c r="LT101" s="38"/>
      <c r="LU101" s="38"/>
      <c r="LV101" s="38"/>
      <c r="LW101" s="38"/>
      <c r="LX101" s="38"/>
      <c r="LY101" s="38"/>
      <c r="LZ101" s="38"/>
      <c r="MA101" s="38"/>
      <c r="MB101" s="38"/>
      <c r="MC101" s="38"/>
      <c r="MD101" s="38"/>
      <c r="ME101" s="38"/>
      <c r="MF101" s="38"/>
      <c r="MG101" s="38"/>
      <c r="MH101" s="38"/>
      <c r="MI101" s="38"/>
      <c r="MJ101" s="38"/>
      <c r="MK101" s="38"/>
      <c r="ML101" s="38"/>
      <c r="MM101" s="38"/>
      <c r="MN101" s="38"/>
      <c r="MO101" s="38"/>
      <c r="MP101" s="38"/>
      <c r="MQ101" s="38"/>
      <c r="MR101" s="38"/>
      <c r="MS101" s="38"/>
      <c r="MT101" s="38"/>
      <c r="MU101" s="38"/>
      <c r="MV101" s="38"/>
      <c r="MW101" s="38"/>
      <c r="MX101" s="38"/>
      <c r="MY101" s="38"/>
      <c r="MZ101" s="38"/>
      <c r="NA101" s="38"/>
      <c r="NB101" s="38"/>
      <c r="NC101" s="38"/>
      <c r="ND101" s="38"/>
      <c r="NE101" s="38"/>
      <c r="NF101" s="38"/>
      <c r="NG101" s="38"/>
      <c r="NH101" s="38"/>
      <c r="NI101" s="38"/>
      <c r="NJ101" s="38"/>
      <c r="NK101" s="38"/>
      <c r="NL101" s="38"/>
      <c r="NM101" s="38"/>
      <c r="NN101" s="38"/>
      <c r="NO101" s="38"/>
      <c r="NP101" s="38"/>
      <c r="NQ101" s="38"/>
      <c r="NR101" s="38"/>
      <c r="NS101" s="38"/>
      <c r="NT101" s="38"/>
      <c r="NU101" s="38"/>
      <c r="NV101" s="38"/>
      <c r="NW101" s="38"/>
      <c r="NX101" s="38"/>
      <c r="NY101" s="38"/>
      <c r="NZ101" s="38"/>
      <c r="OA101" s="38"/>
      <c r="OB101" s="38"/>
      <c r="OC101" s="38"/>
      <c r="OD101" s="38"/>
      <c r="OE101" s="38"/>
      <c r="OF101" s="38"/>
      <c r="OG101" s="38"/>
      <c r="OH101" s="38"/>
      <c r="OI101" s="38"/>
      <c r="OJ101" s="38"/>
      <c r="OK101" s="38"/>
      <c r="OL101" s="38"/>
      <c r="OM101" s="38"/>
      <c r="ON101" s="38"/>
      <c r="OO101" s="38"/>
      <c r="OP101" s="38"/>
      <c r="OQ101" s="38"/>
      <c r="OR101" s="38"/>
      <c r="OS101" s="38"/>
      <c r="OT101" s="38"/>
      <c r="OU101" s="38"/>
      <c r="OV101" s="38"/>
      <c r="OW101" s="38"/>
      <c r="OX101" s="38"/>
      <c r="OY101" s="38"/>
      <c r="OZ101" s="38"/>
      <c r="PA101" s="38"/>
      <c r="PB101" s="38"/>
      <c r="PC101" s="38"/>
      <c r="PD101" s="38"/>
      <c r="PE101" s="38"/>
      <c r="PF101" s="38"/>
      <c r="PG101" s="38"/>
      <c r="PH101" s="38"/>
      <c r="PI101" s="38"/>
      <c r="PJ101" s="38"/>
      <c r="PK101" s="38"/>
      <c r="PL101" s="38"/>
      <c r="PM101" s="38"/>
      <c r="PN101" s="38"/>
      <c r="PO101" s="38"/>
      <c r="PP101" s="38"/>
      <c r="PQ101" s="38"/>
      <c r="PR101" s="38"/>
      <c r="PS101" s="38"/>
      <c r="PT101" s="38"/>
      <c r="PU101" s="38"/>
      <c r="PV101" s="38"/>
      <c r="PW101" s="38"/>
      <c r="PX101" s="38"/>
      <c r="PY101" s="38"/>
      <c r="PZ101" s="38"/>
      <c r="QA101" s="38"/>
      <c r="QB101" s="38"/>
      <c r="QC101" s="38"/>
      <c r="QD101" s="38"/>
      <c r="QE101" s="38"/>
      <c r="QF101" s="38"/>
      <c r="QG101" s="38"/>
      <c r="QH101" s="38"/>
      <c r="QI101" s="38"/>
      <c r="QJ101" s="38"/>
      <c r="QK101" s="38"/>
      <c r="QL101" s="38"/>
      <c r="QM101" s="38"/>
      <c r="QN101" s="38"/>
      <c r="QO101" s="38"/>
      <c r="QP101" s="38"/>
      <c r="QQ101" s="38"/>
      <c r="QR101" s="38"/>
      <c r="QS101" s="38"/>
      <c r="QT101" s="38"/>
      <c r="QU101" s="38"/>
      <c r="QV101" s="38"/>
      <c r="QW101" s="38"/>
      <c r="QX101" s="38"/>
      <c r="QY101" s="38"/>
      <c r="QZ101" s="38"/>
      <c r="RA101" s="38"/>
      <c r="RB101" s="38"/>
      <c r="RC101" s="38"/>
      <c r="RD101" s="38"/>
      <c r="RE101" s="38"/>
      <c r="RF101" s="38"/>
      <c r="RG101" s="38"/>
      <c r="RH101" s="38"/>
      <c r="RI101" s="38"/>
      <c r="RJ101" s="38"/>
      <c r="RK101" s="38"/>
      <c r="RL101" s="38"/>
      <c r="RM101" s="38"/>
      <c r="RN101" s="38"/>
      <c r="RO101" s="38"/>
      <c r="RP101" s="38"/>
      <c r="RQ101" s="38"/>
      <c r="RR101" s="38"/>
      <c r="RS101" s="38"/>
      <c r="RT101" s="38"/>
      <c r="RU101" s="38"/>
      <c r="RV101" s="38"/>
      <c r="RW101" s="38"/>
      <c r="RX101" s="38"/>
      <c r="RY101" s="38"/>
      <c r="RZ101" s="38"/>
      <c r="SA101" s="38"/>
      <c r="SB101" s="38"/>
      <c r="SC101" s="38"/>
      <c r="SD101" s="38"/>
      <c r="SE101" s="38"/>
      <c r="SF101" s="38"/>
      <c r="SG101" s="38"/>
      <c r="SH101" s="38"/>
      <c r="SI101" s="38"/>
      <c r="SJ101" s="38"/>
      <c r="SK101" s="38"/>
      <c r="SL101" s="38"/>
      <c r="SM101" s="38"/>
      <c r="SN101" s="38"/>
      <c r="SO101" s="38"/>
      <c r="SP101" s="38"/>
      <c r="SQ101" s="38"/>
      <c r="SR101" s="38"/>
      <c r="SS101" s="38"/>
      <c r="ST101" s="38"/>
      <c r="SU101" s="38"/>
      <c r="SV101" s="38"/>
      <c r="SW101" s="38"/>
      <c r="SX101" s="38"/>
      <c r="SY101" s="38"/>
      <c r="SZ101" s="38"/>
      <c r="TA101" s="38"/>
      <c r="TB101" s="38"/>
      <c r="TC101" s="38"/>
      <c r="TD101" s="38"/>
      <c r="TE101" s="38"/>
      <c r="TF101" s="38"/>
      <c r="TG101" s="38"/>
      <c r="TH101" s="38"/>
      <c r="TI101" s="38"/>
      <c r="TJ101" s="38"/>
      <c r="TK101" s="38"/>
      <c r="TL101" s="38"/>
      <c r="TM101" s="38"/>
      <c r="TN101" s="38"/>
      <c r="TO101" s="38"/>
      <c r="TP101" s="38"/>
      <c r="TQ101" s="38"/>
      <c r="TR101" s="38"/>
      <c r="TS101" s="38"/>
      <c r="TT101" s="38"/>
      <c r="TU101" s="38"/>
      <c r="TV101" s="38"/>
      <c r="TW101" s="38"/>
      <c r="TX101" s="38"/>
      <c r="TY101" s="38"/>
      <c r="TZ101" s="38"/>
      <c r="UA101" s="38"/>
      <c r="UB101" s="38"/>
      <c r="UC101" s="38"/>
      <c r="UD101" s="38"/>
      <c r="UE101" s="38"/>
      <c r="UF101" s="38"/>
      <c r="UG101" s="38"/>
      <c r="UH101" s="38"/>
      <c r="UI101" s="38"/>
      <c r="UJ101" s="38"/>
      <c r="UK101" s="38"/>
      <c r="UL101" s="38"/>
      <c r="UM101" s="38"/>
      <c r="UN101" s="38"/>
      <c r="UO101" s="38"/>
      <c r="UP101" s="38"/>
      <c r="UQ101" s="38"/>
      <c r="UR101" s="38"/>
      <c r="US101" s="38"/>
      <c r="UT101" s="38"/>
      <c r="UU101" s="38"/>
      <c r="UV101" s="38"/>
      <c r="UW101" s="38"/>
      <c r="UX101" s="38"/>
      <c r="UY101" s="38"/>
      <c r="UZ101" s="38"/>
      <c r="VA101" s="38"/>
      <c r="VB101" s="38"/>
      <c r="VC101" s="38"/>
      <c r="VD101" s="38"/>
      <c r="VE101" s="38"/>
      <c r="VF101" s="38"/>
      <c r="VG101" s="38"/>
      <c r="VH101" s="38"/>
      <c r="VI101" s="38"/>
      <c r="VJ101" s="38"/>
      <c r="VK101" s="38"/>
      <c r="VL101" s="38"/>
      <c r="VM101" s="38"/>
      <c r="VN101" s="38"/>
      <c r="VO101" s="38"/>
      <c r="VP101" s="38"/>
      <c r="VQ101" s="38"/>
      <c r="VR101" s="38"/>
      <c r="VS101" s="38"/>
      <c r="VT101" s="38"/>
      <c r="VU101" s="38"/>
      <c r="VV101" s="38"/>
      <c r="VW101" s="38"/>
      <c r="VX101" s="38"/>
      <c r="VY101" s="38"/>
      <c r="VZ101" s="38"/>
      <c r="WA101" s="38"/>
      <c r="WB101" s="38"/>
      <c r="WC101" s="38"/>
      <c r="WD101" s="38"/>
      <c r="WE101" s="38"/>
      <c r="WF101" s="38"/>
      <c r="WG101" s="38"/>
      <c r="WH101" s="38"/>
      <c r="WI101" s="38"/>
      <c r="WJ101" s="38"/>
      <c r="WK101" s="38"/>
      <c r="WL101" s="38"/>
      <c r="WM101" s="38"/>
      <c r="WN101" s="38"/>
      <c r="WO101" s="38"/>
      <c r="WP101" s="38"/>
      <c r="WQ101" s="38"/>
      <c r="WR101" s="38"/>
      <c r="WS101" s="38"/>
      <c r="WT101" s="38"/>
      <c r="WU101" s="38"/>
      <c r="WV101" s="38"/>
      <c r="WW101" s="38"/>
      <c r="WX101" s="38"/>
      <c r="WY101" s="38"/>
      <c r="WZ101" s="38"/>
      <c r="XA101" s="38"/>
      <c r="XB101" s="38"/>
      <c r="XC101" s="38"/>
      <c r="XD101" s="38"/>
      <c r="XE101" s="38"/>
      <c r="XF101" s="38"/>
      <c r="XG101" s="38"/>
      <c r="XH101" s="38"/>
      <c r="XI101" s="38"/>
      <c r="XJ101" s="38"/>
      <c r="XK101" s="38"/>
      <c r="XL101" s="38"/>
      <c r="XM101" s="38"/>
      <c r="XN101" s="38"/>
      <c r="XO101" s="38"/>
      <c r="XP101" s="38"/>
      <c r="XQ101" s="38"/>
      <c r="XR101" s="38"/>
      <c r="XS101" s="38"/>
      <c r="XT101" s="38"/>
      <c r="XU101" s="38"/>
      <c r="XV101" s="38"/>
      <c r="XW101" s="38"/>
      <c r="XX101" s="38"/>
      <c r="XY101" s="38"/>
      <c r="XZ101" s="38"/>
      <c r="YA101" s="38"/>
      <c r="YB101" s="38"/>
      <c r="YC101" s="38"/>
      <c r="YD101" s="38"/>
      <c r="YE101" s="38"/>
      <c r="YF101" s="38"/>
      <c r="YG101" s="38"/>
      <c r="YH101" s="38"/>
      <c r="YI101" s="38"/>
      <c r="YJ101" s="38"/>
      <c r="YK101" s="38"/>
      <c r="YL101" s="38"/>
      <c r="YM101" s="38"/>
      <c r="YN101" s="38"/>
      <c r="YO101" s="38"/>
      <c r="YP101" s="38"/>
      <c r="YQ101" s="38"/>
      <c r="YR101" s="38"/>
    </row>
    <row r="102" spans="1:668" ht="18" customHeight="1" x14ac:dyDescent="0.25">
      <c r="A102" s="41" t="s">
        <v>14</v>
      </c>
      <c r="B102" s="12">
        <v>4</v>
      </c>
      <c r="C102" s="7"/>
      <c r="D102" s="41"/>
      <c r="E102" s="41"/>
      <c r="F102" s="148">
        <f>SUM(F98:F101)</f>
        <v>128000</v>
      </c>
      <c r="G102" s="163">
        <f t="shared" ref="G102:L102" si="15">SUM(G98:G101)</f>
        <v>3673.6</v>
      </c>
      <c r="H102" s="148">
        <f t="shared" si="15"/>
        <v>0</v>
      </c>
      <c r="I102" s="148">
        <f t="shared" si="15"/>
        <v>3891.2</v>
      </c>
      <c r="J102" s="148">
        <f t="shared" si="15"/>
        <v>100</v>
      </c>
      <c r="K102" s="148">
        <f t="shared" si="15"/>
        <v>7664.8</v>
      </c>
      <c r="L102" s="163">
        <f t="shared" si="15"/>
        <v>120335.2</v>
      </c>
      <c r="O102" s="47"/>
      <c r="P102" s="47"/>
      <c r="Q102" s="47"/>
      <c r="R102" s="47"/>
      <c r="S102" s="47"/>
      <c r="T102" s="47"/>
      <c r="U102" s="47"/>
      <c r="V102" s="47"/>
      <c r="W102" s="47"/>
      <c r="X102" s="47"/>
      <c r="Y102" s="47"/>
      <c r="Z102" s="47"/>
      <c r="AA102" s="47"/>
      <c r="AB102" s="47"/>
      <c r="AC102" s="47"/>
      <c r="AD102" s="47"/>
      <c r="AE102" s="47"/>
      <c r="AF102" s="47"/>
      <c r="AG102" s="45"/>
      <c r="AH102" s="45"/>
      <c r="AI102" s="45"/>
      <c r="AJ102" s="45"/>
      <c r="AK102" s="45"/>
      <c r="AL102" s="45"/>
      <c r="AM102" s="45"/>
      <c r="AN102" s="45"/>
      <c r="AO102" s="45"/>
      <c r="AP102" s="45"/>
      <c r="AQ102" s="45"/>
      <c r="AR102" s="47"/>
      <c r="AS102" s="47"/>
      <c r="IA102" s="50"/>
      <c r="IB102" s="50"/>
    </row>
    <row r="103" spans="1:668" s="47" customFormat="1" ht="12.75" customHeight="1" x14ac:dyDescent="0.25">
      <c r="A103" s="39"/>
      <c r="B103" s="106"/>
      <c r="C103" s="66"/>
      <c r="D103" s="67"/>
      <c r="E103" s="67"/>
      <c r="F103" s="147"/>
      <c r="G103" s="166"/>
      <c r="H103" s="147"/>
      <c r="I103" s="147"/>
      <c r="J103" s="147"/>
      <c r="K103" s="147"/>
      <c r="L103" s="166"/>
    </row>
    <row r="104" spans="1:668" s="45" customFormat="1" ht="17.25" customHeight="1" x14ac:dyDescent="0.25">
      <c r="A104" s="40" t="s">
        <v>116</v>
      </c>
      <c r="B104" s="16"/>
      <c r="C104" s="17"/>
      <c r="D104" s="40"/>
      <c r="E104" s="40"/>
      <c r="F104" s="157"/>
      <c r="G104" s="157"/>
      <c r="H104" s="153"/>
      <c r="I104" s="153"/>
      <c r="J104" s="157"/>
      <c r="K104" s="153"/>
      <c r="L104" s="157"/>
      <c r="AT104" s="87"/>
      <c r="AU104" s="87"/>
      <c r="AV104" s="87"/>
      <c r="AW104" s="87"/>
      <c r="AX104" s="87"/>
      <c r="AY104" s="87"/>
      <c r="AZ104" s="87"/>
      <c r="BA104" s="87"/>
      <c r="BB104" s="87"/>
      <c r="BC104" s="87"/>
      <c r="BD104" s="87"/>
      <c r="BE104" s="87"/>
      <c r="BF104" s="87"/>
      <c r="BG104" s="87"/>
      <c r="BH104" s="87"/>
      <c r="BI104" s="87"/>
      <c r="BJ104" s="87"/>
      <c r="BK104" s="87"/>
      <c r="BL104" s="87"/>
      <c r="BM104" s="87"/>
      <c r="BN104" s="87"/>
      <c r="BO104" s="87"/>
      <c r="BP104" s="87"/>
      <c r="BQ104" s="87"/>
      <c r="BR104" s="87"/>
      <c r="BS104" s="87"/>
      <c r="BT104" s="87"/>
      <c r="BU104" s="87"/>
      <c r="BV104" s="87"/>
      <c r="BW104" s="87"/>
      <c r="BX104" s="87"/>
      <c r="BY104" s="87"/>
      <c r="BZ104" s="87"/>
      <c r="CA104" s="87"/>
      <c r="CB104" s="87"/>
      <c r="CC104" s="87"/>
      <c r="CD104" s="87"/>
      <c r="CE104" s="87"/>
      <c r="CF104" s="87"/>
      <c r="CG104" s="87"/>
      <c r="CH104" s="87"/>
      <c r="CI104" s="87"/>
      <c r="CJ104" s="87"/>
      <c r="CK104" s="87"/>
      <c r="CL104" s="87"/>
      <c r="CM104" s="87"/>
      <c r="CN104" s="87"/>
      <c r="CO104" s="87"/>
      <c r="CP104" s="87"/>
      <c r="CQ104" s="87"/>
      <c r="CR104" s="87"/>
      <c r="CS104" s="87"/>
      <c r="CT104" s="87"/>
      <c r="CU104" s="87"/>
      <c r="CV104" s="87"/>
      <c r="CW104" s="87"/>
      <c r="CX104" s="87"/>
      <c r="CY104" s="87"/>
      <c r="CZ104" s="87"/>
      <c r="DA104" s="87"/>
      <c r="DB104" s="87"/>
      <c r="DC104" s="87"/>
      <c r="DD104" s="87"/>
      <c r="DE104" s="87"/>
      <c r="DF104" s="87"/>
      <c r="DG104" s="87"/>
      <c r="DH104" s="87"/>
      <c r="DI104" s="87"/>
      <c r="DJ104" s="87"/>
      <c r="DK104" s="87"/>
      <c r="DL104" s="87"/>
      <c r="DM104" s="87"/>
      <c r="DN104" s="87"/>
      <c r="DO104" s="87"/>
      <c r="DP104" s="87"/>
      <c r="DQ104" s="87"/>
      <c r="DR104" s="87"/>
      <c r="DS104" s="87"/>
      <c r="DT104" s="87"/>
      <c r="DU104" s="87"/>
      <c r="DV104" s="87"/>
      <c r="DW104" s="87"/>
      <c r="DX104" s="87"/>
      <c r="DY104" s="87"/>
      <c r="DZ104" s="87"/>
      <c r="EA104" s="87"/>
      <c r="EB104" s="87"/>
      <c r="EC104" s="87"/>
      <c r="ED104" s="87"/>
      <c r="EE104" s="87"/>
      <c r="EF104" s="87"/>
      <c r="EG104" s="87"/>
      <c r="EH104" s="87"/>
      <c r="EI104" s="87"/>
      <c r="EJ104" s="87"/>
      <c r="EK104" s="87"/>
      <c r="EL104" s="87"/>
      <c r="EM104" s="87"/>
      <c r="EN104" s="87"/>
      <c r="EO104" s="87"/>
      <c r="EP104" s="87"/>
      <c r="EQ104" s="87"/>
      <c r="ER104" s="87"/>
      <c r="ES104" s="87"/>
      <c r="ET104" s="87"/>
      <c r="EU104" s="87"/>
      <c r="EV104" s="87"/>
      <c r="EW104" s="87"/>
      <c r="EX104" s="87"/>
      <c r="EY104" s="87"/>
      <c r="EZ104" s="87"/>
      <c r="FA104" s="87"/>
      <c r="FB104" s="87"/>
      <c r="FC104" s="87"/>
      <c r="FD104" s="87"/>
      <c r="FE104" s="87"/>
      <c r="FF104" s="87"/>
      <c r="FG104" s="87"/>
      <c r="FH104" s="87"/>
      <c r="FI104" s="87"/>
      <c r="FJ104" s="87"/>
      <c r="FK104" s="87"/>
      <c r="FL104" s="87"/>
      <c r="FM104" s="87"/>
      <c r="FN104" s="87"/>
      <c r="FO104" s="87"/>
      <c r="FP104" s="87"/>
      <c r="FQ104" s="87"/>
      <c r="FR104" s="87"/>
      <c r="FS104" s="87"/>
      <c r="FT104" s="87"/>
      <c r="FU104" s="87"/>
      <c r="FV104" s="87"/>
      <c r="FW104" s="87"/>
      <c r="FX104" s="87"/>
      <c r="FY104" s="87"/>
      <c r="FZ104" s="87"/>
      <c r="GA104" s="87"/>
      <c r="GB104" s="87"/>
      <c r="GC104" s="87"/>
      <c r="GD104" s="87"/>
      <c r="GE104" s="87"/>
      <c r="GF104" s="87"/>
      <c r="GG104" s="87"/>
      <c r="GH104" s="87"/>
      <c r="GI104" s="87"/>
      <c r="GJ104" s="87"/>
      <c r="GK104" s="87"/>
      <c r="GL104" s="87"/>
      <c r="GM104" s="87"/>
      <c r="GN104" s="87"/>
      <c r="GO104" s="87"/>
      <c r="GP104" s="87"/>
      <c r="GQ104" s="87"/>
      <c r="GR104" s="87"/>
      <c r="GS104" s="87"/>
      <c r="GT104" s="87"/>
      <c r="GU104" s="87"/>
      <c r="GV104" s="87"/>
      <c r="GW104" s="87"/>
      <c r="GX104" s="87"/>
      <c r="GY104" s="87"/>
      <c r="GZ104" s="87"/>
      <c r="HA104" s="87"/>
      <c r="HB104" s="87"/>
      <c r="HC104" s="87"/>
      <c r="HD104" s="87"/>
      <c r="HE104" s="87"/>
      <c r="HF104" s="87"/>
      <c r="HG104" s="87"/>
      <c r="HH104" s="87"/>
      <c r="HI104" s="87"/>
      <c r="HJ104" s="87"/>
      <c r="HK104" s="87"/>
      <c r="HL104" s="87"/>
      <c r="HM104" s="87"/>
      <c r="HN104" s="87"/>
      <c r="HO104" s="87"/>
      <c r="HP104" s="87"/>
      <c r="HQ104" s="87"/>
      <c r="HR104" s="87"/>
      <c r="HS104" s="87"/>
      <c r="HT104" s="87"/>
      <c r="HU104" s="87"/>
      <c r="HV104" s="87"/>
      <c r="HW104" s="87"/>
      <c r="HX104" s="87"/>
      <c r="HY104" s="87"/>
      <c r="HZ104" s="87"/>
    </row>
    <row r="105" spans="1:668" s="46" customFormat="1" ht="15.75" x14ac:dyDescent="0.25">
      <c r="A105" s="46" t="s">
        <v>117</v>
      </c>
      <c r="B105" s="18" t="s">
        <v>220</v>
      </c>
      <c r="C105" s="19" t="s">
        <v>72</v>
      </c>
      <c r="D105" s="20">
        <v>44487</v>
      </c>
      <c r="E105" s="18" t="s">
        <v>113</v>
      </c>
      <c r="F105" s="158">
        <v>90000</v>
      </c>
      <c r="G105" s="158">
        <v>2583</v>
      </c>
      <c r="H105" s="154">
        <v>9753.1200000000008</v>
      </c>
      <c r="I105" s="154">
        <v>2736</v>
      </c>
      <c r="J105" s="158">
        <v>25</v>
      </c>
      <c r="K105" s="154">
        <v>15097.12</v>
      </c>
      <c r="L105" s="158">
        <f>F105-K105</f>
        <v>74902.880000000005</v>
      </c>
      <c r="AT105" s="87"/>
      <c r="AU105" s="87"/>
      <c r="AV105" s="87"/>
      <c r="AW105" s="87"/>
      <c r="AX105" s="87"/>
      <c r="AY105" s="87"/>
      <c r="AZ105" s="87"/>
      <c r="BA105" s="87"/>
      <c r="BB105" s="87"/>
      <c r="BC105" s="87"/>
      <c r="BD105" s="87"/>
      <c r="BE105" s="87"/>
      <c r="BF105" s="87"/>
      <c r="BG105" s="87"/>
      <c r="BH105" s="87"/>
      <c r="BI105" s="87"/>
      <c r="BJ105" s="87"/>
      <c r="BK105" s="87"/>
      <c r="BL105" s="87"/>
      <c r="BM105" s="87"/>
      <c r="BN105" s="87"/>
      <c r="BO105" s="87"/>
      <c r="BP105" s="87"/>
      <c r="BQ105" s="87"/>
      <c r="BR105" s="87"/>
      <c r="BS105" s="87"/>
      <c r="BT105" s="87"/>
      <c r="BU105" s="87"/>
      <c r="BV105" s="87"/>
      <c r="BW105" s="87"/>
      <c r="BX105" s="87"/>
      <c r="BY105" s="87"/>
      <c r="BZ105" s="87"/>
      <c r="CA105" s="87"/>
      <c r="CB105" s="87"/>
      <c r="CC105" s="87"/>
      <c r="CD105" s="87"/>
      <c r="CE105" s="87"/>
      <c r="CF105" s="87"/>
      <c r="CG105" s="87"/>
      <c r="CH105" s="87"/>
      <c r="CI105" s="87"/>
      <c r="CJ105" s="87"/>
      <c r="CK105" s="87"/>
      <c r="CL105" s="87"/>
      <c r="CM105" s="87"/>
      <c r="CN105" s="87"/>
      <c r="CO105" s="87"/>
      <c r="CP105" s="87"/>
      <c r="CQ105" s="87"/>
      <c r="CR105" s="87"/>
      <c r="CS105" s="87"/>
      <c r="CT105" s="87"/>
      <c r="CU105" s="87"/>
      <c r="CV105" s="87"/>
      <c r="CW105" s="87"/>
      <c r="CX105" s="87"/>
      <c r="CY105" s="87"/>
      <c r="CZ105" s="87"/>
      <c r="DA105" s="87"/>
      <c r="DB105" s="87"/>
      <c r="DC105" s="87"/>
      <c r="DD105" s="87"/>
      <c r="DE105" s="87"/>
      <c r="DF105" s="87"/>
      <c r="DG105" s="87"/>
      <c r="DH105" s="87"/>
      <c r="DI105" s="87"/>
      <c r="DJ105" s="87"/>
      <c r="DK105" s="87"/>
      <c r="DL105" s="87"/>
      <c r="DM105" s="87"/>
      <c r="DN105" s="87"/>
      <c r="DO105" s="87"/>
      <c r="DP105" s="87"/>
      <c r="DQ105" s="87"/>
      <c r="DR105" s="87"/>
      <c r="DS105" s="87"/>
      <c r="DT105" s="87"/>
      <c r="DU105" s="87"/>
      <c r="DV105" s="87"/>
      <c r="DW105" s="87"/>
      <c r="DX105" s="87"/>
      <c r="DY105" s="87"/>
      <c r="DZ105" s="87"/>
      <c r="EA105" s="87"/>
      <c r="EB105" s="87"/>
      <c r="EC105" s="87"/>
      <c r="ED105" s="87"/>
      <c r="EE105" s="87"/>
      <c r="EF105" s="87"/>
      <c r="EG105" s="87"/>
      <c r="EH105" s="87"/>
      <c r="EI105" s="87"/>
      <c r="EJ105" s="87"/>
      <c r="EK105" s="87"/>
      <c r="EL105" s="87"/>
      <c r="EM105" s="87"/>
      <c r="EN105" s="87"/>
      <c r="EO105" s="87"/>
      <c r="EP105" s="87"/>
      <c r="EQ105" s="87"/>
      <c r="ER105" s="87"/>
      <c r="ES105" s="87"/>
      <c r="ET105" s="87"/>
      <c r="EU105" s="87"/>
      <c r="EV105" s="87"/>
      <c r="EW105" s="87"/>
      <c r="EX105" s="87"/>
      <c r="EY105" s="87"/>
      <c r="EZ105" s="87"/>
      <c r="FA105" s="87"/>
      <c r="FB105" s="87"/>
      <c r="FC105" s="87"/>
      <c r="FD105" s="87"/>
      <c r="FE105" s="87"/>
      <c r="FF105" s="87"/>
      <c r="FG105" s="87"/>
      <c r="FH105" s="87"/>
      <c r="FI105" s="87"/>
      <c r="FJ105" s="87"/>
      <c r="FK105" s="87"/>
      <c r="FL105" s="87"/>
      <c r="FM105" s="87"/>
      <c r="FN105" s="87"/>
      <c r="FO105" s="87"/>
      <c r="FP105" s="87"/>
      <c r="FQ105" s="87"/>
      <c r="FR105" s="87"/>
      <c r="FS105" s="87"/>
      <c r="FT105" s="87"/>
      <c r="FU105" s="87"/>
      <c r="FV105" s="87"/>
      <c r="FW105" s="87"/>
      <c r="FX105" s="87"/>
      <c r="FY105" s="87"/>
      <c r="FZ105" s="87"/>
      <c r="GA105" s="87"/>
      <c r="GB105" s="87"/>
      <c r="GC105" s="87"/>
      <c r="GD105" s="87"/>
      <c r="GE105" s="87"/>
      <c r="GF105" s="87"/>
      <c r="GG105" s="87"/>
      <c r="GH105" s="87"/>
      <c r="GI105" s="87"/>
      <c r="GJ105" s="87"/>
      <c r="GK105" s="87"/>
      <c r="GL105" s="87"/>
      <c r="GM105" s="87"/>
      <c r="GN105" s="87"/>
      <c r="GO105" s="87"/>
      <c r="GP105" s="87"/>
      <c r="GQ105" s="87"/>
      <c r="GR105" s="87"/>
      <c r="GS105" s="87"/>
      <c r="GT105" s="87"/>
      <c r="GU105" s="87"/>
      <c r="GV105" s="87"/>
      <c r="GW105" s="87"/>
      <c r="GX105" s="87"/>
      <c r="GY105" s="87"/>
      <c r="GZ105" s="87"/>
      <c r="HA105" s="87"/>
      <c r="HB105" s="87"/>
      <c r="HC105" s="87"/>
      <c r="HD105" s="87"/>
      <c r="HE105" s="87"/>
      <c r="HF105" s="87"/>
      <c r="HG105" s="87"/>
      <c r="HH105" s="87"/>
      <c r="HI105" s="87"/>
      <c r="HJ105" s="87"/>
      <c r="HK105" s="87"/>
      <c r="HL105" s="87"/>
      <c r="HM105" s="87"/>
      <c r="HN105" s="87"/>
      <c r="HO105" s="87"/>
      <c r="HP105" s="87"/>
      <c r="HQ105" s="87"/>
      <c r="HR105" s="87"/>
      <c r="HS105" s="87"/>
      <c r="HT105" s="87"/>
      <c r="HU105" s="87"/>
      <c r="HV105" s="87"/>
      <c r="HW105" s="87"/>
      <c r="HX105" s="87"/>
      <c r="HY105" s="87"/>
      <c r="HZ105" s="87"/>
    </row>
    <row r="106" spans="1:668" s="88" customFormat="1" ht="15.75" x14ac:dyDescent="0.25">
      <c r="A106" s="68" t="s">
        <v>14</v>
      </c>
      <c r="B106" s="93">
        <v>1</v>
      </c>
      <c r="C106" s="90"/>
      <c r="D106" s="91"/>
      <c r="E106" s="89"/>
      <c r="F106" s="159">
        <f>F105</f>
        <v>90000</v>
      </c>
      <c r="G106" s="159">
        <f t="shared" ref="G106:K106" si="16">G105</f>
        <v>2583</v>
      </c>
      <c r="H106" s="152">
        <f t="shared" si="16"/>
        <v>9753.1200000000008</v>
      </c>
      <c r="I106" s="152">
        <f t="shared" si="16"/>
        <v>2736</v>
      </c>
      <c r="J106" s="159">
        <f t="shared" si="16"/>
        <v>25</v>
      </c>
      <c r="K106" s="152">
        <f t="shared" si="16"/>
        <v>15097.12</v>
      </c>
      <c r="L106" s="159">
        <f>L105</f>
        <v>74902.880000000005</v>
      </c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46"/>
      <c r="AO106" s="46"/>
      <c r="AP106" s="46"/>
      <c r="AQ106" s="46"/>
      <c r="AT106" s="92"/>
      <c r="AU106" s="92"/>
      <c r="AV106" s="92"/>
      <c r="AW106" s="92"/>
      <c r="AX106" s="92"/>
      <c r="AY106" s="92"/>
      <c r="AZ106" s="92"/>
      <c r="BA106" s="92"/>
      <c r="BB106" s="92"/>
      <c r="BC106" s="92"/>
      <c r="BD106" s="92"/>
      <c r="BE106" s="92"/>
      <c r="BF106" s="92"/>
      <c r="BG106" s="92"/>
      <c r="BH106" s="92"/>
      <c r="BI106" s="92"/>
      <c r="BJ106" s="92"/>
      <c r="BK106" s="92"/>
      <c r="BL106" s="92"/>
      <c r="BM106" s="92"/>
      <c r="BN106" s="92"/>
      <c r="BO106" s="92"/>
      <c r="BP106" s="92"/>
      <c r="BQ106" s="92"/>
      <c r="BR106" s="92"/>
      <c r="BS106" s="92"/>
      <c r="BT106" s="92"/>
      <c r="BU106" s="92"/>
      <c r="BV106" s="92"/>
      <c r="BW106" s="92"/>
      <c r="BX106" s="92"/>
      <c r="BY106" s="92"/>
      <c r="BZ106" s="92"/>
      <c r="CA106" s="92"/>
      <c r="CB106" s="92"/>
      <c r="CC106" s="92"/>
      <c r="CD106" s="92"/>
      <c r="CE106" s="92"/>
      <c r="CF106" s="92"/>
      <c r="CG106" s="92"/>
      <c r="CH106" s="92"/>
      <c r="CI106" s="92"/>
      <c r="CJ106" s="92"/>
      <c r="CK106" s="92"/>
      <c r="CL106" s="92"/>
      <c r="CM106" s="92"/>
      <c r="CN106" s="92"/>
      <c r="CO106" s="92"/>
      <c r="CP106" s="92"/>
      <c r="CQ106" s="92"/>
      <c r="CR106" s="92"/>
      <c r="CS106" s="92"/>
      <c r="CT106" s="92"/>
      <c r="CU106" s="92"/>
      <c r="CV106" s="92"/>
      <c r="CW106" s="92"/>
      <c r="CX106" s="92"/>
      <c r="CY106" s="92"/>
      <c r="CZ106" s="92"/>
      <c r="DA106" s="92"/>
      <c r="DB106" s="92"/>
      <c r="DC106" s="92"/>
      <c r="DD106" s="92"/>
      <c r="DE106" s="92"/>
      <c r="DF106" s="92"/>
      <c r="DG106" s="92"/>
      <c r="DH106" s="92"/>
      <c r="DI106" s="92"/>
      <c r="DJ106" s="92"/>
      <c r="DK106" s="92"/>
      <c r="DL106" s="92"/>
      <c r="DM106" s="92"/>
      <c r="DN106" s="92"/>
      <c r="DO106" s="92"/>
      <c r="DP106" s="92"/>
      <c r="DQ106" s="92"/>
      <c r="DR106" s="92"/>
      <c r="DS106" s="92"/>
      <c r="DT106" s="92"/>
      <c r="DU106" s="92"/>
      <c r="DV106" s="92"/>
      <c r="DW106" s="92"/>
      <c r="DX106" s="92"/>
      <c r="DY106" s="92"/>
      <c r="DZ106" s="92"/>
      <c r="EA106" s="92"/>
      <c r="EB106" s="92"/>
      <c r="EC106" s="92"/>
      <c r="ED106" s="92"/>
      <c r="EE106" s="92"/>
      <c r="EF106" s="92"/>
      <c r="EG106" s="92"/>
      <c r="EH106" s="92"/>
      <c r="EI106" s="92"/>
      <c r="EJ106" s="92"/>
      <c r="EK106" s="92"/>
      <c r="EL106" s="92"/>
      <c r="EM106" s="92"/>
      <c r="EN106" s="92"/>
      <c r="EO106" s="92"/>
      <c r="EP106" s="92"/>
      <c r="EQ106" s="92"/>
      <c r="ER106" s="92"/>
      <c r="ES106" s="92"/>
      <c r="ET106" s="92"/>
      <c r="EU106" s="92"/>
      <c r="EV106" s="92"/>
      <c r="EW106" s="92"/>
      <c r="EX106" s="92"/>
      <c r="EY106" s="92"/>
      <c r="EZ106" s="92"/>
      <c r="FA106" s="92"/>
      <c r="FB106" s="92"/>
      <c r="FC106" s="92"/>
      <c r="FD106" s="92"/>
      <c r="FE106" s="92"/>
      <c r="FF106" s="92"/>
      <c r="FG106" s="92"/>
      <c r="FH106" s="92"/>
      <c r="FI106" s="92"/>
      <c r="FJ106" s="92"/>
      <c r="FK106" s="92"/>
      <c r="FL106" s="92"/>
      <c r="FM106" s="92"/>
      <c r="FN106" s="92"/>
      <c r="FO106" s="92"/>
      <c r="FP106" s="92"/>
      <c r="FQ106" s="92"/>
      <c r="FR106" s="92"/>
      <c r="FS106" s="92"/>
      <c r="FT106" s="92"/>
      <c r="FU106" s="92"/>
      <c r="FV106" s="92"/>
      <c r="FW106" s="92"/>
      <c r="FX106" s="92"/>
      <c r="FY106" s="92"/>
      <c r="FZ106" s="92"/>
      <c r="GA106" s="92"/>
      <c r="GB106" s="92"/>
      <c r="GC106" s="92"/>
      <c r="GD106" s="92"/>
      <c r="GE106" s="92"/>
      <c r="GF106" s="92"/>
      <c r="GG106" s="92"/>
      <c r="GH106" s="92"/>
      <c r="GI106" s="92"/>
      <c r="GJ106" s="92"/>
      <c r="GK106" s="92"/>
      <c r="GL106" s="92"/>
      <c r="GM106" s="92"/>
      <c r="GN106" s="92"/>
      <c r="GO106" s="92"/>
      <c r="GP106" s="92"/>
      <c r="GQ106" s="92"/>
      <c r="GR106" s="92"/>
      <c r="GS106" s="92"/>
      <c r="GT106" s="92"/>
      <c r="GU106" s="92"/>
      <c r="GV106" s="92"/>
      <c r="GW106" s="92"/>
      <c r="GX106" s="92"/>
      <c r="GY106" s="92"/>
      <c r="GZ106" s="92"/>
      <c r="HA106" s="92"/>
      <c r="HB106" s="92"/>
      <c r="HC106" s="92"/>
      <c r="HD106" s="92"/>
      <c r="HE106" s="92"/>
      <c r="HF106" s="92"/>
      <c r="HG106" s="92"/>
      <c r="HH106" s="92"/>
      <c r="HI106" s="92"/>
      <c r="HJ106" s="92"/>
      <c r="HK106" s="92"/>
      <c r="HL106" s="92"/>
      <c r="HM106" s="92"/>
      <c r="HN106" s="92"/>
      <c r="HO106" s="92"/>
      <c r="HP106" s="92"/>
      <c r="HQ106" s="92"/>
      <c r="HR106" s="92"/>
      <c r="HS106" s="92"/>
      <c r="HT106" s="92"/>
      <c r="HU106" s="92"/>
      <c r="HV106" s="92"/>
      <c r="HW106" s="92"/>
      <c r="HX106" s="92"/>
      <c r="HY106" s="92"/>
      <c r="HZ106" s="92"/>
    </row>
    <row r="107" spans="1:668" s="47" customFormat="1" ht="12.75" customHeight="1" x14ac:dyDescent="0.25">
      <c r="A107" s="39"/>
      <c r="B107" s="106"/>
      <c r="C107" s="66"/>
      <c r="D107" s="67"/>
      <c r="E107" s="67"/>
      <c r="F107" s="147"/>
      <c r="G107" s="166"/>
      <c r="H107" s="147"/>
      <c r="I107" s="147"/>
      <c r="J107" s="147"/>
      <c r="K107" s="147"/>
      <c r="L107" s="166"/>
    </row>
    <row r="108" spans="1:668" s="45" customFormat="1" ht="17.25" customHeight="1" x14ac:dyDescent="0.25">
      <c r="A108" s="40" t="s">
        <v>168</v>
      </c>
      <c r="B108" s="16"/>
      <c r="C108" s="17"/>
      <c r="D108" s="40"/>
      <c r="E108" s="40"/>
      <c r="F108" s="157"/>
      <c r="G108" s="157"/>
      <c r="H108" s="153"/>
      <c r="I108" s="153"/>
      <c r="J108" s="157"/>
      <c r="K108" s="153"/>
      <c r="L108" s="157"/>
      <c r="AT108" s="87"/>
      <c r="AU108" s="87"/>
      <c r="AV108" s="87"/>
      <c r="AW108" s="87"/>
      <c r="AX108" s="87"/>
      <c r="AY108" s="87"/>
      <c r="AZ108" s="87"/>
      <c r="BA108" s="87"/>
      <c r="BB108" s="87"/>
      <c r="BC108" s="87"/>
      <c r="BD108" s="87"/>
      <c r="BE108" s="87"/>
      <c r="BF108" s="87"/>
      <c r="BG108" s="87"/>
      <c r="BH108" s="87"/>
      <c r="BI108" s="87"/>
      <c r="BJ108" s="87"/>
      <c r="BK108" s="87"/>
      <c r="BL108" s="87"/>
      <c r="BM108" s="87"/>
      <c r="BN108" s="87"/>
      <c r="BO108" s="87"/>
      <c r="BP108" s="87"/>
      <c r="BQ108" s="87"/>
      <c r="BR108" s="87"/>
      <c r="BS108" s="87"/>
      <c r="BT108" s="87"/>
      <c r="BU108" s="87"/>
      <c r="BV108" s="87"/>
      <c r="BW108" s="87"/>
      <c r="BX108" s="87"/>
      <c r="BY108" s="87"/>
      <c r="BZ108" s="87"/>
      <c r="CA108" s="87"/>
      <c r="CB108" s="87"/>
      <c r="CC108" s="87"/>
      <c r="CD108" s="87"/>
      <c r="CE108" s="87"/>
      <c r="CF108" s="87"/>
      <c r="CG108" s="87"/>
      <c r="CH108" s="87"/>
      <c r="CI108" s="87"/>
      <c r="CJ108" s="87"/>
      <c r="CK108" s="87"/>
      <c r="CL108" s="87"/>
      <c r="CM108" s="87"/>
      <c r="CN108" s="87"/>
      <c r="CO108" s="87"/>
      <c r="CP108" s="87"/>
      <c r="CQ108" s="87"/>
      <c r="CR108" s="87"/>
      <c r="CS108" s="87"/>
      <c r="CT108" s="87"/>
      <c r="CU108" s="87"/>
      <c r="CV108" s="87"/>
      <c r="CW108" s="87"/>
      <c r="CX108" s="87"/>
      <c r="CY108" s="87"/>
      <c r="CZ108" s="87"/>
      <c r="DA108" s="87"/>
      <c r="DB108" s="87"/>
      <c r="DC108" s="87"/>
      <c r="DD108" s="87"/>
      <c r="DE108" s="87"/>
      <c r="DF108" s="87"/>
      <c r="DG108" s="87"/>
      <c r="DH108" s="87"/>
      <c r="DI108" s="87"/>
      <c r="DJ108" s="87"/>
      <c r="DK108" s="87"/>
      <c r="DL108" s="87"/>
      <c r="DM108" s="87"/>
      <c r="DN108" s="87"/>
      <c r="DO108" s="87"/>
      <c r="DP108" s="87"/>
      <c r="DQ108" s="87"/>
      <c r="DR108" s="87"/>
      <c r="DS108" s="87"/>
      <c r="DT108" s="87"/>
      <c r="DU108" s="87"/>
      <c r="DV108" s="87"/>
      <c r="DW108" s="87"/>
      <c r="DX108" s="87"/>
      <c r="DY108" s="87"/>
      <c r="DZ108" s="87"/>
      <c r="EA108" s="87"/>
      <c r="EB108" s="87"/>
      <c r="EC108" s="87"/>
      <c r="ED108" s="87"/>
      <c r="EE108" s="87"/>
      <c r="EF108" s="87"/>
      <c r="EG108" s="87"/>
      <c r="EH108" s="87"/>
      <c r="EI108" s="87"/>
      <c r="EJ108" s="87"/>
      <c r="EK108" s="87"/>
      <c r="EL108" s="87"/>
      <c r="EM108" s="87"/>
      <c r="EN108" s="87"/>
      <c r="EO108" s="87"/>
      <c r="EP108" s="87"/>
      <c r="EQ108" s="87"/>
      <c r="ER108" s="87"/>
      <c r="ES108" s="87"/>
      <c r="ET108" s="87"/>
      <c r="EU108" s="87"/>
      <c r="EV108" s="87"/>
      <c r="EW108" s="87"/>
      <c r="EX108" s="87"/>
      <c r="EY108" s="87"/>
      <c r="EZ108" s="87"/>
      <c r="FA108" s="87"/>
      <c r="FB108" s="87"/>
      <c r="FC108" s="87"/>
      <c r="FD108" s="87"/>
      <c r="FE108" s="87"/>
      <c r="FF108" s="87"/>
      <c r="FG108" s="87"/>
      <c r="FH108" s="87"/>
      <c r="FI108" s="87"/>
      <c r="FJ108" s="87"/>
      <c r="FK108" s="87"/>
      <c r="FL108" s="87"/>
      <c r="FM108" s="87"/>
      <c r="FN108" s="87"/>
      <c r="FO108" s="87"/>
      <c r="FP108" s="87"/>
      <c r="FQ108" s="87"/>
      <c r="FR108" s="87"/>
      <c r="FS108" s="87"/>
      <c r="FT108" s="87"/>
      <c r="FU108" s="87"/>
      <c r="FV108" s="87"/>
      <c r="FW108" s="87"/>
      <c r="FX108" s="87"/>
      <c r="FY108" s="87"/>
      <c r="FZ108" s="87"/>
      <c r="GA108" s="87"/>
      <c r="GB108" s="87"/>
      <c r="GC108" s="87"/>
      <c r="GD108" s="87"/>
      <c r="GE108" s="87"/>
      <c r="GF108" s="87"/>
      <c r="GG108" s="87"/>
      <c r="GH108" s="87"/>
      <c r="GI108" s="87"/>
      <c r="GJ108" s="87"/>
      <c r="GK108" s="87"/>
      <c r="GL108" s="87"/>
      <c r="GM108" s="87"/>
      <c r="GN108" s="87"/>
      <c r="GO108" s="87"/>
      <c r="GP108" s="87"/>
      <c r="GQ108" s="87"/>
      <c r="GR108" s="87"/>
      <c r="GS108" s="87"/>
      <c r="GT108" s="87"/>
      <c r="GU108" s="87"/>
      <c r="GV108" s="87"/>
      <c r="GW108" s="87"/>
      <c r="GX108" s="87"/>
      <c r="GY108" s="87"/>
      <c r="GZ108" s="87"/>
      <c r="HA108" s="87"/>
      <c r="HB108" s="87"/>
      <c r="HC108" s="87"/>
      <c r="HD108" s="87"/>
      <c r="HE108" s="87"/>
      <c r="HF108" s="87"/>
      <c r="HG108" s="87"/>
      <c r="HH108" s="87"/>
      <c r="HI108" s="87"/>
      <c r="HJ108" s="87"/>
      <c r="HK108" s="87"/>
      <c r="HL108" s="87"/>
      <c r="HM108" s="87"/>
      <c r="HN108" s="87"/>
      <c r="HO108" s="87"/>
      <c r="HP108" s="87"/>
      <c r="HQ108" s="87"/>
      <c r="HR108" s="87"/>
      <c r="HS108" s="87"/>
      <c r="HT108" s="87"/>
      <c r="HU108" s="87"/>
      <c r="HV108" s="87"/>
      <c r="HW108" s="87"/>
      <c r="HX108" s="87"/>
      <c r="HY108" s="87"/>
      <c r="HZ108" s="87"/>
    </row>
    <row r="109" spans="1:668" s="44" customFormat="1" ht="12.75" customHeight="1" x14ac:dyDescent="0.25">
      <c r="A109" s="44" t="s">
        <v>147</v>
      </c>
      <c r="B109" s="65" t="s">
        <v>148</v>
      </c>
      <c r="C109" s="66" t="s">
        <v>72</v>
      </c>
      <c r="D109" s="67">
        <v>44593</v>
      </c>
      <c r="E109" s="67" t="s">
        <v>113</v>
      </c>
      <c r="F109" s="149">
        <v>110000</v>
      </c>
      <c r="G109" s="167">
        <v>3157</v>
      </c>
      <c r="H109" s="149">
        <v>6081.09</v>
      </c>
      <c r="I109" s="149">
        <v>3344</v>
      </c>
      <c r="J109" s="149">
        <v>6625</v>
      </c>
      <c r="K109" s="149">
        <v>19207.09</v>
      </c>
      <c r="L109" s="167">
        <v>90792.91</v>
      </c>
    </row>
    <row r="110" spans="1:668" s="88" customFormat="1" ht="15.75" x14ac:dyDescent="0.25">
      <c r="A110" s="68" t="s">
        <v>14</v>
      </c>
      <c r="B110" s="93">
        <v>1</v>
      </c>
      <c r="C110" s="90"/>
      <c r="D110" s="91"/>
      <c r="E110" s="89"/>
      <c r="F110" s="159">
        <f>SUM(F109)</f>
        <v>110000</v>
      </c>
      <c r="G110" s="159">
        <f t="shared" ref="G110:L110" si="17">SUM(G109)</f>
        <v>3157</v>
      </c>
      <c r="H110" s="159">
        <f t="shared" si="17"/>
        <v>6081.09</v>
      </c>
      <c r="I110" s="159">
        <f t="shared" si="17"/>
        <v>3344</v>
      </c>
      <c r="J110" s="159">
        <f t="shared" si="17"/>
        <v>6625</v>
      </c>
      <c r="K110" s="159">
        <f t="shared" si="17"/>
        <v>19207.09</v>
      </c>
      <c r="L110" s="159">
        <f t="shared" si="17"/>
        <v>90792.91</v>
      </c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46"/>
      <c r="AO110" s="46"/>
      <c r="AP110" s="46"/>
      <c r="AQ110" s="46"/>
      <c r="AT110" s="92"/>
      <c r="AU110" s="92"/>
      <c r="AV110" s="92"/>
      <c r="AW110" s="92"/>
      <c r="AX110" s="92"/>
      <c r="AY110" s="92"/>
      <c r="AZ110" s="92"/>
      <c r="BA110" s="92"/>
      <c r="BB110" s="92"/>
      <c r="BC110" s="92"/>
      <c r="BD110" s="92"/>
      <c r="BE110" s="92"/>
      <c r="BF110" s="92"/>
      <c r="BG110" s="92"/>
      <c r="BH110" s="92"/>
      <c r="BI110" s="92"/>
      <c r="BJ110" s="92"/>
      <c r="BK110" s="92"/>
      <c r="BL110" s="92"/>
      <c r="BM110" s="92"/>
      <c r="BN110" s="92"/>
      <c r="BO110" s="92"/>
      <c r="BP110" s="92"/>
      <c r="BQ110" s="92"/>
      <c r="BR110" s="92"/>
      <c r="BS110" s="92"/>
      <c r="BT110" s="92"/>
      <c r="BU110" s="92"/>
      <c r="BV110" s="92"/>
      <c r="BW110" s="92"/>
      <c r="BX110" s="92"/>
      <c r="BY110" s="92"/>
      <c r="BZ110" s="92"/>
      <c r="CA110" s="92"/>
      <c r="CB110" s="92"/>
      <c r="CC110" s="92"/>
      <c r="CD110" s="92"/>
      <c r="CE110" s="92"/>
      <c r="CF110" s="92"/>
      <c r="CG110" s="92"/>
      <c r="CH110" s="92"/>
      <c r="CI110" s="92"/>
      <c r="CJ110" s="92"/>
      <c r="CK110" s="92"/>
      <c r="CL110" s="92"/>
      <c r="CM110" s="92"/>
      <c r="CN110" s="92"/>
      <c r="CO110" s="92"/>
      <c r="CP110" s="92"/>
      <c r="CQ110" s="92"/>
      <c r="CR110" s="92"/>
      <c r="CS110" s="92"/>
      <c r="CT110" s="92"/>
      <c r="CU110" s="92"/>
      <c r="CV110" s="92"/>
      <c r="CW110" s="92"/>
      <c r="CX110" s="92"/>
      <c r="CY110" s="92"/>
      <c r="CZ110" s="92"/>
      <c r="DA110" s="92"/>
      <c r="DB110" s="92"/>
      <c r="DC110" s="92"/>
      <c r="DD110" s="92"/>
      <c r="DE110" s="92"/>
      <c r="DF110" s="92"/>
      <c r="DG110" s="92"/>
      <c r="DH110" s="92"/>
      <c r="DI110" s="92"/>
      <c r="DJ110" s="92"/>
      <c r="DK110" s="92"/>
      <c r="DL110" s="92"/>
      <c r="DM110" s="92"/>
      <c r="DN110" s="92"/>
      <c r="DO110" s="92"/>
      <c r="DP110" s="92"/>
      <c r="DQ110" s="92"/>
      <c r="DR110" s="92"/>
      <c r="DS110" s="92"/>
      <c r="DT110" s="92"/>
      <c r="DU110" s="92"/>
      <c r="DV110" s="92"/>
      <c r="DW110" s="92"/>
      <c r="DX110" s="92"/>
      <c r="DY110" s="92"/>
      <c r="DZ110" s="92"/>
      <c r="EA110" s="92"/>
      <c r="EB110" s="92"/>
      <c r="EC110" s="92"/>
      <c r="ED110" s="92"/>
      <c r="EE110" s="92"/>
      <c r="EF110" s="92"/>
      <c r="EG110" s="92"/>
      <c r="EH110" s="92"/>
      <c r="EI110" s="92"/>
      <c r="EJ110" s="92"/>
      <c r="EK110" s="92"/>
      <c r="EL110" s="92"/>
      <c r="EM110" s="92"/>
      <c r="EN110" s="92"/>
      <c r="EO110" s="92"/>
      <c r="EP110" s="92"/>
      <c r="EQ110" s="92"/>
      <c r="ER110" s="92"/>
      <c r="ES110" s="92"/>
      <c r="ET110" s="92"/>
      <c r="EU110" s="92"/>
      <c r="EV110" s="92"/>
      <c r="EW110" s="92"/>
      <c r="EX110" s="92"/>
      <c r="EY110" s="92"/>
      <c r="EZ110" s="92"/>
      <c r="FA110" s="92"/>
      <c r="FB110" s="92"/>
      <c r="FC110" s="92"/>
      <c r="FD110" s="92"/>
      <c r="FE110" s="92"/>
      <c r="FF110" s="92"/>
      <c r="FG110" s="92"/>
      <c r="FH110" s="92"/>
      <c r="FI110" s="92"/>
      <c r="FJ110" s="92"/>
      <c r="FK110" s="92"/>
      <c r="FL110" s="92"/>
      <c r="FM110" s="92"/>
      <c r="FN110" s="92"/>
      <c r="FO110" s="92"/>
      <c r="FP110" s="92"/>
      <c r="FQ110" s="92"/>
      <c r="FR110" s="92"/>
      <c r="FS110" s="92"/>
      <c r="FT110" s="92"/>
      <c r="FU110" s="92"/>
      <c r="FV110" s="92"/>
      <c r="FW110" s="92"/>
      <c r="FX110" s="92"/>
      <c r="FY110" s="92"/>
      <c r="FZ110" s="92"/>
      <c r="GA110" s="92"/>
      <c r="GB110" s="92"/>
      <c r="GC110" s="92"/>
      <c r="GD110" s="92"/>
      <c r="GE110" s="92"/>
      <c r="GF110" s="92"/>
      <c r="GG110" s="92"/>
      <c r="GH110" s="92"/>
      <c r="GI110" s="92"/>
      <c r="GJ110" s="92"/>
      <c r="GK110" s="92"/>
      <c r="GL110" s="92"/>
      <c r="GM110" s="92"/>
      <c r="GN110" s="92"/>
      <c r="GO110" s="92"/>
      <c r="GP110" s="92"/>
      <c r="GQ110" s="92"/>
      <c r="GR110" s="92"/>
      <c r="GS110" s="92"/>
      <c r="GT110" s="92"/>
      <c r="GU110" s="92"/>
      <c r="GV110" s="92"/>
      <c r="GW110" s="92"/>
      <c r="GX110" s="92"/>
      <c r="GY110" s="92"/>
      <c r="GZ110" s="92"/>
      <c r="HA110" s="92"/>
      <c r="HB110" s="92"/>
      <c r="HC110" s="92"/>
      <c r="HD110" s="92"/>
      <c r="HE110" s="92"/>
      <c r="HF110" s="92"/>
      <c r="HG110" s="92"/>
      <c r="HH110" s="92"/>
      <c r="HI110" s="92"/>
      <c r="HJ110" s="92"/>
      <c r="HK110" s="92"/>
      <c r="HL110" s="92"/>
      <c r="HM110" s="92"/>
      <c r="HN110" s="92"/>
      <c r="HO110" s="92"/>
      <c r="HP110" s="92"/>
      <c r="HQ110" s="92"/>
      <c r="HR110" s="92"/>
      <c r="HS110" s="92"/>
      <c r="HT110" s="92"/>
      <c r="HU110" s="92"/>
      <c r="HV110" s="92"/>
      <c r="HW110" s="92"/>
      <c r="HX110" s="92"/>
      <c r="HY110" s="92"/>
      <c r="HZ110" s="92"/>
    </row>
    <row r="111" spans="1:668" s="47" customFormat="1" ht="12.75" customHeight="1" x14ac:dyDescent="0.25">
      <c r="A111" s="39"/>
      <c r="B111" s="106"/>
      <c r="C111" s="66"/>
      <c r="D111" s="67"/>
      <c r="E111" s="67"/>
      <c r="F111" s="147"/>
      <c r="G111" s="166"/>
      <c r="H111" s="147"/>
      <c r="I111" s="147"/>
      <c r="J111" s="147"/>
      <c r="K111" s="147"/>
      <c r="L111" s="166"/>
    </row>
    <row r="112" spans="1:668" s="51" customFormat="1" ht="18" customHeight="1" x14ac:dyDescent="0.25">
      <c r="A112" s="63" t="s">
        <v>47</v>
      </c>
      <c r="B112" s="85"/>
      <c r="C112" s="86"/>
      <c r="D112" s="86"/>
      <c r="E112" s="86"/>
      <c r="F112" s="160"/>
      <c r="G112" s="180"/>
      <c r="H112" s="180"/>
      <c r="I112" s="180"/>
      <c r="J112" s="180"/>
      <c r="K112" s="180"/>
      <c r="L112" s="180"/>
      <c r="M112" s="45"/>
      <c r="N112" s="45"/>
      <c r="O112" s="50"/>
      <c r="P112" s="50"/>
      <c r="Q112" s="50"/>
      <c r="R112" s="50"/>
      <c r="S112" s="50"/>
      <c r="T112" s="50"/>
      <c r="U112" s="50"/>
      <c r="V112" s="50"/>
      <c r="W112" s="50"/>
      <c r="X112" s="50"/>
      <c r="Y112" s="50"/>
      <c r="Z112" s="50"/>
      <c r="AA112" s="50"/>
      <c r="AB112" s="50"/>
      <c r="AC112" s="50"/>
      <c r="AD112" s="50"/>
      <c r="AE112" s="50"/>
      <c r="AF112" s="50"/>
      <c r="AG112" s="87"/>
      <c r="AH112" s="87"/>
      <c r="AI112" s="87"/>
      <c r="AJ112" s="87"/>
      <c r="AK112" s="87"/>
      <c r="AL112" s="87"/>
      <c r="AM112" s="87"/>
      <c r="AN112" s="87"/>
      <c r="AO112" s="87"/>
      <c r="AP112" s="87"/>
      <c r="AQ112" s="87"/>
      <c r="AR112" s="50"/>
      <c r="AS112" s="50"/>
      <c r="AT112" s="38"/>
      <c r="AU112" s="38"/>
      <c r="AV112" s="38"/>
      <c r="AW112" s="38"/>
      <c r="AX112" s="38"/>
      <c r="AY112" s="38"/>
      <c r="AZ112" s="38"/>
      <c r="BA112" s="38"/>
      <c r="BB112" s="38"/>
      <c r="BC112" s="38"/>
      <c r="BD112" s="38"/>
      <c r="BE112" s="38"/>
      <c r="BF112" s="38"/>
      <c r="BG112" s="38"/>
      <c r="BH112" s="38"/>
      <c r="BI112" s="38"/>
      <c r="BJ112" s="38"/>
      <c r="BK112" s="38"/>
      <c r="BL112" s="38"/>
      <c r="BM112" s="38"/>
      <c r="BN112" s="38"/>
      <c r="BO112" s="38"/>
      <c r="BP112" s="38"/>
      <c r="BQ112" s="38"/>
      <c r="BR112" s="38"/>
      <c r="BS112" s="38"/>
      <c r="BT112" s="38"/>
      <c r="BU112" s="38"/>
      <c r="BV112" s="38"/>
      <c r="BW112" s="38"/>
      <c r="BX112" s="38"/>
      <c r="BY112" s="38"/>
      <c r="BZ112" s="38"/>
      <c r="CA112" s="38"/>
      <c r="CB112" s="38"/>
      <c r="CC112" s="38"/>
      <c r="CD112" s="38"/>
      <c r="CE112" s="38"/>
      <c r="CF112" s="38"/>
      <c r="CG112" s="38"/>
      <c r="CH112" s="38"/>
      <c r="CI112" s="38"/>
      <c r="CJ112" s="38"/>
      <c r="CK112" s="38"/>
      <c r="CL112" s="38"/>
      <c r="CM112" s="38"/>
      <c r="CN112" s="38"/>
      <c r="CO112" s="38"/>
      <c r="CP112" s="38"/>
      <c r="CQ112" s="38"/>
      <c r="CR112" s="38"/>
      <c r="CS112" s="38"/>
      <c r="CT112" s="38"/>
      <c r="CU112" s="38"/>
      <c r="CV112" s="38"/>
      <c r="CW112" s="38"/>
      <c r="CX112" s="38"/>
      <c r="CY112" s="38"/>
      <c r="CZ112" s="38"/>
      <c r="DA112" s="38"/>
      <c r="DB112" s="38"/>
      <c r="DC112" s="38"/>
      <c r="DD112" s="38"/>
      <c r="DE112" s="38"/>
      <c r="DF112" s="38"/>
      <c r="DG112" s="38"/>
      <c r="DH112" s="38"/>
      <c r="DI112" s="38"/>
      <c r="DJ112" s="38"/>
      <c r="DK112" s="38"/>
      <c r="DL112" s="38"/>
      <c r="DM112" s="38"/>
      <c r="DN112" s="38"/>
      <c r="DO112" s="38"/>
      <c r="DP112" s="38"/>
      <c r="DQ112" s="38"/>
      <c r="DR112" s="38"/>
      <c r="DS112" s="38"/>
      <c r="DT112" s="38"/>
      <c r="DU112" s="38"/>
      <c r="DV112" s="38"/>
      <c r="DW112" s="38"/>
      <c r="DX112" s="38"/>
      <c r="DY112" s="38"/>
      <c r="DZ112" s="38"/>
      <c r="EA112" s="38"/>
      <c r="EB112" s="38"/>
      <c r="EC112" s="38"/>
      <c r="ED112" s="38"/>
      <c r="EE112" s="38"/>
      <c r="EF112" s="38"/>
      <c r="EG112" s="38"/>
      <c r="EH112" s="38"/>
      <c r="EI112" s="38"/>
      <c r="EJ112" s="38"/>
      <c r="EK112" s="38"/>
      <c r="EL112" s="38"/>
      <c r="EM112" s="38"/>
      <c r="EN112" s="38"/>
      <c r="EO112" s="38"/>
      <c r="EP112" s="38"/>
      <c r="EQ112" s="38"/>
      <c r="ER112" s="38"/>
      <c r="ES112" s="38"/>
      <c r="ET112" s="38"/>
      <c r="EU112" s="38"/>
      <c r="EV112" s="38"/>
      <c r="EW112" s="38"/>
      <c r="EX112" s="38"/>
      <c r="EY112" s="38"/>
      <c r="EZ112" s="38"/>
      <c r="FA112" s="38"/>
      <c r="FB112" s="38"/>
      <c r="FC112" s="38"/>
      <c r="FD112" s="38"/>
      <c r="FE112" s="38"/>
      <c r="FF112" s="38"/>
      <c r="FG112" s="38"/>
      <c r="FH112" s="38"/>
      <c r="FI112" s="38"/>
      <c r="FJ112" s="38"/>
      <c r="FK112" s="38"/>
      <c r="FL112" s="38"/>
      <c r="FM112" s="38"/>
      <c r="FN112" s="38"/>
      <c r="FO112" s="38"/>
      <c r="FP112" s="38"/>
      <c r="FQ112" s="38"/>
      <c r="FR112" s="38"/>
      <c r="FS112" s="38"/>
      <c r="FT112" s="38"/>
      <c r="FU112" s="38"/>
      <c r="FV112" s="38"/>
      <c r="FW112" s="38"/>
      <c r="FX112" s="38"/>
      <c r="FY112" s="38"/>
      <c r="FZ112" s="38"/>
      <c r="GA112" s="38"/>
      <c r="GB112" s="38"/>
      <c r="GC112" s="38"/>
      <c r="GD112" s="38"/>
      <c r="GE112" s="38"/>
      <c r="GF112" s="38"/>
      <c r="GG112" s="38"/>
      <c r="GH112" s="38"/>
      <c r="GI112" s="38"/>
      <c r="GJ112" s="38"/>
      <c r="GK112" s="38"/>
      <c r="GL112" s="38"/>
      <c r="GM112" s="38"/>
      <c r="GN112" s="38"/>
      <c r="GO112" s="38"/>
      <c r="GP112" s="38"/>
      <c r="GQ112" s="38"/>
      <c r="GR112" s="38"/>
      <c r="GS112" s="38"/>
      <c r="GT112" s="38"/>
      <c r="GU112" s="38"/>
      <c r="GV112" s="38"/>
      <c r="GW112" s="38"/>
      <c r="GX112" s="38"/>
      <c r="GY112" s="38"/>
      <c r="GZ112" s="38"/>
      <c r="HA112" s="38"/>
      <c r="HB112" s="38"/>
      <c r="HC112" s="38"/>
      <c r="HD112" s="38"/>
      <c r="HE112" s="38"/>
      <c r="HF112" s="38"/>
      <c r="HG112" s="38"/>
      <c r="HH112" s="38"/>
      <c r="HI112" s="38"/>
      <c r="HJ112" s="38"/>
      <c r="HK112" s="38"/>
      <c r="HL112" s="38"/>
      <c r="HM112" s="38"/>
      <c r="HN112" s="38"/>
      <c r="HO112" s="38"/>
      <c r="HP112" s="38"/>
      <c r="HQ112" s="38"/>
      <c r="HR112" s="38"/>
      <c r="HS112" s="38"/>
      <c r="HT112" s="38"/>
      <c r="HU112" s="38"/>
      <c r="HV112" s="38"/>
      <c r="HW112" s="38"/>
      <c r="HX112" s="38"/>
      <c r="HY112" s="38"/>
      <c r="HZ112" s="38"/>
      <c r="IA112" s="38"/>
      <c r="IB112" s="38"/>
      <c r="IC112" s="50"/>
      <c r="ID112" s="50"/>
      <c r="IE112" s="50"/>
      <c r="IF112" s="50"/>
      <c r="IG112" s="50"/>
      <c r="IH112" s="50"/>
      <c r="II112" s="50"/>
      <c r="IJ112" s="50"/>
      <c r="IK112" s="50"/>
      <c r="IL112" s="50"/>
      <c r="IM112" s="50"/>
      <c r="IN112" s="50"/>
      <c r="IO112" s="50"/>
      <c r="IP112" s="50"/>
      <c r="IQ112" s="50"/>
      <c r="IR112" s="50"/>
      <c r="IS112" s="50"/>
      <c r="IT112" s="50"/>
      <c r="IU112" s="50"/>
      <c r="IV112" s="50"/>
      <c r="IW112" s="50"/>
      <c r="IX112" s="50"/>
      <c r="IY112" s="50"/>
      <c r="IZ112" s="50"/>
      <c r="JA112" s="50"/>
      <c r="JB112" s="50"/>
      <c r="JC112" s="50"/>
      <c r="JD112" s="50"/>
      <c r="JE112" s="50"/>
      <c r="JF112" s="50"/>
      <c r="JG112" s="50"/>
      <c r="JH112" s="50"/>
      <c r="JI112" s="50"/>
      <c r="JJ112" s="50"/>
      <c r="JK112" s="50"/>
      <c r="JL112" s="50"/>
      <c r="JM112" s="50"/>
      <c r="JN112" s="50"/>
      <c r="JO112" s="50"/>
      <c r="JP112" s="50"/>
      <c r="JQ112" s="50"/>
      <c r="JR112" s="50"/>
      <c r="JS112" s="50"/>
      <c r="JT112" s="50"/>
      <c r="JU112" s="50"/>
      <c r="JV112" s="50"/>
      <c r="JW112" s="50"/>
      <c r="JX112" s="50"/>
      <c r="JY112" s="50"/>
      <c r="JZ112" s="50"/>
      <c r="KA112" s="50"/>
      <c r="KB112" s="50"/>
      <c r="KC112" s="50"/>
      <c r="KD112" s="50"/>
      <c r="KE112" s="50"/>
      <c r="KF112" s="50"/>
      <c r="KG112" s="50"/>
      <c r="KH112" s="50"/>
      <c r="KI112" s="50"/>
      <c r="KJ112" s="50"/>
      <c r="KK112" s="50"/>
      <c r="KL112" s="50"/>
      <c r="KM112" s="50"/>
      <c r="KN112" s="50"/>
      <c r="KO112" s="50"/>
      <c r="KP112" s="50"/>
      <c r="KQ112" s="50"/>
      <c r="KR112" s="50"/>
      <c r="KS112" s="50"/>
      <c r="KT112" s="50"/>
      <c r="KU112" s="50"/>
      <c r="KV112" s="50"/>
      <c r="KW112" s="50"/>
      <c r="KX112" s="50"/>
      <c r="KY112" s="50"/>
      <c r="KZ112" s="50"/>
      <c r="LA112" s="50"/>
      <c r="LB112" s="50"/>
      <c r="LC112" s="50"/>
      <c r="LD112" s="50"/>
      <c r="LE112" s="50"/>
      <c r="LF112" s="50"/>
      <c r="LG112" s="50"/>
      <c r="LH112" s="50"/>
      <c r="LI112" s="50"/>
      <c r="LJ112" s="50"/>
      <c r="LK112" s="50"/>
      <c r="LL112" s="50"/>
      <c r="LM112" s="50"/>
      <c r="LN112" s="50"/>
      <c r="LO112" s="50"/>
      <c r="LP112" s="50"/>
      <c r="LQ112" s="50"/>
      <c r="LR112" s="50"/>
      <c r="LS112" s="50"/>
      <c r="LT112" s="50"/>
      <c r="LU112" s="50"/>
      <c r="LV112" s="50"/>
      <c r="LW112" s="50"/>
      <c r="LX112" s="50"/>
      <c r="LY112" s="50"/>
      <c r="LZ112" s="50"/>
      <c r="MA112" s="50"/>
      <c r="MB112" s="50"/>
      <c r="MC112" s="50"/>
      <c r="MD112" s="50"/>
      <c r="ME112" s="50"/>
      <c r="MF112" s="50"/>
      <c r="MG112" s="50"/>
      <c r="MH112" s="50"/>
      <c r="MI112" s="50"/>
      <c r="MJ112" s="50"/>
      <c r="MK112" s="50"/>
      <c r="ML112" s="50"/>
      <c r="MM112" s="50"/>
      <c r="MN112" s="50"/>
      <c r="MO112" s="50"/>
      <c r="MP112" s="50"/>
      <c r="MQ112" s="50"/>
      <c r="MR112" s="50"/>
      <c r="MS112" s="50"/>
      <c r="MT112" s="50"/>
      <c r="MU112" s="50"/>
      <c r="MV112" s="50"/>
      <c r="MW112" s="50"/>
      <c r="MX112" s="50"/>
      <c r="MY112" s="50"/>
      <c r="MZ112" s="50"/>
      <c r="NA112" s="50"/>
      <c r="NB112" s="50"/>
      <c r="NC112" s="50"/>
      <c r="ND112" s="50"/>
      <c r="NE112" s="50"/>
      <c r="NF112" s="50"/>
      <c r="NG112" s="50"/>
      <c r="NH112" s="50"/>
      <c r="NI112" s="50"/>
      <c r="NJ112" s="50"/>
      <c r="NK112" s="50"/>
      <c r="NL112" s="50"/>
      <c r="NM112" s="50"/>
      <c r="NN112" s="50"/>
      <c r="NO112" s="50"/>
      <c r="NP112" s="50"/>
      <c r="NQ112" s="50"/>
      <c r="NR112" s="50"/>
      <c r="NS112" s="50"/>
      <c r="NT112" s="50"/>
      <c r="NU112" s="50"/>
      <c r="NV112" s="50"/>
      <c r="NW112" s="50"/>
      <c r="NX112" s="50"/>
      <c r="NY112" s="50"/>
      <c r="NZ112" s="50"/>
      <c r="OA112" s="50"/>
      <c r="OB112" s="50"/>
      <c r="OC112" s="50"/>
      <c r="OD112" s="50"/>
      <c r="OE112" s="50"/>
      <c r="OF112" s="50"/>
      <c r="OG112" s="50"/>
      <c r="OH112" s="50"/>
      <c r="OI112" s="50"/>
      <c r="OJ112" s="50"/>
      <c r="OK112" s="50"/>
      <c r="OL112" s="50"/>
      <c r="OM112" s="50"/>
      <c r="ON112" s="50"/>
      <c r="OO112" s="50"/>
      <c r="OP112" s="50"/>
      <c r="OQ112" s="50"/>
      <c r="OR112" s="50"/>
      <c r="OS112" s="50"/>
      <c r="OT112" s="50"/>
      <c r="OU112" s="50"/>
      <c r="OV112" s="50"/>
      <c r="OW112" s="50"/>
      <c r="OX112" s="50"/>
      <c r="OY112" s="50"/>
      <c r="OZ112" s="50"/>
      <c r="PA112" s="50"/>
      <c r="PB112" s="50"/>
      <c r="PC112" s="50"/>
      <c r="PD112" s="50"/>
      <c r="PE112" s="50"/>
      <c r="PF112" s="50"/>
      <c r="PG112" s="50"/>
      <c r="PH112" s="50"/>
      <c r="PI112" s="50"/>
      <c r="PJ112" s="50"/>
      <c r="PK112" s="50"/>
      <c r="PL112" s="50"/>
      <c r="PM112" s="50"/>
      <c r="PN112" s="50"/>
      <c r="PO112" s="50"/>
      <c r="PP112" s="50"/>
      <c r="PQ112" s="50"/>
      <c r="PR112" s="50"/>
      <c r="PS112" s="50"/>
      <c r="PT112" s="50"/>
      <c r="PU112" s="50"/>
      <c r="PV112" s="50"/>
      <c r="PW112" s="50"/>
      <c r="PX112" s="50"/>
      <c r="PY112" s="50"/>
      <c r="PZ112" s="50"/>
      <c r="QA112" s="50"/>
      <c r="QB112" s="50"/>
      <c r="QC112" s="50"/>
      <c r="QD112" s="50"/>
      <c r="QE112" s="50"/>
      <c r="QF112" s="50"/>
      <c r="QG112" s="50"/>
      <c r="QH112" s="50"/>
      <c r="QI112" s="50"/>
      <c r="QJ112" s="50"/>
      <c r="QK112" s="50"/>
      <c r="QL112" s="50"/>
      <c r="QM112" s="50"/>
      <c r="QN112" s="50"/>
      <c r="QO112" s="50"/>
      <c r="QP112" s="50"/>
      <c r="QQ112" s="50"/>
      <c r="QR112" s="50"/>
      <c r="QS112" s="50"/>
      <c r="QT112" s="50"/>
      <c r="QU112" s="50"/>
      <c r="QV112" s="50"/>
      <c r="QW112" s="50"/>
      <c r="QX112" s="50"/>
      <c r="QY112" s="50"/>
      <c r="QZ112" s="50"/>
      <c r="RA112" s="50"/>
      <c r="RB112" s="50"/>
      <c r="RC112" s="50"/>
      <c r="RD112" s="50"/>
      <c r="RE112" s="50"/>
      <c r="RF112" s="50"/>
      <c r="RG112" s="50"/>
      <c r="RH112" s="50"/>
      <c r="RI112" s="50"/>
      <c r="RJ112" s="50"/>
      <c r="RK112" s="50"/>
      <c r="RL112" s="50"/>
      <c r="RM112" s="50"/>
      <c r="RN112" s="50"/>
      <c r="RO112" s="50"/>
      <c r="RP112" s="50"/>
      <c r="RQ112" s="50"/>
      <c r="RR112" s="50"/>
      <c r="RS112" s="50"/>
      <c r="RT112" s="50"/>
      <c r="RU112" s="50"/>
      <c r="RV112" s="50"/>
      <c r="RW112" s="50"/>
      <c r="RX112" s="50"/>
      <c r="RY112" s="50"/>
      <c r="RZ112" s="50"/>
      <c r="SA112" s="50"/>
      <c r="SB112" s="50"/>
      <c r="SC112" s="50"/>
      <c r="SD112" s="50"/>
      <c r="SE112" s="50"/>
      <c r="SF112" s="50"/>
      <c r="SG112" s="50"/>
      <c r="SH112" s="50"/>
      <c r="SI112" s="50"/>
      <c r="SJ112" s="50"/>
      <c r="SK112" s="50"/>
      <c r="SL112" s="50"/>
      <c r="SM112" s="50"/>
      <c r="SN112" s="50"/>
      <c r="SO112" s="50"/>
      <c r="SP112" s="50"/>
      <c r="SQ112" s="50"/>
      <c r="SR112" s="50"/>
      <c r="SS112" s="50"/>
      <c r="ST112" s="50"/>
      <c r="SU112" s="50"/>
      <c r="SV112" s="50"/>
      <c r="SW112" s="50"/>
      <c r="SX112" s="50"/>
      <c r="SY112" s="50"/>
      <c r="SZ112" s="50"/>
      <c r="TA112" s="50"/>
      <c r="TB112" s="50"/>
      <c r="TC112" s="50"/>
      <c r="TD112" s="50"/>
      <c r="TE112" s="50"/>
      <c r="TF112" s="50"/>
      <c r="TG112" s="50"/>
      <c r="TH112" s="50"/>
      <c r="TI112" s="50"/>
      <c r="TJ112" s="50"/>
      <c r="TK112" s="50"/>
      <c r="TL112" s="50"/>
      <c r="TM112" s="50"/>
      <c r="TN112" s="50"/>
      <c r="TO112" s="50"/>
      <c r="TP112" s="50"/>
      <c r="TQ112" s="50"/>
      <c r="TR112" s="50"/>
      <c r="TS112" s="50"/>
      <c r="TT112" s="50"/>
      <c r="TU112" s="50"/>
      <c r="TV112" s="50"/>
      <c r="TW112" s="50"/>
      <c r="TX112" s="50"/>
      <c r="TY112" s="50"/>
      <c r="TZ112" s="50"/>
      <c r="UA112" s="50"/>
      <c r="UB112" s="50"/>
      <c r="UC112" s="50"/>
      <c r="UD112" s="50"/>
      <c r="UE112" s="50"/>
      <c r="UF112" s="50"/>
      <c r="UG112" s="50"/>
      <c r="UH112" s="50"/>
      <c r="UI112" s="50"/>
      <c r="UJ112" s="50"/>
      <c r="UK112" s="50"/>
      <c r="UL112" s="50"/>
      <c r="UM112" s="50"/>
      <c r="UN112" s="50"/>
      <c r="UO112" s="50"/>
      <c r="UP112" s="50"/>
      <c r="UQ112" s="50"/>
      <c r="UR112" s="50"/>
      <c r="US112" s="50"/>
      <c r="UT112" s="50"/>
      <c r="UU112" s="50"/>
      <c r="UV112" s="50"/>
      <c r="UW112" s="50"/>
      <c r="UX112" s="50"/>
      <c r="UY112" s="50"/>
      <c r="UZ112" s="50"/>
      <c r="VA112" s="50"/>
      <c r="VB112" s="50"/>
      <c r="VC112" s="50"/>
      <c r="VD112" s="50"/>
      <c r="VE112" s="50"/>
      <c r="VF112" s="50"/>
      <c r="VG112" s="50"/>
      <c r="VH112" s="50"/>
      <c r="VI112" s="50"/>
      <c r="VJ112" s="50"/>
      <c r="VK112" s="50"/>
      <c r="VL112" s="50"/>
      <c r="VM112" s="50"/>
      <c r="VN112" s="50"/>
      <c r="VO112" s="50"/>
      <c r="VP112" s="50"/>
      <c r="VQ112" s="50"/>
      <c r="VR112" s="50"/>
      <c r="VS112" s="50"/>
      <c r="VT112" s="50"/>
      <c r="VU112" s="50"/>
      <c r="VV112" s="50"/>
      <c r="VW112" s="50"/>
      <c r="VX112" s="50"/>
      <c r="VY112" s="50"/>
      <c r="VZ112" s="50"/>
      <c r="WA112" s="50"/>
      <c r="WB112" s="50"/>
      <c r="WC112" s="50"/>
      <c r="WD112" s="50"/>
      <c r="WE112" s="50"/>
      <c r="WF112" s="50"/>
      <c r="WG112" s="50"/>
      <c r="WH112" s="50"/>
      <c r="WI112" s="50"/>
      <c r="WJ112" s="50"/>
      <c r="WK112" s="50"/>
      <c r="WL112" s="50"/>
      <c r="WM112" s="50"/>
      <c r="WN112" s="50"/>
      <c r="WO112" s="50"/>
      <c r="WP112" s="50"/>
      <c r="WQ112" s="50"/>
      <c r="WR112" s="50"/>
      <c r="WS112" s="50"/>
      <c r="WT112" s="50"/>
      <c r="WU112" s="50"/>
      <c r="WV112" s="50"/>
      <c r="WW112" s="50"/>
      <c r="WX112" s="50"/>
      <c r="WY112" s="50"/>
      <c r="WZ112" s="50"/>
      <c r="XA112" s="50"/>
      <c r="XB112" s="50"/>
      <c r="XC112" s="50"/>
      <c r="XD112" s="50"/>
      <c r="XE112" s="50"/>
      <c r="XF112" s="50"/>
      <c r="XG112" s="50"/>
      <c r="XH112" s="50"/>
      <c r="XI112" s="50"/>
      <c r="XJ112" s="50"/>
      <c r="XK112" s="50"/>
      <c r="XL112" s="50"/>
      <c r="XM112" s="50"/>
      <c r="XN112" s="50"/>
      <c r="XO112" s="50"/>
      <c r="XP112" s="50"/>
      <c r="XQ112" s="50"/>
      <c r="XR112" s="50"/>
      <c r="XS112" s="50"/>
      <c r="XT112" s="50"/>
      <c r="XU112" s="50"/>
      <c r="XV112" s="50"/>
      <c r="XW112" s="50"/>
      <c r="XX112" s="50"/>
      <c r="XY112" s="50"/>
      <c r="XZ112" s="50"/>
      <c r="YA112" s="50"/>
      <c r="YB112" s="50"/>
      <c r="YC112" s="50"/>
      <c r="YD112" s="50"/>
      <c r="YE112" s="50"/>
      <c r="YF112" s="50"/>
      <c r="YG112" s="50"/>
      <c r="YH112" s="50"/>
      <c r="YI112" s="50"/>
      <c r="YJ112" s="50"/>
      <c r="YK112" s="50"/>
      <c r="YL112" s="50"/>
      <c r="YM112" s="50"/>
      <c r="YN112" s="50"/>
      <c r="YO112" s="50"/>
      <c r="YP112" s="50"/>
      <c r="YQ112" s="50"/>
      <c r="YR112" s="50"/>
    </row>
    <row r="113" spans="1:668" ht="18" customHeight="1" x14ac:dyDescent="0.25">
      <c r="A113" s="31" t="s">
        <v>169</v>
      </c>
      <c r="B113" s="26" t="s">
        <v>16</v>
      </c>
      <c r="C113" s="57" t="s">
        <v>73</v>
      </c>
      <c r="D113" s="60">
        <v>44564</v>
      </c>
      <c r="E113" s="10" t="s">
        <v>113</v>
      </c>
      <c r="F113" s="161">
        <v>45000</v>
      </c>
      <c r="G113" s="181">
        <f>F113*0.0287</f>
        <v>1291.5</v>
      </c>
      <c r="H113" s="181">
        <v>1148.33</v>
      </c>
      <c r="I113" s="181">
        <f>F113*0.0304</f>
        <v>1368</v>
      </c>
      <c r="J113" s="181">
        <v>25</v>
      </c>
      <c r="K113" s="181">
        <v>3832.83</v>
      </c>
      <c r="L113" s="191">
        <v>41167.17</v>
      </c>
      <c r="O113" s="50"/>
      <c r="P113" s="50"/>
      <c r="Q113" s="50"/>
      <c r="R113" s="50"/>
      <c r="S113" s="50"/>
      <c r="T113" s="50"/>
      <c r="U113" s="50"/>
      <c r="V113" s="50"/>
      <c r="W113" s="50"/>
      <c r="X113" s="50"/>
      <c r="Y113" s="50"/>
      <c r="Z113" s="50"/>
      <c r="AA113" s="50"/>
      <c r="AB113" s="50"/>
      <c r="AC113" s="50"/>
      <c r="AD113" s="50"/>
      <c r="AE113" s="50"/>
      <c r="AF113" s="50"/>
      <c r="AG113" s="87"/>
      <c r="AH113" s="87"/>
      <c r="AI113" s="87"/>
      <c r="AJ113" s="87"/>
      <c r="AK113" s="87"/>
      <c r="AL113" s="87"/>
      <c r="AM113" s="87"/>
      <c r="AN113" s="87"/>
      <c r="AO113" s="87"/>
      <c r="AP113" s="87"/>
      <c r="AQ113" s="87"/>
      <c r="AR113" s="50"/>
      <c r="AS113" s="50"/>
      <c r="IC113" s="50"/>
      <c r="ID113" s="50"/>
      <c r="IE113" s="50"/>
      <c r="IF113" s="50"/>
      <c r="IG113" s="50"/>
      <c r="IH113" s="50"/>
      <c r="II113" s="50"/>
      <c r="IJ113" s="50"/>
      <c r="IK113" s="50"/>
      <c r="IL113" s="50"/>
      <c r="IM113" s="50"/>
      <c r="IN113" s="50"/>
      <c r="IO113" s="50"/>
      <c r="IP113" s="50"/>
      <c r="IQ113" s="50"/>
      <c r="IR113" s="50"/>
      <c r="IS113" s="50"/>
      <c r="IT113" s="50"/>
      <c r="IU113" s="50"/>
      <c r="IV113" s="50"/>
      <c r="IW113" s="50"/>
      <c r="IX113" s="50"/>
      <c r="IY113" s="50"/>
      <c r="IZ113" s="50"/>
      <c r="JA113" s="50"/>
      <c r="JB113" s="50"/>
      <c r="JC113" s="50"/>
      <c r="JD113" s="50"/>
      <c r="JE113" s="50"/>
      <c r="JF113" s="50"/>
      <c r="JG113" s="50"/>
      <c r="JH113" s="50"/>
      <c r="JI113" s="50"/>
      <c r="JJ113" s="50"/>
      <c r="JK113" s="50"/>
      <c r="JL113" s="50"/>
      <c r="JM113" s="50"/>
      <c r="JN113" s="50"/>
      <c r="JO113" s="50"/>
      <c r="JP113" s="50"/>
      <c r="JQ113" s="50"/>
      <c r="JR113" s="50"/>
      <c r="JS113" s="50"/>
      <c r="JT113" s="50"/>
      <c r="JU113" s="50"/>
      <c r="JV113" s="50"/>
      <c r="JW113" s="50"/>
      <c r="JX113" s="50"/>
      <c r="JY113" s="50"/>
      <c r="JZ113" s="50"/>
      <c r="KA113" s="50"/>
      <c r="KB113" s="50"/>
      <c r="KC113" s="50"/>
      <c r="KD113" s="50"/>
      <c r="KE113" s="50"/>
      <c r="KF113" s="50"/>
      <c r="KG113" s="50"/>
      <c r="KH113" s="50"/>
      <c r="KI113" s="50"/>
      <c r="KJ113" s="50"/>
      <c r="KK113" s="50"/>
      <c r="KL113" s="50"/>
      <c r="KM113" s="50"/>
      <c r="KN113" s="50"/>
      <c r="KO113" s="50"/>
      <c r="KP113" s="50"/>
      <c r="KQ113" s="50"/>
      <c r="KR113" s="50"/>
      <c r="KS113" s="50"/>
      <c r="KT113" s="50"/>
      <c r="KU113" s="50"/>
      <c r="KV113" s="50"/>
      <c r="KW113" s="50"/>
      <c r="KX113" s="50"/>
      <c r="KY113" s="50"/>
      <c r="KZ113" s="50"/>
      <c r="LA113" s="50"/>
      <c r="LB113" s="50"/>
      <c r="LC113" s="50"/>
      <c r="LD113" s="50"/>
      <c r="LE113" s="50"/>
      <c r="LF113" s="50"/>
      <c r="LG113" s="50"/>
      <c r="LH113" s="50"/>
      <c r="LI113" s="50"/>
      <c r="LJ113" s="50"/>
      <c r="LK113" s="50"/>
      <c r="LL113" s="50"/>
      <c r="LM113" s="50"/>
      <c r="LN113" s="50"/>
      <c r="LO113" s="50"/>
      <c r="LP113" s="50"/>
      <c r="LQ113" s="50"/>
      <c r="LR113" s="50"/>
      <c r="LS113" s="50"/>
      <c r="LT113" s="50"/>
      <c r="LU113" s="50"/>
      <c r="LV113" s="50"/>
      <c r="LW113" s="50"/>
      <c r="LX113" s="50"/>
      <c r="LY113" s="50"/>
      <c r="LZ113" s="50"/>
      <c r="MA113" s="50"/>
      <c r="MB113" s="50"/>
      <c r="MC113" s="50"/>
      <c r="MD113" s="50"/>
      <c r="ME113" s="50"/>
      <c r="MF113" s="50"/>
      <c r="MG113" s="50"/>
      <c r="MH113" s="50"/>
      <c r="MI113" s="50"/>
      <c r="MJ113" s="50"/>
      <c r="MK113" s="50"/>
      <c r="ML113" s="50"/>
      <c r="MM113" s="50"/>
      <c r="MN113" s="50"/>
      <c r="MO113" s="50"/>
      <c r="MP113" s="50"/>
      <c r="MQ113" s="50"/>
      <c r="MR113" s="50"/>
      <c r="MS113" s="50"/>
      <c r="MT113" s="50"/>
      <c r="MU113" s="50"/>
      <c r="MV113" s="50"/>
      <c r="MW113" s="50"/>
      <c r="MX113" s="50"/>
      <c r="MY113" s="50"/>
      <c r="MZ113" s="50"/>
      <c r="NA113" s="50"/>
      <c r="NB113" s="50"/>
      <c r="NC113" s="50"/>
      <c r="ND113" s="50"/>
      <c r="NE113" s="50"/>
      <c r="NF113" s="50"/>
      <c r="NG113" s="50"/>
      <c r="NH113" s="50"/>
      <c r="NI113" s="50"/>
      <c r="NJ113" s="50"/>
      <c r="NK113" s="50"/>
      <c r="NL113" s="50"/>
      <c r="NM113" s="50"/>
      <c r="NN113" s="50"/>
      <c r="NO113" s="50"/>
      <c r="NP113" s="50"/>
      <c r="NQ113" s="50"/>
      <c r="NR113" s="50"/>
      <c r="NS113" s="50"/>
      <c r="NT113" s="50"/>
      <c r="NU113" s="50"/>
      <c r="NV113" s="50"/>
      <c r="NW113" s="50"/>
      <c r="NX113" s="50"/>
      <c r="NY113" s="50"/>
      <c r="NZ113" s="50"/>
      <c r="OA113" s="50"/>
      <c r="OB113" s="50"/>
      <c r="OC113" s="50"/>
      <c r="OD113" s="50"/>
      <c r="OE113" s="50"/>
      <c r="OF113" s="50"/>
      <c r="OG113" s="50"/>
      <c r="OH113" s="50"/>
      <c r="OI113" s="50"/>
      <c r="OJ113" s="50"/>
      <c r="OK113" s="50"/>
      <c r="OL113" s="50"/>
      <c r="OM113" s="50"/>
      <c r="ON113" s="50"/>
      <c r="OO113" s="50"/>
      <c r="OP113" s="50"/>
      <c r="OQ113" s="50"/>
      <c r="OR113" s="50"/>
      <c r="OS113" s="50"/>
      <c r="OT113" s="50"/>
      <c r="OU113" s="50"/>
      <c r="OV113" s="50"/>
      <c r="OW113" s="50"/>
      <c r="OX113" s="50"/>
      <c r="OY113" s="50"/>
      <c r="OZ113" s="50"/>
      <c r="PA113" s="50"/>
      <c r="PB113" s="50"/>
      <c r="PC113" s="50"/>
      <c r="PD113" s="50"/>
      <c r="PE113" s="50"/>
      <c r="PF113" s="50"/>
      <c r="PG113" s="50"/>
      <c r="PH113" s="50"/>
      <c r="PI113" s="50"/>
      <c r="PJ113" s="50"/>
      <c r="PK113" s="50"/>
      <c r="PL113" s="50"/>
      <c r="PM113" s="50"/>
      <c r="PN113" s="50"/>
      <c r="PO113" s="50"/>
      <c r="PP113" s="50"/>
      <c r="PQ113" s="50"/>
      <c r="PR113" s="50"/>
      <c r="PS113" s="50"/>
      <c r="PT113" s="50"/>
      <c r="PU113" s="50"/>
      <c r="PV113" s="50"/>
      <c r="PW113" s="50"/>
      <c r="PX113" s="50"/>
      <c r="PY113" s="50"/>
      <c r="PZ113" s="50"/>
      <c r="QA113" s="50"/>
      <c r="QB113" s="50"/>
      <c r="QC113" s="50"/>
      <c r="QD113" s="50"/>
      <c r="QE113" s="50"/>
      <c r="QF113" s="50"/>
      <c r="QG113" s="50"/>
      <c r="QH113" s="50"/>
      <c r="QI113" s="50"/>
      <c r="QJ113" s="50"/>
      <c r="QK113" s="50"/>
      <c r="QL113" s="50"/>
      <c r="QM113" s="50"/>
      <c r="QN113" s="50"/>
      <c r="QO113" s="50"/>
      <c r="QP113" s="50"/>
      <c r="QQ113" s="50"/>
      <c r="QR113" s="50"/>
      <c r="QS113" s="50"/>
      <c r="QT113" s="50"/>
      <c r="QU113" s="50"/>
      <c r="QV113" s="50"/>
      <c r="QW113" s="50"/>
      <c r="QX113" s="50"/>
      <c r="QY113" s="50"/>
      <c r="QZ113" s="50"/>
      <c r="RA113" s="50"/>
      <c r="RB113" s="50"/>
      <c r="RC113" s="50"/>
      <c r="RD113" s="50"/>
      <c r="RE113" s="50"/>
      <c r="RF113" s="50"/>
      <c r="RG113" s="50"/>
      <c r="RH113" s="50"/>
      <c r="RI113" s="50"/>
      <c r="RJ113" s="50"/>
      <c r="RK113" s="50"/>
      <c r="RL113" s="50"/>
      <c r="RM113" s="50"/>
      <c r="RN113" s="50"/>
      <c r="RO113" s="50"/>
      <c r="RP113" s="50"/>
      <c r="RQ113" s="50"/>
      <c r="RR113" s="50"/>
      <c r="RS113" s="50"/>
      <c r="RT113" s="50"/>
      <c r="RU113" s="50"/>
      <c r="RV113" s="50"/>
      <c r="RW113" s="50"/>
      <c r="RX113" s="50"/>
      <c r="RY113" s="50"/>
      <c r="RZ113" s="50"/>
      <c r="SA113" s="50"/>
      <c r="SB113" s="50"/>
      <c r="SC113" s="50"/>
      <c r="SD113" s="50"/>
      <c r="SE113" s="50"/>
      <c r="SF113" s="50"/>
      <c r="SG113" s="50"/>
      <c r="SH113" s="50"/>
      <c r="SI113" s="50"/>
      <c r="SJ113" s="50"/>
      <c r="SK113" s="50"/>
      <c r="SL113" s="50"/>
      <c r="SM113" s="50"/>
      <c r="SN113" s="50"/>
      <c r="SO113" s="50"/>
      <c r="SP113" s="50"/>
      <c r="SQ113" s="50"/>
      <c r="SR113" s="50"/>
      <c r="SS113" s="50"/>
      <c r="ST113" s="50"/>
      <c r="SU113" s="50"/>
      <c r="SV113" s="50"/>
      <c r="SW113" s="50"/>
      <c r="SX113" s="50"/>
      <c r="SY113" s="50"/>
      <c r="SZ113" s="50"/>
      <c r="TA113" s="50"/>
      <c r="TB113" s="50"/>
      <c r="TC113" s="50"/>
      <c r="TD113" s="50"/>
      <c r="TE113" s="50"/>
      <c r="TF113" s="50"/>
      <c r="TG113" s="50"/>
      <c r="TH113" s="50"/>
      <c r="TI113" s="50"/>
      <c r="TJ113" s="50"/>
      <c r="TK113" s="50"/>
      <c r="TL113" s="50"/>
      <c r="TM113" s="50"/>
      <c r="TN113" s="50"/>
      <c r="TO113" s="50"/>
      <c r="TP113" s="50"/>
      <c r="TQ113" s="50"/>
      <c r="TR113" s="50"/>
      <c r="TS113" s="50"/>
      <c r="TT113" s="50"/>
      <c r="TU113" s="50"/>
      <c r="TV113" s="50"/>
      <c r="TW113" s="50"/>
      <c r="TX113" s="50"/>
      <c r="TY113" s="50"/>
      <c r="TZ113" s="50"/>
      <c r="UA113" s="50"/>
      <c r="UB113" s="50"/>
      <c r="UC113" s="50"/>
      <c r="UD113" s="50"/>
      <c r="UE113" s="50"/>
      <c r="UF113" s="50"/>
      <c r="UG113" s="50"/>
      <c r="UH113" s="50"/>
      <c r="UI113" s="50"/>
      <c r="UJ113" s="50"/>
      <c r="UK113" s="50"/>
      <c r="UL113" s="50"/>
      <c r="UM113" s="50"/>
      <c r="UN113" s="50"/>
      <c r="UO113" s="50"/>
      <c r="UP113" s="50"/>
      <c r="UQ113" s="50"/>
      <c r="UR113" s="50"/>
      <c r="US113" s="50"/>
      <c r="UT113" s="50"/>
      <c r="UU113" s="50"/>
      <c r="UV113" s="50"/>
      <c r="UW113" s="50"/>
      <c r="UX113" s="50"/>
      <c r="UY113" s="50"/>
      <c r="UZ113" s="50"/>
      <c r="VA113" s="50"/>
      <c r="VB113" s="50"/>
      <c r="VC113" s="50"/>
      <c r="VD113" s="50"/>
      <c r="VE113" s="50"/>
      <c r="VF113" s="50"/>
      <c r="VG113" s="50"/>
      <c r="VH113" s="50"/>
      <c r="VI113" s="50"/>
      <c r="VJ113" s="50"/>
      <c r="VK113" s="50"/>
      <c r="VL113" s="50"/>
      <c r="VM113" s="50"/>
      <c r="VN113" s="50"/>
      <c r="VO113" s="50"/>
      <c r="VP113" s="50"/>
      <c r="VQ113" s="50"/>
      <c r="VR113" s="50"/>
      <c r="VS113" s="50"/>
      <c r="VT113" s="50"/>
      <c r="VU113" s="50"/>
      <c r="VV113" s="50"/>
      <c r="VW113" s="50"/>
      <c r="VX113" s="50"/>
      <c r="VY113" s="50"/>
      <c r="VZ113" s="50"/>
      <c r="WA113" s="50"/>
      <c r="WB113" s="50"/>
      <c r="WC113" s="50"/>
      <c r="WD113" s="50"/>
      <c r="WE113" s="50"/>
      <c r="WF113" s="50"/>
      <c r="WG113" s="50"/>
      <c r="WH113" s="50"/>
      <c r="WI113" s="50"/>
      <c r="WJ113" s="50"/>
      <c r="WK113" s="50"/>
      <c r="WL113" s="50"/>
      <c r="WM113" s="50"/>
      <c r="WN113" s="50"/>
      <c r="WO113" s="50"/>
      <c r="WP113" s="50"/>
      <c r="WQ113" s="50"/>
      <c r="WR113" s="50"/>
      <c r="WS113" s="50"/>
      <c r="WT113" s="50"/>
      <c r="WU113" s="50"/>
      <c r="WV113" s="50"/>
      <c r="WW113" s="50"/>
      <c r="WX113" s="50"/>
      <c r="WY113" s="50"/>
      <c r="WZ113" s="50"/>
      <c r="XA113" s="50"/>
      <c r="XB113" s="50"/>
      <c r="XC113" s="50"/>
      <c r="XD113" s="50"/>
      <c r="XE113" s="50"/>
      <c r="XF113" s="50"/>
      <c r="XG113" s="50"/>
      <c r="XH113" s="50"/>
      <c r="XI113" s="50"/>
      <c r="XJ113" s="50"/>
      <c r="XK113" s="50"/>
      <c r="XL113" s="50"/>
      <c r="XM113" s="50"/>
      <c r="XN113" s="50"/>
      <c r="XO113" s="50"/>
      <c r="XP113" s="50"/>
      <c r="XQ113" s="50"/>
      <c r="XR113" s="50"/>
      <c r="XS113" s="50"/>
      <c r="XT113" s="50"/>
      <c r="XU113" s="50"/>
      <c r="XV113" s="50"/>
      <c r="XW113" s="50"/>
      <c r="XX113" s="50"/>
      <c r="XY113" s="50"/>
      <c r="XZ113" s="50"/>
      <c r="YA113" s="50"/>
      <c r="YB113" s="50"/>
      <c r="YC113" s="50"/>
      <c r="YD113" s="50"/>
      <c r="YE113" s="50"/>
      <c r="YF113" s="50"/>
      <c r="YG113" s="50"/>
      <c r="YH113" s="50"/>
      <c r="YI113" s="50"/>
      <c r="YJ113" s="50"/>
      <c r="YK113" s="50"/>
      <c r="YL113" s="50"/>
      <c r="YM113" s="50"/>
      <c r="YN113" s="50"/>
      <c r="YO113" s="50"/>
      <c r="YP113" s="50"/>
      <c r="YQ113" s="50"/>
      <c r="YR113" s="50"/>
    </row>
    <row r="114" spans="1:668" ht="15.75" x14ac:dyDescent="0.25">
      <c r="A114" s="31" t="s">
        <v>21</v>
      </c>
      <c r="B114" s="26" t="s">
        <v>16</v>
      </c>
      <c r="C114" s="57" t="s">
        <v>73</v>
      </c>
      <c r="D114" s="60">
        <v>44440</v>
      </c>
      <c r="E114" s="10" t="s">
        <v>113</v>
      </c>
      <c r="F114" s="161">
        <v>45000</v>
      </c>
      <c r="G114" s="181">
        <f>F114*0.0287</f>
        <v>1291.5</v>
      </c>
      <c r="H114" s="181">
        <v>1148.33</v>
      </c>
      <c r="I114" s="181">
        <f>F114*0.0304</f>
        <v>1368</v>
      </c>
      <c r="J114" s="181">
        <v>25</v>
      </c>
      <c r="K114" s="181">
        <v>3832.83</v>
      </c>
      <c r="L114" s="191">
        <v>41167.17</v>
      </c>
      <c r="O114" s="50"/>
      <c r="P114" s="50"/>
      <c r="Q114" s="50"/>
      <c r="R114" s="50"/>
      <c r="S114" s="50"/>
      <c r="T114" s="50"/>
      <c r="U114" s="50"/>
      <c r="V114" s="50"/>
      <c r="W114" s="50"/>
      <c r="X114" s="50"/>
      <c r="Y114" s="50"/>
      <c r="Z114" s="50"/>
      <c r="AA114" s="50"/>
      <c r="AB114" s="50"/>
      <c r="AC114" s="50"/>
      <c r="AD114" s="50"/>
      <c r="AE114" s="50"/>
      <c r="AF114" s="50"/>
      <c r="AG114" s="50"/>
      <c r="AH114" s="50"/>
      <c r="AI114" s="50"/>
      <c r="AJ114" s="50"/>
      <c r="AK114" s="50"/>
      <c r="AL114" s="50"/>
      <c r="AM114" s="50"/>
      <c r="AN114" s="50"/>
      <c r="AO114" s="50"/>
      <c r="AP114" s="50"/>
      <c r="AQ114" s="50"/>
      <c r="AR114" s="50"/>
      <c r="AS114" s="50"/>
      <c r="IC114" s="50"/>
      <c r="ID114" s="50"/>
      <c r="IE114" s="50"/>
      <c r="IF114" s="50"/>
      <c r="IG114" s="50"/>
      <c r="IH114" s="50"/>
      <c r="II114" s="50"/>
      <c r="IJ114" s="50"/>
      <c r="IK114" s="50"/>
      <c r="IL114" s="50"/>
      <c r="IM114" s="50"/>
      <c r="IN114" s="50"/>
      <c r="IO114" s="50"/>
      <c r="IP114" s="50"/>
      <c r="IQ114" s="50"/>
      <c r="IR114" s="50"/>
      <c r="IS114" s="50"/>
      <c r="IT114" s="50"/>
      <c r="IU114" s="50"/>
      <c r="IV114" s="50"/>
      <c r="IW114" s="50"/>
      <c r="IX114" s="50"/>
      <c r="IY114" s="50"/>
      <c r="IZ114" s="50"/>
      <c r="JA114" s="50"/>
      <c r="JB114" s="50"/>
      <c r="JC114" s="50"/>
      <c r="JD114" s="50"/>
      <c r="JE114" s="50"/>
      <c r="JF114" s="50"/>
      <c r="JG114" s="50"/>
      <c r="JH114" s="50"/>
      <c r="JI114" s="50"/>
      <c r="JJ114" s="50"/>
      <c r="JK114" s="50"/>
      <c r="JL114" s="50"/>
      <c r="JM114" s="50"/>
      <c r="JN114" s="50"/>
      <c r="JO114" s="50"/>
      <c r="JP114" s="50"/>
      <c r="JQ114" s="50"/>
      <c r="JR114" s="50"/>
      <c r="JS114" s="50"/>
      <c r="JT114" s="50"/>
      <c r="JU114" s="50"/>
      <c r="JV114" s="50"/>
      <c r="JW114" s="50"/>
      <c r="JX114" s="50"/>
      <c r="JY114" s="50"/>
      <c r="JZ114" s="50"/>
      <c r="KA114" s="50"/>
      <c r="KB114" s="50"/>
      <c r="KC114" s="50"/>
      <c r="KD114" s="50"/>
      <c r="KE114" s="50"/>
      <c r="KF114" s="50"/>
      <c r="KG114" s="50"/>
      <c r="KH114" s="50"/>
      <c r="KI114" s="50"/>
      <c r="KJ114" s="50"/>
      <c r="KK114" s="50"/>
      <c r="KL114" s="50"/>
      <c r="KM114" s="50"/>
      <c r="KN114" s="50"/>
      <c r="KO114" s="50"/>
      <c r="KP114" s="50"/>
      <c r="KQ114" s="50"/>
      <c r="KR114" s="50"/>
      <c r="KS114" s="50"/>
      <c r="KT114" s="50"/>
      <c r="KU114" s="50"/>
      <c r="KV114" s="50"/>
      <c r="KW114" s="50"/>
      <c r="KX114" s="50"/>
      <c r="KY114" s="50"/>
      <c r="KZ114" s="50"/>
      <c r="LA114" s="50"/>
      <c r="LB114" s="50"/>
      <c r="LC114" s="50"/>
      <c r="LD114" s="50"/>
      <c r="LE114" s="50"/>
      <c r="LF114" s="50"/>
      <c r="LG114" s="50"/>
      <c r="LH114" s="50"/>
      <c r="LI114" s="50"/>
      <c r="LJ114" s="50"/>
      <c r="LK114" s="50"/>
      <c r="LL114" s="50"/>
      <c r="LM114" s="50"/>
      <c r="LN114" s="50"/>
      <c r="LO114" s="50"/>
      <c r="LP114" s="50"/>
      <c r="LQ114" s="50"/>
      <c r="LR114" s="50"/>
      <c r="LS114" s="50"/>
      <c r="LT114" s="50"/>
      <c r="LU114" s="50"/>
      <c r="LV114" s="50"/>
      <c r="LW114" s="50"/>
      <c r="LX114" s="50"/>
      <c r="LY114" s="50"/>
      <c r="LZ114" s="50"/>
      <c r="MA114" s="50"/>
      <c r="MB114" s="50"/>
      <c r="MC114" s="50"/>
      <c r="MD114" s="50"/>
      <c r="ME114" s="50"/>
      <c r="MF114" s="50"/>
      <c r="MG114" s="50"/>
      <c r="MH114" s="50"/>
      <c r="MI114" s="50"/>
      <c r="MJ114" s="50"/>
      <c r="MK114" s="50"/>
      <c r="ML114" s="50"/>
      <c r="MM114" s="50"/>
      <c r="MN114" s="50"/>
      <c r="MO114" s="50"/>
      <c r="MP114" s="50"/>
      <c r="MQ114" s="50"/>
      <c r="MR114" s="50"/>
      <c r="MS114" s="50"/>
      <c r="MT114" s="50"/>
      <c r="MU114" s="50"/>
      <c r="MV114" s="50"/>
      <c r="MW114" s="50"/>
      <c r="MX114" s="50"/>
      <c r="MY114" s="50"/>
      <c r="MZ114" s="50"/>
      <c r="NA114" s="50"/>
      <c r="NB114" s="50"/>
      <c r="NC114" s="50"/>
      <c r="ND114" s="50"/>
      <c r="NE114" s="50"/>
      <c r="NF114" s="50"/>
      <c r="NG114" s="50"/>
      <c r="NH114" s="50"/>
      <c r="NI114" s="50"/>
      <c r="NJ114" s="50"/>
      <c r="NK114" s="50"/>
      <c r="NL114" s="50"/>
      <c r="NM114" s="50"/>
      <c r="NN114" s="50"/>
      <c r="NO114" s="50"/>
      <c r="NP114" s="50"/>
      <c r="NQ114" s="50"/>
      <c r="NR114" s="50"/>
      <c r="NS114" s="50"/>
      <c r="NT114" s="50"/>
      <c r="NU114" s="50"/>
      <c r="NV114" s="50"/>
      <c r="NW114" s="50"/>
      <c r="NX114" s="50"/>
      <c r="NY114" s="50"/>
      <c r="NZ114" s="50"/>
      <c r="OA114" s="50"/>
      <c r="OB114" s="50"/>
      <c r="OC114" s="50"/>
      <c r="OD114" s="50"/>
      <c r="OE114" s="50"/>
      <c r="OF114" s="50"/>
      <c r="OG114" s="50"/>
      <c r="OH114" s="50"/>
      <c r="OI114" s="50"/>
      <c r="OJ114" s="50"/>
      <c r="OK114" s="50"/>
      <c r="OL114" s="50"/>
      <c r="OM114" s="50"/>
      <c r="ON114" s="50"/>
      <c r="OO114" s="50"/>
      <c r="OP114" s="50"/>
      <c r="OQ114" s="50"/>
      <c r="OR114" s="50"/>
      <c r="OS114" s="50"/>
      <c r="OT114" s="50"/>
      <c r="OU114" s="50"/>
      <c r="OV114" s="50"/>
      <c r="OW114" s="50"/>
      <c r="OX114" s="50"/>
      <c r="OY114" s="50"/>
      <c r="OZ114" s="50"/>
      <c r="PA114" s="50"/>
      <c r="PB114" s="50"/>
      <c r="PC114" s="50"/>
      <c r="PD114" s="50"/>
      <c r="PE114" s="50"/>
      <c r="PF114" s="50"/>
      <c r="PG114" s="50"/>
      <c r="PH114" s="50"/>
      <c r="PI114" s="50"/>
      <c r="PJ114" s="50"/>
      <c r="PK114" s="50"/>
      <c r="PL114" s="50"/>
      <c r="PM114" s="50"/>
      <c r="PN114" s="50"/>
      <c r="PO114" s="50"/>
      <c r="PP114" s="50"/>
      <c r="PQ114" s="50"/>
      <c r="PR114" s="50"/>
      <c r="PS114" s="50"/>
      <c r="PT114" s="50"/>
      <c r="PU114" s="50"/>
      <c r="PV114" s="50"/>
      <c r="PW114" s="50"/>
      <c r="PX114" s="50"/>
      <c r="PY114" s="50"/>
      <c r="PZ114" s="50"/>
      <c r="QA114" s="50"/>
      <c r="QB114" s="50"/>
      <c r="QC114" s="50"/>
      <c r="QD114" s="50"/>
      <c r="QE114" s="50"/>
      <c r="QF114" s="50"/>
      <c r="QG114" s="50"/>
      <c r="QH114" s="50"/>
      <c r="QI114" s="50"/>
      <c r="QJ114" s="50"/>
      <c r="QK114" s="50"/>
      <c r="QL114" s="50"/>
      <c r="QM114" s="50"/>
      <c r="QN114" s="50"/>
      <c r="QO114" s="50"/>
      <c r="QP114" s="50"/>
      <c r="QQ114" s="50"/>
      <c r="QR114" s="50"/>
      <c r="QS114" s="50"/>
      <c r="QT114" s="50"/>
      <c r="QU114" s="50"/>
      <c r="QV114" s="50"/>
      <c r="QW114" s="50"/>
      <c r="QX114" s="50"/>
      <c r="QY114" s="50"/>
      <c r="QZ114" s="50"/>
      <c r="RA114" s="50"/>
      <c r="RB114" s="50"/>
      <c r="RC114" s="50"/>
      <c r="RD114" s="50"/>
      <c r="RE114" s="50"/>
      <c r="RF114" s="50"/>
      <c r="RG114" s="50"/>
      <c r="RH114" s="50"/>
      <c r="RI114" s="50"/>
      <c r="RJ114" s="50"/>
      <c r="RK114" s="50"/>
      <c r="RL114" s="50"/>
      <c r="RM114" s="50"/>
      <c r="RN114" s="50"/>
      <c r="RO114" s="50"/>
      <c r="RP114" s="50"/>
      <c r="RQ114" s="50"/>
      <c r="RR114" s="50"/>
      <c r="RS114" s="50"/>
      <c r="RT114" s="50"/>
      <c r="RU114" s="50"/>
      <c r="RV114" s="50"/>
      <c r="RW114" s="50"/>
      <c r="RX114" s="50"/>
      <c r="RY114" s="50"/>
      <c r="RZ114" s="50"/>
      <c r="SA114" s="50"/>
      <c r="SB114" s="50"/>
      <c r="SC114" s="50"/>
      <c r="SD114" s="50"/>
      <c r="SE114" s="50"/>
      <c r="SF114" s="50"/>
      <c r="SG114" s="50"/>
      <c r="SH114" s="50"/>
      <c r="SI114" s="50"/>
      <c r="SJ114" s="50"/>
      <c r="SK114" s="50"/>
      <c r="SL114" s="50"/>
      <c r="SM114" s="50"/>
      <c r="SN114" s="50"/>
      <c r="SO114" s="50"/>
      <c r="SP114" s="50"/>
      <c r="SQ114" s="50"/>
      <c r="SR114" s="50"/>
      <c r="SS114" s="50"/>
      <c r="ST114" s="50"/>
      <c r="SU114" s="50"/>
      <c r="SV114" s="50"/>
      <c r="SW114" s="50"/>
      <c r="SX114" s="50"/>
      <c r="SY114" s="50"/>
      <c r="SZ114" s="50"/>
      <c r="TA114" s="50"/>
      <c r="TB114" s="50"/>
      <c r="TC114" s="50"/>
      <c r="TD114" s="50"/>
      <c r="TE114" s="50"/>
      <c r="TF114" s="50"/>
      <c r="TG114" s="50"/>
      <c r="TH114" s="50"/>
      <c r="TI114" s="50"/>
      <c r="TJ114" s="50"/>
      <c r="TK114" s="50"/>
      <c r="TL114" s="50"/>
      <c r="TM114" s="50"/>
      <c r="TN114" s="50"/>
      <c r="TO114" s="50"/>
      <c r="TP114" s="50"/>
      <c r="TQ114" s="50"/>
      <c r="TR114" s="50"/>
      <c r="TS114" s="50"/>
      <c r="TT114" s="50"/>
      <c r="TU114" s="50"/>
      <c r="TV114" s="50"/>
      <c r="TW114" s="50"/>
      <c r="TX114" s="50"/>
      <c r="TY114" s="50"/>
      <c r="TZ114" s="50"/>
      <c r="UA114" s="50"/>
      <c r="UB114" s="50"/>
      <c r="UC114" s="50"/>
      <c r="UD114" s="50"/>
      <c r="UE114" s="50"/>
      <c r="UF114" s="50"/>
      <c r="UG114" s="50"/>
      <c r="UH114" s="50"/>
      <c r="UI114" s="50"/>
      <c r="UJ114" s="50"/>
      <c r="UK114" s="50"/>
      <c r="UL114" s="50"/>
      <c r="UM114" s="50"/>
      <c r="UN114" s="50"/>
      <c r="UO114" s="50"/>
      <c r="UP114" s="50"/>
      <c r="UQ114" s="50"/>
      <c r="UR114" s="50"/>
      <c r="US114" s="50"/>
      <c r="UT114" s="50"/>
      <c r="UU114" s="50"/>
      <c r="UV114" s="50"/>
      <c r="UW114" s="50"/>
      <c r="UX114" s="50"/>
      <c r="UY114" s="50"/>
      <c r="UZ114" s="50"/>
      <c r="VA114" s="50"/>
      <c r="VB114" s="50"/>
      <c r="VC114" s="50"/>
      <c r="VD114" s="50"/>
      <c r="VE114" s="50"/>
      <c r="VF114" s="50"/>
      <c r="VG114" s="50"/>
      <c r="VH114" s="50"/>
      <c r="VI114" s="50"/>
      <c r="VJ114" s="50"/>
      <c r="VK114" s="50"/>
      <c r="VL114" s="50"/>
      <c r="VM114" s="50"/>
      <c r="VN114" s="50"/>
      <c r="VO114" s="50"/>
      <c r="VP114" s="50"/>
      <c r="VQ114" s="50"/>
      <c r="VR114" s="50"/>
      <c r="VS114" s="50"/>
      <c r="VT114" s="50"/>
      <c r="VU114" s="50"/>
      <c r="VV114" s="50"/>
      <c r="VW114" s="50"/>
      <c r="VX114" s="50"/>
      <c r="VY114" s="50"/>
      <c r="VZ114" s="50"/>
      <c r="WA114" s="50"/>
      <c r="WB114" s="50"/>
      <c r="WC114" s="50"/>
      <c r="WD114" s="50"/>
      <c r="WE114" s="50"/>
      <c r="WF114" s="50"/>
      <c r="WG114" s="50"/>
      <c r="WH114" s="50"/>
      <c r="WI114" s="50"/>
      <c r="WJ114" s="50"/>
      <c r="WK114" s="50"/>
      <c r="WL114" s="50"/>
      <c r="WM114" s="50"/>
      <c r="WN114" s="50"/>
      <c r="WO114" s="50"/>
      <c r="WP114" s="50"/>
      <c r="WQ114" s="50"/>
      <c r="WR114" s="50"/>
      <c r="WS114" s="50"/>
      <c r="WT114" s="50"/>
      <c r="WU114" s="50"/>
      <c r="WV114" s="50"/>
      <c r="WW114" s="50"/>
      <c r="WX114" s="50"/>
      <c r="WY114" s="50"/>
      <c r="WZ114" s="50"/>
      <c r="XA114" s="50"/>
      <c r="XB114" s="50"/>
      <c r="XC114" s="50"/>
      <c r="XD114" s="50"/>
      <c r="XE114" s="50"/>
      <c r="XF114" s="50"/>
      <c r="XG114" s="50"/>
      <c r="XH114" s="50"/>
      <c r="XI114" s="50"/>
      <c r="XJ114" s="50"/>
      <c r="XK114" s="50"/>
      <c r="XL114" s="50"/>
      <c r="XM114" s="50"/>
      <c r="XN114" s="50"/>
      <c r="XO114" s="50"/>
      <c r="XP114" s="50"/>
      <c r="XQ114" s="50"/>
      <c r="XR114" s="50"/>
      <c r="XS114" s="50"/>
      <c r="XT114" s="50"/>
      <c r="XU114" s="50"/>
      <c r="XV114" s="50"/>
      <c r="XW114" s="50"/>
      <c r="XX114" s="50"/>
      <c r="XY114" s="50"/>
      <c r="XZ114" s="50"/>
      <c r="YA114" s="50"/>
      <c r="YB114" s="50"/>
      <c r="YC114" s="50"/>
      <c r="YD114" s="50"/>
      <c r="YE114" s="50"/>
      <c r="YF114" s="50"/>
      <c r="YG114" s="50"/>
      <c r="YH114" s="50"/>
      <c r="YI114" s="50"/>
      <c r="YJ114" s="50"/>
      <c r="YK114" s="50"/>
      <c r="YL114" s="50"/>
      <c r="YM114" s="50"/>
      <c r="YN114" s="50"/>
      <c r="YO114" s="50"/>
      <c r="YP114" s="50"/>
      <c r="YQ114" s="50"/>
      <c r="YR114" s="50"/>
    </row>
    <row r="115" spans="1:668" ht="15.75" x14ac:dyDescent="0.25">
      <c r="A115" s="31" t="s">
        <v>141</v>
      </c>
      <c r="B115" s="26" t="s">
        <v>143</v>
      </c>
      <c r="C115" s="57" t="s">
        <v>73</v>
      </c>
      <c r="D115" s="60">
        <v>44593</v>
      </c>
      <c r="E115" s="10" t="s">
        <v>113</v>
      </c>
      <c r="F115" s="161">
        <v>45000</v>
      </c>
      <c r="G115" s="181">
        <v>1291.5</v>
      </c>
      <c r="H115" s="181">
        <v>1148.33</v>
      </c>
      <c r="I115" s="181">
        <v>1368</v>
      </c>
      <c r="J115" s="181">
        <v>1375</v>
      </c>
      <c r="K115" s="181">
        <v>5182.83</v>
      </c>
      <c r="L115" s="191">
        <v>39817.17</v>
      </c>
      <c r="O115" s="50"/>
      <c r="P115" s="50"/>
      <c r="Q115" s="50"/>
      <c r="R115" s="50"/>
      <c r="S115" s="50"/>
      <c r="T115" s="50"/>
      <c r="U115" s="50"/>
      <c r="V115" s="50"/>
      <c r="W115" s="50"/>
      <c r="X115" s="50"/>
      <c r="Y115" s="50"/>
      <c r="Z115" s="50"/>
      <c r="AA115" s="50"/>
      <c r="AB115" s="50"/>
      <c r="AC115" s="50"/>
      <c r="AD115" s="50"/>
      <c r="AE115" s="50"/>
      <c r="AF115" s="50"/>
      <c r="AG115" s="50"/>
      <c r="AH115" s="50"/>
      <c r="AI115" s="50"/>
      <c r="AJ115" s="50"/>
      <c r="AK115" s="50"/>
      <c r="AL115" s="50"/>
      <c r="AM115" s="50"/>
      <c r="AN115" s="50"/>
      <c r="AO115" s="50"/>
      <c r="AP115" s="50"/>
      <c r="AQ115" s="50"/>
      <c r="AR115" s="50"/>
      <c r="AS115" s="50"/>
      <c r="IC115" s="50"/>
      <c r="ID115" s="50"/>
      <c r="IE115" s="50"/>
      <c r="IF115" s="50"/>
      <c r="IG115" s="50"/>
      <c r="IH115" s="50"/>
      <c r="II115" s="50"/>
      <c r="IJ115" s="50"/>
      <c r="IK115" s="50"/>
      <c r="IL115" s="50"/>
      <c r="IM115" s="50"/>
      <c r="IN115" s="50"/>
      <c r="IO115" s="50"/>
      <c r="IP115" s="50"/>
      <c r="IQ115" s="50"/>
      <c r="IR115" s="50"/>
      <c r="IS115" s="50"/>
      <c r="IT115" s="50"/>
      <c r="IU115" s="50"/>
      <c r="IV115" s="50"/>
      <c r="IW115" s="50"/>
      <c r="IX115" s="50"/>
      <c r="IY115" s="50"/>
      <c r="IZ115" s="50"/>
      <c r="JA115" s="50"/>
      <c r="JB115" s="50"/>
      <c r="JC115" s="50"/>
      <c r="JD115" s="50"/>
      <c r="JE115" s="50"/>
      <c r="JF115" s="50"/>
      <c r="JG115" s="50"/>
      <c r="JH115" s="50"/>
      <c r="JI115" s="50"/>
      <c r="JJ115" s="50"/>
      <c r="JK115" s="50"/>
      <c r="JL115" s="50"/>
      <c r="JM115" s="50"/>
      <c r="JN115" s="50"/>
      <c r="JO115" s="50"/>
      <c r="JP115" s="50"/>
      <c r="JQ115" s="50"/>
      <c r="JR115" s="50"/>
      <c r="JS115" s="50"/>
      <c r="JT115" s="50"/>
      <c r="JU115" s="50"/>
      <c r="JV115" s="50"/>
      <c r="JW115" s="50"/>
      <c r="JX115" s="50"/>
      <c r="JY115" s="50"/>
      <c r="JZ115" s="50"/>
      <c r="KA115" s="50"/>
      <c r="KB115" s="50"/>
      <c r="KC115" s="50"/>
      <c r="KD115" s="50"/>
      <c r="KE115" s="50"/>
      <c r="KF115" s="50"/>
      <c r="KG115" s="50"/>
      <c r="KH115" s="50"/>
      <c r="KI115" s="50"/>
      <c r="KJ115" s="50"/>
      <c r="KK115" s="50"/>
      <c r="KL115" s="50"/>
      <c r="KM115" s="50"/>
      <c r="KN115" s="50"/>
      <c r="KO115" s="50"/>
      <c r="KP115" s="50"/>
      <c r="KQ115" s="50"/>
      <c r="KR115" s="50"/>
      <c r="KS115" s="50"/>
      <c r="KT115" s="50"/>
      <c r="KU115" s="50"/>
      <c r="KV115" s="50"/>
      <c r="KW115" s="50"/>
      <c r="KX115" s="50"/>
      <c r="KY115" s="50"/>
      <c r="KZ115" s="50"/>
      <c r="LA115" s="50"/>
      <c r="LB115" s="50"/>
      <c r="LC115" s="50"/>
      <c r="LD115" s="50"/>
      <c r="LE115" s="50"/>
      <c r="LF115" s="50"/>
      <c r="LG115" s="50"/>
      <c r="LH115" s="50"/>
      <c r="LI115" s="50"/>
      <c r="LJ115" s="50"/>
      <c r="LK115" s="50"/>
      <c r="LL115" s="50"/>
      <c r="LM115" s="50"/>
      <c r="LN115" s="50"/>
      <c r="LO115" s="50"/>
      <c r="LP115" s="50"/>
      <c r="LQ115" s="50"/>
      <c r="LR115" s="50"/>
      <c r="LS115" s="50"/>
      <c r="LT115" s="50"/>
      <c r="LU115" s="50"/>
      <c r="LV115" s="50"/>
      <c r="LW115" s="50"/>
      <c r="LX115" s="50"/>
      <c r="LY115" s="50"/>
      <c r="LZ115" s="50"/>
      <c r="MA115" s="50"/>
      <c r="MB115" s="50"/>
      <c r="MC115" s="50"/>
      <c r="MD115" s="50"/>
      <c r="ME115" s="50"/>
      <c r="MF115" s="50"/>
      <c r="MG115" s="50"/>
      <c r="MH115" s="50"/>
      <c r="MI115" s="50"/>
      <c r="MJ115" s="50"/>
      <c r="MK115" s="50"/>
      <c r="ML115" s="50"/>
      <c r="MM115" s="50"/>
      <c r="MN115" s="50"/>
      <c r="MO115" s="50"/>
      <c r="MP115" s="50"/>
      <c r="MQ115" s="50"/>
      <c r="MR115" s="50"/>
      <c r="MS115" s="50"/>
      <c r="MT115" s="50"/>
      <c r="MU115" s="50"/>
      <c r="MV115" s="50"/>
      <c r="MW115" s="50"/>
      <c r="MX115" s="50"/>
      <c r="MY115" s="50"/>
      <c r="MZ115" s="50"/>
      <c r="NA115" s="50"/>
      <c r="NB115" s="50"/>
      <c r="NC115" s="50"/>
      <c r="ND115" s="50"/>
      <c r="NE115" s="50"/>
      <c r="NF115" s="50"/>
      <c r="NG115" s="50"/>
      <c r="NH115" s="50"/>
      <c r="NI115" s="50"/>
      <c r="NJ115" s="50"/>
      <c r="NK115" s="50"/>
      <c r="NL115" s="50"/>
      <c r="NM115" s="50"/>
      <c r="NN115" s="50"/>
      <c r="NO115" s="50"/>
      <c r="NP115" s="50"/>
      <c r="NQ115" s="50"/>
      <c r="NR115" s="50"/>
      <c r="NS115" s="50"/>
      <c r="NT115" s="50"/>
      <c r="NU115" s="50"/>
      <c r="NV115" s="50"/>
      <c r="NW115" s="50"/>
      <c r="NX115" s="50"/>
      <c r="NY115" s="50"/>
      <c r="NZ115" s="50"/>
      <c r="OA115" s="50"/>
      <c r="OB115" s="50"/>
      <c r="OC115" s="50"/>
      <c r="OD115" s="50"/>
      <c r="OE115" s="50"/>
      <c r="OF115" s="50"/>
      <c r="OG115" s="50"/>
      <c r="OH115" s="50"/>
      <c r="OI115" s="50"/>
      <c r="OJ115" s="50"/>
      <c r="OK115" s="50"/>
      <c r="OL115" s="50"/>
      <c r="OM115" s="50"/>
      <c r="ON115" s="50"/>
      <c r="OO115" s="50"/>
      <c r="OP115" s="50"/>
      <c r="OQ115" s="50"/>
      <c r="OR115" s="50"/>
      <c r="OS115" s="50"/>
      <c r="OT115" s="50"/>
      <c r="OU115" s="50"/>
      <c r="OV115" s="50"/>
      <c r="OW115" s="50"/>
      <c r="OX115" s="50"/>
      <c r="OY115" s="50"/>
      <c r="OZ115" s="50"/>
      <c r="PA115" s="50"/>
      <c r="PB115" s="50"/>
      <c r="PC115" s="50"/>
      <c r="PD115" s="50"/>
      <c r="PE115" s="50"/>
      <c r="PF115" s="50"/>
      <c r="PG115" s="50"/>
      <c r="PH115" s="50"/>
      <c r="PI115" s="50"/>
      <c r="PJ115" s="50"/>
      <c r="PK115" s="50"/>
      <c r="PL115" s="50"/>
      <c r="PM115" s="50"/>
      <c r="PN115" s="50"/>
      <c r="PO115" s="50"/>
      <c r="PP115" s="50"/>
      <c r="PQ115" s="50"/>
      <c r="PR115" s="50"/>
      <c r="PS115" s="50"/>
      <c r="PT115" s="50"/>
      <c r="PU115" s="50"/>
      <c r="PV115" s="50"/>
      <c r="PW115" s="50"/>
      <c r="PX115" s="50"/>
      <c r="PY115" s="50"/>
      <c r="PZ115" s="50"/>
      <c r="QA115" s="50"/>
      <c r="QB115" s="50"/>
      <c r="QC115" s="50"/>
      <c r="QD115" s="50"/>
      <c r="QE115" s="50"/>
      <c r="QF115" s="50"/>
      <c r="QG115" s="50"/>
      <c r="QH115" s="50"/>
      <c r="QI115" s="50"/>
      <c r="QJ115" s="50"/>
      <c r="QK115" s="50"/>
      <c r="QL115" s="50"/>
      <c r="QM115" s="50"/>
      <c r="QN115" s="50"/>
      <c r="QO115" s="50"/>
      <c r="QP115" s="50"/>
      <c r="QQ115" s="50"/>
      <c r="QR115" s="50"/>
      <c r="QS115" s="50"/>
      <c r="QT115" s="50"/>
      <c r="QU115" s="50"/>
      <c r="QV115" s="50"/>
      <c r="QW115" s="50"/>
      <c r="QX115" s="50"/>
      <c r="QY115" s="50"/>
      <c r="QZ115" s="50"/>
      <c r="RA115" s="50"/>
      <c r="RB115" s="50"/>
      <c r="RC115" s="50"/>
      <c r="RD115" s="50"/>
      <c r="RE115" s="50"/>
      <c r="RF115" s="50"/>
      <c r="RG115" s="50"/>
      <c r="RH115" s="50"/>
      <c r="RI115" s="50"/>
      <c r="RJ115" s="50"/>
      <c r="RK115" s="50"/>
      <c r="RL115" s="50"/>
      <c r="RM115" s="50"/>
      <c r="RN115" s="50"/>
      <c r="RO115" s="50"/>
      <c r="RP115" s="50"/>
      <c r="RQ115" s="50"/>
      <c r="RR115" s="50"/>
      <c r="RS115" s="50"/>
      <c r="RT115" s="50"/>
      <c r="RU115" s="50"/>
      <c r="RV115" s="50"/>
      <c r="RW115" s="50"/>
      <c r="RX115" s="50"/>
      <c r="RY115" s="50"/>
      <c r="RZ115" s="50"/>
      <c r="SA115" s="50"/>
      <c r="SB115" s="50"/>
      <c r="SC115" s="50"/>
      <c r="SD115" s="50"/>
      <c r="SE115" s="50"/>
      <c r="SF115" s="50"/>
      <c r="SG115" s="50"/>
      <c r="SH115" s="50"/>
      <c r="SI115" s="50"/>
      <c r="SJ115" s="50"/>
      <c r="SK115" s="50"/>
      <c r="SL115" s="50"/>
      <c r="SM115" s="50"/>
      <c r="SN115" s="50"/>
      <c r="SO115" s="50"/>
      <c r="SP115" s="50"/>
      <c r="SQ115" s="50"/>
      <c r="SR115" s="50"/>
      <c r="SS115" s="50"/>
      <c r="ST115" s="50"/>
      <c r="SU115" s="50"/>
      <c r="SV115" s="50"/>
      <c r="SW115" s="50"/>
      <c r="SX115" s="50"/>
      <c r="SY115" s="50"/>
      <c r="SZ115" s="50"/>
      <c r="TA115" s="50"/>
      <c r="TB115" s="50"/>
      <c r="TC115" s="50"/>
      <c r="TD115" s="50"/>
      <c r="TE115" s="50"/>
      <c r="TF115" s="50"/>
      <c r="TG115" s="50"/>
      <c r="TH115" s="50"/>
      <c r="TI115" s="50"/>
      <c r="TJ115" s="50"/>
      <c r="TK115" s="50"/>
      <c r="TL115" s="50"/>
      <c r="TM115" s="50"/>
      <c r="TN115" s="50"/>
      <c r="TO115" s="50"/>
      <c r="TP115" s="50"/>
      <c r="TQ115" s="50"/>
      <c r="TR115" s="50"/>
      <c r="TS115" s="50"/>
      <c r="TT115" s="50"/>
      <c r="TU115" s="50"/>
      <c r="TV115" s="50"/>
      <c r="TW115" s="50"/>
      <c r="TX115" s="50"/>
      <c r="TY115" s="50"/>
      <c r="TZ115" s="50"/>
      <c r="UA115" s="50"/>
      <c r="UB115" s="50"/>
      <c r="UC115" s="50"/>
      <c r="UD115" s="50"/>
      <c r="UE115" s="50"/>
      <c r="UF115" s="50"/>
      <c r="UG115" s="50"/>
      <c r="UH115" s="50"/>
      <c r="UI115" s="50"/>
      <c r="UJ115" s="50"/>
      <c r="UK115" s="50"/>
      <c r="UL115" s="50"/>
      <c r="UM115" s="50"/>
      <c r="UN115" s="50"/>
      <c r="UO115" s="50"/>
      <c r="UP115" s="50"/>
      <c r="UQ115" s="50"/>
      <c r="UR115" s="50"/>
      <c r="US115" s="50"/>
      <c r="UT115" s="50"/>
      <c r="UU115" s="50"/>
      <c r="UV115" s="50"/>
      <c r="UW115" s="50"/>
      <c r="UX115" s="50"/>
      <c r="UY115" s="50"/>
      <c r="UZ115" s="50"/>
      <c r="VA115" s="50"/>
      <c r="VB115" s="50"/>
      <c r="VC115" s="50"/>
      <c r="VD115" s="50"/>
      <c r="VE115" s="50"/>
      <c r="VF115" s="50"/>
      <c r="VG115" s="50"/>
      <c r="VH115" s="50"/>
      <c r="VI115" s="50"/>
      <c r="VJ115" s="50"/>
      <c r="VK115" s="50"/>
      <c r="VL115" s="50"/>
      <c r="VM115" s="50"/>
      <c r="VN115" s="50"/>
      <c r="VO115" s="50"/>
      <c r="VP115" s="50"/>
      <c r="VQ115" s="50"/>
      <c r="VR115" s="50"/>
      <c r="VS115" s="50"/>
      <c r="VT115" s="50"/>
      <c r="VU115" s="50"/>
      <c r="VV115" s="50"/>
      <c r="VW115" s="50"/>
      <c r="VX115" s="50"/>
      <c r="VY115" s="50"/>
      <c r="VZ115" s="50"/>
      <c r="WA115" s="50"/>
      <c r="WB115" s="50"/>
      <c r="WC115" s="50"/>
      <c r="WD115" s="50"/>
      <c r="WE115" s="50"/>
      <c r="WF115" s="50"/>
      <c r="WG115" s="50"/>
      <c r="WH115" s="50"/>
      <c r="WI115" s="50"/>
      <c r="WJ115" s="50"/>
      <c r="WK115" s="50"/>
      <c r="WL115" s="50"/>
      <c r="WM115" s="50"/>
      <c r="WN115" s="50"/>
      <c r="WO115" s="50"/>
      <c r="WP115" s="50"/>
      <c r="WQ115" s="50"/>
      <c r="WR115" s="50"/>
      <c r="WS115" s="50"/>
      <c r="WT115" s="50"/>
      <c r="WU115" s="50"/>
      <c r="WV115" s="50"/>
      <c r="WW115" s="50"/>
      <c r="WX115" s="50"/>
      <c r="WY115" s="50"/>
      <c r="WZ115" s="50"/>
      <c r="XA115" s="50"/>
      <c r="XB115" s="50"/>
      <c r="XC115" s="50"/>
      <c r="XD115" s="50"/>
      <c r="XE115" s="50"/>
      <c r="XF115" s="50"/>
      <c r="XG115" s="50"/>
      <c r="XH115" s="50"/>
      <c r="XI115" s="50"/>
      <c r="XJ115" s="50"/>
      <c r="XK115" s="50"/>
      <c r="XL115" s="50"/>
      <c r="XM115" s="50"/>
      <c r="XN115" s="50"/>
      <c r="XO115" s="50"/>
      <c r="XP115" s="50"/>
      <c r="XQ115" s="50"/>
      <c r="XR115" s="50"/>
      <c r="XS115" s="50"/>
      <c r="XT115" s="50"/>
      <c r="XU115" s="50"/>
      <c r="XV115" s="50"/>
      <c r="XW115" s="50"/>
      <c r="XX115" s="50"/>
      <c r="XY115" s="50"/>
      <c r="XZ115" s="50"/>
      <c r="YA115" s="50"/>
      <c r="YB115" s="50"/>
      <c r="YC115" s="50"/>
      <c r="YD115" s="50"/>
      <c r="YE115" s="50"/>
      <c r="YF115" s="50"/>
      <c r="YG115" s="50"/>
      <c r="YH115" s="50"/>
      <c r="YI115" s="50"/>
      <c r="YJ115" s="50"/>
      <c r="YK115" s="50"/>
      <c r="YL115" s="50"/>
      <c r="YM115" s="50"/>
      <c r="YN115" s="50"/>
      <c r="YO115" s="50"/>
      <c r="YP115" s="50"/>
      <c r="YQ115" s="50"/>
      <c r="YR115" s="50"/>
    </row>
    <row r="116" spans="1:668" ht="15.75" x14ac:dyDescent="0.25">
      <c r="A116" s="31" t="s">
        <v>142</v>
      </c>
      <c r="B116" s="26" t="s">
        <v>143</v>
      </c>
      <c r="C116" s="57" t="s">
        <v>73</v>
      </c>
      <c r="D116" s="60">
        <v>44594</v>
      </c>
      <c r="E116" s="10" t="s">
        <v>113</v>
      </c>
      <c r="F116" s="161">
        <v>45000</v>
      </c>
      <c r="G116" s="181">
        <v>1291.5</v>
      </c>
      <c r="H116" s="181">
        <v>1148.33</v>
      </c>
      <c r="I116" s="181">
        <v>1368</v>
      </c>
      <c r="J116" s="181">
        <v>25</v>
      </c>
      <c r="K116" s="181">
        <v>3832.83</v>
      </c>
      <c r="L116" s="191">
        <v>41167.17</v>
      </c>
      <c r="O116" s="50"/>
      <c r="P116" s="50"/>
      <c r="Q116" s="50"/>
      <c r="R116" s="50"/>
      <c r="S116" s="50"/>
      <c r="T116" s="50"/>
      <c r="U116" s="50"/>
      <c r="V116" s="50"/>
      <c r="W116" s="50"/>
      <c r="X116" s="50"/>
      <c r="Y116" s="50"/>
      <c r="Z116" s="50"/>
      <c r="AA116" s="50"/>
      <c r="AB116" s="50"/>
      <c r="AC116" s="50"/>
      <c r="AD116" s="50"/>
      <c r="AE116" s="50"/>
      <c r="AF116" s="50"/>
      <c r="AG116" s="50"/>
      <c r="AH116" s="50"/>
      <c r="AI116" s="50"/>
      <c r="AJ116" s="50"/>
      <c r="AK116" s="50"/>
      <c r="AL116" s="50"/>
      <c r="AM116" s="50"/>
      <c r="AN116" s="50"/>
      <c r="AO116" s="50"/>
      <c r="AP116" s="50"/>
      <c r="AQ116" s="50"/>
      <c r="AR116" s="50"/>
      <c r="AS116" s="50"/>
      <c r="IC116" s="50"/>
      <c r="ID116" s="50"/>
      <c r="IE116" s="50"/>
      <c r="IF116" s="50"/>
      <c r="IG116" s="50"/>
      <c r="IH116" s="50"/>
      <c r="II116" s="50"/>
      <c r="IJ116" s="50"/>
      <c r="IK116" s="50"/>
      <c r="IL116" s="50"/>
      <c r="IM116" s="50"/>
      <c r="IN116" s="50"/>
      <c r="IO116" s="50"/>
      <c r="IP116" s="50"/>
      <c r="IQ116" s="50"/>
      <c r="IR116" s="50"/>
      <c r="IS116" s="50"/>
      <c r="IT116" s="50"/>
      <c r="IU116" s="50"/>
      <c r="IV116" s="50"/>
      <c r="IW116" s="50"/>
      <c r="IX116" s="50"/>
      <c r="IY116" s="50"/>
      <c r="IZ116" s="50"/>
      <c r="JA116" s="50"/>
      <c r="JB116" s="50"/>
      <c r="JC116" s="50"/>
      <c r="JD116" s="50"/>
      <c r="JE116" s="50"/>
      <c r="JF116" s="50"/>
      <c r="JG116" s="50"/>
      <c r="JH116" s="50"/>
      <c r="JI116" s="50"/>
      <c r="JJ116" s="50"/>
      <c r="JK116" s="50"/>
      <c r="JL116" s="50"/>
      <c r="JM116" s="50"/>
      <c r="JN116" s="50"/>
      <c r="JO116" s="50"/>
      <c r="JP116" s="50"/>
      <c r="JQ116" s="50"/>
      <c r="JR116" s="50"/>
      <c r="JS116" s="50"/>
      <c r="JT116" s="50"/>
      <c r="JU116" s="50"/>
      <c r="JV116" s="50"/>
      <c r="JW116" s="50"/>
      <c r="JX116" s="50"/>
      <c r="JY116" s="50"/>
      <c r="JZ116" s="50"/>
      <c r="KA116" s="50"/>
      <c r="KB116" s="50"/>
      <c r="KC116" s="50"/>
      <c r="KD116" s="50"/>
      <c r="KE116" s="50"/>
      <c r="KF116" s="50"/>
      <c r="KG116" s="50"/>
      <c r="KH116" s="50"/>
      <c r="KI116" s="50"/>
      <c r="KJ116" s="50"/>
      <c r="KK116" s="50"/>
      <c r="KL116" s="50"/>
      <c r="KM116" s="50"/>
      <c r="KN116" s="50"/>
      <c r="KO116" s="50"/>
      <c r="KP116" s="50"/>
      <c r="KQ116" s="50"/>
      <c r="KR116" s="50"/>
      <c r="KS116" s="50"/>
      <c r="KT116" s="50"/>
      <c r="KU116" s="50"/>
      <c r="KV116" s="50"/>
      <c r="KW116" s="50"/>
      <c r="KX116" s="50"/>
      <c r="KY116" s="50"/>
      <c r="KZ116" s="50"/>
      <c r="LA116" s="50"/>
      <c r="LB116" s="50"/>
      <c r="LC116" s="50"/>
      <c r="LD116" s="50"/>
      <c r="LE116" s="50"/>
      <c r="LF116" s="50"/>
      <c r="LG116" s="50"/>
      <c r="LH116" s="50"/>
      <c r="LI116" s="50"/>
      <c r="LJ116" s="50"/>
      <c r="LK116" s="50"/>
      <c r="LL116" s="50"/>
      <c r="LM116" s="50"/>
      <c r="LN116" s="50"/>
      <c r="LO116" s="50"/>
      <c r="LP116" s="50"/>
      <c r="LQ116" s="50"/>
      <c r="LR116" s="50"/>
      <c r="LS116" s="50"/>
      <c r="LT116" s="50"/>
      <c r="LU116" s="50"/>
      <c r="LV116" s="50"/>
      <c r="LW116" s="50"/>
      <c r="LX116" s="50"/>
      <c r="LY116" s="50"/>
      <c r="LZ116" s="50"/>
      <c r="MA116" s="50"/>
      <c r="MB116" s="50"/>
      <c r="MC116" s="50"/>
      <c r="MD116" s="50"/>
      <c r="ME116" s="50"/>
      <c r="MF116" s="50"/>
      <c r="MG116" s="50"/>
      <c r="MH116" s="50"/>
      <c r="MI116" s="50"/>
      <c r="MJ116" s="50"/>
      <c r="MK116" s="50"/>
      <c r="ML116" s="50"/>
      <c r="MM116" s="50"/>
      <c r="MN116" s="50"/>
      <c r="MO116" s="50"/>
      <c r="MP116" s="50"/>
      <c r="MQ116" s="50"/>
      <c r="MR116" s="50"/>
      <c r="MS116" s="50"/>
      <c r="MT116" s="50"/>
      <c r="MU116" s="50"/>
      <c r="MV116" s="50"/>
      <c r="MW116" s="50"/>
      <c r="MX116" s="50"/>
      <c r="MY116" s="50"/>
      <c r="MZ116" s="50"/>
      <c r="NA116" s="50"/>
      <c r="NB116" s="50"/>
      <c r="NC116" s="50"/>
      <c r="ND116" s="50"/>
      <c r="NE116" s="50"/>
      <c r="NF116" s="50"/>
      <c r="NG116" s="50"/>
      <c r="NH116" s="50"/>
      <c r="NI116" s="50"/>
      <c r="NJ116" s="50"/>
      <c r="NK116" s="50"/>
      <c r="NL116" s="50"/>
      <c r="NM116" s="50"/>
      <c r="NN116" s="50"/>
      <c r="NO116" s="50"/>
      <c r="NP116" s="50"/>
      <c r="NQ116" s="50"/>
      <c r="NR116" s="50"/>
      <c r="NS116" s="50"/>
      <c r="NT116" s="50"/>
      <c r="NU116" s="50"/>
      <c r="NV116" s="50"/>
      <c r="NW116" s="50"/>
      <c r="NX116" s="50"/>
      <c r="NY116" s="50"/>
      <c r="NZ116" s="50"/>
      <c r="OA116" s="50"/>
      <c r="OB116" s="50"/>
      <c r="OC116" s="50"/>
      <c r="OD116" s="50"/>
      <c r="OE116" s="50"/>
      <c r="OF116" s="50"/>
      <c r="OG116" s="50"/>
      <c r="OH116" s="50"/>
      <c r="OI116" s="50"/>
      <c r="OJ116" s="50"/>
      <c r="OK116" s="50"/>
      <c r="OL116" s="50"/>
      <c r="OM116" s="50"/>
      <c r="ON116" s="50"/>
      <c r="OO116" s="50"/>
      <c r="OP116" s="50"/>
      <c r="OQ116" s="50"/>
      <c r="OR116" s="50"/>
      <c r="OS116" s="50"/>
      <c r="OT116" s="50"/>
      <c r="OU116" s="50"/>
      <c r="OV116" s="50"/>
      <c r="OW116" s="50"/>
      <c r="OX116" s="50"/>
      <c r="OY116" s="50"/>
      <c r="OZ116" s="50"/>
      <c r="PA116" s="50"/>
      <c r="PB116" s="50"/>
      <c r="PC116" s="50"/>
      <c r="PD116" s="50"/>
      <c r="PE116" s="50"/>
      <c r="PF116" s="50"/>
      <c r="PG116" s="50"/>
      <c r="PH116" s="50"/>
      <c r="PI116" s="50"/>
      <c r="PJ116" s="50"/>
      <c r="PK116" s="50"/>
      <c r="PL116" s="50"/>
      <c r="PM116" s="50"/>
      <c r="PN116" s="50"/>
      <c r="PO116" s="50"/>
      <c r="PP116" s="50"/>
      <c r="PQ116" s="50"/>
      <c r="PR116" s="50"/>
      <c r="PS116" s="50"/>
      <c r="PT116" s="50"/>
      <c r="PU116" s="50"/>
      <c r="PV116" s="50"/>
      <c r="PW116" s="50"/>
      <c r="PX116" s="50"/>
      <c r="PY116" s="50"/>
      <c r="PZ116" s="50"/>
      <c r="QA116" s="50"/>
      <c r="QB116" s="50"/>
      <c r="QC116" s="50"/>
      <c r="QD116" s="50"/>
      <c r="QE116" s="50"/>
      <c r="QF116" s="50"/>
      <c r="QG116" s="50"/>
      <c r="QH116" s="50"/>
      <c r="QI116" s="50"/>
      <c r="QJ116" s="50"/>
      <c r="QK116" s="50"/>
      <c r="QL116" s="50"/>
      <c r="QM116" s="50"/>
      <c r="QN116" s="50"/>
      <c r="QO116" s="50"/>
      <c r="QP116" s="50"/>
      <c r="QQ116" s="50"/>
      <c r="QR116" s="50"/>
      <c r="QS116" s="50"/>
      <c r="QT116" s="50"/>
      <c r="QU116" s="50"/>
      <c r="QV116" s="50"/>
      <c r="QW116" s="50"/>
      <c r="QX116" s="50"/>
      <c r="QY116" s="50"/>
      <c r="QZ116" s="50"/>
      <c r="RA116" s="50"/>
      <c r="RB116" s="50"/>
      <c r="RC116" s="50"/>
      <c r="RD116" s="50"/>
      <c r="RE116" s="50"/>
      <c r="RF116" s="50"/>
      <c r="RG116" s="50"/>
      <c r="RH116" s="50"/>
      <c r="RI116" s="50"/>
      <c r="RJ116" s="50"/>
      <c r="RK116" s="50"/>
      <c r="RL116" s="50"/>
      <c r="RM116" s="50"/>
      <c r="RN116" s="50"/>
      <c r="RO116" s="50"/>
      <c r="RP116" s="50"/>
      <c r="RQ116" s="50"/>
      <c r="RR116" s="50"/>
      <c r="RS116" s="50"/>
      <c r="RT116" s="50"/>
      <c r="RU116" s="50"/>
      <c r="RV116" s="50"/>
      <c r="RW116" s="50"/>
      <c r="RX116" s="50"/>
      <c r="RY116" s="50"/>
      <c r="RZ116" s="50"/>
      <c r="SA116" s="50"/>
      <c r="SB116" s="50"/>
      <c r="SC116" s="50"/>
      <c r="SD116" s="50"/>
      <c r="SE116" s="50"/>
      <c r="SF116" s="50"/>
      <c r="SG116" s="50"/>
      <c r="SH116" s="50"/>
      <c r="SI116" s="50"/>
      <c r="SJ116" s="50"/>
      <c r="SK116" s="50"/>
      <c r="SL116" s="50"/>
      <c r="SM116" s="50"/>
      <c r="SN116" s="50"/>
      <c r="SO116" s="50"/>
      <c r="SP116" s="50"/>
      <c r="SQ116" s="50"/>
      <c r="SR116" s="50"/>
      <c r="SS116" s="50"/>
      <c r="ST116" s="50"/>
      <c r="SU116" s="50"/>
      <c r="SV116" s="50"/>
      <c r="SW116" s="50"/>
      <c r="SX116" s="50"/>
      <c r="SY116" s="50"/>
      <c r="SZ116" s="50"/>
      <c r="TA116" s="50"/>
      <c r="TB116" s="50"/>
      <c r="TC116" s="50"/>
      <c r="TD116" s="50"/>
      <c r="TE116" s="50"/>
      <c r="TF116" s="50"/>
      <c r="TG116" s="50"/>
      <c r="TH116" s="50"/>
      <c r="TI116" s="50"/>
      <c r="TJ116" s="50"/>
      <c r="TK116" s="50"/>
      <c r="TL116" s="50"/>
      <c r="TM116" s="50"/>
      <c r="TN116" s="50"/>
      <c r="TO116" s="50"/>
      <c r="TP116" s="50"/>
      <c r="TQ116" s="50"/>
      <c r="TR116" s="50"/>
      <c r="TS116" s="50"/>
      <c r="TT116" s="50"/>
      <c r="TU116" s="50"/>
      <c r="TV116" s="50"/>
      <c r="TW116" s="50"/>
      <c r="TX116" s="50"/>
      <c r="TY116" s="50"/>
      <c r="TZ116" s="50"/>
      <c r="UA116" s="50"/>
      <c r="UB116" s="50"/>
      <c r="UC116" s="50"/>
      <c r="UD116" s="50"/>
      <c r="UE116" s="50"/>
      <c r="UF116" s="50"/>
      <c r="UG116" s="50"/>
      <c r="UH116" s="50"/>
      <c r="UI116" s="50"/>
      <c r="UJ116" s="50"/>
      <c r="UK116" s="50"/>
      <c r="UL116" s="50"/>
      <c r="UM116" s="50"/>
      <c r="UN116" s="50"/>
      <c r="UO116" s="50"/>
      <c r="UP116" s="50"/>
      <c r="UQ116" s="50"/>
      <c r="UR116" s="50"/>
      <c r="US116" s="50"/>
      <c r="UT116" s="50"/>
      <c r="UU116" s="50"/>
      <c r="UV116" s="50"/>
      <c r="UW116" s="50"/>
      <c r="UX116" s="50"/>
      <c r="UY116" s="50"/>
      <c r="UZ116" s="50"/>
      <c r="VA116" s="50"/>
      <c r="VB116" s="50"/>
      <c r="VC116" s="50"/>
      <c r="VD116" s="50"/>
      <c r="VE116" s="50"/>
      <c r="VF116" s="50"/>
      <c r="VG116" s="50"/>
      <c r="VH116" s="50"/>
      <c r="VI116" s="50"/>
      <c r="VJ116" s="50"/>
      <c r="VK116" s="50"/>
      <c r="VL116" s="50"/>
      <c r="VM116" s="50"/>
      <c r="VN116" s="50"/>
      <c r="VO116" s="50"/>
      <c r="VP116" s="50"/>
      <c r="VQ116" s="50"/>
      <c r="VR116" s="50"/>
      <c r="VS116" s="50"/>
      <c r="VT116" s="50"/>
      <c r="VU116" s="50"/>
      <c r="VV116" s="50"/>
      <c r="VW116" s="50"/>
      <c r="VX116" s="50"/>
      <c r="VY116" s="50"/>
      <c r="VZ116" s="50"/>
      <c r="WA116" s="50"/>
      <c r="WB116" s="50"/>
      <c r="WC116" s="50"/>
      <c r="WD116" s="50"/>
      <c r="WE116" s="50"/>
      <c r="WF116" s="50"/>
      <c r="WG116" s="50"/>
      <c r="WH116" s="50"/>
      <c r="WI116" s="50"/>
      <c r="WJ116" s="50"/>
      <c r="WK116" s="50"/>
      <c r="WL116" s="50"/>
      <c r="WM116" s="50"/>
      <c r="WN116" s="50"/>
      <c r="WO116" s="50"/>
      <c r="WP116" s="50"/>
      <c r="WQ116" s="50"/>
      <c r="WR116" s="50"/>
      <c r="WS116" s="50"/>
      <c r="WT116" s="50"/>
      <c r="WU116" s="50"/>
      <c r="WV116" s="50"/>
      <c r="WW116" s="50"/>
      <c r="WX116" s="50"/>
      <c r="WY116" s="50"/>
      <c r="WZ116" s="50"/>
      <c r="XA116" s="50"/>
      <c r="XB116" s="50"/>
      <c r="XC116" s="50"/>
      <c r="XD116" s="50"/>
      <c r="XE116" s="50"/>
      <c r="XF116" s="50"/>
      <c r="XG116" s="50"/>
      <c r="XH116" s="50"/>
      <c r="XI116" s="50"/>
      <c r="XJ116" s="50"/>
      <c r="XK116" s="50"/>
      <c r="XL116" s="50"/>
      <c r="XM116" s="50"/>
      <c r="XN116" s="50"/>
      <c r="XO116" s="50"/>
      <c r="XP116" s="50"/>
      <c r="XQ116" s="50"/>
      <c r="XR116" s="50"/>
      <c r="XS116" s="50"/>
      <c r="XT116" s="50"/>
      <c r="XU116" s="50"/>
      <c r="XV116" s="50"/>
      <c r="XW116" s="50"/>
      <c r="XX116" s="50"/>
      <c r="XY116" s="50"/>
      <c r="XZ116" s="50"/>
      <c r="YA116" s="50"/>
      <c r="YB116" s="50"/>
      <c r="YC116" s="50"/>
      <c r="YD116" s="50"/>
      <c r="YE116" s="50"/>
      <c r="YF116" s="50"/>
      <c r="YG116" s="50"/>
      <c r="YH116" s="50"/>
      <c r="YI116" s="50"/>
      <c r="YJ116" s="50"/>
      <c r="YK116" s="50"/>
      <c r="YL116" s="50"/>
      <c r="YM116" s="50"/>
      <c r="YN116" s="50"/>
      <c r="YO116" s="50"/>
      <c r="YP116" s="50"/>
      <c r="YQ116" s="50"/>
      <c r="YR116" s="50"/>
    </row>
    <row r="117" spans="1:668" ht="15.75" x14ac:dyDescent="0.25">
      <c r="A117" s="31" t="s">
        <v>215</v>
      </c>
      <c r="B117" s="26" t="s">
        <v>216</v>
      </c>
      <c r="C117" s="57" t="s">
        <v>73</v>
      </c>
      <c r="D117" s="60">
        <v>44652</v>
      </c>
      <c r="E117" s="10" t="s">
        <v>113</v>
      </c>
      <c r="F117" s="161">
        <v>45000</v>
      </c>
      <c r="G117" s="181">
        <v>1291.5</v>
      </c>
      <c r="H117" s="181">
        <v>1148.33</v>
      </c>
      <c r="I117" s="181">
        <v>1368</v>
      </c>
      <c r="J117" s="181">
        <v>25</v>
      </c>
      <c r="K117" s="181">
        <v>3832.83</v>
      </c>
      <c r="L117" s="191">
        <v>41167.17</v>
      </c>
      <c r="O117" s="50"/>
      <c r="P117" s="50"/>
      <c r="Q117" s="50"/>
      <c r="R117" s="50"/>
      <c r="S117" s="50"/>
      <c r="T117" s="50"/>
      <c r="U117" s="50"/>
      <c r="V117" s="50"/>
      <c r="W117" s="50"/>
      <c r="X117" s="50"/>
      <c r="Y117" s="50"/>
      <c r="Z117" s="50"/>
      <c r="AA117" s="50"/>
      <c r="AB117" s="50"/>
      <c r="AC117" s="50"/>
      <c r="AD117" s="50"/>
      <c r="AE117" s="50"/>
      <c r="AF117" s="50"/>
      <c r="AG117" s="50"/>
      <c r="AH117" s="50"/>
      <c r="AI117" s="50"/>
      <c r="AJ117" s="50"/>
      <c r="AK117" s="50"/>
      <c r="AL117" s="50"/>
      <c r="AM117" s="50"/>
      <c r="AN117" s="50"/>
      <c r="AO117" s="50"/>
      <c r="AP117" s="50"/>
      <c r="AQ117" s="50"/>
      <c r="AR117" s="50"/>
      <c r="AS117" s="50"/>
      <c r="IC117" s="50"/>
      <c r="ID117" s="50"/>
      <c r="IE117" s="50"/>
      <c r="IF117" s="50"/>
      <c r="IG117" s="50"/>
      <c r="IH117" s="50"/>
      <c r="II117" s="50"/>
      <c r="IJ117" s="50"/>
      <c r="IK117" s="50"/>
      <c r="IL117" s="50"/>
      <c r="IM117" s="50"/>
      <c r="IN117" s="50"/>
      <c r="IO117" s="50"/>
      <c r="IP117" s="50"/>
      <c r="IQ117" s="50"/>
      <c r="IR117" s="50"/>
      <c r="IS117" s="50"/>
      <c r="IT117" s="50"/>
      <c r="IU117" s="50"/>
      <c r="IV117" s="50"/>
      <c r="IW117" s="50"/>
      <c r="IX117" s="50"/>
      <c r="IY117" s="50"/>
      <c r="IZ117" s="50"/>
      <c r="JA117" s="50"/>
      <c r="JB117" s="50"/>
      <c r="JC117" s="50"/>
      <c r="JD117" s="50"/>
      <c r="JE117" s="50"/>
      <c r="JF117" s="50"/>
      <c r="JG117" s="50"/>
      <c r="JH117" s="50"/>
      <c r="JI117" s="50"/>
      <c r="JJ117" s="50"/>
      <c r="JK117" s="50"/>
      <c r="JL117" s="50"/>
      <c r="JM117" s="50"/>
      <c r="JN117" s="50"/>
      <c r="JO117" s="50"/>
      <c r="JP117" s="50"/>
      <c r="JQ117" s="50"/>
      <c r="JR117" s="50"/>
      <c r="JS117" s="50"/>
      <c r="JT117" s="50"/>
      <c r="JU117" s="50"/>
      <c r="JV117" s="50"/>
      <c r="JW117" s="50"/>
      <c r="JX117" s="50"/>
      <c r="JY117" s="50"/>
      <c r="JZ117" s="50"/>
      <c r="KA117" s="50"/>
      <c r="KB117" s="50"/>
      <c r="KC117" s="50"/>
      <c r="KD117" s="50"/>
      <c r="KE117" s="50"/>
      <c r="KF117" s="50"/>
      <c r="KG117" s="50"/>
      <c r="KH117" s="50"/>
      <c r="KI117" s="50"/>
      <c r="KJ117" s="50"/>
      <c r="KK117" s="50"/>
      <c r="KL117" s="50"/>
      <c r="KM117" s="50"/>
      <c r="KN117" s="50"/>
      <c r="KO117" s="50"/>
      <c r="KP117" s="50"/>
      <c r="KQ117" s="50"/>
      <c r="KR117" s="50"/>
      <c r="KS117" s="50"/>
      <c r="KT117" s="50"/>
      <c r="KU117" s="50"/>
      <c r="KV117" s="50"/>
      <c r="KW117" s="50"/>
      <c r="KX117" s="50"/>
      <c r="KY117" s="50"/>
      <c r="KZ117" s="50"/>
      <c r="LA117" s="50"/>
      <c r="LB117" s="50"/>
      <c r="LC117" s="50"/>
      <c r="LD117" s="50"/>
      <c r="LE117" s="50"/>
      <c r="LF117" s="50"/>
      <c r="LG117" s="50"/>
      <c r="LH117" s="50"/>
      <c r="LI117" s="50"/>
      <c r="LJ117" s="50"/>
      <c r="LK117" s="50"/>
      <c r="LL117" s="50"/>
      <c r="LM117" s="50"/>
      <c r="LN117" s="50"/>
      <c r="LO117" s="50"/>
      <c r="LP117" s="50"/>
      <c r="LQ117" s="50"/>
      <c r="LR117" s="50"/>
      <c r="LS117" s="50"/>
      <c r="LT117" s="50"/>
      <c r="LU117" s="50"/>
      <c r="LV117" s="50"/>
      <c r="LW117" s="50"/>
      <c r="LX117" s="50"/>
      <c r="LY117" s="50"/>
      <c r="LZ117" s="50"/>
      <c r="MA117" s="50"/>
      <c r="MB117" s="50"/>
      <c r="MC117" s="50"/>
      <c r="MD117" s="50"/>
      <c r="ME117" s="50"/>
      <c r="MF117" s="50"/>
      <c r="MG117" s="50"/>
      <c r="MH117" s="50"/>
      <c r="MI117" s="50"/>
      <c r="MJ117" s="50"/>
      <c r="MK117" s="50"/>
      <c r="ML117" s="50"/>
      <c r="MM117" s="50"/>
      <c r="MN117" s="50"/>
      <c r="MO117" s="50"/>
      <c r="MP117" s="50"/>
      <c r="MQ117" s="50"/>
      <c r="MR117" s="50"/>
      <c r="MS117" s="50"/>
      <c r="MT117" s="50"/>
      <c r="MU117" s="50"/>
      <c r="MV117" s="50"/>
      <c r="MW117" s="50"/>
      <c r="MX117" s="50"/>
      <c r="MY117" s="50"/>
      <c r="MZ117" s="50"/>
      <c r="NA117" s="50"/>
      <c r="NB117" s="50"/>
      <c r="NC117" s="50"/>
      <c r="ND117" s="50"/>
      <c r="NE117" s="50"/>
      <c r="NF117" s="50"/>
      <c r="NG117" s="50"/>
      <c r="NH117" s="50"/>
      <c r="NI117" s="50"/>
      <c r="NJ117" s="50"/>
      <c r="NK117" s="50"/>
      <c r="NL117" s="50"/>
      <c r="NM117" s="50"/>
      <c r="NN117" s="50"/>
      <c r="NO117" s="50"/>
      <c r="NP117" s="50"/>
      <c r="NQ117" s="50"/>
      <c r="NR117" s="50"/>
      <c r="NS117" s="50"/>
      <c r="NT117" s="50"/>
      <c r="NU117" s="50"/>
      <c r="NV117" s="50"/>
      <c r="NW117" s="50"/>
      <c r="NX117" s="50"/>
      <c r="NY117" s="50"/>
      <c r="NZ117" s="50"/>
      <c r="OA117" s="50"/>
      <c r="OB117" s="50"/>
      <c r="OC117" s="50"/>
      <c r="OD117" s="50"/>
      <c r="OE117" s="50"/>
      <c r="OF117" s="50"/>
      <c r="OG117" s="50"/>
      <c r="OH117" s="50"/>
      <c r="OI117" s="50"/>
      <c r="OJ117" s="50"/>
      <c r="OK117" s="50"/>
      <c r="OL117" s="50"/>
      <c r="OM117" s="50"/>
      <c r="ON117" s="50"/>
      <c r="OO117" s="50"/>
      <c r="OP117" s="50"/>
      <c r="OQ117" s="50"/>
      <c r="OR117" s="50"/>
      <c r="OS117" s="50"/>
      <c r="OT117" s="50"/>
      <c r="OU117" s="50"/>
      <c r="OV117" s="50"/>
      <c r="OW117" s="50"/>
      <c r="OX117" s="50"/>
      <c r="OY117" s="50"/>
      <c r="OZ117" s="50"/>
      <c r="PA117" s="50"/>
      <c r="PB117" s="50"/>
      <c r="PC117" s="50"/>
      <c r="PD117" s="50"/>
      <c r="PE117" s="50"/>
      <c r="PF117" s="50"/>
      <c r="PG117" s="50"/>
      <c r="PH117" s="50"/>
      <c r="PI117" s="50"/>
      <c r="PJ117" s="50"/>
      <c r="PK117" s="50"/>
      <c r="PL117" s="50"/>
      <c r="PM117" s="50"/>
      <c r="PN117" s="50"/>
      <c r="PO117" s="50"/>
      <c r="PP117" s="50"/>
      <c r="PQ117" s="50"/>
      <c r="PR117" s="50"/>
      <c r="PS117" s="50"/>
      <c r="PT117" s="50"/>
      <c r="PU117" s="50"/>
      <c r="PV117" s="50"/>
      <c r="PW117" s="50"/>
      <c r="PX117" s="50"/>
      <c r="PY117" s="50"/>
      <c r="PZ117" s="50"/>
      <c r="QA117" s="50"/>
      <c r="QB117" s="50"/>
      <c r="QC117" s="50"/>
      <c r="QD117" s="50"/>
      <c r="QE117" s="50"/>
      <c r="QF117" s="50"/>
      <c r="QG117" s="50"/>
      <c r="QH117" s="50"/>
      <c r="QI117" s="50"/>
      <c r="QJ117" s="50"/>
      <c r="QK117" s="50"/>
      <c r="QL117" s="50"/>
      <c r="QM117" s="50"/>
      <c r="QN117" s="50"/>
      <c r="QO117" s="50"/>
      <c r="QP117" s="50"/>
      <c r="QQ117" s="50"/>
      <c r="QR117" s="50"/>
      <c r="QS117" s="50"/>
      <c r="QT117" s="50"/>
      <c r="QU117" s="50"/>
      <c r="QV117" s="50"/>
      <c r="QW117" s="50"/>
      <c r="QX117" s="50"/>
      <c r="QY117" s="50"/>
      <c r="QZ117" s="50"/>
      <c r="RA117" s="50"/>
      <c r="RB117" s="50"/>
      <c r="RC117" s="50"/>
      <c r="RD117" s="50"/>
      <c r="RE117" s="50"/>
      <c r="RF117" s="50"/>
      <c r="RG117" s="50"/>
      <c r="RH117" s="50"/>
      <c r="RI117" s="50"/>
      <c r="RJ117" s="50"/>
      <c r="RK117" s="50"/>
      <c r="RL117" s="50"/>
      <c r="RM117" s="50"/>
      <c r="RN117" s="50"/>
      <c r="RO117" s="50"/>
      <c r="RP117" s="50"/>
      <c r="RQ117" s="50"/>
      <c r="RR117" s="50"/>
      <c r="RS117" s="50"/>
      <c r="RT117" s="50"/>
      <c r="RU117" s="50"/>
      <c r="RV117" s="50"/>
      <c r="RW117" s="50"/>
      <c r="RX117" s="50"/>
      <c r="RY117" s="50"/>
      <c r="RZ117" s="50"/>
      <c r="SA117" s="50"/>
      <c r="SB117" s="50"/>
      <c r="SC117" s="50"/>
      <c r="SD117" s="50"/>
      <c r="SE117" s="50"/>
      <c r="SF117" s="50"/>
      <c r="SG117" s="50"/>
      <c r="SH117" s="50"/>
      <c r="SI117" s="50"/>
      <c r="SJ117" s="50"/>
      <c r="SK117" s="50"/>
      <c r="SL117" s="50"/>
      <c r="SM117" s="50"/>
      <c r="SN117" s="50"/>
      <c r="SO117" s="50"/>
      <c r="SP117" s="50"/>
      <c r="SQ117" s="50"/>
      <c r="SR117" s="50"/>
      <c r="SS117" s="50"/>
      <c r="ST117" s="50"/>
      <c r="SU117" s="50"/>
      <c r="SV117" s="50"/>
      <c r="SW117" s="50"/>
      <c r="SX117" s="50"/>
      <c r="SY117" s="50"/>
      <c r="SZ117" s="50"/>
      <c r="TA117" s="50"/>
      <c r="TB117" s="50"/>
      <c r="TC117" s="50"/>
      <c r="TD117" s="50"/>
      <c r="TE117" s="50"/>
      <c r="TF117" s="50"/>
      <c r="TG117" s="50"/>
      <c r="TH117" s="50"/>
      <c r="TI117" s="50"/>
      <c r="TJ117" s="50"/>
      <c r="TK117" s="50"/>
      <c r="TL117" s="50"/>
      <c r="TM117" s="50"/>
      <c r="TN117" s="50"/>
      <c r="TO117" s="50"/>
      <c r="TP117" s="50"/>
      <c r="TQ117" s="50"/>
      <c r="TR117" s="50"/>
      <c r="TS117" s="50"/>
      <c r="TT117" s="50"/>
      <c r="TU117" s="50"/>
      <c r="TV117" s="50"/>
      <c r="TW117" s="50"/>
      <c r="TX117" s="50"/>
      <c r="TY117" s="50"/>
      <c r="TZ117" s="50"/>
      <c r="UA117" s="50"/>
      <c r="UB117" s="50"/>
      <c r="UC117" s="50"/>
      <c r="UD117" s="50"/>
      <c r="UE117" s="50"/>
      <c r="UF117" s="50"/>
      <c r="UG117" s="50"/>
      <c r="UH117" s="50"/>
      <c r="UI117" s="50"/>
      <c r="UJ117" s="50"/>
      <c r="UK117" s="50"/>
      <c r="UL117" s="50"/>
      <c r="UM117" s="50"/>
      <c r="UN117" s="50"/>
      <c r="UO117" s="50"/>
      <c r="UP117" s="50"/>
      <c r="UQ117" s="50"/>
      <c r="UR117" s="50"/>
      <c r="US117" s="50"/>
      <c r="UT117" s="50"/>
      <c r="UU117" s="50"/>
      <c r="UV117" s="50"/>
      <c r="UW117" s="50"/>
      <c r="UX117" s="50"/>
      <c r="UY117" s="50"/>
      <c r="UZ117" s="50"/>
      <c r="VA117" s="50"/>
      <c r="VB117" s="50"/>
      <c r="VC117" s="50"/>
      <c r="VD117" s="50"/>
      <c r="VE117" s="50"/>
      <c r="VF117" s="50"/>
      <c r="VG117" s="50"/>
      <c r="VH117" s="50"/>
      <c r="VI117" s="50"/>
      <c r="VJ117" s="50"/>
      <c r="VK117" s="50"/>
      <c r="VL117" s="50"/>
      <c r="VM117" s="50"/>
      <c r="VN117" s="50"/>
      <c r="VO117" s="50"/>
      <c r="VP117" s="50"/>
      <c r="VQ117" s="50"/>
      <c r="VR117" s="50"/>
      <c r="VS117" s="50"/>
      <c r="VT117" s="50"/>
      <c r="VU117" s="50"/>
      <c r="VV117" s="50"/>
      <c r="VW117" s="50"/>
      <c r="VX117" s="50"/>
      <c r="VY117" s="50"/>
      <c r="VZ117" s="50"/>
      <c r="WA117" s="50"/>
      <c r="WB117" s="50"/>
      <c r="WC117" s="50"/>
      <c r="WD117" s="50"/>
      <c r="WE117" s="50"/>
      <c r="WF117" s="50"/>
      <c r="WG117" s="50"/>
      <c r="WH117" s="50"/>
      <c r="WI117" s="50"/>
      <c r="WJ117" s="50"/>
      <c r="WK117" s="50"/>
      <c r="WL117" s="50"/>
      <c r="WM117" s="50"/>
      <c r="WN117" s="50"/>
      <c r="WO117" s="50"/>
      <c r="WP117" s="50"/>
      <c r="WQ117" s="50"/>
      <c r="WR117" s="50"/>
      <c r="WS117" s="50"/>
      <c r="WT117" s="50"/>
      <c r="WU117" s="50"/>
      <c r="WV117" s="50"/>
      <c r="WW117" s="50"/>
      <c r="WX117" s="50"/>
      <c r="WY117" s="50"/>
      <c r="WZ117" s="50"/>
      <c r="XA117" s="50"/>
      <c r="XB117" s="50"/>
      <c r="XC117" s="50"/>
      <c r="XD117" s="50"/>
      <c r="XE117" s="50"/>
      <c r="XF117" s="50"/>
      <c r="XG117" s="50"/>
      <c r="XH117" s="50"/>
      <c r="XI117" s="50"/>
      <c r="XJ117" s="50"/>
      <c r="XK117" s="50"/>
      <c r="XL117" s="50"/>
      <c r="XM117" s="50"/>
      <c r="XN117" s="50"/>
      <c r="XO117" s="50"/>
      <c r="XP117" s="50"/>
      <c r="XQ117" s="50"/>
      <c r="XR117" s="50"/>
      <c r="XS117" s="50"/>
      <c r="XT117" s="50"/>
      <c r="XU117" s="50"/>
      <c r="XV117" s="50"/>
      <c r="XW117" s="50"/>
      <c r="XX117" s="50"/>
      <c r="XY117" s="50"/>
      <c r="XZ117" s="50"/>
      <c r="YA117" s="50"/>
      <c r="YB117" s="50"/>
      <c r="YC117" s="50"/>
      <c r="YD117" s="50"/>
      <c r="YE117" s="50"/>
      <c r="YF117" s="50"/>
      <c r="YG117" s="50"/>
      <c r="YH117" s="50"/>
      <c r="YI117" s="50"/>
      <c r="YJ117" s="50"/>
      <c r="YK117" s="50"/>
      <c r="YL117" s="50"/>
      <c r="YM117" s="50"/>
      <c r="YN117" s="50"/>
      <c r="YO117" s="50"/>
      <c r="YP117" s="50"/>
      <c r="YQ117" s="50"/>
      <c r="YR117" s="50"/>
    </row>
    <row r="118" spans="1:668" s="47" customFormat="1" ht="15" customHeight="1" x14ac:dyDescent="0.25">
      <c r="A118" s="123" t="s">
        <v>14</v>
      </c>
      <c r="B118" s="97">
        <v>5</v>
      </c>
      <c r="C118" s="54"/>
      <c r="D118" s="56"/>
      <c r="E118" s="56"/>
      <c r="F118" s="162">
        <f>SUM(F113:F117)</f>
        <v>225000</v>
      </c>
      <c r="G118" s="162">
        <f>SUM(G113:G114)+G115+G116+G117</f>
        <v>6457.5</v>
      </c>
      <c r="H118" s="162">
        <f>SUM(H113:H114)+H115+H116+H117</f>
        <v>5741.65</v>
      </c>
      <c r="I118" s="162">
        <f>SUM(I113:I114)+I115+I116+I117</f>
        <v>6840</v>
      </c>
      <c r="J118" s="162">
        <f>SUM(J113:J114)+J115+J116+J117</f>
        <v>1475</v>
      </c>
      <c r="K118" s="162">
        <f>K113+K114+K115+K116+K117</f>
        <v>20514.150000000001</v>
      </c>
      <c r="L118" s="192">
        <f>SUM(L113:L117)</f>
        <v>204485.84999999998</v>
      </c>
      <c r="O118" s="77"/>
      <c r="P118" s="77"/>
      <c r="Q118" s="77"/>
      <c r="R118" s="77"/>
      <c r="S118" s="77"/>
      <c r="T118" s="77"/>
      <c r="U118" s="77"/>
      <c r="V118" s="77"/>
      <c r="W118" s="77"/>
      <c r="X118" s="77"/>
      <c r="Y118" s="77"/>
      <c r="Z118" s="77"/>
      <c r="AA118" s="77"/>
      <c r="AB118" s="77"/>
      <c r="AC118" s="77"/>
      <c r="AD118" s="77"/>
      <c r="AE118" s="77"/>
      <c r="AF118" s="77"/>
      <c r="AG118" s="77"/>
      <c r="AH118" s="77"/>
      <c r="AI118" s="77"/>
      <c r="AJ118" s="77"/>
      <c r="AK118" s="77"/>
      <c r="AL118" s="77"/>
      <c r="AM118" s="77"/>
      <c r="AN118" s="77"/>
      <c r="AO118" s="77"/>
      <c r="AP118" s="77"/>
      <c r="AQ118" s="77"/>
      <c r="AR118" s="77"/>
      <c r="AS118" s="77"/>
      <c r="IC118" s="77"/>
      <c r="ID118" s="77"/>
      <c r="IE118" s="77"/>
      <c r="IF118" s="77"/>
      <c r="IG118" s="77"/>
      <c r="IH118" s="77"/>
      <c r="II118" s="77"/>
      <c r="IJ118" s="77"/>
      <c r="IK118" s="77"/>
      <c r="IL118" s="77"/>
      <c r="IM118" s="77"/>
      <c r="IN118" s="77"/>
      <c r="IO118" s="77"/>
      <c r="IP118" s="77"/>
      <c r="IQ118" s="77"/>
      <c r="IR118" s="77"/>
      <c r="IS118" s="77"/>
      <c r="IT118" s="77"/>
      <c r="IU118" s="77"/>
      <c r="IV118" s="77"/>
      <c r="IW118" s="77"/>
      <c r="IX118" s="77"/>
      <c r="IY118" s="77"/>
      <c r="IZ118" s="77"/>
      <c r="JA118" s="77"/>
      <c r="JB118" s="77"/>
      <c r="JC118" s="77"/>
      <c r="JD118" s="77"/>
      <c r="JE118" s="77"/>
      <c r="JF118" s="77"/>
      <c r="JG118" s="77"/>
      <c r="JH118" s="77"/>
      <c r="JI118" s="77"/>
      <c r="JJ118" s="77"/>
      <c r="JK118" s="77"/>
      <c r="JL118" s="77"/>
      <c r="JM118" s="77"/>
      <c r="JN118" s="77"/>
      <c r="JO118" s="77"/>
      <c r="JP118" s="77"/>
      <c r="JQ118" s="77"/>
      <c r="JR118" s="77"/>
      <c r="JS118" s="77"/>
      <c r="JT118" s="77"/>
      <c r="JU118" s="77"/>
      <c r="JV118" s="77"/>
      <c r="JW118" s="77"/>
      <c r="JX118" s="77"/>
      <c r="JY118" s="77"/>
      <c r="JZ118" s="77"/>
      <c r="KA118" s="77"/>
      <c r="KB118" s="77"/>
      <c r="KC118" s="77"/>
      <c r="KD118" s="77"/>
      <c r="KE118" s="77"/>
      <c r="KF118" s="77"/>
      <c r="KG118" s="77"/>
      <c r="KH118" s="77"/>
      <c r="KI118" s="77"/>
      <c r="KJ118" s="77"/>
      <c r="KK118" s="77"/>
      <c r="KL118" s="77"/>
      <c r="KM118" s="77"/>
      <c r="KN118" s="77"/>
      <c r="KO118" s="77"/>
      <c r="KP118" s="77"/>
      <c r="KQ118" s="77"/>
      <c r="KR118" s="77"/>
      <c r="KS118" s="77"/>
      <c r="KT118" s="77"/>
      <c r="KU118" s="77"/>
      <c r="KV118" s="77"/>
      <c r="KW118" s="77"/>
      <c r="KX118" s="77"/>
      <c r="KY118" s="77"/>
      <c r="KZ118" s="77"/>
      <c r="LA118" s="77"/>
      <c r="LB118" s="77"/>
      <c r="LC118" s="77"/>
      <c r="LD118" s="77"/>
      <c r="LE118" s="77"/>
      <c r="LF118" s="77"/>
      <c r="LG118" s="77"/>
      <c r="LH118" s="77"/>
      <c r="LI118" s="77"/>
      <c r="LJ118" s="77"/>
      <c r="LK118" s="77"/>
      <c r="LL118" s="77"/>
      <c r="LM118" s="77"/>
      <c r="LN118" s="77"/>
      <c r="LO118" s="77"/>
      <c r="LP118" s="77"/>
      <c r="LQ118" s="77"/>
      <c r="LR118" s="77"/>
      <c r="LS118" s="77"/>
      <c r="LT118" s="77"/>
      <c r="LU118" s="77"/>
      <c r="LV118" s="77"/>
      <c r="LW118" s="77"/>
      <c r="LX118" s="77"/>
      <c r="LY118" s="77"/>
      <c r="LZ118" s="77"/>
      <c r="MA118" s="77"/>
      <c r="MB118" s="77"/>
      <c r="MC118" s="77"/>
      <c r="MD118" s="77"/>
      <c r="ME118" s="77"/>
      <c r="MF118" s="77"/>
      <c r="MG118" s="77"/>
      <c r="MH118" s="77"/>
      <c r="MI118" s="77"/>
      <c r="MJ118" s="77"/>
      <c r="MK118" s="77"/>
      <c r="ML118" s="77"/>
      <c r="MM118" s="77"/>
      <c r="MN118" s="77"/>
      <c r="MO118" s="77"/>
      <c r="MP118" s="77"/>
      <c r="MQ118" s="77"/>
      <c r="MR118" s="77"/>
      <c r="MS118" s="77"/>
      <c r="MT118" s="77"/>
      <c r="MU118" s="77"/>
      <c r="MV118" s="77"/>
      <c r="MW118" s="77"/>
      <c r="MX118" s="77"/>
      <c r="MY118" s="77"/>
      <c r="MZ118" s="77"/>
      <c r="NA118" s="77"/>
      <c r="NB118" s="77"/>
      <c r="NC118" s="77"/>
      <c r="ND118" s="77"/>
      <c r="NE118" s="77"/>
      <c r="NF118" s="77"/>
      <c r="NG118" s="77"/>
      <c r="NH118" s="77"/>
      <c r="NI118" s="77"/>
      <c r="NJ118" s="77"/>
      <c r="NK118" s="77"/>
      <c r="NL118" s="77"/>
      <c r="NM118" s="77"/>
      <c r="NN118" s="77"/>
      <c r="NO118" s="77"/>
      <c r="NP118" s="77"/>
      <c r="NQ118" s="77"/>
      <c r="NR118" s="77"/>
      <c r="NS118" s="77"/>
      <c r="NT118" s="77"/>
      <c r="NU118" s="77"/>
      <c r="NV118" s="77"/>
      <c r="NW118" s="77"/>
      <c r="NX118" s="77"/>
      <c r="NY118" s="77"/>
      <c r="NZ118" s="77"/>
      <c r="OA118" s="77"/>
      <c r="OB118" s="77"/>
      <c r="OC118" s="77"/>
      <c r="OD118" s="77"/>
      <c r="OE118" s="77"/>
      <c r="OF118" s="77"/>
      <c r="OG118" s="77"/>
      <c r="OH118" s="77"/>
      <c r="OI118" s="77"/>
      <c r="OJ118" s="77"/>
      <c r="OK118" s="77"/>
      <c r="OL118" s="77"/>
      <c r="OM118" s="77"/>
      <c r="ON118" s="77"/>
      <c r="OO118" s="77"/>
      <c r="OP118" s="77"/>
      <c r="OQ118" s="77"/>
      <c r="OR118" s="77"/>
      <c r="OS118" s="77"/>
      <c r="OT118" s="77"/>
      <c r="OU118" s="77"/>
      <c r="OV118" s="77"/>
      <c r="OW118" s="77"/>
      <c r="OX118" s="77"/>
      <c r="OY118" s="77"/>
      <c r="OZ118" s="77"/>
      <c r="PA118" s="77"/>
      <c r="PB118" s="77"/>
      <c r="PC118" s="77"/>
      <c r="PD118" s="77"/>
      <c r="PE118" s="77"/>
      <c r="PF118" s="77"/>
      <c r="PG118" s="77"/>
      <c r="PH118" s="77"/>
      <c r="PI118" s="77"/>
      <c r="PJ118" s="77"/>
      <c r="PK118" s="77"/>
      <c r="PL118" s="77"/>
      <c r="PM118" s="77"/>
      <c r="PN118" s="77"/>
      <c r="PO118" s="77"/>
      <c r="PP118" s="77"/>
      <c r="PQ118" s="77"/>
      <c r="PR118" s="77"/>
      <c r="PS118" s="77"/>
      <c r="PT118" s="77"/>
      <c r="PU118" s="77"/>
      <c r="PV118" s="77"/>
      <c r="PW118" s="77"/>
      <c r="PX118" s="77"/>
      <c r="PY118" s="77"/>
      <c r="PZ118" s="77"/>
      <c r="QA118" s="77"/>
      <c r="QB118" s="77"/>
      <c r="QC118" s="77"/>
      <c r="QD118" s="77"/>
      <c r="QE118" s="77"/>
      <c r="QF118" s="77"/>
      <c r="QG118" s="77"/>
      <c r="QH118" s="77"/>
      <c r="QI118" s="77"/>
      <c r="QJ118" s="77"/>
      <c r="QK118" s="77"/>
      <c r="QL118" s="77"/>
      <c r="QM118" s="77"/>
      <c r="QN118" s="77"/>
      <c r="QO118" s="77"/>
      <c r="QP118" s="77"/>
      <c r="QQ118" s="77"/>
      <c r="QR118" s="77"/>
      <c r="QS118" s="77"/>
      <c r="QT118" s="77"/>
      <c r="QU118" s="77"/>
      <c r="QV118" s="77"/>
      <c r="QW118" s="77"/>
      <c r="QX118" s="77"/>
      <c r="QY118" s="77"/>
      <c r="QZ118" s="77"/>
      <c r="RA118" s="77"/>
      <c r="RB118" s="77"/>
      <c r="RC118" s="77"/>
      <c r="RD118" s="77"/>
      <c r="RE118" s="77"/>
      <c r="RF118" s="77"/>
      <c r="RG118" s="77"/>
      <c r="RH118" s="77"/>
      <c r="RI118" s="77"/>
      <c r="RJ118" s="77"/>
      <c r="RK118" s="77"/>
      <c r="RL118" s="77"/>
      <c r="RM118" s="77"/>
      <c r="RN118" s="77"/>
      <c r="RO118" s="77"/>
      <c r="RP118" s="77"/>
      <c r="RQ118" s="77"/>
      <c r="RR118" s="77"/>
      <c r="RS118" s="77"/>
      <c r="RT118" s="77"/>
      <c r="RU118" s="77"/>
      <c r="RV118" s="77"/>
      <c r="RW118" s="77"/>
      <c r="RX118" s="77"/>
      <c r="RY118" s="77"/>
      <c r="RZ118" s="77"/>
      <c r="SA118" s="77"/>
      <c r="SB118" s="77"/>
      <c r="SC118" s="77"/>
      <c r="SD118" s="77"/>
      <c r="SE118" s="77"/>
      <c r="SF118" s="77"/>
      <c r="SG118" s="77"/>
      <c r="SH118" s="77"/>
      <c r="SI118" s="77"/>
      <c r="SJ118" s="77"/>
      <c r="SK118" s="77"/>
      <c r="SL118" s="77"/>
      <c r="SM118" s="77"/>
      <c r="SN118" s="77"/>
      <c r="SO118" s="77"/>
      <c r="SP118" s="77"/>
      <c r="SQ118" s="77"/>
      <c r="SR118" s="77"/>
      <c r="SS118" s="77"/>
      <c r="ST118" s="77"/>
      <c r="SU118" s="77"/>
      <c r="SV118" s="77"/>
      <c r="SW118" s="77"/>
      <c r="SX118" s="77"/>
      <c r="SY118" s="77"/>
      <c r="SZ118" s="77"/>
      <c r="TA118" s="77"/>
      <c r="TB118" s="77"/>
      <c r="TC118" s="77"/>
      <c r="TD118" s="77"/>
      <c r="TE118" s="77"/>
      <c r="TF118" s="77"/>
      <c r="TG118" s="77"/>
      <c r="TH118" s="77"/>
      <c r="TI118" s="77"/>
      <c r="TJ118" s="77"/>
      <c r="TK118" s="77"/>
      <c r="TL118" s="77"/>
      <c r="TM118" s="77"/>
      <c r="TN118" s="77"/>
      <c r="TO118" s="77"/>
      <c r="TP118" s="77"/>
      <c r="TQ118" s="77"/>
      <c r="TR118" s="77"/>
      <c r="TS118" s="77"/>
      <c r="TT118" s="77"/>
      <c r="TU118" s="77"/>
      <c r="TV118" s="77"/>
      <c r="TW118" s="77"/>
      <c r="TX118" s="77"/>
      <c r="TY118" s="77"/>
      <c r="TZ118" s="77"/>
      <c r="UA118" s="77"/>
      <c r="UB118" s="77"/>
      <c r="UC118" s="77"/>
      <c r="UD118" s="77"/>
      <c r="UE118" s="77"/>
      <c r="UF118" s="77"/>
      <c r="UG118" s="77"/>
      <c r="UH118" s="77"/>
      <c r="UI118" s="77"/>
      <c r="UJ118" s="77"/>
      <c r="UK118" s="77"/>
      <c r="UL118" s="77"/>
      <c r="UM118" s="77"/>
      <c r="UN118" s="77"/>
      <c r="UO118" s="77"/>
      <c r="UP118" s="77"/>
      <c r="UQ118" s="77"/>
      <c r="UR118" s="77"/>
      <c r="US118" s="77"/>
      <c r="UT118" s="77"/>
      <c r="UU118" s="77"/>
      <c r="UV118" s="77"/>
      <c r="UW118" s="77"/>
      <c r="UX118" s="77"/>
      <c r="UY118" s="77"/>
      <c r="UZ118" s="77"/>
      <c r="VA118" s="77"/>
      <c r="VB118" s="77"/>
      <c r="VC118" s="77"/>
      <c r="VD118" s="77"/>
      <c r="VE118" s="77"/>
      <c r="VF118" s="77"/>
      <c r="VG118" s="77"/>
      <c r="VH118" s="77"/>
      <c r="VI118" s="77"/>
      <c r="VJ118" s="77"/>
      <c r="VK118" s="77"/>
      <c r="VL118" s="77"/>
      <c r="VM118" s="77"/>
      <c r="VN118" s="77"/>
      <c r="VO118" s="77"/>
      <c r="VP118" s="77"/>
      <c r="VQ118" s="77"/>
      <c r="VR118" s="77"/>
      <c r="VS118" s="77"/>
      <c r="VT118" s="77"/>
      <c r="VU118" s="77"/>
      <c r="VV118" s="77"/>
      <c r="VW118" s="77"/>
      <c r="VX118" s="77"/>
      <c r="VY118" s="77"/>
      <c r="VZ118" s="77"/>
      <c r="WA118" s="77"/>
      <c r="WB118" s="77"/>
      <c r="WC118" s="77"/>
      <c r="WD118" s="77"/>
      <c r="WE118" s="77"/>
      <c r="WF118" s="77"/>
      <c r="WG118" s="77"/>
      <c r="WH118" s="77"/>
      <c r="WI118" s="77"/>
      <c r="WJ118" s="77"/>
      <c r="WK118" s="77"/>
      <c r="WL118" s="77"/>
      <c r="WM118" s="77"/>
      <c r="WN118" s="77"/>
      <c r="WO118" s="77"/>
      <c r="WP118" s="77"/>
      <c r="WQ118" s="77"/>
      <c r="WR118" s="77"/>
      <c r="WS118" s="77"/>
      <c r="WT118" s="77"/>
      <c r="WU118" s="77"/>
      <c r="WV118" s="77"/>
      <c r="WW118" s="77"/>
      <c r="WX118" s="77"/>
      <c r="WY118" s="77"/>
      <c r="WZ118" s="77"/>
      <c r="XA118" s="77"/>
      <c r="XB118" s="77"/>
      <c r="XC118" s="77"/>
      <c r="XD118" s="77"/>
      <c r="XE118" s="77"/>
      <c r="XF118" s="77"/>
      <c r="XG118" s="77"/>
      <c r="XH118" s="77"/>
      <c r="XI118" s="77"/>
      <c r="XJ118" s="77"/>
      <c r="XK118" s="77"/>
      <c r="XL118" s="77"/>
      <c r="XM118" s="77"/>
      <c r="XN118" s="77"/>
      <c r="XO118" s="77"/>
      <c r="XP118" s="77"/>
      <c r="XQ118" s="77"/>
      <c r="XR118" s="77"/>
      <c r="XS118" s="77"/>
      <c r="XT118" s="77"/>
      <c r="XU118" s="77"/>
      <c r="XV118" s="77"/>
      <c r="XW118" s="77"/>
      <c r="XX118" s="77"/>
      <c r="XY118" s="77"/>
      <c r="XZ118" s="77"/>
      <c r="YA118" s="77"/>
      <c r="YB118" s="77"/>
      <c r="YC118" s="77"/>
      <c r="YD118" s="77"/>
      <c r="YE118" s="77"/>
      <c r="YF118" s="77"/>
      <c r="YG118" s="77"/>
      <c r="YH118" s="77"/>
      <c r="YI118" s="77"/>
      <c r="YJ118" s="77"/>
      <c r="YK118" s="77"/>
      <c r="YL118" s="77"/>
      <c r="YM118" s="77"/>
      <c r="YN118" s="77"/>
      <c r="YO118" s="77"/>
      <c r="YP118" s="77"/>
      <c r="YQ118" s="77"/>
      <c r="YR118" s="77"/>
    </row>
    <row r="119" spans="1:668" s="47" customFormat="1" ht="12.75" customHeight="1" x14ac:dyDescent="0.25">
      <c r="A119" s="39"/>
      <c r="B119" s="106"/>
      <c r="C119" s="66"/>
      <c r="D119" s="67"/>
      <c r="E119" s="67"/>
      <c r="F119" s="147"/>
      <c r="G119" s="166"/>
      <c r="H119" s="147"/>
      <c r="I119" s="147"/>
      <c r="J119" s="147"/>
      <c r="K119" s="147"/>
      <c r="L119" s="166"/>
    </row>
    <row r="120" spans="1:668" s="47" customFormat="1" ht="12.75" customHeight="1" x14ac:dyDescent="0.25">
      <c r="A120" s="39" t="s">
        <v>121</v>
      </c>
      <c r="B120" s="106"/>
      <c r="C120" s="66"/>
      <c r="D120" s="67"/>
      <c r="E120" s="67"/>
      <c r="F120" s="147"/>
      <c r="G120" s="166"/>
      <c r="H120" s="147"/>
      <c r="I120" s="147"/>
      <c r="J120" s="147"/>
      <c r="K120" s="147"/>
      <c r="L120" s="166"/>
    </row>
    <row r="121" spans="1:668" s="44" customFormat="1" ht="18" customHeight="1" x14ac:dyDescent="0.25">
      <c r="A121" s="44" t="s">
        <v>122</v>
      </c>
      <c r="B121" s="65" t="s">
        <v>17</v>
      </c>
      <c r="C121" s="66" t="s">
        <v>73</v>
      </c>
      <c r="D121" s="67">
        <v>44562</v>
      </c>
      <c r="E121" s="67" t="s">
        <v>113</v>
      </c>
      <c r="F121" s="149">
        <v>40000</v>
      </c>
      <c r="G121" s="167">
        <v>1148</v>
      </c>
      <c r="H121" s="149">
        <v>442.65</v>
      </c>
      <c r="I121" s="149">
        <v>1216</v>
      </c>
      <c r="J121" s="149">
        <v>7025</v>
      </c>
      <c r="K121" s="149">
        <v>9831.65</v>
      </c>
      <c r="L121" s="167">
        <v>30168.35</v>
      </c>
    </row>
    <row r="122" spans="1:668" s="44" customFormat="1" ht="14.25" customHeight="1" x14ac:dyDescent="0.25">
      <c r="A122" s="44" t="s">
        <v>146</v>
      </c>
      <c r="B122" s="65" t="s">
        <v>115</v>
      </c>
      <c r="C122" s="66" t="s">
        <v>72</v>
      </c>
      <c r="D122" s="67">
        <v>44593</v>
      </c>
      <c r="E122" s="67" t="s">
        <v>113</v>
      </c>
      <c r="F122" s="149">
        <v>40000</v>
      </c>
      <c r="G122" s="167">
        <v>1148</v>
      </c>
      <c r="H122" s="149">
        <v>442.65</v>
      </c>
      <c r="I122" s="149">
        <v>1216</v>
      </c>
      <c r="J122" s="149">
        <v>25</v>
      </c>
      <c r="K122" s="149">
        <v>2831.65</v>
      </c>
      <c r="L122" s="167">
        <v>37168.35</v>
      </c>
    </row>
    <row r="123" spans="1:668" s="44" customFormat="1" ht="14.25" customHeight="1" x14ac:dyDescent="0.25">
      <c r="A123" s="44" t="s">
        <v>195</v>
      </c>
      <c r="B123" s="65" t="s">
        <v>131</v>
      </c>
      <c r="C123" s="66" t="s">
        <v>73</v>
      </c>
      <c r="D123" s="67">
        <v>44652</v>
      </c>
      <c r="E123" s="67" t="s">
        <v>113</v>
      </c>
      <c r="F123" s="149">
        <v>70000</v>
      </c>
      <c r="G123" s="167">
        <v>2009</v>
      </c>
      <c r="H123" s="149">
        <v>5368.48</v>
      </c>
      <c r="I123" s="149">
        <v>2128</v>
      </c>
      <c r="J123" s="149">
        <v>25</v>
      </c>
      <c r="K123" s="149">
        <v>9530.48</v>
      </c>
      <c r="L123" s="167">
        <v>60469.52</v>
      </c>
    </row>
    <row r="124" spans="1:668" s="68" customFormat="1" ht="18.75" customHeight="1" x14ac:dyDescent="0.25">
      <c r="A124" s="68" t="s">
        <v>109</v>
      </c>
      <c r="B124" s="95">
        <v>3</v>
      </c>
      <c r="C124" s="109"/>
      <c r="D124" s="110"/>
      <c r="E124" s="110"/>
      <c r="F124" s="152">
        <f>SUM(F121:F122)+F123</f>
        <v>150000</v>
      </c>
      <c r="G124" s="159">
        <f>SUM(G121:G122)+G123</f>
        <v>4305</v>
      </c>
      <c r="H124" s="152">
        <f>SUM(H121:H122)+H123</f>
        <v>6253.78</v>
      </c>
      <c r="I124" s="152">
        <f>SUM(I121:I122)+I123</f>
        <v>4560</v>
      </c>
      <c r="J124" s="152">
        <f>SUM(J121:J123)</f>
        <v>7075</v>
      </c>
      <c r="K124" s="152">
        <f>SUM(K121:K123)</f>
        <v>22193.78</v>
      </c>
      <c r="L124" s="152">
        <f>SUM(L121:L123)</f>
        <v>127806.22</v>
      </c>
      <c r="M124" s="39"/>
      <c r="N124" s="39"/>
      <c r="O124" s="39"/>
      <c r="P124" s="39"/>
      <c r="Q124" s="39"/>
      <c r="R124" s="39"/>
      <c r="S124" s="39"/>
      <c r="T124" s="39"/>
      <c r="U124" s="39"/>
      <c r="V124" s="39"/>
      <c r="W124" s="39"/>
      <c r="X124" s="39"/>
      <c r="Y124" s="39"/>
      <c r="Z124" s="39"/>
      <c r="AA124" s="39"/>
      <c r="AB124" s="39"/>
      <c r="AC124" s="39"/>
      <c r="AD124" s="39"/>
      <c r="AE124" s="39"/>
      <c r="AF124" s="39"/>
      <c r="AG124" s="39"/>
      <c r="AH124" s="39"/>
      <c r="AI124" s="39"/>
      <c r="AJ124" s="39"/>
      <c r="AK124" s="39"/>
      <c r="AL124" s="39"/>
    </row>
    <row r="125" spans="1:668" s="39" customFormat="1" ht="12.75" customHeight="1" x14ac:dyDescent="0.25">
      <c r="B125" s="106"/>
      <c r="C125" s="107"/>
      <c r="D125" s="108"/>
      <c r="E125" s="108"/>
      <c r="F125" s="147"/>
      <c r="G125" s="166"/>
      <c r="H125" s="147"/>
      <c r="I125" s="147"/>
      <c r="J125" s="147"/>
      <c r="K125" s="147"/>
      <c r="L125" s="166"/>
    </row>
    <row r="126" spans="1:668" s="51" customFormat="1" ht="18" customHeight="1" x14ac:dyDescent="0.25">
      <c r="A126" s="63" t="s">
        <v>170</v>
      </c>
      <c r="B126" s="85"/>
      <c r="C126" s="86"/>
      <c r="D126" s="86"/>
      <c r="E126" s="86"/>
      <c r="F126" s="160"/>
      <c r="G126" s="180"/>
      <c r="H126" s="180"/>
      <c r="I126" s="180"/>
      <c r="J126" s="180"/>
      <c r="K126" s="180"/>
      <c r="L126" s="180"/>
      <c r="M126" s="45"/>
      <c r="N126" s="45"/>
      <c r="O126" s="50"/>
      <c r="P126" s="50"/>
      <c r="Q126" s="50"/>
      <c r="R126" s="50"/>
      <c r="S126" s="50"/>
      <c r="T126" s="50"/>
      <c r="U126" s="50"/>
      <c r="V126" s="50"/>
      <c r="W126" s="50"/>
      <c r="X126" s="50"/>
      <c r="Y126" s="50"/>
      <c r="Z126" s="50"/>
      <c r="AA126" s="50"/>
      <c r="AB126" s="50"/>
      <c r="AC126" s="50"/>
      <c r="AD126" s="50"/>
      <c r="AE126" s="50"/>
      <c r="AF126" s="50"/>
      <c r="AG126" s="87"/>
      <c r="AH126" s="87"/>
      <c r="AI126" s="87"/>
      <c r="AJ126" s="87"/>
      <c r="AK126" s="87"/>
      <c r="AL126" s="87"/>
      <c r="AM126" s="87"/>
      <c r="AN126" s="87"/>
      <c r="AO126" s="87"/>
      <c r="AP126" s="87"/>
      <c r="AQ126" s="87"/>
      <c r="AR126" s="50"/>
      <c r="AS126" s="50"/>
      <c r="AT126" s="38"/>
      <c r="AU126" s="38"/>
      <c r="AV126" s="38"/>
      <c r="AW126" s="38"/>
      <c r="AX126" s="38"/>
      <c r="AY126" s="38"/>
      <c r="AZ126" s="38"/>
      <c r="BA126" s="38"/>
      <c r="BB126" s="38"/>
      <c r="BC126" s="38"/>
      <c r="BD126" s="38"/>
      <c r="BE126" s="38"/>
      <c r="BF126" s="38"/>
      <c r="BG126" s="38"/>
      <c r="BH126" s="38"/>
      <c r="BI126" s="38"/>
      <c r="BJ126" s="38"/>
      <c r="BK126" s="38"/>
      <c r="BL126" s="38"/>
      <c r="BM126" s="38"/>
      <c r="BN126" s="38"/>
      <c r="BO126" s="38"/>
      <c r="BP126" s="38"/>
      <c r="BQ126" s="38"/>
      <c r="BR126" s="38"/>
      <c r="BS126" s="38"/>
      <c r="BT126" s="38"/>
      <c r="BU126" s="38"/>
      <c r="BV126" s="38"/>
      <c r="BW126" s="38"/>
      <c r="BX126" s="38"/>
      <c r="BY126" s="38"/>
      <c r="BZ126" s="38"/>
      <c r="CA126" s="38"/>
      <c r="CB126" s="38"/>
      <c r="CC126" s="38"/>
      <c r="CD126" s="38"/>
      <c r="CE126" s="38"/>
      <c r="CF126" s="38"/>
      <c r="CG126" s="38"/>
      <c r="CH126" s="38"/>
      <c r="CI126" s="38"/>
      <c r="CJ126" s="38"/>
      <c r="CK126" s="38"/>
      <c r="CL126" s="38"/>
      <c r="CM126" s="38"/>
      <c r="CN126" s="38"/>
      <c r="CO126" s="38"/>
      <c r="CP126" s="38"/>
      <c r="CQ126" s="38"/>
      <c r="CR126" s="38"/>
      <c r="CS126" s="38"/>
      <c r="CT126" s="38"/>
      <c r="CU126" s="38"/>
      <c r="CV126" s="38"/>
      <c r="CW126" s="38"/>
      <c r="CX126" s="38"/>
      <c r="CY126" s="38"/>
      <c r="CZ126" s="38"/>
      <c r="DA126" s="38"/>
      <c r="DB126" s="38"/>
      <c r="DC126" s="38"/>
      <c r="DD126" s="38"/>
      <c r="DE126" s="38"/>
      <c r="DF126" s="38"/>
      <c r="DG126" s="38"/>
      <c r="DH126" s="38"/>
      <c r="DI126" s="38"/>
      <c r="DJ126" s="38"/>
      <c r="DK126" s="38"/>
      <c r="DL126" s="38"/>
      <c r="DM126" s="38"/>
      <c r="DN126" s="38"/>
      <c r="DO126" s="38"/>
      <c r="DP126" s="38"/>
      <c r="DQ126" s="38"/>
      <c r="DR126" s="38"/>
      <c r="DS126" s="38"/>
      <c r="DT126" s="38"/>
      <c r="DU126" s="38"/>
      <c r="DV126" s="38"/>
      <c r="DW126" s="38"/>
      <c r="DX126" s="38"/>
      <c r="DY126" s="38"/>
      <c r="DZ126" s="38"/>
      <c r="EA126" s="38"/>
      <c r="EB126" s="38"/>
      <c r="EC126" s="38"/>
      <c r="ED126" s="38"/>
      <c r="EE126" s="38"/>
      <c r="EF126" s="38"/>
      <c r="EG126" s="38"/>
      <c r="EH126" s="38"/>
      <c r="EI126" s="38"/>
      <c r="EJ126" s="38"/>
      <c r="EK126" s="38"/>
      <c r="EL126" s="38"/>
      <c r="EM126" s="38"/>
      <c r="EN126" s="38"/>
      <c r="EO126" s="38"/>
      <c r="EP126" s="38"/>
      <c r="EQ126" s="38"/>
      <c r="ER126" s="38"/>
      <c r="ES126" s="38"/>
      <c r="ET126" s="38"/>
      <c r="EU126" s="38"/>
      <c r="EV126" s="38"/>
      <c r="EW126" s="38"/>
      <c r="EX126" s="38"/>
      <c r="EY126" s="38"/>
      <c r="EZ126" s="38"/>
      <c r="FA126" s="38"/>
      <c r="FB126" s="38"/>
      <c r="FC126" s="38"/>
      <c r="FD126" s="38"/>
      <c r="FE126" s="38"/>
      <c r="FF126" s="38"/>
      <c r="FG126" s="38"/>
      <c r="FH126" s="38"/>
      <c r="FI126" s="38"/>
      <c r="FJ126" s="38"/>
      <c r="FK126" s="38"/>
      <c r="FL126" s="38"/>
      <c r="FM126" s="38"/>
      <c r="FN126" s="38"/>
      <c r="FO126" s="38"/>
      <c r="FP126" s="38"/>
      <c r="FQ126" s="38"/>
      <c r="FR126" s="38"/>
      <c r="FS126" s="38"/>
      <c r="FT126" s="38"/>
      <c r="FU126" s="38"/>
      <c r="FV126" s="38"/>
      <c r="FW126" s="38"/>
      <c r="FX126" s="38"/>
      <c r="FY126" s="38"/>
      <c r="FZ126" s="38"/>
      <c r="GA126" s="38"/>
      <c r="GB126" s="38"/>
      <c r="GC126" s="38"/>
      <c r="GD126" s="38"/>
      <c r="GE126" s="38"/>
      <c r="GF126" s="38"/>
      <c r="GG126" s="38"/>
      <c r="GH126" s="38"/>
      <c r="GI126" s="38"/>
      <c r="GJ126" s="38"/>
      <c r="GK126" s="38"/>
      <c r="GL126" s="38"/>
      <c r="GM126" s="38"/>
      <c r="GN126" s="38"/>
      <c r="GO126" s="38"/>
      <c r="GP126" s="38"/>
      <c r="GQ126" s="38"/>
      <c r="GR126" s="38"/>
      <c r="GS126" s="38"/>
      <c r="GT126" s="38"/>
      <c r="GU126" s="38"/>
      <c r="GV126" s="38"/>
      <c r="GW126" s="38"/>
      <c r="GX126" s="38"/>
      <c r="GY126" s="38"/>
      <c r="GZ126" s="38"/>
      <c r="HA126" s="38"/>
      <c r="HB126" s="38"/>
      <c r="HC126" s="38"/>
      <c r="HD126" s="38"/>
      <c r="HE126" s="38"/>
      <c r="HF126" s="38"/>
      <c r="HG126" s="38"/>
      <c r="HH126" s="38"/>
      <c r="HI126" s="38"/>
      <c r="HJ126" s="38"/>
      <c r="HK126" s="38"/>
      <c r="HL126" s="38"/>
      <c r="HM126" s="38"/>
      <c r="HN126" s="38"/>
      <c r="HO126" s="38"/>
      <c r="HP126" s="38"/>
      <c r="HQ126" s="38"/>
      <c r="HR126" s="38"/>
      <c r="HS126" s="38"/>
      <c r="HT126" s="38"/>
      <c r="HU126" s="38"/>
      <c r="HV126" s="38"/>
      <c r="HW126" s="38"/>
      <c r="HX126" s="38"/>
      <c r="HY126" s="38"/>
      <c r="HZ126" s="38"/>
      <c r="IA126" s="38"/>
      <c r="IB126" s="38"/>
      <c r="IC126" s="50"/>
      <c r="ID126" s="50"/>
      <c r="IE126" s="50"/>
      <c r="IF126" s="50"/>
      <c r="IG126" s="50"/>
      <c r="IH126" s="50"/>
      <c r="II126" s="50"/>
      <c r="IJ126" s="50"/>
      <c r="IK126" s="50"/>
      <c r="IL126" s="50"/>
      <c r="IM126" s="50"/>
      <c r="IN126" s="50"/>
      <c r="IO126" s="50"/>
      <c r="IP126" s="50"/>
      <c r="IQ126" s="50"/>
      <c r="IR126" s="50"/>
      <c r="IS126" s="50"/>
      <c r="IT126" s="50"/>
      <c r="IU126" s="50"/>
      <c r="IV126" s="50"/>
      <c r="IW126" s="50"/>
      <c r="IX126" s="50"/>
      <c r="IY126" s="50"/>
      <c r="IZ126" s="50"/>
      <c r="JA126" s="50"/>
      <c r="JB126" s="50"/>
      <c r="JC126" s="50"/>
      <c r="JD126" s="50"/>
      <c r="JE126" s="50"/>
      <c r="JF126" s="50"/>
      <c r="JG126" s="50"/>
      <c r="JH126" s="50"/>
      <c r="JI126" s="50"/>
      <c r="JJ126" s="50"/>
      <c r="JK126" s="50"/>
      <c r="JL126" s="50"/>
      <c r="JM126" s="50"/>
      <c r="JN126" s="50"/>
      <c r="JO126" s="50"/>
      <c r="JP126" s="50"/>
      <c r="JQ126" s="50"/>
      <c r="JR126" s="50"/>
      <c r="JS126" s="50"/>
      <c r="JT126" s="50"/>
      <c r="JU126" s="50"/>
      <c r="JV126" s="50"/>
      <c r="JW126" s="50"/>
      <c r="JX126" s="50"/>
      <c r="JY126" s="50"/>
      <c r="JZ126" s="50"/>
      <c r="KA126" s="50"/>
      <c r="KB126" s="50"/>
      <c r="KC126" s="50"/>
      <c r="KD126" s="50"/>
      <c r="KE126" s="50"/>
      <c r="KF126" s="50"/>
      <c r="KG126" s="50"/>
      <c r="KH126" s="50"/>
      <c r="KI126" s="50"/>
      <c r="KJ126" s="50"/>
      <c r="KK126" s="50"/>
      <c r="KL126" s="50"/>
      <c r="KM126" s="50"/>
      <c r="KN126" s="50"/>
      <c r="KO126" s="50"/>
      <c r="KP126" s="50"/>
      <c r="KQ126" s="50"/>
      <c r="KR126" s="50"/>
      <c r="KS126" s="50"/>
      <c r="KT126" s="50"/>
      <c r="KU126" s="50"/>
      <c r="KV126" s="50"/>
      <c r="KW126" s="50"/>
      <c r="KX126" s="50"/>
      <c r="KY126" s="50"/>
      <c r="KZ126" s="50"/>
      <c r="LA126" s="50"/>
      <c r="LB126" s="50"/>
      <c r="LC126" s="50"/>
      <c r="LD126" s="50"/>
      <c r="LE126" s="50"/>
      <c r="LF126" s="50"/>
      <c r="LG126" s="50"/>
      <c r="LH126" s="50"/>
      <c r="LI126" s="50"/>
      <c r="LJ126" s="50"/>
      <c r="LK126" s="50"/>
      <c r="LL126" s="50"/>
      <c r="LM126" s="50"/>
      <c r="LN126" s="50"/>
      <c r="LO126" s="50"/>
      <c r="LP126" s="50"/>
      <c r="LQ126" s="50"/>
      <c r="LR126" s="50"/>
      <c r="LS126" s="50"/>
      <c r="LT126" s="50"/>
      <c r="LU126" s="50"/>
      <c r="LV126" s="50"/>
      <c r="LW126" s="50"/>
      <c r="LX126" s="50"/>
      <c r="LY126" s="50"/>
      <c r="LZ126" s="50"/>
      <c r="MA126" s="50"/>
      <c r="MB126" s="50"/>
      <c r="MC126" s="50"/>
      <c r="MD126" s="50"/>
      <c r="ME126" s="50"/>
      <c r="MF126" s="50"/>
      <c r="MG126" s="50"/>
      <c r="MH126" s="50"/>
      <c r="MI126" s="50"/>
      <c r="MJ126" s="50"/>
      <c r="MK126" s="50"/>
      <c r="ML126" s="50"/>
      <c r="MM126" s="50"/>
      <c r="MN126" s="50"/>
      <c r="MO126" s="50"/>
      <c r="MP126" s="50"/>
      <c r="MQ126" s="50"/>
      <c r="MR126" s="50"/>
      <c r="MS126" s="50"/>
      <c r="MT126" s="50"/>
      <c r="MU126" s="50"/>
      <c r="MV126" s="50"/>
      <c r="MW126" s="50"/>
      <c r="MX126" s="50"/>
      <c r="MY126" s="50"/>
      <c r="MZ126" s="50"/>
      <c r="NA126" s="50"/>
      <c r="NB126" s="50"/>
      <c r="NC126" s="50"/>
      <c r="ND126" s="50"/>
      <c r="NE126" s="50"/>
      <c r="NF126" s="50"/>
      <c r="NG126" s="50"/>
      <c r="NH126" s="50"/>
      <c r="NI126" s="50"/>
      <c r="NJ126" s="50"/>
      <c r="NK126" s="50"/>
      <c r="NL126" s="50"/>
      <c r="NM126" s="50"/>
      <c r="NN126" s="50"/>
      <c r="NO126" s="50"/>
      <c r="NP126" s="50"/>
      <c r="NQ126" s="50"/>
      <c r="NR126" s="50"/>
      <c r="NS126" s="50"/>
      <c r="NT126" s="50"/>
      <c r="NU126" s="50"/>
      <c r="NV126" s="50"/>
      <c r="NW126" s="50"/>
      <c r="NX126" s="50"/>
      <c r="NY126" s="50"/>
      <c r="NZ126" s="50"/>
      <c r="OA126" s="50"/>
      <c r="OB126" s="50"/>
      <c r="OC126" s="50"/>
      <c r="OD126" s="50"/>
      <c r="OE126" s="50"/>
      <c r="OF126" s="50"/>
      <c r="OG126" s="50"/>
      <c r="OH126" s="50"/>
      <c r="OI126" s="50"/>
      <c r="OJ126" s="50"/>
      <c r="OK126" s="50"/>
      <c r="OL126" s="50"/>
      <c r="OM126" s="50"/>
      <c r="ON126" s="50"/>
      <c r="OO126" s="50"/>
      <c r="OP126" s="50"/>
      <c r="OQ126" s="50"/>
      <c r="OR126" s="50"/>
      <c r="OS126" s="50"/>
      <c r="OT126" s="50"/>
      <c r="OU126" s="50"/>
      <c r="OV126" s="50"/>
      <c r="OW126" s="50"/>
      <c r="OX126" s="50"/>
      <c r="OY126" s="50"/>
      <c r="OZ126" s="50"/>
      <c r="PA126" s="50"/>
      <c r="PB126" s="50"/>
      <c r="PC126" s="50"/>
      <c r="PD126" s="50"/>
      <c r="PE126" s="50"/>
      <c r="PF126" s="50"/>
      <c r="PG126" s="50"/>
      <c r="PH126" s="50"/>
      <c r="PI126" s="50"/>
      <c r="PJ126" s="50"/>
      <c r="PK126" s="50"/>
      <c r="PL126" s="50"/>
      <c r="PM126" s="50"/>
      <c r="PN126" s="50"/>
      <c r="PO126" s="50"/>
      <c r="PP126" s="50"/>
      <c r="PQ126" s="50"/>
      <c r="PR126" s="50"/>
      <c r="PS126" s="50"/>
      <c r="PT126" s="50"/>
      <c r="PU126" s="50"/>
      <c r="PV126" s="50"/>
      <c r="PW126" s="50"/>
      <c r="PX126" s="50"/>
      <c r="PY126" s="50"/>
      <c r="PZ126" s="50"/>
      <c r="QA126" s="50"/>
      <c r="QB126" s="50"/>
      <c r="QC126" s="50"/>
      <c r="QD126" s="50"/>
      <c r="QE126" s="50"/>
      <c r="QF126" s="50"/>
      <c r="QG126" s="50"/>
      <c r="QH126" s="50"/>
      <c r="QI126" s="50"/>
      <c r="QJ126" s="50"/>
      <c r="QK126" s="50"/>
      <c r="QL126" s="50"/>
      <c r="QM126" s="50"/>
      <c r="QN126" s="50"/>
      <c r="QO126" s="50"/>
      <c r="QP126" s="50"/>
      <c r="QQ126" s="50"/>
      <c r="QR126" s="50"/>
      <c r="QS126" s="50"/>
      <c r="QT126" s="50"/>
      <c r="QU126" s="50"/>
      <c r="QV126" s="50"/>
      <c r="QW126" s="50"/>
      <c r="QX126" s="50"/>
      <c r="QY126" s="50"/>
      <c r="QZ126" s="50"/>
      <c r="RA126" s="50"/>
      <c r="RB126" s="50"/>
      <c r="RC126" s="50"/>
      <c r="RD126" s="50"/>
      <c r="RE126" s="50"/>
      <c r="RF126" s="50"/>
      <c r="RG126" s="50"/>
      <c r="RH126" s="50"/>
      <c r="RI126" s="50"/>
      <c r="RJ126" s="50"/>
      <c r="RK126" s="50"/>
      <c r="RL126" s="50"/>
      <c r="RM126" s="50"/>
      <c r="RN126" s="50"/>
      <c r="RO126" s="50"/>
      <c r="RP126" s="50"/>
      <c r="RQ126" s="50"/>
      <c r="RR126" s="50"/>
      <c r="RS126" s="50"/>
      <c r="RT126" s="50"/>
      <c r="RU126" s="50"/>
      <c r="RV126" s="50"/>
      <c r="RW126" s="50"/>
      <c r="RX126" s="50"/>
      <c r="RY126" s="50"/>
      <c r="RZ126" s="50"/>
      <c r="SA126" s="50"/>
      <c r="SB126" s="50"/>
      <c r="SC126" s="50"/>
      <c r="SD126" s="50"/>
      <c r="SE126" s="50"/>
      <c r="SF126" s="50"/>
      <c r="SG126" s="50"/>
      <c r="SH126" s="50"/>
      <c r="SI126" s="50"/>
      <c r="SJ126" s="50"/>
      <c r="SK126" s="50"/>
      <c r="SL126" s="50"/>
      <c r="SM126" s="50"/>
      <c r="SN126" s="50"/>
      <c r="SO126" s="50"/>
      <c r="SP126" s="50"/>
      <c r="SQ126" s="50"/>
      <c r="SR126" s="50"/>
      <c r="SS126" s="50"/>
      <c r="ST126" s="50"/>
      <c r="SU126" s="50"/>
      <c r="SV126" s="50"/>
      <c r="SW126" s="50"/>
      <c r="SX126" s="50"/>
      <c r="SY126" s="50"/>
      <c r="SZ126" s="50"/>
      <c r="TA126" s="50"/>
      <c r="TB126" s="50"/>
      <c r="TC126" s="50"/>
      <c r="TD126" s="50"/>
      <c r="TE126" s="50"/>
      <c r="TF126" s="50"/>
      <c r="TG126" s="50"/>
      <c r="TH126" s="50"/>
      <c r="TI126" s="50"/>
      <c r="TJ126" s="50"/>
      <c r="TK126" s="50"/>
      <c r="TL126" s="50"/>
      <c r="TM126" s="50"/>
      <c r="TN126" s="50"/>
      <c r="TO126" s="50"/>
      <c r="TP126" s="50"/>
      <c r="TQ126" s="50"/>
      <c r="TR126" s="50"/>
      <c r="TS126" s="50"/>
      <c r="TT126" s="50"/>
      <c r="TU126" s="50"/>
      <c r="TV126" s="50"/>
      <c r="TW126" s="50"/>
      <c r="TX126" s="50"/>
      <c r="TY126" s="50"/>
      <c r="TZ126" s="50"/>
      <c r="UA126" s="50"/>
      <c r="UB126" s="50"/>
      <c r="UC126" s="50"/>
      <c r="UD126" s="50"/>
      <c r="UE126" s="50"/>
      <c r="UF126" s="50"/>
      <c r="UG126" s="50"/>
      <c r="UH126" s="50"/>
      <c r="UI126" s="50"/>
      <c r="UJ126" s="50"/>
      <c r="UK126" s="50"/>
      <c r="UL126" s="50"/>
      <c r="UM126" s="50"/>
      <c r="UN126" s="50"/>
      <c r="UO126" s="50"/>
      <c r="UP126" s="50"/>
      <c r="UQ126" s="50"/>
      <c r="UR126" s="50"/>
      <c r="US126" s="50"/>
      <c r="UT126" s="50"/>
      <c r="UU126" s="50"/>
      <c r="UV126" s="50"/>
      <c r="UW126" s="50"/>
      <c r="UX126" s="50"/>
      <c r="UY126" s="50"/>
      <c r="UZ126" s="50"/>
      <c r="VA126" s="50"/>
      <c r="VB126" s="50"/>
      <c r="VC126" s="50"/>
      <c r="VD126" s="50"/>
      <c r="VE126" s="50"/>
      <c r="VF126" s="50"/>
      <c r="VG126" s="50"/>
      <c r="VH126" s="50"/>
      <c r="VI126" s="50"/>
      <c r="VJ126" s="50"/>
      <c r="VK126" s="50"/>
      <c r="VL126" s="50"/>
      <c r="VM126" s="50"/>
      <c r="VN126" s="50"/>
      <c r="VO126" s="50"/>
      <c r="VP126" s="50"/>
      <c r="VQ126" s="50"/>
      <c r="VR126" s="50"/>
      <c r="VS126" s="50"/>
      <c r="VT126" s="50"/>
      <c r="VU126" s="50"/>
      <c r="VV126" s="50"/>
      <c r="VW126" s="50"/>
      <c r="VX126" s="50"/>
      <c r="VY126" s="50"/>
      <c r="VZ126" s="50"/>
      <c r="WA126" s="50"/>
      <c r="WB126" s="50"/>
      <c r="WC126" s="50"/>
      <c r="WD126" s="50"/>
      <c r="WE126" s="50"/>
      <c r="WF126" s="50"/>
      <c r="WG126" s="50"/>
      <c r="WH126" s="50"/>
      <c r="WI126" s="50"/>
      <c r="WJ126" s="50"/>
      <c r="WK126" s="50"/>
      <c r="WL126" s="50"/>
      <c r="WM126" s="50"/>
      <c r="WN126" s="50"/>
      <c r="WO126" s="50"/>
      <c r="WP126" s="50"/>
      <c r="WQ126" s="50"/>
      <c r="WR126" s="50"/>
      <c r="WS126" s="50"/>
      <c r="WT126" s="50"/>
      <c r="WU126" s="50"/>
      <c r="WV126" s="50"/>
      <c r="WW126" s="50"/>
      <c r="WX126" s="50"/>
      <c r="WY126" s="50"/>
      <c r="WZ126" s="50"/>
      <c r="XA126" s="50"/>
      <c r="XB126" s="50"/>
      <c r="XC126" s="50"/>
      <c r="XD126" s="50"/>
      <c r="XE126" s="50"/>
      <c r="XF126" s="50"/>
      <c r="XG126" s="50"/>
      <c r="XH126" s="50"/>
      <c r="XI126" s="50"/>
      <c r="XJ126" s="50"/>
      <c r="XK126" s="50"/>
      <c r="XL126" s="50"/>
      <c r="XM126" s="50"/>
      <c r="XN126" s="50"/>
      <c r="XO126" s="50"/>
      <c r="XP126" s="50"/>
      <c r="XQ126" s="50"/>
      <c r="XR126" s="50"/>
      <c r="XS126" s="50"/>
      <c r="XT126" s="50"/>
      <c r="XU126" s="50"/>
      <c r="XV126" s="50"/>
      <c r="XW126" s="50"/>
      <c r="XX126" s="50"/>
      <c r="XY126" s="50"/>
      <c r="XZ126" s="50"/>
      <c r="YA126" s="50"/>
      <c r="YB126" s="50"/>
      <c r="YC126" s="50"/>
      <c r="YD126" s="50"/>
      <c r="YE126" s="50"/>
      <c r="YF126" s="50"/>
      <c r="YG126" s="50"/>
      <c r="YH126" s="50"/>
      <c r="YI126" s="50"/>
      <c r="YJ126" s="50"/>
      <c r="YK126" s="50"/>
      <c r="YL126" s="50"/>
      <c r="YM126" s="50"/>
      <c r="YN126" s="50"/>
      <c r="YO126" s="50"/>
      <c r="YP126" s="50"/>
      <c r="YQ126" s="50"/>
      <c r="YR126" s="50"/>
    </row>
    <row r="127" spans="1:668" ht="18" customHeight="1" x14ac:dyDescent="0.25">
      <c r="A127" s="31" t="s">
        <v>171</v>
      </c>
      <c r="B127" s="26" t="s">
        <v>172</v>
      </c>
      <c r="C127" s="57" t="s">
        <v>73</v>
      </c>
      <c r="D127" s="60">
        <v>44564</v>
      </c>
      <c r="E127" s="10" t="s">
        <v>113</v>
      </c>
      <c r="F127" s="161">
        <v>66000</v>
      </c>
      <c r="G127" s="181">
        <v>1894.2</v>
      </c>
      <c r="H127" s="181">
        <v>4345.7299999999996</v>
      </c>
      <c r="I127" s="181">
        <f>F127*0.0304</f>
        <v>2006.4</v>
      </c>
      <c r="J127" s="181">
        <v>1375.12</v>
      </c>
      <c r="K127" s="181">
        <v>9621.4500000000007</v>
      </c>
      <c r="L127" s="191">
        <v>56378.55</v>
      </c>
      <c r="O127" s="50"/>
      <c r="P127" s="50"/>
      <c r="Q127" s="50"/>
      <c r="R127" s="50"/>
      <c r="S127" s="50"/>
      <c r="T127" s="50"/>
      <c r="U127" s="50"/>
      <c r="V127" s="50"/>
      <c r="W127" s="50"/>
      <c r="X127" s="50"/>
      <c r="Y127" s="50"/>
      <c r="Z127" s="50"/>
      <c r="AA127" s="50"/>
      <c r="AB127" s="50"/>
      <c r="AC127" s="50"/>
      <c r="AD127" s="50"/>
      <c r="AE127" s="50"/>
      <c r="AF127" s="50"/>
      <c r="AG127" s="87"/>
      <c r="AH127" s="87"/>
      <c r="AI127" s="87"/>
      <c r="AJ127" s="87"/>
      <c r="AK127" s="87"/>
      <c r="AL127" s="87"/>
      <c r="AM127" s="87"/>
      <c r="AN127" s="87"/>
      <c r="AO127" s="87"/>
      <c r="AP127" s="87"/>
      <c r="AQ127" s="87"/>
      <c r="AR127" s="50"/>
      <c r="AS127" s="50"/>
      <c r="IC127" s="50"/>
      <c r="ID127" s="50"/>
      <c r="IE127" s="50"/>
      <c r="IF127" s="50"/>
      <c r="IG127" s="50"/>
      <c r="IH127" s="50"/>
      <c r="II127" s="50"/>
      <c r="IJ127" s="50"/>
      <c r="IK127" s="50"/>
      <c r="IL127" s="50"/>
      <c r="IM127" s="50"/>
      <c r="IN127" s="50"/>
      <c r="IO127" s="50"/>
      <c r="IP127" s="50"/>
      <c r="IQ127" s="50"/>
      <c r="IR127" s="50"/>
      <c r="IS127" s="50"/>
      <c r="IT127" s="50"/>
      <c r="IU127" s="50"/>
      <c r="IV127" s="50"/>
      <c r="IW127" s="50"/>
      <c r="IX127" s="50"/>
      <c r="IY127" s="50"/>
      <c r="IZ127" s="50"/>
      <c r="JA127" s="50"/>
      <c r="JB127" s="50"/>
      <c r="JC127" s="50"/>
      <c r="JD127" s="50"/>
      <c r="JE127" s="50"/>
      <c r="JF127" s="50"/>
      <c r="JG127" s="50"/>
      <c r="JH127" s="50"/>
      <c r="JI127" s="50"/>
      <c r="JJ127" s="50"/>
      <c r="JK127" s="50"/>
      <c r="JL127" s="50"/>
      <c r="JM127" s="50"/>
      <c r="JN127" s="50"/>
      <c r="JO127" s="50"/>
      <c r="JP127" s="50"/>
      <c r="JQ127" s="50"/>
      <c r="JR127" s="50"/>
      <c r="JS127" s="50"/>
      <c r="JT127" s="50"/>
      <c r="JU127" s="50"/>
      <c r="JV127" s="50"/>
      <c r="JW127" s="50"/>
      <c r="JX127" s="50"/>
      <c r="JY127" s="50"/>
      <c r="JZ127" s="50"/>
      <c r="KA127" s="50"/>
      <c r="KB127" s="50"/>
      <c r="KC127" s="50"/>
      <c r="KD127" s="50"/>
      <c r="KE127" s="50"/>
      <c r="KF127" s="50"/>
      <c r="KG127" s="50"/>
      <c r="KH127" s="50"/>
      <c r="KI127" s="50"/>
      <c r="KJ127" s="50"/>
      <c r="KK127" s="50"/>
      <c r="KL127" s="50"/>
      <c r="KM127" s="50"/>
      <c r="KN127" s="50"/>
      <c r="KO127" s="50"/>
      <c r="KP127" s="50"/>
      <c r="KQ127" s="50"/>
      <c r="KR127" s="50"/>
      <c r="KS127" s="50"/>
      <c r="KT127" s="50"/>
      <c r="KU127" s="50"/>
      <c r="KV127" s="50"/>
      <c r="KW127" s="50"/>
      <c r="KX127" s="50"/>
      <c r="KY127" s="50"/>
      <c r="KZ127" s="50"/>
      <c r="LA127" s="50"/>
      <c r="LB127" s="50"/>
      <c r="LC127" s="50"/>
      <c r="LD127" s="50"/>
      <c r="LE127" s="50"/>
      <c r="LF127" s="50"/>
      <c r="LG127" s="50"/>
      <c r="LH127" s="50"/>
      <c r="LI127" s="50"/>
      <c r="LJ127" s="50"/>
      <c r="LK127" s="50"/>
      <c r="LL127" s="50"/>
      <c r="LM127" s="50"/>
      <c r="LN127" s="50"/>
      <c r="LO127" s="50"/>
      <c r="LP127" s="50"/>
      <c r="LQ127" s="50"/>
      <c r="LR127" s="50"/>
      <c r="LS127" s="50"/>
      <c r="LT127" s="50"/>
      <c r="LU127" s="50"/>
      <c r="LV127" s="50"/>
      <c r="LW127" s="50"/>
      <c r="LX127" s="50"/>
      <c r="LY127" s="50"/>
      <c r="LZ127" s="50"/>
      <c r="MA127" s="50"/>
      <c r="MB127" s="50"/>
      <c r="MC127" s="50"/>
      <c r="MD127" s="50"/>
      <c r="ME127" s="50"/>
      <c r="MF127" s="50"/>
      <c r="MG127" s="50"/>
      <c r="MH127" s="50"/>
      <c r="MI127" s="50"/>
      <c r="MJ127" s="50"/>
      <c r="MK127" s="50"/>
      <c r="ML127" s="50"/>
      <c r="MM127" s="50"/>
      <c r="MN127" s="50"/>
      <c r="MO127" s="50"/>
      <c r="MP127" s="50"/>
      <c r="MQ127" s="50"/>
      <c r="MR127" s="50"/>
      <c r="MS127" s="50"/>
      <c r="MT127" s="50"/>
      <c r="MU127" s="50"/>
      <c r="MV127" s="50"/>
      <c r="MW127" s="50"/>
      <c r="MX127" s="50"/>
      <c r="MY127" s="50"/>
      <c r="MZ127" s="50"/>
      <c r="NA127" s="50"/>
      <c r="NB127" s="50"/>
      <c r="NC127" s="50"/>
      <c r="ND127" s="50"/>
      <c r="NE127" s="50"/>
      <c r="NF127" s="50"/>
      <c r="NG127" s="50"/>
      <c r="NH127" s="50"/>
      <c r="NI127" s="50"/>
      <c r="NJ127" s="50"/>
      <c r="NK127" s="50"/>
      <c r="NL127" s="50"/>
      <c r="NM127" s="50"/>
      <c r="NN127" s="50"/>
      <c r="NO127" s="50"/>
      <c r="NP127" s="50"/>
      <c r="NQ127" s="50"/>
      <c r="NR127" s="50"/>
      <c r="NS127" s="50"/>
      <c r="NT127" s="50"/>
      <c r="NU127" s="50"/>
      <c r="NV127" s="50"/>
      <c r="NW127" s="50"/>
      <c r="NX127" s="50"/>
      <c r="NY127" s="50"/>
      <c r="NZ127" s="50"/>
      <c r="OA127" s="50"/>
      <c r="OB127" s="50"/>
      <c r="OC127" s="50"/>
      <c r="OD127" s="50"/>
      <c r="OE127" s="50"/>
      <c r="OF127" s="50"/>
      <c r="OG127" s="50"/>
      <c r="OH127" s="50"/>
      <c r="OI127" s="50"/>
      <c r="OJ127" s="50"/>
      <c r="OK127" s="50"/>
      <c r="OL127" s="50"/>
      <c r="OM127" s="50"/>
      <c r="ON127" s="50"/>
      <c r="OO127" s="50"/>
      <c r="OP127" s="50"/>
      <c r="OQ127" s="50"/>
      <c r="OR127" s="50"/>
      <c r="OS127" s="50"/>
      <c r="OT127" s="50"/>
      <c r="OU127" s="50"/>
      <c r="OV127" s="50"/>
      <c r="OW127" s="50"/>
      <c r="OX127" s="50"/>
      <c r="OY127" s="50"/>
      <c r="OZ127" s="50"/>
      <c r="PA127" s="50"/>
      <c r="PB127" s="50"/>
      <c r="PC127" s="50"/>
      <c r="PD127" s="50"/>
      <c r="PE127" s="50"/>
      <c r="PF127" s="50"/>
      <c r="PG127" s="50"/>
      <c r="PH127" s="50"/>
      <c r="PI127" s="50"/>
      <c r="PJ127" s="50"/>
      <c r="PK127" s="50"/>
      <c r="PL127" s="50"/>
      <c r="PM127" s="50"/>
      <c r="PN127" s="50"/>
      <c r="PO127" s="50"/>
      <c r="PP127" s="50"/>
      <c r="PQ127" s="50"/>
      <c r="PR127" s="50"/>
      <c r="PS127" s="50"/>
      <c r="PT127" s="50"/>
      <c r="PU127" s="50"/>
      <c r="PV127" s="50"/>
      <c r="PW127" s="50"/>
      <c r="PX127" s="50"/>
      <c r="PY127" s="50"/>
      <c r="PZ127" s="50"/>
      <c r="QA127" s="50"/>
      <c r="QB127" s="50"/>
      <c r="QC127" s="50"/>
      <c r="QD127" s="50"/>
      <c r="QE127" s="50"/>
      <c r="QF127" s="50"/>
      <c r="QG127" s="50"/>
      <c r="QH127" s="50"/>
      <c r="QI127" s="50"/>
      <c r="QJ127" s="50"/>
      <c r="QK127" s="50"/>
      <c r="QL127" s="50"/>
      <c r="QM127" s="50"/>
      <c r="QN127" s="50"/>
      <c r="QO127" s="50"/>
      <c r="QP127" s="50"/>
      <c r="QQ127" s="50"/>
      <c r="QR127" s="50"/>
      <c r="QS127" s="50"/>
      <c r="QT127" s="50"/>
      <c r="QU127" s="50"/>
      <c r="QV127" s="50"/>
      <c r="QW127" s="50"/>
      <c r="QX127" s="50"/>
      <c r="QY127" s="50"/>
      <c r="QZ127" s="50"/>
      <c r="RA127" s="50"/>
      <c r="RB127" s="50"/>
      <c r="RC127" s="50"/>
      <c r="RD127" s="50"/>
      <c r="RE127" s="50"/>
      <c r="RF127" s="50"/>
      <c r="RG127" s="50"/>
      <c r="RH127" s="50"/>
      <c r="RI127" s="50"/>
      <c r="RJ127" s="50"/>
      <c r="RK127" s="50"/>
      <c r="RL127" s="50"/>
      <c r="RM127" s="50"/>
      <c r="RN127" s="50"/>
      <c r="RO127" s="50"/>
      <c r="RP127" s="50"/>
      <c r="RQ127" s="50"/>
      <c r="RR127" s="50"/>
      <c r="RS127" s="50"/>
      <c r="RT127" s="50"/>
      <c r="RU127" s="50"/>
      <c r="RV127" s="50"/>
      <c r="RW127" s="50"/>
      <c r="RX127" s="50"/>
      <c r="RY127" s="50"/>
      <c r="RZ127" s="50"/>
      <c r="SA127" s="50"/>
      <c r="SB127" s="50"/>
      <c r="SC127" s="50"/>
      <c r="SD127" s="50"/>
      <c r="SE127" s="50"/>
      <c r="SF127" s="50"/>
      <c r="SG127" s="50"/>
      <c r="SH127" s="50"/>
      <c r="SI127" s="50"/>
      <c r="SJ127" s="50"/>
      <c r="SK127" s="50"/>
      <c r="SL127" s="50"/>
      <c r="SM127" s="50"/>
      <c r="SN127" s="50"/>
      <c r="SO127" s="50"/>
      <c r="SP127" s="50"/>
      <c r="SQ127" s="50"/>
      <c r="SR127" s="50"/>
      <c r="SS127" s="50"/>
      <c r="ST127" s="50"/>
      <c r="SU127" s="50"/>
      <c r="SV127" s="50"/>
      <c r="SW127" s="50"/>
      <c r="SX127" s="50"/>
      <c r="SY127" s="50"/>
      <c r="SZ127" s="50"/>
      <c r="TA127" s="50"/>
      <c r="TB127" s="50"/>
      <c r="TC127" s="50"/>
      <c r="TD127" s="50"/>
      <c r="TE127" s="50"/>
      <c r="TF127" s="50"/>
      <c r="TG127" s="50"/>
      <c r="TH127" s="50"/>
      <c r="TI127" s="50"/>
      <c r="TJ127" s="50"/>
      <c r="TK127" s="50"/>
      <c r="TL127" s="50"/>
      <c r="TM127" s="50"/>
      <c r="TN127" s="50"/>
      <c r="TO127" s="50"/>
      <c r="TP127" s="50"/>
      <c r="TQ127" s="50"/>
      <c r="TR127" s="50"/>
      <c r="TS127" s="50"/>
      <c r="TT127" s="50"/>
      <c r="TU127" s="50"/>
      <c r="TV127" s="50"/>
      <c r="TW127" s="50"/>
      <c r="TX127" s="50"/>
      <c r="TY127" s="50"/>
      <c r="TZ127" s="50"/>
      <c r="UA127" s="50"/>
      <c r="UB127" s="50"/>
      <c r="UC127" s="50"/>
      <c r="UD127" s="50"/>
      <c r="UE127" s="50"/>
      <c r="UF127" s="50"/>
      <c r="UG127" s="50"/>
      <c r="UH127" s="50"/>
      <c r="UI127" s="50"/>
      <c r="UJ127" s="50"/>
      <c r="UK127" s="50"/>
      <c r="UL127" s="50"/>
      <c r="UM127" s="50"/>
      <c r="UN127" s="50"/>
      <c r="UO127" s="50"/>
      <c r="UP127" s="50"/>
      <c r="UQ127" s="50"/>
      <c r="UR127" s="50"/>
      <c r="US127" s="50"/>
      <c r="UT127" s="50"/>
      <c r="UU127" s="50"/>
      <c r="UV127" s="50"/>
      <c r="UW127" s="50"/>
      <c r="UX127" s="50"/>
      <c r="UY127" s="50"/>
      <c r="UZ127" s="50"/>
      <c r="VA127" s="50"/>
      <c r="VB127" s="50"/>
      <c r="VC127" s="50"/>
      <c r="VD127" s="50"/>
      <c r="VE127" s="50"/>
      <c r="VF127" s="50"/>
      <c r="VG127" s="50"/>
      <c r="VH127" s="50"/>
      <c r="VI127" s="50"/>
      <c r="VJ127" s="50"/>
      <c r="VK127" s="50"/>
      <c r="VL127" s="50"/>
      <c r="VM127" s="50"/>
      <c r="VN127" s="50"/>
      <c r="VO127" s="50"/>
      <c r="VP127" s="50"/>
      <c r="VQ127" s="50"/>
      <c r="VR127" s="50"/>
      <c r="VS127" s="50"/>
      <c r="VT127" s="50"/>
      <c r="VU127" s="50"/>
      <c r="VV127" s="50"/>
      <c r="VW127" s="50"/>
      <c r="VX127" s="50"/>
      <c r="VY127" s="50"/>
      <c r="VZ127" s="50"/>
      <c r="WA127" s="50"/>
      <c r="WB127" s="50"/>
      <c r="WC127" s="50"/>
      <c r="WD127" s="50"/>
      <c r="WE127" s="50"/>
      <c r="WF127" s="50"/>
      <c r="WG127" s="50"/>
      <c r="WH127" s="50"/>
      <c r="WI127" s="50"/>
      <c r="WJ127" s="50"/>
      <c r="WK127" s="50"/>
      <c r="WL127" s="50"/>
      <c r="WM127" s="50"/>
      <c r="WN127" s="50"/>
      <c r="WO127" s="50"/>
      <c r="WP127" s="50"/>
      <c r="WQ127" s="50"/>
      <c r="WR127" s="50"/>
      <c r="WS127" s="50"/>
      <c r="WT127" s="50"/>
      <c r="WU127" s="50"/>
      <c r="WV127" s="50"/>
      <c r="WW127" s="50"/>
      <c r="WX127" s="50"/>
      <c r="WY127" s="50"/>
      <c r="WZ127" s="50"/>
      <c r="XA127" s="50"/>
      <c r="XB127" s="50"/>
      <c r="XC127" s="50"/>
      <c r="XD127" s="50"/>
      <c r="XE127" s="50"/>
      <c r="XF127" s="50"/>
      <c r="XG127" s="50"/>
      <c r="XH127" s="50"/>
      <c r="XI127" s="50"/>
      <c r="XJ127" s="50"/>
      <c r="XK127" s="50"/>
      <c r="XL127" s="50"/>
      <c r="XM127" s="50"/>
      <c r="XN127" s="50"/>
      <c r="XO127" s="50"/>
      <c r="XP127" s="50"/>
      <c r="XQ127" s="50"/>
      <c r="XR127" s="50"/>
      <c r="XS127" s="50"/>
      <c r="XT127" s="50"/>
      <c r="XU127" s="50"/>
      <c r="XV127" s="50"/>
      <c r="XW127" s="50"/>
      <c r="XX127" s="50"/>
      <c r="XY127" s="50"/>
      <c r="XZ127" s="50"/>
      <c r="YA127" s="50"/>
      <c r="YB127" s="50"/>
      <c r="YC127" s="50"/>
      <c r="YD127" s="50"/>
      <c r="YE127" s="50"/>
      <c r="YF127" s="50"/>
      <c r="YG127" s="50"/>
      <c r="YH127" s="50"/>
      <c r="YI127" s="50"/>
      <c r="YJ127" s="50"/>
      <c r="YK127" s="50"/>
      <c r="YL127" s="50"/>
      <c r="YM127" s="50"/>
      <c r="YN127" s="50"/>
      <c r="YO127" s="50"/>
      <c r="YP127" s="50"/>
      <c r="YQ127" s="50"/>
      <c r="YR127" s="50"/>
    </row>
    <row r="128" spans="1:668" ht="15.75" x14ac:dyDescent="0.25">
      <c r="A128" s="31" t="s">
        <v>173</v>
      </c>
      <c r="B128" s="26" t="s">
        <v>172</v>
      </c>
      <c r="C128" s="57" t="s">
        <v>73</v>
      </c>
      <c r="D128" s="60">
        <v>44440</v>
      </c>
      <c r="E128" s="10" t="s">
        <v>113</v>
      </c>
      <c r="F128" s="161">
        <v>60000</v>
      </c>
      <c r="G128" s="181">
        <f>F128*0.0287</f>
        <v>1722</v>
      </c>
      <c r="H128" s="181">
        <v>3486.68</v>
      </c>
      <c r="I128" s="181">
        <f>F128*0.0304</f>
        <v>1824</v>
      </c>
      <c r="J128" s="181">
        <v>25</v>
      </c>
      <c r="K128" s="181">
        <v>7057.68</v>
      </c>
      <c r="L128" s="191">
        <v>52942.32</v>
      </c>
      <c r="O128" s="50"/>
      <c r="P128" s="50"/>
      <c r="Q128" s="50"/>
      <c r="R128" s="50"/>
      <c r="S128" s="50"/>
      <c r="T128" s="50"/>
      <c r="U128" s="50"/>
      <c r="V128" s="50"/>
      <c r="W128" s="50"/>
      <c r="X128" s="50"/>
      <c r="Y128" s="50"/>
      <c r="Z128" s="50"/>
      <c r="AA128" s="50"/>
      <c r="AB128" s="50"/>
      <c r="AC128" s="50"/>
      <c r="AD128" s="50"/>
      <c r="AE128" s="50"/>
      <c r="AF128" s="50"/>
      <c r="AG128" s="50"/>
      <c r="AH128" s="50"/>
      <c r="AI128" s="50"/>
      <c r="AJ128" s="50"/>
      <c r="AK128" s="50"/>
      <c r="AL128" s="50"/>
      <c r="AM128" s="50"/>
      <c r="AN128" s="50"/>
      <c r="AO128" s="50"/>
      <c r="AP128" s="50"/>
      <c r="AQ128" s="50"/>
      <c r="AR128" s="50"/>
      <c r="AS128" s="50"/>
      <c r="IC128" s="50"/>
      <c r="ID128" s="50"/>
      <c r="IE128" s="50"/>
      <c r="IF128" s="50"/>
      <c r="IG128" s="50"/>
      <c r="IH128" s="50"/>
      <c r="II128" s="50"/>
      <c r="IJ128" s="50"/>
      <c r="IK128" s="50"/>
      <c r="IL128" s="50"/>
      <c r="IM128" s="50"/>
      <c r="IN128" s="50"/>
      <c r="IO128" s="50"/>
      <c r="IP128" s="50"/>
      <c r="IQ128" s="50"/>
      <c r="IR128" s="50"/>
      <c r="IS128" s="50"/>
      <c r="IT128" s="50"/>
      <c r="IU128" s="50"/>
      <c r="IV128" s="50"/>
      <c r="IW128" s="50"/>
      <c r="IX128" s="50"/>
      <c r="IY128" s="50"/>
      <c r="IZ128" s="50"/>
      <c r="JA128" s="50"/>
      <c r="JB128" s="50"/>
      <c r="JC128" s="50"/>
      <c r="JD128" s="50"/>
      <c r="JE128" s="50"/>
      <c r="JF128" s="50"/>
      <c r="JG128" s="50"/>
      <c r="JH128" s="50"/>
      <c r="JI128" s="50"/>
      <c r="JJ128" s="50"/>
      <c r="JK128" s="50"/>
      <c r="JL128" s="50"/>
      <c r="JM128" s="50"/>
      <c r="JN128" s="50"/>
      <c r="JO128" s="50"/>
      <c r="JP128" s="50"/>
      <c r="JQ128" s="50"/>
      <c r="JR128" s="50"/>
      <c r="JS128" s="50"/>
      <c r="JT128" s="50"/>
      <c r="JU128" s="50"/>
      <c r="JV128" s="50"/>
      <c r="JW128" s="50"/>
      <c r="JX128" s="50"/>
      <c r="JY128" s="50"/>
      <c r="JZ128" s="50"/>
      <c r="KA128" s="50"/>
      <c r="KB128" s="50"/>
      <c r="KC128" s="50"/>
      <c r="KD128" s="50"/>
      <c r="KE128" s="50"/>
      <c r="KF128" s="50"/>
      <c r="KG128" s="50"/>
      <c r="KH128" s="50"/>
      <c r="KI128" s="50"/>
      <c r="KJ128" s="50"/>
      <c r="KK128" s="50"/>
      <c r="KL128" s="50"/>
      <c r="KM128" s="50"/>
      <c r="KN128" s="50"/>
      <c r="KO128" s="50"/>
      <c r="KP128" s="50"/>
      <c r="KQ128" s="50"/>
      <c r="KR128" s="50"/>
      <c r="KS128" s="50"/>
      <c r="KT128" s="50"/>
      <c r="KU128" s="50"/>
      <c r="KV128" s="50"/>
      <c r="KW128" s="50"/>
      <c r="KX128" s="50"/>
      <c r="KY128" s="50"/>
      <c r="KZ128" s="50"/>
      <c r="LA128" s="50"/>
      <c r="LB128" s="50"/>
      <c r="LC128" s="50"/>
      <c r="LD128" s="50"/>
      <c r="LE128" s="50"/>
      <c r="LF128" s="50"/>
      <c r="LG128" s="50"/>
      <c r="LH128" s="50"/>
      <c r="LI128" s="50"/>
      <c r="LJ128" s="50"/>
      <c r="LK128" s="50"/>
      <c r="LL128" s="50"/>
      <c r="LM128" s="50"/>
      <c r="LN128" s="50"/>
      <c r="LO128" s="50"/>
      <c r="LP128" s="50"/>
      <c r="LQ128" s="50"/>
      <c r="LR128" s="50"/>
      <c r="LS128" s="50"/>
      <c r="LT128" s="50"/>
      <c r="LU128" s="50"/>
      <c r="LV128" s="50"/>
      <c r="LW128" s="50"/>
      <c r="LX128" s="50"/>
      <c r="LY128" s="50"/>
      <c r="LZ128" s="50"/>
      <c r="MA128" s="50"/>
      <c r="MB128" s="50"/>
      <c r="MC128" s="50"/>
      <c r="MD128" s="50"/>
      <c r="ME128" s="50"/>
      <c r="MF128" s="50"/>
      <c r="MG128" s="50"/>
      <c r="MH128" s="50"/>
      <c r="MI128" s="50"/>
      <c r="MJ128" s="50"/>
      <c r="MK128" s="50"/>
      <c r="ML128" s="50"/>
      <c r="MM128" s="50"/>
      <c r="MN128" s="50"/>
      <c r="MO128" s="50"/>
      <c r="MP128" s="50"/>
      <c r="MQ128" s="50"/>
      <c r="MR128" s="50"/>
      <c r="MS128" s="50"/>
      <c r="MT128" s="50"/>
      <c r="MU128" s="50"/>
      <c r="MV128" s="50"/>
      <c r="MW128" s="50"/>
      <c r="MX128" s="50"/>
      <c r="MY128" s="50"/>
      <c r="MZ128" s="50"/>
      <c r="NA128" s="50"/>
      <c r="NB128" s="50"/>
      <c r="NC128" s="50"/>
      <c r="ND128" s="50"/>
      <c r="NE128" s="50"/>
      <c r="NF128" s="50"/>
      <c r="NG128" s="50"/>
      <c r="NH128" s="50"/>
      <c r="NI128" s="50"/>
      <c r="NJ128" s="50"/>
      <c r="NK128" s="50"/>
      <c r="NL128" s="50"/>
      <c r="NM128" s="50"/>
      <c r="NN128" s="50"/>
      <c r="NO128" s="50"/>
      <c r="NP128" s="50"/>
      <c r="NQ128" s="50"/>
      <c r="NR128" s="50"/>
      <c r="NS128" s="50"/>
      <c r="NT128" s="50"/>
      <c r="NU128" s="50"/>
      <c r="NV128" s="50"/>
      <c r="NW128" s="50"/>
      <c r="NX128" s="50"/>
      <c r="NY128" s="50"/>
      <c r="NZ128" s="50"/>
      <c r="OA128" s="50"/>
      <c r="OB128" s="50"/>
      <c r="OC128" s="50"/>
      <c r="OD128" s="50"/>
      <c r="OE128" s="50"/>
      <c r="OF128" s="50"/>
      <c r="OG128" s="50"/>
      <c r="OH128" s="50"/>
      <c r="OI128" s="50"/>
      <c r="OJ128" s="50"/>
      <c r="OK128" s="50"/>
      <c r="OL128" s="50"/>
      <c r="OM128" s="50"/>
      <c r="ON128" s="50"/>
      <c r="OO128" s="50"/>
      <c r="OP128" s="50"/>
      <c r="OQ128" s="50"/>
      <c r="OR128" s="50"/>
      <c r="OS128" s="50"/>
      <c r="OT128" s="50"/>
      <c r="OU128" s="50"/>
      <c r="OV128" s="50"/>
      <c r="OW128" s="50"/>
      <c r="OX128" s="50"/>
      <c r="OY128" s="50"/>
      <c r="OZ128" s="50"/>
      <c r="PA128" s="50"/>
      <c r="PB128" s="50"/>
      <c r="PC128" s="50"/>
      <c r="PD128" s="50"/>
      <c r="PE128" s="50"/>
      <c r="PF128" s="50"/>
      <c r="PG128" s="50"/>
      <c r="PH128" s="50"/>
      <c r="PI128" s="50"/>
      <c r="PJ128" s="50"/>
      <c r="PK128" s="50"/>
      <c r="PL128" s="50"/>
      <c r="PM128" s="50"/>
      <c r="PN128" s="50"/>
      <c r="PO128" s="50"/>
      <c r="PP128" s="50"/>
      <c r="PQ128" s="50"/>
      <c r="PR128" s="50"/>
      <c r="PS128" s="50"/>
      <c r="PT128" s="50"/>
      <c r="PU128" s="50"/>
      <c r="PV128" s="50"/>
      <c r="PW128" s="50"/>
      <c r="PX128" s="50"/>
      <c r="PY128" s="50"/>
      <c r="PZ128" s="50"/>
      <c r="QA128" s="50"/>
      <c r="QB128" s="50"/>
      <c r="QC128" s="50"/>
      <c r="QD128" s="50"/>
      <c r="QE128" s="50"/>
      <c r="QF128" s="50"/>
      <c r="QG128" s="50"/>
      <c r="QH128" s="50"/>
      <c r="QI128" s="50"/>
      <c r="QJ128" s="50"/>
      <c r="QK128" s="50"/>
      <c r="QL128" s="50"/>
      <c r="QM128" s="50"/>
      <c r="QN128" s="50"/>
      <c r="QO128" s="50"/>
      <c r="QP128" s="50"/>
      <c r="QQ128" s="50"/>
      <c r="QR128" s="50"/>
      <c r="QS128" s="50"/>
      <c r="QT128" s="50"/>
      <c r="QU128" s="50"/>
      <c r="QV128" s="50"/>
      <c r="QW128" s="50"/>
      <c r="QX128" s="50"/>
      <c r="QY128" s="50"/>
      <c r="QZ128" s="50"/>
      <c r="RA128" s="50"/>
      <c r="RB128" s="50"/>
      <c r="RC128" s="50"/>
      <c r="RD128" s="50"/>
      <c r="RE128" s="50"/>
      <c r="RF128" s="50"/>
      <c r="RG128" s="50"/>
      <c r="RH128" s="50"/>
      <c r="RI128" s="50"/>
      <c r="RJ128" s="50"/>
      <c r="RK128" s="50"/>
      <c r="RL128" s="50"/>
      <c r="RM128" s="50"/>
      <c r="RN128" s="50"/>
      <c r="RO128" s="50"/>
      <c r="RP128" s="50"/>
      <c r="RQ128" s="50"/>
      <c r="RR128" s="50"/>
      <c r="RS128" s="50"/>
      <c r="RT128" s="50"/>
      <c r="RU128" s="50"/>
      <c r="RV128" s="50"/>
      <c r="RW128" s="50"/>
      <c r="RX128" s="50"/>
      <c r="RY128" s="50"/>
      <c r="RZ128" s="50"/>
      <c r="SA128" s="50"/>
      <c r="SB128" s="50"/>
      <c r="SC128" s="50"/>
      <c r="SD128" s="50"/>
      <c r="SE128" s="50"/>
      <c r="SF128" s="50"/>
      <c r="SG128" s="50"/>
      <c r="SH128" s="50"/>
      <c r="SI128" s="50"/>
      <c r="SJ128" s="50"/>
      <c r="SK128" s="50"/>
      <c r="SL128" s="50"/>
      <c r="SM128" s="50"/>
      <c r="SN128" s="50"/>
      <c r="SO128" s="50"/>
      <c r="SP128" s="50"/>
      <c r="SQ128" s="50"/>
      <c r="SR128" s="50"/>
      <c r="SS128" s="50"/>
      <c r="ST128" s="50"/>
      <c r="SU128" s="50"/>
      <c r="SV128" s="50"/>
      <c r="SW128" s="50"/>
      <c r="SX128" s="50"/>
      <c r="SY128" s="50"/>
      <c r="SZ128" s="50"/>
      <c r="TA128" s="50"/>
      <c r="TB128" s="50"/>
      <c r="TC128" s="50"/>
      <c r="TD128" s="50"/>
      <c r="TE128" s="50"/>
      <c r="TF128" s="50"/>
      <c r="TG128" s="50"/>
      <c r="TH128" s="50"/>
      <c r="TI128" s="50"/>
      <c r="TJ128" s="50"/>
      <c r="TK128" s="50"/>
      <c r="TL128" s="50"/>
      <c r="TM128" s="50"/>
      <c r="TN128" s="50"/>
      <c r="TO128" s="50"/>
      <c r="TP128" s="50"/>
      <c r="TQ128" s="50"/>
      <c r="TR128" s="50"/>
      <c r="TS128" s="50"/>
      <c r="TT128" s="50"/>
      <c r="TU128" s="50"/>
      <c r="TV128" s="50"/>
      <c r="TW128" s="50"/>
      <c r="TX128" s="50"/>
      <c r="TY128" s="50"/>
      <c r="TZ128" s="50"/>
      <c r="UA128" s="50"/>
      <c r="UB128" s="50"/>
      <c r="UC128" s="50"/>
      <c r="UD128" s="50"/>
      <c r="UE128" s="50"/>
      <c r="UF128" s="50"/>
      <c r="UG128" s="50"/>
      <c r="UH128" s="50"/>
      <c r="UI128" s="50"/>
      <c r="UJ128" s="50"/>
      <c r="UK128" s="50"/>
      <c r="UL128" s="50"/>
      <c r="UM128" s="50"/>
      <c r="UN128" s="50"/>
      <c r="UO128" s="50"/>
      <c r="UP128" s="50"/>
      <c r="UQ128" s="50"/>
      <c r="UR128" s="50"/>
      <c r="US128" s="50"/>
      <c r="UT128" s="50"/>
      <c r="UU128" s="50"/>
      <c r="UV128" s="50"/>
      <c r="UW128" s="50"/>
      <c r="UX128" s="50"/>
      <c r="UY128" s="50"/>
      <c r="UZ128" s="50"/>
      <c r="VA128" s="50"/>
      <c r="VB128" s="50"/>
      <c r="VC128" s="50"/>
      <c r="VD128" s="50"/>
      <c r="VE128" s="50"/>
      <c r="VF128" s="50"/>
      <c r="VG128" s="50"/>
      <c r="VH128" s="50"/>
      <c r="VI128" s="50"/>
      <c r="VJ128" s="50"/>
      <c r="VK128" s="50"/>
      <c r="VL128" s="50"/>
      <c r="VM128" s="50"/>
      <c r="VN128" s="50"/>
      <c r="VO128" s="50"/>
      <c r="VP128" s="50"/>
      <c r="VQ128" s="50"/>
      <c r="VR128" s="50"/>
      <c r="VS128" s="50"/>
      <c r="VT128" s="50"/>
      <c r="VU128" s="50"/>
      <c r="VV128" s="50"/>
      <c r="VW128" s="50"/>
      <c r="VX128" s="50"/>
      <c r="VY128" s="50"/>
      <c r="VZ128" s="50"/>
      <c r="WA128" s="50"/>
      <c r="WB128" s="50"/>
      <c r="WC128" s="50"/>
      <c r="WD128" s="50"/>
      <c r="WE128" s="50"/>
      <c r="WF128" s="50"/>
      <c r="WG128" s="50"/>
      <c r="WH128" s="50"/>
      <c r="WI128" s="50"/>
      <c r="WJ128" s="50"/>
      <c r="WK128" s="50"/>
      <c r="WL128" s="50"/>
      <c r="WM128" s="50"/>
      <c r="WN128" s="50"/>
      <c r="WO128" s="50"/>
      <c r="WP128" s="50"/>
      <c r="WQ128" s="50"/>
      <c r="WR128" s="50"/>
      <c r="WS128" s="50"/>
      <c r="WT128" s="50"/>
      <c r="WU128" s="50"/>
      <c r="WV128" s="50"/>
      <c r="WW128" s="50"/>
      <c r="WX128" s="50"/>
      <c r="WY128" s="50"/>
      <c r="WZ128" s="50"/>
      <c r="XA128" s="50"/>
      <c r="XB128" s="50"/>
      <c r="XC128" s="50"/>
      <c r="XD128" s="50"/>
      <c r="XE128" s="50"/>
      <c r="XF128" s="50"/>
      <c r="XG128" s="50"/>
      <c r="XH128" s="50"/>
      <c r="XI128" s="50"/>
      <c r="XJ128" s="50"/>
      <c r="XK128" s="50"/>
      <c r="XL128" s="50"/>
      <c r="XM128" s="50"/>
      <c r="XN128" s="50"/>
      <c r="XO128" s="50"/>
      <c r="XP128" s="50"/>
      <c r="XQ128" s="50"/>
      <c r="XR128" s="50"/>
      <c r="XS128" s="50"/>
      <c r="XT128" s="50"/>
      <c r="XU128" s="50"/>
      <c r="XV128" s="50"/>
      <c r="XW128" s="50"/>
      <c r="XX128" s="50"/>
      <c r="XY128" s="50"/>
      <c r="XZ128" s="50"/>
      <c r="YA128" s="50"/>
      <c r="YB128" s="50"/>
      <c r="YC128" s="50"/>
      <c r="YD128" s="50"/>
      <c r="YE128" s="50"/>
      <c r="YF128" s="50"/>
      <c r="YG128" s="50"/>
      <c r="YH128" s="50"/>
      <c r="YI128" s="50"/>
      <c r="YJ128" s="50"/>
      <c r="YK128" s="50"/>
      <c r="YL128" s="50"/>
      <c r="YM128" s="50"/>
      <c r="YN128" s="50"/>
      <c r="YO128" s="50"/>
      <c r="YP128" s="50"/>
      <c r="YQ128" s="50"/>
      <c r="YR128" s="50"/>
    </row>
    <row r="129" spans="1:668" ht="15.75" x14ac:dyDescent="0.25">
      <c r="A129" s="31" t="s">
        <v>175</v>
      </c>
      <c r="B129" s="26" t="s">
        <v>172</v>
      </c>
      <c r="C129" s="57" t="s">
        <v>73</v>
      </c>
      <c r="D129" s="60">
        <v>44593</v>
      </c>
      <c r="E129" s="10" t="s">
        <v>113</v>
      </c>
      <c r="F129" s="161">
        <v>60000</v>
      </c>
      <c r="G129" s="181">
        <v>1722</v>
      </c>
      <c r="H129" s="181">
        <v>3486.68</v>
      </c>
      <c r="I129" s="181">
        <v>1824</v>
      </c>
      <c r="J129" s="181">
        <v>25</v>
      </c>
      <c r="K129" s="181">
        <v>7057.68</v>
      </c>
      <c r="L129" s="191">
        <v>52942.32</v>
      </c>
      <c r="O129" s="50"/>
      <c r="P129" s="50"/>
      <c r="Q129" s="50"/>
      <c r="R129" s="50"/>
      <c r="S129" s="50"/>
      <c r="T129" s="50"/>
      <c r="U129" s="50"/>
      <c r="V129" s="50"/>
      <c r="W129" s="50"/>
      <c r="X129" s="50"/>
      <c r="Y129" s="50"/>
      <c r="Z129" s="50"/>
      <c r="AA129" s="50"/>
      <c r="AB129" s="50"/>
      <c r="AC129" s="50"/>
      <c r="AD129" s="50"/>
      <c r="AE129" s="50"/>
      <c r="AF129" s="50"/>
      <c r="AG129" s="50"/>
      <c r="AH129" s="50"/>
      <c r="AI129" s="50"/>
      <c r="AJ129" s="50"/>
      <c r="AK129" s="50"/>
      <c r="AL129" s="50"/>
      <c r="AM129" s="50"/>
      <c r="AN129" s="50"/>
      <c r="AO129" s="50"/>
      <c r="AP129" s="50"/>
      <c r="AQ129" s="50"/>
      <c r="AR129" s="50"/>
      <c r="AS129" s="50"/>
      <c r="IC129" s="50"/>
      <c r="ID129" s="50"/>
      <c r="IE129" s="50"/>
      <c r="IF129" s="50"/>
      <c r="IG129" s="50"/>
      <c r="IH129" s="50"/>
      <c r="II129" s="50"/>
      <c r="IJ129" s="50"/>
      <c r="IK129" s="50"/>
      <c r="IL129" s="50"/>
      <c r="IM129" s="50"/>
      <c r="IN129" s="50"/>
      <c r="IO129" s="50"/>
      <c r="IP129" s="50"/>
      <c r="IQ129" s="50"/>
      <c r="IR129" s="50"/>
      <c r="IS129" s="50"/>
      <c r="IT129" s="50"/>
      <c r="IU129" s="50"/>
      <c r="IV129" s="50"/>
      <c r="IW129" s="50"/>
      <c r="IX129" s="50"/>
      <c r="IY129" s="50"/>
      <c r="IZ129" s="50"/>
      <c r="JA129" s="50"/>
      <c r="JB129" s="50"/>
      <c r="JC129" s="50"/>
      <c r="JD129" s="50"/>
      <c r="JE129" s="50"/>
      <c r="JF129" s="50"/>
      <c r="JG129" s="50"/>
      <c r="JH129" s="50"/>
      <c r="JI129" s="50"/>
      <c r="JJ129" s="50"/>
      <c r="JK129" s="50"/>
      <c r="JL129" s="50"/>
      <c r="JM129" s="50"/>
      <c r="JN129" s="50"/>
      <c r="JO129" s="50"/>
      <c r="JP129" s="50"/>
      <c r="JQ129" s="50"/>
      <c r="JR129" s="50"/>
      <c r="JS129" s="50"/>
      <c r="JT129" s="50"/>
      <c r="JU129" s="50"/>
      <c r="JV129" s="50"/>
      <c r="JW129" s="50"/>
      <c r="JX129" s="50"/>
      <c r="JY129" s="50"/>
      <c r="JZ129" s="50"/>
      <c r="KA129" s="50"/>
      <c r="KB129" s="50"/>
      <c r="KC129" s="50"/>
      <c r="KD129" s="50"/>
      <c r="KE129" s="50"/>
      <c r="KF129" s="50"/>
      <c r="KG129" s="50"/>
      <c r="KH129" s="50"/>
      <c r="KI129" s="50"/>
      <c r="KJ129" s="50"/>
      <c r="KK129" s="50"/>
      <c r="KL129" s="50"/>
      <c r="KM129" s="50"/>
      <c r="KN129" s="50"/>
      <c r="KO129" s="50"/>
      <c r="KP129" s="50"/>
      <c r="KQ129" s="50"/>
      <c r="KR129" s="50"/>
      <c r="KS129" s="50"/>
      <c r="KT129" s="50"/>
      <c r="KU129" s="50"/>
      <c r="KV129" s="50"/>
      <c r="KW129" s="50"/>
      <c r="KX129" s="50"/>
      <c r="KY129" s="50"/>
      <c r="KZ129" s="50"/>
      <c r="LA129" s="50"/>
      <c r="LB129" s="50"/>
      <c r="LC129" s="50"/>
      <c r="LD129" s="50"/>
      <c r="LE129" s="50"/>
      <c r="LF129" s="50"/>
      <c r="LG129" s="50"/>
      <c r="LH129" s="50"/>
      <c r="LI129" s="50"/>
      <c r="LJ129" s="50"/>
      <c r="LK129" s="50"/>
      <c r="LL129" s="50"/>
      <c r="LM129" s="50"/>
      <c r="LN129" s="50"/>
      <c r="LO129" s="50"/>
      <c r="LP129" s="50"/>
      <c r="LQ129" s="50"/>
      <c r="LR129" s="50"/>
      <c r="LS129" s="50"/>
      <c r="LT129" s="50"/>
      <c r="LU129" s="50"/>
      <c r="LV129" s="50"/>
      <c r="LW129" s="50"/>
      <c r="LX129" s="50"/>
      <c r="LY129" s="50"/>
      <c r="LZ129" s="50"/>
      <c r="MA129" s="50"/>
      <c r="MB129" s="50"/>
      <c r="MC129" s="50"/>
      <c r="MD129" s="50"/>
      <c r="ME129" s="50"/>
      <c r="MF129" s="50"/>
      <c r="MG129" s="50"/>
      <c r="MH129" s="50"/>
      <c r="MI129" s="50"/>
      <c r="MJ129" s="50"/>
      <c r="MK129" s="50"/>
      <c r="ML129" s="50"/>
      <c r="MM129" s="50"/>
      <c r="MN129" s="50"/>
      <c r="MO129" s="50"/>
      <c r="MP129" s="50"/>
      <c r="MQ129" s="50"/>
      <c r="MR129" s="50"/>
      <c r="MS129" s="50"/>
      <c r="MT129" s="50"/>
      <c r="MU129" s="50"/>
      <c r="MV129" s="50"/>
      <c r="MW129" s="50"/>
      <c r="MX129" s="50"/>
      <c r="MY129" s="50"/>
      <c r="MZ129" s="50"/>
      <c r="NA129" s="50"/>
      <c r="NB129" s="50"/>
      <c r="NC129" s="50"/>
      <c r="ND129" s="50"/>
      <c r="NE129" s="50"/>
      <c r="NF129" s="50"/>
      <c r="NG129" s="50"/>
      <c r="NH129" s="50"/>
      <c r="NI129" s="50"/>
      <c r="NJ129" s="50"/>
      <c r="NK129" s="50"/>
      <c r="NL129" s="50"/>
      <c r="NM129" s="50"/>
      <c r="NN129" s="50"/>
      <c r="NO129" s="50"/>
      <c r="NP129" s="50"/>
      <c r="NQ129" s="50"/>
      <c r="NR129" s="50"/>
      <c r="NS129" s="50"/>
      <c r="NT129" s="50"/>
      <c r="NU129" s="50"/>
      <c r="NV129" s="50"/>
      <c r="NW129" s="50"/>
      <c r="NX129" s="50"/>
      <c r="NY129" s="50"/>
      <c r="NZ129" s="50"/>
      <c r="OA129" s="50"/>
      <c r="OB129" s="50"/>
      <c r="OC129" s="50"/>
      <c r="OD129" s="50"/>
      <c r="OE129" s="50"/>
      <c r="OF129" s="50"/>
      <c r="OG129" s="50"/>
      <c r="OH129" s="50"/>
      <c r="OI129" s="50"/>
      <c r="OJ129" s="50"/>
      <c r="OK129" s="50"/>
      <c r="OL129" s="50"/>
      <c r="OM129" s="50"/>
      <c r="ON129" s="50"/>
      <c r="OO129" s="50"/>
      <c r="OP129" s="50"/>
      <c r="OQ129" s="50"/>
      <c r="OR129" s="50"/>
      <c r="OS129" s="50"/>
      <c r="OT129" s="50"/>
      <c r="OU129" s="50"/>
      <c r="OV129" s="50"/>
      <c r="OW129" s="50"/>
      <c r="OX129" s="50"/>
      <c r="OY129" s="50"/>
      <c r="OZ129" s="50"/>
      <c r="PA129" s="50"/>
      <c r="PB129" s="50"/>
      <c r="PC129" s="50"/>
      <c r="PD129" s="50"/>
      <c r="PE129" s="50"/>
      <c r="PF129" s="50"/>
      <c r="PG129" s="50"/>
      <c r="PH129" s="50"/>
      <c r="PI129" s="50"/>
      <c r="PJ129" s="50"/>
      <c r="PK129" s="50"/>
      <c r="PL129" s="50"/>
      <c r="PM129" s="50"/>
      <c r="PN129" s="50"/>
      <c r="PO129" s="50"/>
      <c r="PP129" s="50"/>
      <c r="PQ129" s="50"/>
      <c r="PR129" s="50"/>
      <c r="PS129" s="50"/>
      <c r="PT129" s="50"/>
      <c r="PU129" s="50"/>
      <c r="PV129" s="50"/>
      <c r="PW129" s="50"/>
      <c r="PX129" s="50"/>
      <c r="PY129" s="50"/>
      <c r="PZ129" s="50"/>
      <c r="QA129" s="50"/>
      <c r="QB129" s="50"/>
      <c r="QC129" s="50"/>
      <c r="QD129" s="50"/>
      <c r="QE129" s="50"/>
      <c r="QF129" s="50"/>
      <c r="QG129" s="50"/>
      <c r="QH129" s="50"/>
      <c r="QI129" s="50"/>
      <c r="QJ129" s="50"/>
      <c r="QK129" s="50"/>
      <c r="QL129" s="50"/>
      <c r="QM129" s="50"/>
      <c r="QN129" s="50"/>
      <c r="QO129" s="50"/>
      <c r="QP129" s="50"/>
      <c r="QQ129" s="50"/>
      <c r="QR129" s="50"/>
      <c r="QS129" s="50"/>
      <c r="QT129" s="50"/>
      <c r="QU129" s="50"/>
      <c r="QV129" s="50"/>
      <c r="QW129" s="50"/>
      <c r="QX129" s="50"/>
      <c r="QY129" s="50"/>
      <c r="QZ129" s="50"/>
      <c r="RA129" s="50"/>
      <c r="RB129" s="50"/>
      <c r="RC129" s="50"/>
      <c r="RD129" s="50"/>
      <c r="RE129" s="50"/>
      <c r="RF129" s="50"/>
      <c r="RG129" s="50"/>
      <c r="RH129" s="50"/>
      <c r="RI129" s="50"/>
      <c r="RJ129" s="50"/>
      <c r="RK129" s="50"/>
      <c r="RL129" s="50"/>
      <c r="RM129" s="50"/>
      <c r="RN129" s="50"/>
      <c r="RO129" s="50"/>
      <c r="RP129" s="50"/>
      <c r="RQ129" s="50"/>
      <c r="RR129" s="50"/>
      <c r="RS129" s="50"/>
      <c r="RT129" s="50"/>
      <c r="RU129" s="50"/>
      <c r="RV129" s="50"/>
      <c r="RW129" s="50"/>
      <c r="RX129" s="50"/>
      <c r="RY129" s="50"/>
      <c r="RZ129" s="50"/>
      <c r="SA129" s="50"/>
      <c r="SB129" s="50"/>
      <c r="SC129" s="50"/>
      <c r="SD129" s="50"/>
      <c r="SE129" s="50"/>
      <c r="SF129" s="50"/>
      <c r="SG129" s="50"/>
      <c r="SH129" s="50"/>
      <c r="SI129" s="50"/>
      <c r="SJ129" s="50"/>
      <c r="SK129" s="50"/>
      <c r="SL129" s="50"/>
      <c r="SM129" s="50"/>
      <c r="SN129" s="50"/>
      <c r="SO129" s="50"/>
      <c r="SP129" s="50"/>
      <c r="SQ129" s="50"/>
      <c r="SR129" s="50"/>
      <c r="SS129" s="50"/>
      <c r="ST129" s="50"/>
      <c r="SU129" s="50"/>
      <c r="SV129" s="50"/>
      <c r="SW129" s="50"/>
      <c r="SX129" s="50"/>
      <c r="SY129" s="50"/>
      <c r="SZ129" s="50"/>
      <c r="TA129" s="50"/>
      <c r="TB129" s="50"/>
      <c r="TC129" s="50"/>
      <c r="TD129" s="50"/>
      <c r="TE129" s="50"/>
      <c r="TF129" s="50"/>
      <c r="TG129" s="50"/>
      <c r="TH129" s="50"/>
      <c r="TI129" s="50"/>
      <c r="TJ129" s="50"/>
      <c r="TK129" s="50"/>
      <c r="TL129" s="50"/>
      <c r="TM129" s="50"/>
      <c r="TN129" s="50"/>
      <c r="TO129" s="50"/>
      <c r="TP129" s="50"/>
      <c r="TQ129" s="50"/>
      <c r="TR129" s="50"/>
      <c r="TS129" s="50"/>
      <c r="TT129" s="50"/>
      <c r="TU129" s="50"/>
      <c r="TV129" s="50"/>
      <c r="TW129" s="50"/>
      <c r="TX129" s="50"/>
      <c r="TY129" s="50"/>
      <c r="TZ129" s="50"/>
      <c r="UA129" s="50"/>
      <c r="UB129" s="50"/>
      <c r="UC129" s="50"/>
      <c r="UD129" s="50"/>
      <c r="UE129" s="50"/>
      <c r="UF129" s="50"/>
      <c r="UG129" s="50"/>
      <c r="UH129" s="50"/>
      <c r="UI129" s="50"/>
      <c r="UJ129" s="50"/>
      <c r="UK129" s="50"/>
      <c r="UL129" s="50"/>
      <c r="UM129" s="50"/>
      <c r="UN129" s="50"/>
      <c r="UO129" s="50"/>
      <c r="UP129" s="50"/>
      <c r="UQ129" s="50"/>
      <c r="UR129" s="50"/>
      <c r="US129" s="50"/>
      <c r="UT129" s="50"/>
      <c r="UU129" s="50"/>
      <c r="UV129" s="50"/>
      <c r="UW129" s="50"/>
      <c r="UX129" s="50"/>
      <c r="UY129" s="50"/>
      <c r="UZ129" s="50"/>
      <c r="VA129" s="50"/>
      <c r="VB129" s="50"/>
      <c r="VC129" s="50"/>
      <c r="VD129" s="50"/>
      <c r="VE129" s="50"/>
      <c r="VF129" s="50"/>
      <c r="VG129" s="50"/>
      <c r="VH129" s="50"/>
      <c r="VI129" s="50"/>
      <c r="VJ129" s="50"/>
      <c r="VK129" s="50"/>
      <c r="VL129" s="50"/>
      <c r="VM129" s="50"/>
      <c r="VN129" s="50"/>
      <c r="VO129" s="50"/>
      <c r="VP129" s="50"/>
      <c r="VQ129" s="50"/>
      <c r="VR129" s="50"/>
      <c r="VS129" s="50"/>
      <c r="VT129" s="50"/>
      <c r="VU129" s="50"/>
      <c r="VV129" s="50"/>
      <c r="VW129" s="50"/>
      <c r="VX129" s="50"/>
      <c r="VY129" s="50"/>
      <c r="VZ129" s="50"/>
      <c r="WA129" s="50"/>
      <c r="WB129" s="50"/>
      <c r="WC129" s="50"/>
      <c r="WD129" s="50"/>
      <c r="WE129" s="50"/>
      <c r="WF129" s="50"/>
      <c r="WG129" s="50"/>
      <c r="WH129" s="50"/>
      <c r="WI129" s="50"/>
      <c r="WJ129" s="50"/>
      <c r="WK129" s="50"/>
      <c r="WL129" s="50"/>
      <c r="WM129" s="50"/>
      <c r="WN129" s="50"/>
      <c r="WO129" s="50"/>
      <c r="WP129" s="50"/>
      <c r="WQ129" s="50"/>
      <c r="WR129" s="50"/>
      <c r="WS129" s="50"/>
      <c r="WT129" s="50"/>
      <c r="WU129" s="50"/>
      <c r="WV129" s="50"/>
      <c r="WW129" s="50"/>
      <c r="WX129" s="50"/>
      <c r="WY129" s="50"/>
      <c r="WZ129" s="50"/>
      <c r="XA129" s="50"/>
      <c r="XB129" s="50"/>
      <c r="XC129" s="50"/>
      <c r="XD129" s="50"/>
      <c r="XE129" s="50"/>
      <c r="XF129" s="50"/>
      <c r="XG129" s="50"/>
      <c r="XH129" s="50"/>
      <c r="XI129" s="50"/>
      <c r="XJ129" s="50"/>
      <c r="XK129" s="50"/>
      <c r="XL129" s="50"/>
      <c r="XM129" s="50"/>
      <c r="XN129" s="50"/>
      <c r="XO129" s="50"/>
      <c r="XP129" s="50"/>
      <c r="XQ129" s="50"/>
      <c r="XR129" s="50"/>
      <c r="XS129" s="50"/>
      <c r="XT129" s="50"/>
      <c r="XU129" s="50"/>
      <c r="XV129" s="50"/>
      <c r="XW129" s="50"/>
      <c r="XX129" s="50"/>
      <c r="XY129" s="50"/>
      <c r="XZ129" s="50"/>
      <c r="YA129" s="50"/>
      <c r="YB129" s="50"/>
      <c r="YC129" s="50"/>
      <c r="YD129" s="50"/>
      <c r="YE129" s="50"/>
      <c r="YF129" s="50"/>
      <c r="YG129" s="50"/>
      <c r="YH129" s="50"/>
      <c r="YI129" s="50"/>
      <c r="YJ129" s="50"/>
      <c r="YK129" s="50"/>
      <c r="YL129" s="50"/>
      <c r="YM129" s="50"/>
      <c r="YN129" s="50"/>
      <c r="YO129" s="50"/>
      <c r="YP129" s="50"/>
      <c r="YQ129" s="50"/>
      <c r="YR129" s="50"/>
    </row>
    <row r="130" spans="1:668" ht="15.75" x14ac:dyDescent="0.25">
      <c r="A130" s="31" t="s">
        <v>176</v>
      </c>
      <c r="B130" s="26" t="s">
        <v>174</v>
      </c>
      <c r="C130" s="57" t="s">
        <v>73</v>
      </c>
      <c r="D130" s="60">
        <v>44594</v>
      </c>
      <c r="E130" s="10" t="s">
        <v>113</v>
      </c>
      <c r="F130" s="161">
        <v>60000</v>
      </c>
      <c r="G130" s="181">
        <v>1722</v>
      </c>
      <c r="H130" s="181">
        <v>3486.68</v>
      </c>
      <c r="I130" s="181">
        <v>1824</v>
      </c>
      <c r="J130" s="181">
        <v>25</v>
      </c>
      <c r="K130" s="181">
        <v>7057.68</v>
      </c>
      <c r="L130" s="191">
        <v>52942.32</v>
      </c>
      <c r="O130" s="50"/>
      <c r="P130" s="50"/>
      <c r="Q130" s="50"/>
      <c r="R130" s="50"/>
      <c r="S130" s="50"/>
      <c r="T130" s="50"/>
      <c r="U130" s="50"/>
      <c r="V130" s="50"/>
      <c r="W130" s="50"/>
      <c r="X130" s="50"/>
      <c r="Y130" s="50"/>
      <c r="Z130" s="50"/>
      <c r="AA130" s="50"/>
      <c r="AB130" s="50"/>
      <c r="AC130" s="50"/>
      <c r="AD130" s="50"/>
      <c r="AE130" s="50"/>
      <c r="AF130" s="50"/>
      <c r="AG130" s="50"/>
      <c r="AH130" s="50"/>
      <c r="AI130" s="50"/>
      <c r="AJ130" s="50"/>
      <c r="AK130" s="50"/>
      <c r="AL130" s="50"/>
      <c r="AM130" s="50"/>
      <c r="AN130" s="50"/>
      <c r="AO130" s="50"/>
      <c r="AP130" s="50"/>
      <c r="AQ130" s="50"/>
      <c r="AR130" s="50"/>
      <c r="AS130" s="50"/>
      <c r="IC130" s="50"/>
      <c r="ID130" s="50"/>
      <c r="IE130" s="50"/>
      <c r="IF130" s="50"/>
      <c r="IG130" s="50"/>
      <c r="IH130" s="50"/>
      <c r="II130" s="50"/>
      <c r="IJ130" s="50"/>
      <c r="IK130" s="50"/>
      <c r="IL130" s="50"/>
      <c r="IM130" s="50"/>
      <c r="IN130" s="50"/>
      <c r="IO130" s="50"/>
      <c r="IP130" s="50"/>
      <c r="IQ130" s="50"/>
      <c r="IR130" s="50"/>
      <c r="IS130" s="50"/>
      <c r="IT130" s="50"/>
      <c r="IU130" s="50"/>
      <c r="IV130" s="50"/>
      <c r="IW130" s="50"/>
      <c r="IX130" s="50"/>
      <c r="IY130" s="50"/>
      <c r="IZ130" s="50"/>
      <c r="JA130" s="50"/>
      <c r="JB130" s="50"/>
      <c r="JC130" s="50"/>
      <c r="JD130" s="50"/>
      <c r="JE130" s="50"/>
      <c r="JF130" s="50"/>
      <c r="JG130" s="50"/>
      <c r="JH130" s="50"/>
      <c r="JI130" s="50"/>
      <c r="JJ130" s="50"/>
      <c r="JK130" s="50"/>
      <c r="JL130" s="50"/>
      <c r="JM130" s="50"/>
      <c r="JN130" s="50"/>
      <c r="JO130" s="50"/>
      <c r="JP130" s="50"/>
      <c r="JQ130" s="50"/>
      <c r="JR130" s="50"/>
      <c r="JS130" s="50"/>
      <c r="JT130" s="50"/>
      <c r="JU130" s="50"/>
      <c r="JV130" s="50"/>
      <c r="JW130" s="50"/>
      <c r="JX130" s="50"/>
      <c r="JY130" s="50"/>
      <c r="JZ130" s="50"/>
      <c r="KA130" s="50"/>
      <c r="KB130" s="50"/>
      <c r="KC130" s="50"/>
      <c r="KD130" s="50"/>
      <c r="KE130" s="50"/>
      <c r="KF130" s="50"/>
      <c r="KG130" s="50"/>
      <c r="KH130" s="50"/>
      <c r="KI130" s="50"/>
      <c r="KJ130" s="50"/>
      <c r="KK130" s="50"/>
      <c r="KL130" s="50"/>
      <c r="KM130" s="50"/>
      <c r="KN130" s="50"/>
      <c r="KO130" s="50"/>
      <c r="KP130" s="50"/>
      <c r="KQ130" s="50"/>
      <c r="KR130" s="50"/>
      <c r="KS130" s="50"/>
      <c r="KT130" s="50"/>
      <c r="KU130" s="50"/>
      <c r="KV130" s="50"/>
      <c r="KW130" s="50"/>
      <c r="KX130" s="50"/>
      <c r="KY130" s="50"/>
      <c r="KZ130" s="50"/>
      <c r="LA130" s="50"/>
      <c r="LB130" s="50"/>
      <c r="LC130" s="50"/>
      <c r="LD130" s="50"/>
      <c r="LE130" s="50"/>
      <c r="LF130" s="50"/>
      <c r="LG130" s="50"/>
      <c r="LH130" s="50"/>
      <c r="LI130" s="50"/>
      <c r="LJ130" s="50"/>
      <c r="LK130" s="50"/>
      <c r="LL130" s="50"/>
      <c r="LM130" s="50"/>
      <c r="LN130" s="50"/>
      <c r="LO130" s="50"/>
      <c r="LP130" s="50"/>
      <c r="LQ130" s="50"/>
      <c r="LR130" s="50"/>
      <c r="LS130" s="50"/>
      <c r="LT130" s="50"/>
      <c r="LU130" s="50"/>
      <c r="LV130" s="50"/>
      <c r="LW130" s="50"/>
      <c r="LX130" s="50"/>
      <c r="LY130" s="50"/>
      <c r="LZ130" s="50"/>
      <c r="MA130" s="50"/>
      <c r="MB130" s="50"/>
      <c r="MC130" s="50"/>
      <c r="MD130" s="50"/>
      <c r="ME130" s="50"/>
      <c r="MF130" s="50"/>
      <c r="MG130" s="50"/>
      <c r="MH130" s="50"/>
      <c r="MI130" s="50"/>
      <c r="MJ130" s="50"/>
      <c r="MK130" s="50"/>
      <c r="ML130" s="50"/>
      <c r="MM130" s="50"/>
      <c r="MN130" s="50"/>
      <c r="MO130" s="50"/>
      <c r="MP130" s="50"/>
      <c r="MQ130" s="50"/>
      <c r="MR130" s="50"/>
      <c r="MS130" s="50"/>
      <c r="MT130" s="50"/>
      <c r="MU130" s="50"/>
      <c r="MV130" s="50"/>
      <c r="MW130" s="50"/>
      <c r="MX130" s="50"/>
      <c r="MY130" s="50"/>
      <c r="MZ130" s="50"/>
      <c r="NA130" s="50"/>
      <c r="NB130" s="50"/>
      <c r="NC130" s="50"/>
      <c r="ND130" s="50"/>
      <c r="NE130" s="50"/>
      <c r="NF130" s="50"/>
      <c r="NG130" s="50"/>
      <c r="NH130" s="50"/>
      <c r="NI130" s="50"/>
      <c r="NJ130" s="50"/>
      <c r="NK130" s="50"/>
      <c r="NL130" s="50"/>
      <c r="NM130" s="50"/>
      <c r="NN130" s="50"/>
      <c r="NO130" s="50"/>
      <c r="NP130" s="50"/>
      <c r="NQ130" s="50"/>
      <c r="NR130" s="50"/>
      <c r="NS130" s="50"/>
      <c r="NT130" s="50"/>
      <c r="NU130" s="50"/>
      <c r="NV130" s="50"/>
      <c r="NW130" s="50"/>
      <c r="NX130" s="50"/>
      <c r="NY130" s="50"/>
      <c r="NZ130" s="50"/>
      <c r="OA130" s="50"/>
      <c r="OB130" s="50"/>
      <c r="OC130" s="50"/>
      <c r="OD130" s="50"/>
      <c r="OE130" s="50"/>
      <c r="OF130" s="50"/>
      <c r="OG130" s="50"/>
      <c r="OH130" s="50"/>
      <c r="OI130" s="50"/>
      <c r="OJ130" s="50"/>
      <c r="OK130" s="50"/>
      <c r="OL130" s="50"/>
      <c r="OM130" s="50"/>
      <c r="ON130" s="50"/>
      <c r="OO130" s="50"/>
      <c r="OP130" s="50"/>
      <c r="OQ130" s="50"/>
      <c r="OR130" s="50"/>
      <c r="OS130" s="50"/>
      <c r="OT130" s="50"/>
      <c r="OU130" s="50"/>
      <c r="OV130" s="50"/>
      <c r="OW130" s="50"/>
      <c r="OX130" s="50"/>
      <c r="OY130" s="50"/>
      <c r="OZ130" s="50"/>
      <c r="PA130" s="50"/>
      <c r="PB130" s="50"/>
      <c r="PC130" s="50"/>
      <c r="PD130" s="50"/>
      <c r="PE130" s="50"/>
      <c r="PF130" s="50"/>
      <c r="PG130" s="50"/>
      <c r="PH130" s="50"/>
      <c r="PI130" s="50"/>
      <c r="PJ130" s="50"/>
      <c r="PK130" s="50"/>
      <c r="PL130" s="50"/>
      <c r="PM130" s="50"/>
      <c r="PN130" s="50"/>
      <c r="PO130" s="50"/>
      <c r="PP130" s="50"/>
      <c r="PQ130" s="50"/>
      <c r="PR130" s="50"/>
      <c r="PS130" s="50"/>
      <c r="PT130" s="50"/>
      <c r="PU130" s="50"/>
      <c r="PV130" s="50"/>
      <c r="PW130" s="50"/>
      <c r="PX130" s="50"/>
      <c r="PY130" s="50"/>
      <c r="PZ130" s="50"/>
      <c r="QA130" s="50"/>
      <c r="QB130" s="50"/>
      <c r="QC130" s="50"/>
      <c r="QD130" s="50"/>
      <c r="QE130" s="50"/>
      <c r="QF130" s="50"/>
      <c r="QG130" s="50"/>
      <c r="QH130" s="50"/>
      <c r="QI130" s="50"/>
      <c r="QJ130" s="50"/>
      <c r="QK130" s="50"/>
      <c r="QL130" s="50"/>
      <c r="QM130" s="50"/>
      <c r="QN130" s="50"/>
      <c r="QO130" s="50"/>
      <c r="QP130" s="50"/>
      <c r="QQ130" s="50"/>
      <c r="QR130" s="50"/>
      <c r="QS130" s="50"/>
      <c r="QT130" s="50"/>
      <c r="QU130" s="50"/>
      <c r="QV130" s="50"/>
      <c r="QW130" s="50"/>
      <c r="QX130" s="50"/>
      <c r="QY130" s="50"/>
      <c r="QZ130" s="50"/>
      <c r="RA130" s="50"/>
      <c r="RB130" s="50"/>
      <c r="RC130" s="50"/>
      <c r="RD130" s="50"/>
      <c r="RE130" s="50"/>
      <c r="RF130" s="50"/>
      <c r="RG130" s="50"/>
      <c r="RH130" s="50"/>
      <c r="RI130" s="50"/>
      <c r="RJ130" s="50"/>
      <c r="RK130" s="50"/>
      <c r="RL130" s="50"/>
      <c r="RM130" s="50"/>
      <c r="RN130" s="50"/>
      <c r="RO130" s="50"/>
      <c r="RP130" s="50"/>
      <c r="RQ130" s="50"/>
      <c r="RR130" s="50"/>
      <c r="RS130" s="50"/>
      <c r="RT130" s="50"/>
      <c r="RU130" s="50"/>
      <c r="RV130" s="50"/>
      <c r="RW130" s="50"/>
      <c r="RX130" s="50"/>
      <c r="RY130" s="50"/>
      <c r="RZ130" s="50"/>
      <c r="SA130" s="50"/>
      <c r="SB130" s="50"/>
      <c r="SC130" s="50"/>
      <c r="SD130" s="50"/>
      <c r="SE130" s="50"/>
      <c r="SF130" s="50"/>
      <c r="SG130" s="50"/>
      <c r="SH130" s="50"/>
      <c r="SI130" s="50"/>
      <c r="SJ130" s="50"/>
      <c r="SK130" s="50"/>
      <c r="SL130" s="50"/>
      <c r="SM130" s="50"/>
      <c r="SN130" s="50"/>
      <c r="SO130" s="50"/>
      <c r="SP130" s="50"/>
      <c r="SQ130" s="50"/>
      <c r="SR130" s="50"/>
      <c r="SS130" s="50"/>
      <c r="ST130" s="50"/>
      <c r="SU130" s="50"/>
      <c r="SV130" s="50"/>
      <c r="SW130" s="50"/>
      <c r="SX130" s="50"/>
      <c r="SY130" s="50"/>
      <c r="SZ130" s="50"/>
      <c r="TA130" s="50"/>
      <c r="TB130" s="50"/>
      <c r="TC130" s="50"/>
      <c r="TD130" s="50"/>
      <c r="TE130" s="50"/>
      <c r="TF130" s="50"/>
      <c r="TG130" s="50"/>
      <c r="TH130" s="50"/>
      <c r="TI130" s="50"/>
      <c r="TJ130" s="50"/>
      <c r="TK130" s="50"/>
      <c r="TL130" s="50"/>
      <c r="TM130" s="50"/>
      <c r="TN130" s="50"/>
      <c r="TO130" s="50"/>
      <c r="TP130" s="50"/>
      <c r="TQ130" s="50"/>
      <c r="TR130" s="50"/>
      <c r="TS130" s="50"/>
      <c r="TT130" s="50"/>
      <c r="TU130" s="50"/>
      <c r="TV130" s="50"/>
      <c r="TW130" s="50"/>
      <c r="TX130" s="50"/>
      <c r="TY130" s="50"/>
      <c r="TZ130" s="50"/>
      <c r="UA130" s="50"/>
      <c r="UB130" s="50"/>
      <c r="UC130" s="50"/>
      <c r="UD130" s="50"/>
      <c r="UE130" s="50"/>
      <c r="UF130" s="50"/>
      <c r="UG130" s="50"/>
      <c r="UH130" s="50"/>
      <c r="UI130" s="50"/>
      <c r="UJ130" s="50"/>
      <c r="UK130" s="50"/>
      <c r="UL130" s="50"/>
      <c r="UM130" s="50"/>
      <c r="UN130" s="50"/>
      <c r="UO130" s="50"/>
      <c r="UP130" s="50"/>
      <c r="UQ130" s="50"/>
      <c r="UR130" s="50"/>
      <c r="US130" s="50"/>
      <c r="UT130" s="50"/>
      <c r="UU130" s="50"/>
      <c r="UV130" s="50"/>
      <c r="UW130" s="50"/>
      <c r="UX130" s="50"/>
      <c r="UY130" s="50"/>
      <c r="UZ130" s="50"/>
      <c r="VA130" s="50"/>
      <c r="VB130" s="50"/>
      <c r="VC130" s="50"/>
      <c r="VD130" s="50"/>
      <c r="VE130" s="50"/>
      <c r="VF130" s="50"/>
      <c r="VG130" s="50"/>
      <c r="VH130" s="50"/>
      <c r="VI130" s="50"/>
      <c r="VJ130" s="50"/>
      <c r="VK130" s="50"/>
      <c r="VL130" s="50"/>
      <c r="VM130" s="50"/>
      <c r="VN130" s="50"/>
      <c r="VO130" s="50"/>
      <c r="VP130" s="50"/>
      <c r="VQ130" s="50"/>
      <c r="VR130" s="50"/>
      <c r="VS130" s="50"/>
      <c r="VT130" s="50"/>
      <c r="VU130" s="50"/>
      <c r="VV130" s="50"/>
      <c r="VW130" s="50"/>
      <c r="VX130" s="50"/>
      <c r="VY130" s="50"/>
      <c r="VZ130" s="50"/>
      <c r="WA130" s="50"/>
      <c r="WB130" s="50"/>
      <c r="WC130" s="50"/>
      <c r="WD130" s="50"/>
      <c r="WE130" s="50"/>
      <c r="WF130" s="50"/>
      <c r="WG130" s="50"/>
      <c r="WH130" s="50"/>
      <c r="WI130" s="50"/>
      <c r="WJ130" s="50"/>
      <c r="WK130" s="50"/>
      <c r="WL130" s="50"/>
      <c r="WM130" s="50"/>
      <c r="WN130" s="50"/>
      <c r="WO130" s="50"/>
      <c r="WP130" s="50"/>
      <c r="WQ130" s="50"/>
      <c r="WR130" s="50"/>
      <c r="WS130" s="50"/>
      <c r="WT130" s="50"/>
      <c r="WU130" s="50"/>
      <c r="WV130" s="50"/>
      <c r="WW130" s="50"/>
      <c r="WX130" s="50"/>
      <c r="WY130" s="50"/>
      <c r="WZ130" s="50"/>
      <c r="XA130" s="50"/>
      <c r="XB130" s="50"/>
      <c r="XC130" s="50"/>
      <c r="XD130" s="50"/>
      <c r="XE130" s="50"/>
      <c r="XF130" s="50"/>
      <c r="XG130" s="50"/>
      <c r="XH130" s="50"/>
      <c r="XI130" s="50"/>
      <c r="XJ130" s="50"/>
      <c r="XK130" s="50"/>
      <c r="XL130" s="50"/>
      <c r="XM130" s="50"/>
      <c r="XN130" s="50"/>
      <c r="XO130" s="50"/>
      <c r="XP130" s="50"/>
      <c r="XQ130" s="50"/>
      <c r="XR130" s="50"/>
      <c r="XS130" s="50"/>
      <c r="XT130" s="50"/>
      <c r="XU130" s="50"/>
      <c r="XV130" s="50"/>
      <c r="XW130" s="50"/>
      <c r="XX130" s="50"/>
      <c r="XY130" s="50"/>
      <c r="XZ130" s="50"/>
      <c r="YA130" s="50"/>
      <c r="YB130" s="50"/>
      <c r="YC130" s="50"/>
      <c r="YD130" s="50"/>
      <c r="YE130" s="50"/>
      <c r="YF130" s="50"/>
      <c r="YG130" s="50"/>
      <c r="YH130" s="50"/>
      <c r="YI130" s="50"/>
      <c r="YJ130" s="50"/>
      <c r="YK130" s="50"/>
      <c r="YL130" s="50"/>
      <c r="YM130" s="50"/>
      <c r="YN130" s="50"/>
      <c r="YO130" s="50"/>
      <c r="YP130" s="50"/>
      <c r="YQ130" s="50"/>
      <c r="YR130" s="50"/>
    </row>
    <row r="131" spans="1:668" s="47" customFormat="1" ht="15" customHeight="1" x14ac:dyDescent="0.25">
      <c r="A131" s="123" t="s">
        <v>14</v>
      </c>
      <c r="B131" s="97">
        <v>4</v>
      </c>
      <c r="C131" s="54"/>
      <c r="D131" s="56"/>
      <c r="E131" s="56"/>
      <c r="F131" s="162">
        <f>SUM(F127:F130)</f>
        <v>246000</v>
      </c>
      <c r="G131" s="162">
        <f>SUM(G127:G128)+G129+G130</f>
        <v>7060.2</v>
      </c>
      <c r="H131" s="162">
        <f>SUM(H127:H128)+H129+H130</f>
        <v>14805.77</v>
      </c>
      <c r="I131" s="162">
        <f>SUM(I127:I128)+I129+I130</f>
        <v>7478.4</v>
      </c>
      <c r="J131" s="162">
        <f>SUM(J127:J128)+J129+J130</f>
        <v>1450.12</v>
      </c>
      <c r="K131" s="162">
        <f>K127+K128+K129+K130</f>
        <v>30794.49</v>
      </c>
      <c r="L131" s="192">
        <f>SUM(L127:L130)</f>
        <v>215205.51</v>
      </c>
      <c r="O131" s="77"/>
      <c r="P131" s="77"/>
      <c r="Q131" s="77"/>
      <c r="R131" s="77"/>
      <c r="S131" s="77"/>
      <c r="T131" s="77"/>
      <c r="U131" s="77"/>
      <c r="V131" s="77"/>
      <c r="W131" s="77"/>
      <c r="X131" s="77"/>
      <c r="Y131" s="77"/>
      <c r="Z131" s="77"/>
      <c r="AA131" s="77"/>
      <c r="AB131" s="77"/>
      <c r="AC131" s="77"/>
      <c r="AD131" s="77"/>
      <c r="AE131" s="77"/>
      <c r="AF131" s="77"/>
      <c r="AG131" s="77"/>
      <c r="AH131" s="77"/>
      <c r="AI131" s="77"/>
      <c r="AJ131" s="77"/>
      <c r="AK131" s="77"/>
      <c r="AL131" s="77"/>
      <c r="AM131" s="77"/>
      <c r="AN131" s="77"/>
      <c r="AO131" s="77"/>
      <c r="AP131" s="77"/>
      <c r="AQ131" s="77"/>
      <c r="AR131" s="77"/>
      <c r="AS131" s="77"/>
      <c r="IC131" s="77"/>
      <c r="ID131" s="77"/>
      <c r="IE131" s="77"/>
      <c r="IF131" s="77"/>
      <c r="IG131" s="77"/>
      <c r="IH131" s="77"/>
      <c r="II131" s="77"/>
      <c r="IJ131" s="77"/>
      <c r="IK131" s="77"/>
      <c r="IL131" s="77"/>
      <c r="IM131" s="77"/>
      <c r="IN131" s="77"/>
      <c r="IO131" s="77"/>
      <c r="IP131" s="77"/>
      <c r="IQ131" s="77"/>
      <c r="IR131" s="77"/>
      <c r="IS131" s="77"/>
      <c r="IT131" s="77"/>
      <c r="IU131" s="77"/>
      <c r="IV131" s="77"/>
      <c r="IW131" s="77"/>
      <c r="IX131" s="77"/>
      <c r="IY131" s="77"/>
      <c r="IZ131" s="77"/>
      <c r="JA131" s="77"/>
      <c r="JB131" s="77"/>
      <c r="JC131" s="77"/>
      <c r="JD131" s="77"/>
      <c r="JE131" s="77"/>
      <c r="JF131" s="77"/>
      <c r="JG131" s="77"/>
      <c r="JH131" s="77"/>
      <c r="JI131" s="77"/>
      <c r="JJ131" s="77"/>
      <c r="JK131" s="77"/>
      <c r="JL131" s="77"/>
      <c r="JM131" s="77"/>
      <c r="JN131" s="77"/>
      <c r="JO131" s="77"/>
      <c r="JP131" s="77"/>
      <c r="JQ131" s="77"/>
      <c r="JR131" s="77"/>
      <c r="JS131" s="77"/>
      <c r="JT131" s="77"/>
      <c r="JU131" s="77"/>
      <c r="JV131" s="77"/>
      <c r="JW131" s="77"/>
      <c r="JX131" s="77"/>
      <c r="JY131" s="77"/>
      <c r="JZ131" s="77"/>
      <c r="KA131" s="77"/>
      <c r="KB131" s="77"/>
      <c r="KC131" s="77"/>
      <c r="KD131" s="77"/>
      <c r="KE131" s="77"/>
      <c r="KF131" s="77"/>
      <c r="KG131" s="77"/>
      <c r="KH131" s="77"/>
      <c r="KI131" s="77"/>
      <c r="KJ131" s="77"/>
      <c r="KK131" s="77"/>
      <c r="KL131" s="77"/>
      <c r="KM131" s="77"/>
      <c r="KN131" s="77"/>
      <c r="KO131" s="77"/>
      <c r="KP131" s="77"/>
      <c r="KQ131" s="77"/>
      <c r="KR131" s="77"/>
      <c r="KS131" s="77"/>
      <c r="KT131" s="77"/>
      <c r="KU131" s="77"/>
      <c r="KV131" s="77"/>
      <c r="KW131" s="77"/>
      <c r="KX131" s="77"/>
      <c r="KY131" s="77"/>
      <c r="KZ131" s="77"/>
      <c r="LA131" s="77"/>
      <c r="LB131" s="77"/>
      <c r="LC131" s="77"/>
      <c r="LD131" s="77"/>
      <c r="LE131" s="77"/>
      <c r="LF131" s="77"/>
      <c r="LG131" s="77"/>
      <c r="LH131" s="77"/>
      <c r="LI131" s="77"/>
      <c r="LJ131" s="77"/>
      <c r="LK131" s="77"/>
      <c r="LL131" s="77"/>
      <c r="LM131" s="77"/>
      <c r="LN131" s="77"/>
      <c r="LO131" s="77"/>
      <c r="LP131" s="77"/>
      <c r="LQ131" s="77"/>
      <c r="LR131" s="77"/>
      <c r="LS131" s="77"/>
      <c r="LT131" s="77"/>
      <c r="LU131" s="77"/>
      <c r="LV131" s="77"/>
      <c r="LW131" s="77"/>
      <c r="LX131" s="77"/>
      <c r="LY131" s="77"/>
      <c r="LZ131" s="77"/>
      <c r="MA131" s="77"/>
      <c r="MB131" s="77"/>
      <c r="MC131" s="77"/>
      <c r="MD131" s="77"/>
      <c r="ME131" s="77"/>
      <c r="MF131" s="77"/>
      <c r="MG131" s="77"/>
      <c r="MH131" s="77"/>
      <c r="MI131" s="77"/>
      <c r="MJ131" s="77"/>
      <c r="MK131" s="77"/>
      <c r="ML131" s="77"/>
      <c r="MM131" s="77"/>
      <c r="MN131" s="77"/>
      <c r="MO131" s="77"/>
      <c r="MP131" s="77"/>
      <c r="MQ131" s="77"/>
      <c r="MR131" s="77"/>
      <c r="MS131" s="77"/>
      <c r="MT131" s="77"/>
      <c r="MU131" s="77"/>
      <c r="MV131" s="77"/>
      <c r="MW131" s="77"/>
      <c r="MX131" s="77"/>
      <c r="MY131" s="77"/>
      <c r="MZ131" s="77"/>
      <c r="NA131" s="77"/>
      <c r="NB131" s="77"/>
      <c r="NC131" s="77"/>
      <c r="ND131" s="77"/>
      <c r="NE131" s="77"/>
      <c r="NF131" s="77"/>
      <c r="NG131" s="77"/>
      <c r="NH131" s="77"/>
      <c r="NI131" s="77"/>
      <c r="NJ131" s="77"/>
      <c r="NK131" s="77"/>
      <c r="NL131" s="77"/>
      <c r="NM131" s="77"/>
      <c r="NN131" s="77"/>
      <c r="NO131" s="77"/>
      <c r="NP131" s="77"/>
      <c r="NQ131" s="77"/>
      <c r="NR131" s="77"/>
      <c r="NS131" s="77"/>
      <c r="NT131" s="77"/>
      <c r="NU131" s="77"/>
      <c r="NV131" s="77"/>
      <c r="NW131" s="77"/>
      <c r="NX131" s="77"/>
      <c r="NY131" s="77"/>
      <c r="NZ131" s="77"/>
      <c r="OA131" s="77"/>
      <c r="OB131" s="77"/>
      <c r="OC131" s="77"/>
      <c r="OD131" s="77"/>
      <c r="OE131" s="77"/>
      <c r="OF131" s="77"/>
      <c r="OG131" s="77"/>
      <c r="OH131" s="77"/>
      <c r="OI131" s="77"/>
      <c r="OJ131" s="77"/>
      <c r="OK131" s="77"/>
      <c r="OL131" s="77"/>
      <c r="OM131" s="77"/>
      <c r="ON131" s="77"/>
      <c r="OO131" s="77"/>
      <c r="OP131" s="77"/>
      <c r="OQ131" s="77"/>
      <c r="OR131" s="77"/>
      <c r="OS131" s="77"/>
      <c r="OT131" s="77"/>
      <c r="OU131" s="77"/>
      <c r="OV131" s="77"/>
      <c r="OW131" s="77"/>
      <c r="OX131" s="77"/>
      <c r="OY131" s="77"/>
      <c r="OZ131" s="77"/>
      <c r="PA131" s="77"/>
      <c r="PB131" s="77"/>
      <c r="PC131" s="77"/>
      <c r="PD131" s="77"/>
      <c r="PE131" s="77"/>
      <c r="PF131" s="77"/>
      <c r="PG131" s="77"/>
      <c r="PH131" s="77"/>
      <c r="PI131" s="77"/>
      <c r="PJ131" s="77"/>
      <c r="PK131" s="77"/>
      <c r="PL131" s="77"/>
      <c r="PM131" s="77"/>
      <c r="PN131" s="77"/>
      <c r="PO131" s="77"/>
      <c r="PP131" s="77"/>
      <c r="PQ131" s="77"/>
      <c r="PR131" s="77"/>
      <c r="PS131" s="77"/>
      <c r="PT131" s="77"/>
      <c r="PU131" s="77"/>
      <c r="PV131" s="77"/>
      <c r="PW131" s="77"/>
      <c r="PX131" s="77"/>
      <c r="PY131" s="77"/>
      <c r="PZ131" s="77"/>
      <c r="QA131" s="77"/>
      <c r="QB131" s="77"/>
      <c r="QC131" s="77"/>
      <c r="QD131" s="77"/>
      <c r="QE131" s="77"/>
      <c r="QF131" s="77"/>
      <c r="QG131" s="77"/>
      <c r="QH131" s="77"/>
      <c r="QI131" s="77"/>
      <c r="QJ131" s="77"/>
      <c r="QK131" s="77"/>
      <c r="QL131" s="77"/>
      <c r="QM131" s="77"/>
      <c r="QN131" s="77"/>
      <c r="QO131" s="77"/>
      <c r="QP131" s="77"/>
      <c r="QQ131" s="77"/>
      <c r="QR131" s="77"/>
      <c r="QS131" s="77"/>
      <c r="QT131" s="77"/>
      <c r="QU131" s="77"/>
      <c r="QV131" s="77"/>
      <c r="QW131" s="77"/>
      <c r="QX131" s="77"/>
      <c r="QY131" s="77"/>
      <c r="QZ131" s="77"/>
      <c r="RA131" s="77"/>
      <c r="RB131" s="77"/>
      <c r="RC131" s="77"/>
      <c r="RD131" s="77"/>
      <c r="RE131" s="77"/>
      <c r="RF131" s="77"/>
      <c r="RG131" s="77"/>
      <c r="RH131" s="77"/>
      <c r="RI131" s="77"/>
      <c r="RJ131" s="77"/>
      <c r="RK131" s="77"/>
      <c r="RL131" s="77"/>
      <c r="RM131" s="77"/>
      <c r="RN131" s="77"/>
      <c r="RO131" s="77"/>
      <c r="RP131" s="77"/>
      <c r="RQ131" s="77"/>
      <c r="RR131" s="77"/>
      <c r="RS131" s="77"/>
      <c r="RT131" s="77"/>
      <c r="RU131" s="77"/>
      <c r="RV131" s="77"/>
      <c r="RW131" s="77"/>
      <c r="RX131" s="77"/>
      <c r="RY131" s="77"/>
      <c r="RZ131" s="77"/>
      <c r="SA131" s="77"/>
      <c r="SB131" s="77"/>
      <c r="SC131" s="77"/>
      <c r="SD131" s="77"/>
      <c r="SE131" s="77"/>
      <c r="SF131" s="77"/>
      <c r="SG131" s="77"/>
      <c r="SH131" s="77"/>
      <c r="SI131" s="77"/>
      <c r="SJ131" s="77"/>
      <c r="SK131" s="77"/>
      <c r="SL131" s="77"/>
      <c r="SM131" s="77"/>
      <c r="SN131" s="77"/>
      <c r="SO131" s="77"/>
      <c r="SP131" s="77"/>
      <c r="SQ131" s="77"/>
      <c r="SR131" s="77"/>
      <c r="SS131" s="77"/>
      <c r="ST131" s="77"/>
      <c r="SU131" s="77"/>
      <c r="SV131" s="77"/>
      <c r="SW131" s="77"/>
      <c r="SX131" s="77"/>
      <c r="SY131" s="77"/>
      <c r="SZ131" s="77"/>
      <c r="TA131" s="77"/>
      <c r="TB131" s="77"/>
      <c r="TC131" s="77"/>
      <c r="TD131" s="77"/>
      <c r="TE131" s="77"/>
      <c r="TF131" s="77"/>
      <c r="TG131" s="77"/>
      <c r="TH131" s="77"/>
      <c r="TI131" s="77"/>
      <c r="TJ131" s="77"/>
      <c r="TK131" s="77"/>
      <c r="TL131" s="77"/>
      <c r="TM131" s="77"/>
      <c r="TN131" s="77"/>
      <c r="TO131" s="77"/>
      <c r="TP131" s="77"/>
      <c r="TQ131" s="77"/>
      <c r="TR131" s="77"/>
      <c r="TS131" s="77"/>
      <c r="TT131" s="77"/>
      <c r="TU131" s="77"/>
      <c r="TV131" s="77"/>
      <c r="TW131" s="77"/>
      <c r="TX131" s="77"/>
      <c r="TY131" s="77"/>
      <c r="TZ131" s="77"/>
      <c r="UA131" s="77"/>
      <c r="UB131" s="77"/>
      <c r="UC131" s="77"/>
      <c r="UD131" s="77"/>
      <c r="UE131" s="77"/>
      <c r="UF131" s="77"/>
      <c r="UG131" s="77"/>
      <c r="UH131" s="77"/>
      <c r="UI131" s="77"/>
      <c r="UJ131" s="77"/>
      <c r="UK131" s="77"/>
      <c r="UL131" s="77"/>
      <c r="UM131" s="77"/>
      <c r="UN131" s="77"/>
      <c r="UO131" s="77"/>
      <c r="UP131" s="77"/>
      <c r="UQ131" s="77"/>
      <c r="UR131" s="77"/>
      <c r="US131" s="77"/>
      <c r="UT131" s="77"/>
      <c r="UU131" s="77"/>
      <c r="UV131" s="77"/>
      <c r="UW131" s="77"/>
      <c r="UX131" s="77"/>
      <c r="UY131" s="77"/>
      <c r="UZ131" s="77"/>
      <c r="VA131" s="77"/>
      <c r="VB131" s="77"/>
      <c r="VC131" s="77"/>
      <c r="VD131" s="77"/>
      <c r="VE131" s="77"/>
      <c r="VF131" s="77"/>
      <c r="VG131" s="77"/>
      <c r="VH131" s="77"/>
      <c r="VI131" s="77"/>
      <c r="VJ131" s="77"/>
      <c r="VK131" s="77"/>
      <c r="VL131" s="77"/>
      <c r="VM131" s="77"/>
      <c r="VN131" s="77"/>
      <c r="VO131" s="77"/>
      <c r="VP131" s="77"/>
      <c r="VQ131" s="77"/>
      <c r="VR131" s="77"/>
      <c r="VS131" s="77"/>
      <c r="VT131" s="77"/>
      <c r="VU131" s="77"/>
      <c r="VV131" s="77"/>
      <c r="VW131" s="77"/>
      <c r="VX131" s="77"/>
      <c r="VY131" s="77"/>
      <c r="VZ131" s="77"/>
      <c r="WA131" s="77"/>
      <c r="WB131" s="77"/>
      <c r="WC131" s="77"/>
      <c r="WD131" s="77"/>
      <c r="WE131" s="77"/>
      <c r="WF131" s="77"/>
      <c r="WG131" s="77"/>
      <c r="WH131" s="77"/>
      <c r="WI131" s="77"/>
      <c r="WJ131" s="77"/>
      <c r="WK131" s="77"/>
      <c r="WL131" s="77"/>
      <c r="WM131" s="77"/>
      <c r="WN131" s="77"/>
      <c r="WO131" s="77"/>
      <c r="WP131" s="77"/>
      <c r="WQ131" s="77"/>
      <c r="WR131" s="77"/>
      <c r="WS131" s="77"/>
      <c r="WT131" s="77"/>
      <c r="WU131" s="77"/>
      <c r="WV131" s="77"/>
      <c r="WW131" s="77"/>
      <c r="WX131" s="77"/>
      <c r="WY131" s="77"/>
      <c r="WZ131" s="77"/>
      <c r="XA131" s="77"/>
      <c r="XB131" s="77"/>
      <c r="XC131" s="77"/>
      <c r="XD131" s="77"/>
      <c r="XE131" s="77"/>
      <c r="XF131" s="77"/>
      <c r="XG131" s="77"/>
      <c r="XH131" s="77"/>
      <c r="XI131" s="77"/>
      <c r="XJ131" s="77"/>
      <c r="XK131" s="77"/>
      <c r="XL131" s="77"/>
      <c r="XM131" s="77"/>
      <c r="XN131" s="77"/>
      <c r="XO131" s="77"/>
      <c r="XP131" s="77"/>
      <c r="XQ131" s="77"/>
      <c r="XR131" s="77"/>
      <c r="XS131" s="77"/>
      <c r="XT131" s="77"/>
      <c r="XU131" s="77"/>
      <c r="XV131" s="77"/>
      <c r="XW131" s="77"/>
      <c r="XX131" s="77"/>
      <c r="XY131" s="77"/>
      <c r="XZ131" s="77"/>
      <c r="YA131" s="77"/>
      <c r="YB131" s="77"/>
      <c r="YC131" s="77"/>
      <c r="YD131" s="77"/>
      <c r="YE131" s="77"/>
      <c r="YF131" s="77"/>
      <c r="YG131" s="77"/>
      <c r="YH131" s="77"/>
      <c r="YI131" s="77"/>
      <c r="YJ131" s="77"/>
      <c r="YK131" s="77"/>
      <c r="YL131" s="77"/>
      <c r="YM131" s="77"/>
      <c r="YN131" s="77"/>
      <c r="YO131" s="77"/>
      <c r="YP131" s="77"/>
      <c r="YQ131" s="77"/>
      <c r="YR131" s="77"/>
    </row>
    <row r="132" spans="1:668" s="39" customFormat="1" ht="12.75" customHeight="1" x14ac:dyDescent="0.25">
      <c r="B132" s="106"/>
      <c r="C132" s="107"/>
      <c r="D132" s="108"/>
      <c r="E132" s="108"/>
      <c r="F132" s="147"/>
      <c r="G132" s="166"/>
      <c r="H132" s="147"/>
      <c r="I132" s="147"/>
      <c r="J132" s="147"/>
      <c r="K132" s="147"/>
      <c r="L132" s="166"/>
    </row>
    <row r="133" spans="1:668" s="47" customFormat="1" ht="12.75" customHeight="1" x14ac:dyDescent="0.25">
      <c r="A133" s="39" t="s">
        <v>106</v>
      </c>
      <c r="B133" s="65"/>
      <c r="C133" s="66"/>
      <c r="D133" s="67"/>
      <c r="E133" s="10"/>
      <c r="F133" s="149"/>
      <c r="G133" s="167"/>
      <c r="H133" s="149"/>
      <c r="I133" s="149"/>
      <c r="J133" s="149"/>
      <c r="K133" s="149"/>
      <c r="L133" s="167"/>
    </row>
    <row r="134" spans="1:668" s="47" customFormat="1" ht="12.75" customHeight="1" x14ac:dyDescent="0.25">
      <c r="A134" s="44" t="s">
        <v>108</v>
      </c>
      <c r="B134" s="65" t="s">
        <v>107</v>
      </c>
      <c r="C134" s="66" t="s">
        <v>72</v>
      </c>
      <c r="D134" s="67">
        <v>44470</v>
      </c>
      <c r="E134" s="10" t="s">
        <v>113</v>
      </c>
      <c r="F134" s="149">
        <v>44000</v>
      </c>
      <c r="G134" s="167">
        <v>1262.8</v>
      </c>
      <c r="H134" s="149">
        <v>1007.19</v>
      </c>
      <c r="I134" s="149">
        <v>1337.6</v>
      </c>
      <c r="J134" s="149">
        <v>25</v>
      </c>
      <c r="K134" s="149">
        <v>3632.59</v>
      </c>
      <c r="L134" s="167">
        <v>40367.410000000003</v>
      </c>
    </row>
    <row r="135" spans="1:668" s="51" customFormat="1" ht="12.75" customHeight="1" x14ac:dyDescent="0.25">
      <c r="A135" s="68" t="s">
        <v>109</v>
      </c>
      <c r="B135" s="95">
        <v>1</v>
      </c>
      <c r="C135" s="69"/>
      <c r="D135" s="70"/>
      <c r="E135" s="70"/>
      <c r="F135" s="152">
        <f>F134</f>
        <v>44000</v>
      </c>
      <c r="G135" s="159">
        <v>1262.8</v>
      </c>
      <c r="H135" s="152">
        <v>1007.19</v>
      </c>
      <c r="I135" s="152">
        <v>1337.6</v>
      </c>
      <c r="J135" s="152">
        <f>J134</f>
        <v>25</v>
      </c>
      <c r="K135" s="152">
        <v>3632.59</v>
      </c>
      <c r="L135" s="159">
        <f>L134</f>
        <v>40367.410000000003</v>
      </c>
      <c r="M135" s="47"/>
      <c r="N135" s="47"/>
      <c r="O135" s="47"/>
      <c r="P135" s="47"/>
      <c r="Q135" s="47"/>
      <c r="R135" s="47"/>
      <c r="S135" s="47"/>
      <c r="T135" s="47"/>
      <c r="U135" s="47"/>
      <c r="V135" s="47"/>
      <c r="W135" s="47"/>
      <c r="X135" s="47"/>
      <c r="Y135" s="47"/>
      <c r="Z135" s="47"/>
      <c r="AA135" s="47"/>
      <c r="AB135" s="47"/>
      <c r="AC135" s="47"/>
      <c r="AD135" s="47"/>
      <c r="AE135" s="47"/>
      <c r="AF135" s="47"/>
      <c r="AG135" s="47"/>
      <c r="AH135" s="47"/>
      <c r="AI135" s="47"/>
      <c r="AJ135" s="47"/>
      <c r="AK135" s="47"/>
      <c r="AL135" s="47"/>
      <c r="AM135" s="47"/>
      <c r="AN135" s="47"/>
      <c r="AO135" s="47"/>
      <c r="AP135" s="47"/>
      <c r="AQ135" s="47"/>
    </row>
    <row r="136" spans="1:668" ht="18" customHeight="1" x14ac:dyDescent="0.25">
      <c r="B136" s="13"/>
      <c r="C136" s="11"/>
      <c r="D136" s="39"/>
      <c r="E136" s="39"/>
      <c r="F136" s="142"/>
      <c r="G136" s="172"/>
      <c r="H136" s="142"/>
      <c r="I136" s="142"/>
      <c r="J136" s="142"/>
      <c r="K136" s="142"/>
      <c r="L136" s="142"/>
      <c r="O136" s="46"/>
      <c r="P136" s="46"/>
      <c r="Q136" s="46"/>
      <c r="R136" s="46"/>
      <c r="S136" s="46"/>
      <c r="T136" s="46"/>
      <c r="U136" s="46"/>
      <c r="V136" s="46"/>
      <c r="W136" s="46"/>
      <c r="X136" s="46"/>
      <c r="Y136" s="46"/>
      <c r="Z136" s="46"/>
      <c r="AA136" s="46"/>
      <c r="AB136" s="46"/>
      <c r="AC136" s="46"/>
      <c r="AD136" s="46"/>
      <c r="AE136" s="46"/>
      <c r="AF136" s="46"/>
      <c r="AG136" s="46"/>
      <c r="AH136" s="46"/>
      <c r="AI136" s="46"/>
      <c r="AJ136" s="46"/>
      <c r="AK136" s="46"/>
      <c r="AL136" s="46"/>
      <c r="AM136" s="46"/>
      <c r="AN136" s="46"/>
      <c r="AO136" s="46"/>
      <c r="AP136" s="46"/>
      <c r="AQ136" s="46"/>
      <c r="AR136" s="46"/>
      <c r="AS136" s="46"/>
    </row>
    <row r="137" spans="1:668" x14ac:dyDescent="0.25">
      <c r="A137" s="37" t="s">
        <v>28</v>
      </c>
      <c r="B137" s="3"/>
      <c r="C137" s="42"/>
      <c r="D137" s="38"/>
      <c r="E137" s="38"/>
      <c r="AG137" s="45"/>
      <c r="AH137" s="45"/>
      <c r="AI137" s="45"/>
      <c r="AJ137" s="45"/>
      <c r="AK137" s="45"/>
      <c r="AL137" s="45"/>
      <c r="AM137" s="45"/>
      <c r="AN137" s="45"/>
      <c r="AO137" s="45"/>
      <c r="AP137" s="45"/>
      <c r="AQ137" s="45"/>
      <c r="IC137" s="3"/>
      <c r="ID137" s="3"/>
      <c r="IE137" s="3"/>
      <c r="IF137" s="3"/>
      <c r="IG137" s="3"/>
      <c r="IH137" s="3"/>
      <c r="II137" s="3"/>
      <c r="IJ137" s="3"/>
      <c r="IK137" s="3"/>
      <c r="IL137" s="3"/>
      <c r="IM137" s="3"/>
      <c r="IN137" s="3"/>
      <c r="IO137" s="3"/>
      <c r="IP137" s="3"/>
      <c r="IQ137" s="3"/>
      <c r="IR137" s="3"/>
      <c r="IS137" s="3"/>
      <c r="IT137" s="3"/>
      <c r="IU137" s="3"/>
      <c r="IV137" s="3"/>
      <c r="IW137" s="3"/>
      <c r="IX137" s="3"/>
      <c r="IY137" s="3"/>
      <c r="IZ137" s="3"/>
      <c r="JA137" s="3"/>
      <c r="JB137" s="3"/>
      <c r="JC137" s="3"/>
      <c r="JD137" s="3"/>
      <c r="JE137" s="3"/>
      <c r="JF137" s="3"/>
      <c r="JG137" s="3"/>
      <c r="JH137" s="3"/>
      <c r="JI137" s="3"/>
      <c r="JJ137" s="3"/>
      <c r="JK137" s="3"/>
      <c r="JL137" s="3"/>
      <c r="JM137" s="3"/>
      <c r="JN137" s="3"/>
      <c r="JO137" s="3"/>
      <c r="JP137" s="3"/>
      <c r="JQ137" s="3"/>
      <c r="JR137" s="3"/>
      <c r="JS137" s="3"/>
      <c r="JT137" s="3"/>
      <c r="JU137" s="3"/>
      <c r="JV137" s="3"/>
      <c r="JW137" s="3"/>
      <c r="JX137" s="3"/>
      <c r="JY137" s="3"/>
      <c r="JZ137" s="3"/>
      <c r="KA137" s="3"/>
      <c r="KB137" s="3"/>
      <c r="KC137" s="3"/>
      <c r="KD137" s="3"/>
      <c r="KE137" s="3"/>
      <c r="KF137" s="3"/>
      <c r="KG137" s="3"/>
      <c r="KH137" s="3"/>
      <c r="KI137" s="3"/>
      <c r="KJ137" s="3"/>
      <c r="KK137" s="3"/>
      <c r="KL137" s="3"/>
      <c r="KM137" s="3"/>
      <c r="KN137" s="3"/>
      <c r="KO137" s="3"/>
      <c r="KP137" s="3"/>
      <c r="KQ137" s="3"/>
      <c r="KR137" s="3"/>
      <c r="KS137" s="3"/>
      <c r="KT137" s="3"/>
      <c r="KU137" s="3"/>
      <c r="KV137" s="3"/>
      <c r="KW137" s="3"/>
      <c r="KX137" s="3"/>
      <c r="KY137" s="3"/>
      <c r="KZ137" s="3"/>
      <c r="LA137" s="3"/>
      <c r="LB137" s="3"/>
      <c r="LC137" s="3"/>
      <c r="LD137" s="3"/>
      <c r="LE137" s="3"/>
      <c r="LF137" s="3"/>
      <c r="LG137" s="3"/>
      <c r="LH137" s="3"/>
      <c r="LI137" s="3"/>
      <c r="LJ137" s="3"/>
      <c r="LK137" s="3"/>
      <c r="LL137" s="3"/>
      <c r="LM137" s="3"/>
      <c r="LN137" s="3"/>
      <c r="LO137" s="3"/>
      <c r="LP137" s="3"/>
      <c r="LQ137" s="3"/>
      <c r="LR137" s="3"/>
      <c r="LS137" s="3"/>
      <c r="LT137" s="3"/>
      <c r="LU137" s="3"/>
      <c r="LV137" s="3"/>
      <c r="LW137" s="3"/>
      <c r="LX137" s="3"/>
      <c r="LY137" s="3"/>
      <c r="LZ137" s="3"/>
      <c r="MA137" s="3"/>
      <c r="MB137" s="3"/>
      <c r="MC137" s="3"/>
      <c r="MD137" s="3"/>
      <c r="ME137" s="3"/>
      <c r="MF137" s="3"/>
      <c r="MG137" s="3"/>
      <c r="MH137" s="3"/>
      <c r="MI137" s="3"/>
      <c r="MJ137" s="3"/>
      <c r="MK137" s="3"/>
      <c r="ML137" s="3"/>
      <c r="MM137" s="3"/>
      <c r="MN137" s="3"/>
      <c r="MO137" s="3"/>
      <c r="MP137" s="3"/>
      <c r="MQ137" s="3"/>
      <c r="MR137" s="3"/>
      <c r="MS137" s="3"/>
      <c r="MT137" s="3"/>
      <c r="MU137" s="3"/>
      <c r="MV137" s="3"/>
      <c r="MW137" s="3"/>
      <c r="MX137" s="3"/>
      <c r="MY137" s="3"/>
      <c r="MZ137" s="3"/>
      <c r="NA137" s="3"/>
      <c r="NB137" s="3"/>
      <c r="NC137" s="3"/>
      <c r="ND137" s="3"/>
      <c r="NE137" s="3"/>
      <c r="NF137" s="3"/>
      <c r="NG137" s="3"/>
      <c r="NH137" s="3"/>
      <c r="NI137" s="3"/>
      <c r="NJ137" s="3"/>
      <c r="NK137" s="3"/>
      <c r="NL137" s="3"/>
      <c r="NM137" s="3"/>
      <c r="NN137" s="3"/>
      <c r="NO137" s="3"/>
      <c r="NP137" s="3"/>
      <c r="NQ137" s="3"/>
      <c r="NR137" s="3"/>
      <c r="NS137" s="3"/>
      <c r="NT137" s="3"/>
      <c r="NU137" s="3"/>
      <c r="NV137" s="3"/>
      <c r="NW137" s="3"/>
      <c r="NX137" s="3"/>
      <c r="NY137" s="3"/>
      <c r="NZ137" s="3"/>
      <c r="OA137" s="3"/>
      <c r="OB137" s="3"/>
      <c r="OC137" s="3"/>
      <c r="OD137" s="3"/>
      <c r="OE137" s="3"/>
      <c r="OF137" s="3"/>
      <c r="OG137" s="3"/>
      <c r="OH137" s="3"/>
      <c r="OI137" s="3"/>
      <c r="OJ137" s="3"/>
      <c r="OK137" s="3"/>
      <c r="OL137" s="3"/>
      <c r="OM137" s="3"/>
      <c r="ON137" s="3"/>
      <c r="OO137" s="3"/>
      <c r="OP137" s="3"/>
      <c r="OQ137" s="3"/>
      <c r="OR137" s="3"/>
      <c r="OS137" s="3"/>
      <c r="OT137" s="3"/>
      <c r="OU137" s="3"/>
      <c r="OV137" s="3"/>
      <c r="OW137" s="3"/>
      <c r="OX137" s="3"/>
      <c r="OY137" s="3"/>
      <c r="OZ137" s="3"/>
      <c r="PA137" s="3"/>
      <c r="PB137" s="3"/>
      <c r="PC137" s="3"/>
      <c r="PD137" s="3"/>
      <c r="PE137" s="3"/>
      <c r="PF137" s="3"/>
      <c r="PG137" s="3"/>
      <c r="PH137" s="3"/>
      <c r="PI137" s="3"/>
      <c r="PJ137" s="3"/>
      <c r="PK137" s="3"/>
      <c r="PL137" s="3"/>
      <c r="PM137" s="3"/>
      <c r="PN137" s="3"/>
      <c r="PO137" s="3"/>
      <c r="PP137" s="3"/>
      <c r="PQ137" s="3"/>
      <c r="PR137" s="3"/>
      <c r="PS137" s="3"/>
      <c r="PT137" s="3"/>
      <c r="PU137" s="3"/>
      <c r="PV137" s="3"/>
      <c r="PW137" s="3"/>
      <c r="PX137" s="3"/>
      <c r="PY137" s="3"/>
      <c r="PZ137" s="3"/>
      <c r="QA137" s="3"/>
      <c r="QB137" s="3"/>
      <c r="QC137" s="3"/>
      <c r="QD137" s="3"/>
      <c r="QE137" s="3"/>
      <c r="QF137" s="3"/>
      <c r="QG137" s="3"/>
      <c r="QH137" s="3"/>
      <c r="QI137" s="3"/>
      <c r="QJ137" s="3"/>
      <c r="QK137" s="3"/>
      <c r="QL137" s="3"/>
      <c r="QM137" s="3"/>
      <c r="QN137" s="3"/>
      <c r="QO137" s="3"/>
      <c r="QP137" s="3"/>
      <c r="QQ137" s="3"/>
      <c r="QR137" s="3"/>
      <c r="QS137" s="3"/>
      <c r="QT137" s="3"/>
      <c r="QU137" s="3"/>
      <c r="QV137" s="3"/>
      <c r="QW137" s="3"/>
      <c r="QX137" s="3"/>
      <c r="QY137" s="3"/>
      <c r="QZ137" s="3"/>
      <c r="RA137" s="3"/>
      <c r="RB137" s="3"/>
      <c r="RC137" s="3"/>
      <c r="RD137" s="3"/>
      <c r="RE137" s="3"/>
      <c r="RF137" s="3"/>
      <c r="RG137" s="3"/>
      <c r="RH137" s="3"/>
      <c r="RI137" s="3"/>
      <c r="RJ137" s="3"/>
      <c r="RK137" s="3"/>
      <c r="RL137" s="3"/>
      <c r="RM137" s="3"/>
      <c r="RN137" s="3"/>
      <c r="RO137" s="3"/>
      <c r="RP137" s="3"/>
      <c r="RQ137" s="3"/>
      <c r="RR137" s="3"/>
      <c r="RS137" s="3"/>
      <c r="RT137" s="3"/>
      <c r="RU137" s="3"/>
      <c r="RV137" s="3"/>
      <c r="RW137" s="3"/>
      <c r="RX137" s="3"/>
      <c r="RY137" s="3"/>
      <c r="RZ137" s="3"/>
      <c r="SA137" s="3"/>
      <c r="SB137" s="3"/>
      <c r="SC137" s="3"/>
      <c r="SD137" s="3"/>
      <c r="SE137" s="3"/>
      <c r="SF137" s="3"/>
      <c r="SG137" s="3"/>
      <c r="SH137" s="3"/>
      <c r="SI137" s="3"/>
      <c r="SJ137" s="3"/>
      <c r="SK137" s="3"/>
      <c r="SL137" s="3"/>
      <c r="SM137" s="3"/>
      <c r="SN137" s="3"/>
      <c r="SO137" s="3"/>
      <c r="SP137" s="3"/>
      <c r="SQ137" s="3"/>
      <c r="SR137" s="3"/>
      <c r="SS137" s="3"/>
      <c r="ST137" s="3"/>
      <c r="SU137" s="3"/>
      <c r="SV137" s="3"/>
      <c r="SW137" s="3"/>
      <c r="SX137" s="3"/>
      <c r="SY137" s="3"/>
      <c r="SZ137" s="3"/>
      <c r="TA137" s="3"/>
      <c r="TB137" s="3"/>
      <c r="TC137" s="3"/>
      <c r="TD137" s="3"/>
      <c r="TE137" s="3"/>
      <c r="TF137" s="3"/>
      <c r="TG137" s="3"/>
      <c r="TH137" s="3"/>
      <c r="TI137" s="3"/>
      <c r="TJ137" s="3"/>
      <c r="TK137" s="3"/>
      <c r="TL137" s="3"/>
      <c r="TM137" s="3"/>
      <c r="TN137" s="3"/>
      <c r="TO137" s="3"/>
      <c r="TP137" s="3"/>
      <c r="TQ137" s="3"/>
      <c r="TR137" s="3"/>
      <c r="TS137" s="3"/>
      <c r="TT137" s="3"/>
      <c r="TU137" s="3"/>
      <c r="TV137" s="3"/>
      <c r="TW137" s="3"/>
      <c r="TX137" s="3"/>
      <c r="TY137" s="3"/>
      <c r="TZ137" s="3"/>
      <c r="UA137" s="3"/>
      <c r="UB137" s="3"/>
      <c r="UC137" s="3"/>
      <c r="UD137" s="3"/>
      <c r="UE137" s="3"/>
      <c r="UF137" s="3"/>
      <c r="UG137" s="3"/>
      <c r="UH137" s="3"/>
      <c r="UI137" s="3"/>
      <c r="UJ137" s="3"/>
      <c r="UK137" s="3"/>
      <c r="UL137" s="3"/>
      <c r="UM137" s="3"/>
      <c r="UN137" s="3"/>
      <c r="UO137" s="3"/>
      <c r="UP137" s="3"/>
      <c r="UQ137" s="3"/>
      <c r="UR137" s="3"/>
      <c r="US137" s="3"/>
      <c r="UT137" s="3"/>
      <c r="UU137" s="3"/>
      <c r="UV137" s="3"/>
      <c r="UW137" s="3"/>
      <c r="UX137" s="3"/>
      <c r="UY137" s="3"/>
      <c r="UZ137" s="3"/>
      <c r="VA137" s="3"/>
      <c r="VB137" s="3"/>
      <c r="VC137" s="3"/>
      <c r="VD137" s="3"/>
      <c r="VE137" s="3"/>
      <c r="VF137" s="3"/>
      <c r="VG137" s="3"/>
      <c r="VH137" s="3"/>
      <c r="VI137" s="3"/>
      <c r="VJ137" s="3"/>
      <c r="VK137" s="3"/>
      <c r="VL137" s="3"/>
      <c r="VM137" s="3"/>
      <c r="VN137" s="3"/>
      <c r="VO137" s="3"/>
      <c r="VP137" s="3"/>
      <c r="VQ137" s="3"/>
      <c r="VR137" s="3"/>
      <c r="VS137" s="3"/>
      <c r="VT137" s="3"/>
      <c r="VU137" s="3"/>
      <c r="VV137" s="3"/>
      <c r="VW137" s="3"/>
      <c r="VX137" s="3"/>
      <c r="VY137" s="3"/>
      <c r="VZ137" s="3"/>
      <c r="WA137" s="3"/>
      <c r="WB137" s="3"/>
      <c r="WC137" s="3"/>
      <c r="WD137" s="3"/>
      <c r="WE137" s="3"/>
      <c r="WF137" s="3"/>
      <c r="WG137" s="3"/>
      <c r="WH137" s="3"/>
      <c r="WI137" s="3"/>
      <c r="WJ137" s="3"/>
      <c r="WK137" s="3"/>
      <c r="WL137" s="3"/>
      <c r="WM137" s="3"/>
      <c r="WN137" s="3"/>
      <c r="WO137" s="3"/>
      <c r="WP137" s="3"/>
      <c r="WQ137" s="3"/>
      <c r="WR137" s="3"/>
      <c r="WS137" s="3"/>
      <c r="WT137" s="3"/>
      <c r="WU137" s="3"/>
      <c r="WV137" s="3"/>
      <c r="WW137" s="3"/>
      <c r="WX137" s="3"/>
      <c r="WY137" s="3"/>
      <c r="WZ137" s="3"/>
      <c r="XA137" s="3"/>
      <c r="XB137" s="3"/>
      <c r="XC137" s="3"/>
      <c r="XD137" s="3"/>
      <c r="XE137" s="3"/>
      <c r="XF137" s="3"/>
      <c r="XG137" s="3"/>
      <c r="XH137" s="3"/>
      <c r="XI137" s="3"/>
      <c r="XJ137" s="3"/>
      <c r="XK137" s="3"/>
      <c r="XL137" s="3"/>
      <c r="XM137" s="3"/>
      <c r="XN137" s="3"/>
      <c r="XO137" s="3"/>
      <c r="XP137" s="3"/>
      <c r="XQ137" s="3"/>
      <c r="XR137" s="3"/>
      <c r="XS137" s="3"/>
      <c r="XT137" s="3"/>
      <c r="XU137" s="3"/>
      <c r="XV137" s="3"/>
      <c r="XW137" s="3"/>
      <c r="XX137" s="3"/>
      <c r="XY137" s="3"/>
      <c r="XZ137" s="3"/>
      <c r="YA137" s="3"/>
      <c r="YB137" s="3"/>
      <c r="YC137" s="3"/>
      <c r="YD137" s="3"/>
      <c r="YE137" s="3"/>
      <c r="YF137" s="3"/>
      <c r="YG137" s="3"/>
      <c r="YH137" s="3"/>
      <c r="YI137" s="3"/>
      <c r="YJ137" s="3"/>
      <c r="YK137" s="3"/>
      <c r="YL137" s="3"/>
      <c r="YM137" s="3"/>
      <c r="YN137" s="3"/>
      <c r="YO137" s="3"/>
      <c r="YP137" s="3"/>
      <c r="YQ137" s="3"/>
      <c r="YR137" s="3"/>
    </row>
    <row r="138" spans="1:668" ht="18" customHeight="1" x14ac:dyDescent="0.25">
      <c r="A138" s="4" t="s">
        <v>43</v>
      </c>
      <c r="B138" s="5" t="s">
        <v>44</v>
      </c>
      <c r="C138" s="6" t="s">
        <v>72</v>
      </c>
      <c r="D138" s="10">
        <v>44276</v>
      </c>
      <c r="E138" s="10" t="s">
        <v>113</v>
      </c>
      <c r="F138" s="132">
        <v>85000</v>
      </c>
      <c r="G138" s="176">
        <f>F138*0.0287</f>
        <v>2439.5</v>
      </c>
      <c r="H138" s="183">
        <v>8576.99</v>
      </c>
      <c r="I138" s="183">
        <v>2584</v>
      </c>
      <c r="J138" s="183">
        <v>3045</v>
      </c>
      <c r="K138" s="183">
        <v>16645.490000000002</v>
      </c>
      <c r="L138" s="176">
        <v>68354.509999999995</v>
      </c>
      <c r="AG138" s="45"/>
      <c r="AH138" s="45"/>
      <c r="AI138" s="45"/>
      <c r="AJ138" s="45"/>
      <c r="AK138" s="45"/>
      <c r="AL138" s="45"/>
      <c r="AM138" s="45"/>
      <c r="AN138" s="45"/>
      <c r="AO138" s="45"/>
      <c r="AP138" s="45"/>
      <c r="AQ138" s="45"/>
      <c r="IC138" s="3"/>
      <c r="ID138" s="3"/>
      <c r="IE138" s="3"/>
      <c r="IF138" s="3"/>
      <c r="IG138" s="3"/>
      <c r="IH138" s="3"/>
      <c r="II138" s="3"/>
      <c r="IJ138" s="3"/>
      <c r="IK138" s="3"/>
      <c r="IL138" s="3"/>
      <c r="IM138" s="3"/>
      <c r="IN138" s="3"/>
      <c r="IO138" s="3"/>
      <c r="IP138" s="3"/>
      <c r="IQ138" s="3"/>
      <c r="IR138" s="3"/>
      <c r="IS138" s="3"/>
      <c r="IT138" s="3"/>
      <c r="IU138" s="3"/>
      <c r="IV138" s="3"/>
      <c r="IW138" s="3"/>
      <c r="IX138" s="3"/>
      <c r="IY138" s="3"/>
      <c r="IZ138" s="3"/>
      <c r="JA138" s="3"/>
      <c r="JB138" s="3"/>
      <c r="JC138" s="3"/>
      <c r="JD138" s="3"/>
      <c r="JE138" s="3"/>
      <c r="JF138" s="3"/>
      <c r="JG138" s="3"/>
      <c r="JH138" s="3"/>
      <c r="JI138" s="3"/>
      <c r="JJ138" s="3"/>
      <c r="JK138" s="3"/>
      <c r="JL138" s="3"/>
      <c r="JM138" s="3"/>
      <c r="JN138" s="3"/>
      <c r="JO138" s="3"/>
      <c r="JP138" s="3"/>
      <c r="JQ138" s="3"/>
      <c r="JR138" s="3"/>
      <c r="JS138" s="3"/>
      <c r="JT138" s="3"/>
      <c r="JU138" s="3"/>
      <c r="JV138" s="3"/>
      <c r="JW138" s="3"/>
      <c r="JX138" s="3"/>
      <c r="JY138" s="3"/>
      <c r="JZ138" s="3"/>
      <c r="KA138" s="3"/>
      <c r="KB138" s="3"/>
      <c r="KC138" s="3"/>
      <c r="KD138" s="3"/>
      <c r="KE138" s="3"/>
      <c r="KF138" s="3"/>
      <c r="KG138" s="3"/>
      <c r="KH138" s="3"/>
      <c r="KI138" s="3"/>
      <c r="KJ138" s="3"/>
      <c r="KK138" s="3"/>
      <c r="KL138" s="3"/>
      <c r="KM138" s="3"/>
      <c r="KN138" s="3"/>
      <c r="KO138" s="3"/>
      <c r="KP138" s="3"/>
      <c r="KQ138" s="3"/>
      <c r="KR138" s="3"/>
      <c r="KS138" s="3"/>
      <c r="KT138" s="3"/>
      <c r="KU138" s="3"/>
      <c r="KV138" s="3"/>
      <c r="KW138" s="3"/>
      <c r="KX138" s="3"/>
      <c r="KY138" s="3"/>
      <c r="KZ138" s="3"/>
      <c r="LA138" s="3"/>
      <c r="LB138" s="3"/>
      <c r="LC138" s="3"/>
      <c r="LD138" s="3"/>
      <c r="LE138" s="3"/>
      <c r="LF138" s="3"/>
      <c r="LG138" s="3"/>
      <c r="LH138" s="3"/>
      <c r="LI138" s="3"/>
      <c r="LJ138" s="3"/>
      <c r="LK138" s="3"/>
      <c r="LL138" s="3"/>
      <c r="LM138" s="3"/>
      <c r="LN138" s="3"/>
      <c r="LO138" s="3"/>
      <c r="LP138" s="3"/>
      <c r="LQ138" s="3"/>
      <c r="LR138" s="3"/>
      <c r="LS138" s="3"/>
      <c r="LT138" s="3"/>
      <c r="LU138" s="3"/>
      <c r="LV138" s="3"/>
      <c r="LW138" s="3"/>
      <c r="LX138" s="3"/>
      <c r="LY138" s="3"/>
      <c r="LZ138" s="3"/>
      <c r="MA138" s="3"/>
      <c r="MB138" s="3"/>
      <c r="MC138" s="3"/>
      <c r="MD138" s="3"/>
      <c r="ME138" s="3"/>
      <c r="MF138" s="3"/>
      <c r="MG138" s="3"/>
      <c r="MH138" s="3"/>
      <c r="MI138" s="3"/>
      <c r="MJ138" s="3"/>
      <c r="MK138" s="3"/>
      <c r="ML138" s="3"/>
      <c r="MM138" s="3"/>
      <c r="MN138" s="3"/>
      <c r="MO138" s="3"/>
      <c r="MP138" s="3"/>
      <c r="MQ138" s="3"/>
      <c r="MR138" s="3"/>
      <c r="MS138" s="3"/>
      <c r="MT138" s="3"/>
      <c r="MU138" s="3"/>
      <c r="MV138" s="3"/>
      <c r="MW138" s="3"/>
      <c r="MX138" s="3"/>
      <c r="MY138" s="3"/>
      <c r="MZ138" s="3"/>
      <c r="NA138" s="3"/>
      <c r="NB138" s="3"/>
      <c r="NC138" s="3"/>
      <c r="ND138" s="3"/>
      <c r="NE138" s="3"/>
      <c r="NF138" s="3"/>
      <c r="NG138" s="3"/>
      <c r="NH138" s="3"/>
      <c r="NI138" s="3"/>
      <c r="NJ138" s="3"/>
      <c r="NK138" s="3"/>
      <c r="NL138" s="3"/>
      <c r="NM138" s="3"/>
      <c r="NN138" s="3"/>
      <c r="NO138" s="3"/>
      <c r="NP138" s="3"/>
      <c r="NQ138" s="3"/>
      <c r="NR138" s="3"/>
      <c r="NS138" s="3"/>
      <c r="NT138" s="3"/>
      <c r="NU138" s="3"/>
      <c r="NV138" s="3"/>
      <c r="NW138" s="3"/>
      <c r="NX138" s="3"/>
      <c r="NY138" s="3"/>
      <c r="NZ138" s="3"/>
      <c r="OA138" s="3"/>
      <c r="OB138" s="3"/>
      <c r="OC138" s="3"/>
      <c r="OD138" s="3"/>
      <c r="OE138" s="3"/>
      <c r="OF138" s="3"/>
      <c r="OG138" s="3"/>
      <c r="OH138" s="3"/>
      <c r="OI138" s="3"/>
      <c r="OJ138" s="3"/>
      <c r="OK138" s="3"/>
      <c r="OL138" s="3"/>
      <c r="OM138" s="3"/>
      <c r="ON138" s="3"/>
      <c r="OO138" s="3"/>
      <c r="OP138" s="3"/>
      <c r="OQ138" s="3"/>
      <c r="OR138" s="3"/>
      <c r="OS138" s="3"/>
      <c r="OT138" s="3"/>
      <c r="OU138" s="3"/>
      <c r="OV138" s="3"/>
      <c r="OW138" s="3"/>
      <c r="OX138" s="3"/>
      <c r="OY138" s="3"/>
      <c r="OZ138" s="3"/>
      <c r="PA138" s="3"/>
      <c r="PB138" s="3"/>
      <c r="PC138" s="3"/>
      <c r="PD138" s="3"/>
      <c r="PE138" s="3"/>
      <c r="PF138" s="3"/>
      <c r="PG138" s="3"/>
      <c r="PH138" s="3"/>
      <c r="PI138" s="3"/>
      <c r="PJ138" s="3"/>
      <c r="PK138" s="3"/>
      <c r="PL138" s="3"/>
      <c r="PM138" s="3"/>
      <c r="PN138" s="3"/>
      <c r="PO138" s="3"/>
      <c r="PP138" s="3"/>
      <c r="PQ138" s="3"/>
      <c r="PR138" s="3"/>
      <c r="PS138" s="3"/>
      <c r="PT138" s="3"/>
      <c r="PU138" s="3"/>
      <c r="PV138" s="3"/>
      <c r="PW138" s="3"/>
      <c r="PX138" s="3"/>
      <c r="PY138" s="3"/>
      <c r="PZ138" s="3"/>
      <c r="QA138" s="3"/>
      <c r="QB138" s="3"/>
      <c r="QC138" s="3"/>
      <c r="QD138" s="3"/>
      <c r="QE138" s="3"/>
      <c r="QF138" s="3"/>
      <c r="QG138" s="3"/>
      <c r="QH138" s="3"/>
      <c r="QI138" s="3"/>
      <c r="QJ138" s="3"/>
      <c r="QK138" s="3"/>
      <c r="QL138" s="3"/>
      <c r="QM138" s="3"/>
      <c r="QN138" s="3"/>
      <c r="QO138" s="3"/>
      <c r="QP138" s="3"/>
      <c r="QQ138" s="3"/>
      <c r="QR138" s="3"/>
      <c r="QS138" s="3"/>
      <c r="QT138" s="3"/>
      <c r="QU138" s="3"/>
      <c r="QV138" s="3"/>
      <c r="QW138" s="3"/>
      <c r="QX138" s="3"/>
      <c r="QY138" s="3"/>
      <c r="QZ138" s="3"/>
      <c r="RA138" s="3"/>
      <c r="RB138" s="3"/>
      <c r="RC138" s="3"/>
      <c r="RD138" s="3"/>
      <c r="RE138" s="3"/>
      <c r="RF138" s="3"/>
      <c r="RG138" s="3"/>
      <c r="RH138" s="3"/>
      <c r="RI138" s="3"/>
      <c r="RJ138" s="3"/>
      <c r="RK138" s="3"/>
      <c r="RL138" s="3"/>
      <c r="RM138" s="3"/>
      <c r="RN138" s="3"/>
      <c r="RO138" s="3"/>
      <c r="RP138" s="3"/>
      <c r="RQ138" s="3"/>
      <c r="RR138" s="3"/>
      <c r="RS138" s="3"/>
      <c r="RT138" s="3"/>
      <c r="RU138" s="3"/>
      <c r="RV138" s="3"/>
      <c r="RW138" s="3"/>
      <c r="RX138" s="3"/>
      <c r="RY138" s="3"/>
      <c r="RZ138" s="3"/>
      <c r="SA138" s="3"/>
      <c r="SB138" s="3"/>
      <c r="SC138" s="3"/>
      <c r="SD138" s="3"/>
      <c r="SE138" s="3"/>
      <c r="SF138" s="3"/>
      <c r="SG138" s="3"/>
      <c r="SH138" s="3"/>
      <c r="SI138" s="3"/>
      <c r="SJ138" s="3"/>
      <c r="SK138" s="3"/>
      <c r="SL138" s="3"/>
      <c r="SM138" s="3"/>
      <c r="SN138" s="3"/>
      <c r="SO138" s="3"/>
      <c r="SP138" s="3"/>
      <c r="SQ138" s="3"/>
      <c r="SR138" s="3"/>
      <c r="SS138" s="3"/>
      <c r="ST138" s="3"/>
      <c r="SU138" s="3"/>
      <c r="SV138" s="3"/>
      <c r="SW138" s="3"/>
      <c r="SX138" s="3"/>
      <c r="SY138" s="3"/>
      <c r="SZ138" s="3"/>
      <c r="TA138" s="3"/>
      <c r="TB138" s="3"/>
      <c r="TC138" s="3"/>
      <c r="TD138" s="3"/>
      <c r="TE138" s="3"/>
      <c r="TF138" s="3"/>
      <c r="TG138" s="3"/>
      <c r="TH138" s="3"/>
      <c r="TI138" s="3"/>
      <c r="TJ138" s="3"/>
      <c r="TK138" s="3"/>
      <c r="TL138" s="3"/>
      <c r="TM138" s="3"/>
      <c r="TN138" s="3"/>
      <c r="TO138" s="3"/>
      <c r="TP138" s="3"/>
      <c r="TQ138" s="3"/>
      <c r="TR138" s="3"/>
      <c r="TS138" s="3"/>
      <c r="TT138" s="3"/>
      <c r="TU138" s="3"/>
      <c r="TV138" s="3"/>
      <c r="TW138" s="3"/>
      <c r="TX138" s="3"/>
      <c r="TY138" s="3"/>
      <c r="TZ138" s="3"/>
      <c r="UA138" s="3"/>
      <c r="UB138" s="3"/>
      <c r="UC138" s="3"/>
      <c r="UD138" s="3"/>
      <c r="UE138" s="3"/>
      <c r="UF138" s="3"/>
      <c r="UG138" s="3"/>
      <c r="UH138" s="3"/>
      <c r="UI138" s="3"/>
      <c r="UJ138" s="3"/>
      <c r="UK138" s="3"/>
      <c r="UL138" s="3"/>
      <c r="UM138" s="3"/>
      <c r="UN138" s="3"/>
      <c r="UO138" s="3"/>
      <c r="UP138" s="3"/>
      <c r="UQ138" s="3"/>
      <c r="UR138" s="3"/>
      <c r="US138" s="3"/>
      <c r="UT138" s="3"/>
      <c r="UU138" s="3"/>
      <c r="UV138" s="3"/>
      <c r="UW138" s="3"/>
      <c r="UX138" s="3"/>
      <c r="UY138" s="3"/>
      <c r="UZ138" s="3"/>
      <c r="VA138" s="3"/>
      <c r="VB138" s="3"/>
      <c r="VC138" s="3"/>
      <c r="VD138" s="3"/>
      <c r="VE138" s="3"/>
      <c r="VF138" s="3"/>
      <c r="VG138" s="3"/>
      <c r="VH138" s="3"/>
      <c r="VI138" s="3"/>
      <c r="VJ138" s="3"/>
      <c r="VK138" s="3"/>
      <c r="VL138" s="3"/>
      <c r="VM138" s="3"/>
      <c r="VN138" s="3"/>
      <c r="VO138" s="3"/>
      <c r="VP138" s="3"/>
      <c r="VQ138" s="3"/>
      <c r="VR138" s="3"/>
      <c r="VS138" s="3"/>
      <c r="VT138" s="3"/>
      <c r="VU138" s="3"/>
      <c r="VV138" s="3"/>
      <c r="VW138" s="3"/>
      <c r="VX138" s="3"/>
      <c r="VY138" s="3"/>
      <c r="VZ138" s="3"/>
      <c r="WA138" s="3"/>
      <c r="WB138" s="3"/>
      <c r="WC138" s="3"/>
      <c r="WD138" s="3"/>
      <c r="WE138" s="3"/>
      <c r="WF138" s="3"/>
      <c r="WG138" s="3"/>
      <c r="WH138" s="3"/>
      <c r="WI138" s="3"/>
      <c r="WJ138" s="3"/>
      <c r="WK138" s="3"/>
      <c r="WL138" s="3"/>
      <c r="WM138" s="3"/>
      <c r="WN138" s="3"/>
      <c r="WO138" s="3"/>
      <c r="WP138" s="3"/>
      <c r="WQ138" s="3"/>
      <c r="WR138" s="3"/>
      <c r="WS138" s="3"/>
      <c r="WT138" s="3"/>
      <c r="WU138" s="3"/>
      <c r="WV138" s="3"/>
      <c r="WW138" s="3"/>
      <c r="WX138" s="3"/>
      <c r="WY138" s="3"/>
      <c r="WZ138" s="3"/>
      <c r="XA138" s="3"/>
      <c r="XB138" s="3"/>
      <c r="XC138" s="3"/>
      <c r="XD138" s="3"/>
      <c r="XE138" s="3"/>
      <c r="XF138" s="3"/>
      <c r="XG138" s="3"/>
      <c r="XH138" s="3"/>
      <c r="XI138" s="3"/>
      <c r="XJ138" s="3"/>
      <c r="XK138" s="3"/>
      <c r="XL138" s="3"/>
      <c r="XM138" s="3"/>
      <c r="XN138" s="3"/>
      <c r="XO138" s="3"/>
      <c r="XP138" s="3"/>
      <c r="XQ138" s="3"/>
      <c r="XR138" s="3"/>
      <c r="XS138" s="3"/>
      <c r="XT138" s="3"/>
      <c r="XU138" s="3"/>
      <c r="XV138" s="3"/>
      <c r="XW138" s="3"/>
      <c r="XX138" s="3"/>
      <c r="XY138" s="3"/>
      <c r="XZ138" s="3"/>
      <c r="YA138" s="3"/>
      <c r="YB138" s="3"/>
      <c r="YC138" s="3"/>
      <c r="YD138" s="3"/>
      <c r="YE138" s="3"/>
      <c r="YF138" s="3"/>
      <c r="YG138" s="3"/>
      <c r="YH138" s="3"/>
      <c r="YI138" s="3"/>
      <c r="YJ138" s="3"/>
      <c r="YK138" s="3"/>
      <c r="YL138" s="3"/>
      <c r="YM138" s="3"/>
      <c r="YN138" s="3"/>
      <c r="YO138" s="3"/>
      <c r="YP138" s="3"/>
      <c r="YQ138" s="3"/>
      <c r="YR138" s="3"/>
    </row>
    <row r="139" spans="1:668" ht="18" customHeight="1" x14ac:dyDescent="0.25">
      <c r="A139" s="4" t="s">
        <v>29</v>
      </c>
      <c r="B139" s="5" t="s">
        <v>30</v>
      </c>
      <c r="C139" s="6" t="s">
        <v>72</v>
      </c>
      <c r="D139" s="10">
        <v>43839</v>
      </c>
      <c r="E139" s="10" t="s">
        <v>113</v>
      </c>
      <c r="F139" s="132">
        <v>165000</v>
      </c>
      <c r="G139" s="176">
        <f>F139*0.0287</f>
        <v>4735.5</v>
      </c>
      <c r="H139" s="183">
        <v>27413.040000000001</v>
      </c>
      <c r="I139" s="183">
        <v>4943.8</v>
      </c>
      <c r="J139" s="183">
        <v>5675</v>
      </c>
      <c r="K139" s="183">
        <v>42767.34</v>
      </c>
      <c r="L139" s="176">
        <v>122232.66</v>
      </c>
      <c r="AG139" s="45"/>
      <c r="AH139" s="45"/>
      <c r="AI139" s="45"/>
      <c r="AJ139" s="45"/>
      <c r="AK139" s="45"/>
      <c r="AL139" s="45"/>
      <c r="AM139" s="45"/>
      <c r="AN139" s="45"/>
      <c r="AO139" s="45"/>
      <c r="AP139" s="45"/>
      <c r="AQ139" s="45"/>
    </row>
    <row r="140" spans="1:668" ht="18" customHeight="1" x14ac:dyDescent="0.25">
      <c r="A140" s="4" t="s">
        <v>144</v>
      </c>
      <c r="B140" s="5" t="s">
        <v>145</v>
      </c>
      <c r="C140" s="6" t="s">
        <v>73</v>
      </c>
      <c r="D140" s="10">
        <v>44593</v>
      </c>
      <c r="E140" s="10" t="s">
        <v>113</v>
      </c>
      <c r="F140" s="132">
        <v>40000</v>
      </c>
      <c r="G140" s="176">
        <v>1148</v>
      </c>
      <c r="H140" s="183">
        <v>0</v>
      </c>
      <c r="I140" s="183">
        <f t="shared" ref="I140" si="18">F140*0.0304</f>
        <v>1216</v>
      </c>
      <c r="J140" s="183">
        <v>1085</v>
      </c>
      <c r="K140" s="183">
        <v>3449</v>
      </c>
      <c r="L140" s="176">
        <v>36551</v>
      </c>
      <c r="AG140" s="45"/>
      <c r="AH140" s="45"/>
      <c r="AI140" s="45"/>
      <c r="AJ140" s="45"/>
      <c r="AK140" s="45"/>
      <c r="AL140" s="45"/>
      <c r="AM140" s="45"/>
      <c r="AN140" s="45"/>
      <c r="AO140" s="45"/>
      <c r="AP140" s="45"/>
      <c r="AQ140" s="45"/>
    </row>
    <row r="141" spans="1:668" ht="19.5" customHeight="1" x14ac:dyDescent="0.25">
      <c r="A141" s="41" t="s">
        <v>14</v>
      </c>
      <c r="B141" s="12">
        <v>3</v>
      </c>
      <c r="C141" s="7"/>
      <c r="D141" s="41"/>
      <c r="E141" s="41"/>
      <c r="F141" s="148">
        <f>SUM(F138:F140)</f>
        <v>290000</v>
      </c>
      <c r="G141" s="163">
        <f t="shared" ref="G141:L141" si="19">SUM(G138:G140)</f>
        <v>8323</v>
      </c>
      <c r="H141" s="148">
        <f t="shared" si="19"/>
        <v>35990.03</v>
      </c>
      <c r="I141" s="148">
        <f t="shared" si="19"/>
        <v>8743.7999999999993</v>
      </c>
      <c r="J141" s="148">
        <f t="shared" si="19"/>
        <v>9805</v>
      </c>
      <c r="K141" s="148">
        <f t="shared" si="19"/>
        <v>62861.83</v>
      </c>
      <c r="L141" s="163">
        <f t="shared" si="19"/>
        <v>227138.16999999998</v>
      </c>
      <c r="AG141" s="45"/>
      <c r="AH141" s="45"/>
      <c r="AI141" s="45"/>
      <c r="AJ141" s="45"/>
      <c r="AK141" s="45"/>
      <c r="AL141" s="45"/>
      <c r="AM141" s="45"/>
      <c r="AN141" s="45"/>
      <c r="AO141" s="45"/>
      <c r="AP141" s="45"/>
      <c r="AQ141" s="45"/>
    </row>
    <row r="143" spans="1:668" ht="15.75" x14ac:dyDescent="0.25">
      <c r="A143" s="37" t="s">
        <v>67</v>
      </c>
      <c r="B143" s="3"/>
      <c r="C143" s="42"/>
      <c r="D143" s="38"/>
      <c r="E143" s="38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15"/>
      <c r="AH143" s="15"/>
      <c r="AI143" s="15"/>
      <c r="AJ143" s="15"/>
      <c r="AK143" s="15"/>
      <c r="AL143" s="15"/>
      <c r="AM143" s="15"/>
      <c r="AN143" s="15"/>
      <c r="AO143" s="15"/>
      <c r="AP143" s="15"/>
      <c r="AQ143" s="15"/>
      <c r="AR143" s="3"/>
      <c r="AS143" s="3"/>
      <c r="AT143" s="50"/>
      <c r="AU143" s="50"/>
      <c r="AV143" s="50"/>
      <c r="AW143" s="50"/>
      <c r="AX143" s="50"/>
      <c r="AY143" s="50"/>
      <c r="AZ143" s="50"/>
      <c r="BA143" s="50"/>
      <c r="BB143" s="50"/>
      <c r="BC143" s="50"/>
      <c r="BD143" s="50"/>
      <c r="BE143" s="50"/>
      <c r="BF143" s="50"/>
      <c r="BG143" s="50"/>
      <c r="BH143" s="50"/>
      <c r="BI143" s="50"/>
      <c r="BJ143" s="50"/>
      <c r="BK143" s="50"/>
      <c r="BL143" s="50"/>
      <c r="BM143" s="50"/>
      <c r="BN143" s="50"/>
      <c r="BO143" s="50"/>
      <c r="BP143" s="50"/>
      <c r="BQ143" s="50"/>
      <c r="BR143" s="50"/>
      <c r="BS143" s="50"/>
      <c r="BT143" s="50"/>
      <c r="BU143" s="50"/>
      <c r="BV143" s="50"/>
      <c r="BW143" s="50"/>
      <c r="BX143" s="50"/>
      <c r="BY143" s="50"/>
      <c r="BZ143" s="50"/>
      <c r="CA143" s="50"/>
      <c r="CB143" s="50"/>
      <c r="CC143" s="50"/>
      <c r="CD143" s="50"/>
      <c r="CE143" s="50"/>
      <c r="CF143" s="50"/>
      <c r="CG143" s="50"/>
      <c r="CH143" s="50"/>
      <c r="CI143" s="50"/>
      <c r="CJ143" s="50"/>
      <c r="CK143" s="50"/>
      <c r="CL143" s="50"/>
      <c r="CM143" s="50"/>
      <c r="CN143" s="50"/>
      <c r="CO143" s="50"/>
      <c r="CP143" s="50"/>
      <c r="CQ143" s="50"/>
      <c r="CR143" s="50"/>
      <c r="CS143" s="50"/>
      <c r="CT143" s="50"/>
      <c r="CU143" s="50"/>
      <c r="CV143" s="50"/>
      <c r="CW143" s="50"/>
      <c r="CX143" s="50"/>
      <c r="CY143" s="50"/>
      <c r="CZ143" s="50"/>
      <c r="DA143" s="50"/>
      <c r="DB143" s="50"/>
      <c r="DC143" s="50"/>
      <c r="DD143" s="50"/>
      <c r="DE143" s="50"/>
      <c r="DF143" s="50"/>
      <c r="DG143" s="50"/>
      <c r="DH143" s="50"/>
      <c r="DI143" s="50"/>
      <c r="DJ143" s="50"/>
      <c r="DK143" s="50"/>
      <c r="DL143" s="50"/>
      <c r="DM143" s="50"/>
      <c r="DN143" s="50"/>
      <c r="DO143" s="50"/>
      <c r="DP143" s="50"/>
      <c r="DQ143" s="50"/>
      <c r="DR143" s="50"/>
      <c r="DS143" s="50"/>
      <c r="DT143" s="50"/>
      <c r="DU143" s="50"/>
      <c r="DV143" s="50"/>
      <c r="DW143" s="50"/>
      <c r="DX143" s="50"/>
      <c r="DY143" s="50"/>
      <c r="DZ143" s="50"/>
      <c r="EA143" s="50"/>
      <c r="EB143" s="50"/>
      <c r="EC143" s="50"/>
      <c r="ED143" s="50"/>
      <c r="EE143" s="50"/>
      <c r="EF143" s="50"/>
      <c r="EG143" s="50"/>
      <c r="EH143" s="50"/>
      <c r="EI143" s="50"/>
      <c r="EJ143" s="50"/>
      <c r="EK143" s="50"/>
      <c r="EL143" s="50"/>
      <c r="EM143" s="50"/>
      <c r="EN143" s="50"/>
      <c r="EO143" s="50"/>
      <c r="EP143" s="50"/>
      <c r="EQ143" s="50"/>
      <c r="ER143" s="50"/>
      <c r="ES143" s="50"/>
      <c r="ET143" s="50"/>
      <c r="EU143" s="50"/>
      <c r="EV143" s="50"/>
      <c r="EW143" s="50"/>
      <c r="EX143" s="50"/>
      <c r="EY143" s="50"/>
      <c r="EZ143" s="50"/>
      <c r="FA143" s="50"/>
      <c r="FB143" s="50"/>
      <c r="FC143" s="50"/>
      <c r="FD143" s="50"/>
      <c r="FE143" s="50"/>
      <c r="FF143" s="50"/>
      <c r="FG143" s="50"/>
      <c r="FH143" s="50"/>
      <c r="FI143" s="50"/>
      <c r="FJ143" s="50"/>
      <c r="FK143" s="50"/>
      <c r="FL143" s="50"/>
      <c r="FM143" s="50"/>
      <c r="FN143" s="50"/>
      <c r="FO143" s="50"/>
      <c r="FP143" s="50"/>
      <c r="FQ143" s="50"/>
      <c r="FR143" s="50"/>
      <c r="FS143" s="50"/>
      <c r="FT143" s="50"/>
      <c r="FU143" s="50"/>
      <c r="FV143" s="50"/>
      <c r="FW143" s="50"/>
      <c r="FX143" s="50"/>
      <c r="FY143" s="50"/>
      <c r="FZ143" s="50"/>
      <c r="GA143" s="50"/>
      <c r="GB143" s="50"/>
      <c r="GC143" s="50"/>
      <c r="GD143" s="50"/>
      <c r="GE143" s="50"/>
      <c r="GF143" s="50"/>
      <c r="GG143" s="50"/>
      <c r="GH143" s="50"/>
      <c r="GI143" s="50"/>
      <c r="GJ143" s="50"/>
      <c r="GK143" s="50"/>
      <c r="GL143" s="50"/>
      <c r="GM143" s="50"/>
      <c r="GN143" s="50"/>
      <c r="GO143" s="50"/>
      <c r="GP143" s="50"/>
      <c r="GQ143" s="50"/>
      <c r="GR143" s="50"/>
      <c r="GS143" s="50"/>
      <c r="GT143" s="50"/>
      <c r="GU143" s="50"/>
      <c r="GV143" s="50"/>
      <c r="GW143" s="50"/>
      <c r="GX143" s="50"/>
      <c r="GY143" s="50"/>
      <c r="GZ143" s="50"/>
      <c r="HA143" s="50"/>
      <c r="HB143" s="50"/>
      <c r="HC143" s="50"/>
      <c r="HD143" s="50"/>
      <c r="HE143" s="50"/>
      <c r="HF143" s="50"/>
      <c r="HG143" s="50"/>
      <c r="HH143" s="50"/>
      <c r="HI143" s="50"/>
      <c r="HJ143" s="50"/>
      <c r="HK143" s="50"/>
      <c r="HL143" s="50"/>
      <c r="HM143" s="50"/>
      <c r="HN143" s="50"/>
      <c r="HO143" s="50"/>
      <c r="HP143" s="50"/>
      <c r="HQ143" s="50"/>
      <c r="HR143" s="50"/>
      <c r="HS143" s="50"/>
      <c r="HT143" s="50"/>
      <c r="HU143" s="50"/>
      <c r="HV143" s="50"/>
      <c r="HW143" s="50"/>
      <c r="HX143" s="50"/>
      <c r="HY143" s="50"/>
      <c r="HZ143" s="50"/>
    </row>
    <row r="144" spans="1:668" ht="15.75" x14ac:dyDescent="0.25">
      <c r="A144" s="35" t="s">
        <v>76</v>
      </c>
      <c r="B144" s="5" t="s">
        <v>16</v>
      </c>
      <c r="C144" s="6" t="s">
        <v>72</v>
      </c>
      <c r="D144" s="10">
        <v>44270</v>
      </c>
      <c r="E144" s="10" t="s">
        <v>113</v>
      </c>
      <c r="F144" s="132">
        <v>43000</v>
      </c>
      <c r="G144" s="176">
        <v>1234.0999999999999</v>
      </c>
      <c r="H144" s="183">
        <v>0</v>
      </c>
      <c r="I144" s="183">
        <v>1307.2</v>
      </c>
      <c r="J144" s="183">
        <v>25</v>
      </c>
      <c r="K144" s="183">
        <v>2566.3000000000002</v>
      </c>
      <c r="L144" s="176">
        <v>40433.699999999997</v>
      </c>
      <c r="AG144" s="45"/>
      <c r="AH144" s="45"/>
      <c r="AI144" s="45"/>
      <c r="AJ144" s="45"/>
      <c r="AK144" s="45"/>
      <c r="AL144" s="45"/>
      <c r="AM144" s="45"/>
      <c r="AN144" s="45"/>
      <c r="AO144" s="45"/>
      <c r="AP144" s="45"/>
      <c r="AQ144" s="45"/>
      <c r="AT144" s="50"/>
      <c r="AU144" s="50"/>
      <c r="AV144" s="50"/>
      <c r="AW144" s="50"/>
      <c r="AX144" s="50"/>
      <c r="AY144" s="50"/>
      <c r="AZ144" s="50"/>
      <c r="BA144" s="50"/>
      <c r="BB144" s="50"/>
      <c r="BC144" s="50"/>
      <c r="BD144" s="50"/>
      <c r="BE144" s="50"/>
      <c r="BF144" s="50"/>
      <c r="BG144" s="50"/>
      <c r="BH144" s="50"/>
      <c r="BI144" s="50"/>
      <c r="BJ144" s="50"/>
      <c r="BK144" s="50"/>
      <c r="BL144" s="50"/>
      <c r="BM144" s="50"/>
      <c r="BN144" s="50"/>
      <c r="BO144" s="50"/>
      <c r="BP144" s="50"/>
      <c r="BQ144" s="50"/>
      <c r="BR144" s="50"/>
      <c r="BS144" s="50"/>
      <c r="BT144" s="50"/>
      <c r="BU144" s="50"/>
      <c r="BV144" s="50"/>
      <c r="BW144" s="50"/>
      <c r="BX144" s="50"/>
      <c r="BY144" s="50"/>
      <c r="BZ144" s="50"/>
      <c r="CA144" s="50"/>
      <c r="CB144" s="50"/>
      <c r="CC144" s="50"/>
      <c r="CD144" s="50"/>
      <c r="CE144" s="50"/>
      <c r="CF144" s="50"/>
      <c r="CG144" s="50"/>
      <c r="CH144" s="50"/>
      <c r="CI144" s="50"/>
      <c r="CJ144" s="50"/>
      <c r="CK144" s="50"/>
      <c r="CL144" s="50"/>
      <c r="CM144" s="50"/>
      <c r="CN144" s="50"/>
      <c r="CO144" s="50"/>
      <c r="CP144" s="50"/>
      <c r="CQ144" s="50"/>
      <c r="CR144" s="50"/>
      <c r="CS144" s="50"/>
      <c r="CT144" s="50"/>
      <c r="CU144" s="50"/>
      <c r="CV144" s="50"/>
      <c r="CW144" s="50"/>
      <c r="CX144" s="50"/>
      <c r="CY144" s="50"/>
      <c r="CZ144" s="50"/>
      <c r="DA144" s="50"/>
      <c r="DB144" s="50"/>
      <c r="DC144" s="50"/>
      <c r="DD144" s="50"/>
      <c r="DE144" s="50"/>
      <c r="DF144" s="50"/>
      <c r="DG144" s="50"/>
      <c r="DH144" s="50"/>
      <c r="DI144" s="50"/>
      <c r="DJ144" s="50"/>
      <c r="DK144" s="50"/>
      <c r="DL144" s="50"/>
      <c r="DM144" s="50"/>
      <c r="DN144" s="50"/>
      <c r="DO144" s="50"/>
      <c r="DP144" s="50"/>
      <c r="DQ144" s="50"/>
      <c r="DR144" s="50"/>
      <c r="DS144" s="50"/>
      <c r="DT144" s="50"/>
      <c r="DU144" s="50"/>
      <c r="DV144" s="50"/>
      <c r="DW144" s="50"/>
      <c r="DX144" s="50"/>
      <c r="DY144" s="50"/>
      <c r="DZ144" s="50"/>
      <c r="EA144" s="50"/>
      <c r="EB144" s="50"/>
      <c r="EC144" s="50"/>
      <c r="ED144" s="50"/>
      <c r="EE144" s="50"/>
      <c r="EF144" s="50"/>
      <c r="EG144" s="50"/>
      <c r="EH144" s="50"/>
      <c r="EI144" s="50"/>
      <c r="EJ144" s="50"/>
      <c r="EK144" s="50"/>
      <c r="EL144" s="50"/>
      <c r="EM144" s="50"/>
      <c r="EN144" s="50"/>
      <c r="EO144" s="50"/>
      <c r="EP144" s="50"/>
      <c r="EQ144" s="50"/>
      <c r="ER144" s="50"/>
      <c r="ES144" s="50"/>
      <c r="ET144" s="50"/>
      <c r="EU144" s="50"/>
      <c r="EV144" s="50"/>
      <c r="EW144" s="50"/>
      <c r="EX144" s="50"/>
      <c r="EY144" s="50"/>
      <c r="EZ144" s="50"/>
      <c r="FA144" s="50"/>
      <c r="FB144" s="50"/>
      <c r="FC144" s="50"/>
      <c r="FD144" s="50"/>
      <c r="FE144" s="50"/>
      <c r="FF144" s="50"/>
      <c r="FG144" s="50"/>
      <c r="FH144" s="50"/>
      <c r="FI144" s="50"/>
      <c r="FJ144" s="50"/>
      <c r="FK144" s="50"/>
      <c r="FL144" s="50"/>
      <c r="FM144" s="50"/>
      <c r="FN144" s="50"/>
      <c r="FO144" s="50"/>
      <c r="FP144" s="50"/>
      <c r="FQ144" s="50"/>
      <c r="FR144" s="50"/>
      <c r="FS144" s="50"/>
      <c r="FT144" s="50"/>
      <c r="FU144" s="50"/>
      <c r="FV144" s="50"/>
      <c r="FW144" s="50"/>
      <c r="FX144" s="50"/>
      <c r="FY144" s="50"/>
      <c r="FZ144" s="50"/>
      <c r="GA144" s="50"/>
      <c r="GB144" s="50"/>
      <c r="GC144" s="50"/>
      <c r="GD144" s="50"/>
      <c r="GE144" s="50"/>
      <c r="GF144" s="50"/>
      <c r="GG144" s="50"/>
      <c r="GH144" s="50"/>
      <c r="GI144" s="50"/>
      <c r="GJ144" s="50"/>
      <c r="GK144" s="50"/>
      <c r="GL144" s="50"/>
      <c r="GM144" s="50"/>
      <c r="GN144" s="50"/>
      <c r="GO144" s="50"/>
      <c r="GP144" s="50"/>
      <c r="GQ144" s="50"/>
      <c r="GR144" s="50"/>
      <c r="GS144" s="50"/>
      <c r="GT144" s="50"/>
      <c r="GU144" s="50"/>
      <c r="GV144" s="50"/>
      <c r="GW144" s="50"/>
      <c r="GX144" s="50"/>
      <c r="GY144" s="50"/>
      <c r="GZ144" s="50"/>
      <c r="HA144" s="50"/>
      <c r="HB144" s="50"/>
      <c r="HC144" s="50"/>
      <c r="HD144" s="50"/>
      <c r="HE144" s="50"/>
      <c r="HF144" s="50"/>
      <c r="HG144" s="50"/>
      <c r="HH144" s="50"/>
      <c r="HI144" s="50"/>
      <c r="HJ144" s="50"/>
      <c r="HK144" s="50"/>
      <c r="HL144" s="50"/>
      <c r="HM144" s="50"/>
      <c r="HN144" s="50"/>
      <c r="HO144" s="50"/>
      <c r="HP144" s="50"/>
      <c r="HQ144" s="50"/>
      <c r="HR144" s="50"/>
      <c r="HS144" s="50"/>
      <c r="HT144" s="50"/>
      <c r="HU144" s="50"/>
      <c r="HV144" s="50"/>
      <c r="HW144" s="50"/>
      <c r="HX144" s="50"/>
      <c r="HY144" s="50"/>
      <c r="HZ144" s="50"/>
    </row>
    <row r="145" spans="1:234" ht="15.75" x14ac:dyDescent="0.25">
      <c r="A145" s="35" t="s">
        <v>149</v>
      </c>
      <c r="B145" s="5" t="s">
        <v>16</v>
      </c>
      <c r="C145" s="6" t="s">
        <v>72</v>
      </c>
      <c r="D145" s="10">
        <v>44593</v>
      </c>
      <c r="E145" s="10" t="s">
        <v>113</v>
      </c>
      <c r="F145" s="132">
        <v>35000</v>
      </c>
      <c r="G145" s="176">
        <v>1004.5</v>
      </c>
      <c r="H145" s="183">
        <v>0</v>
      </c>
      <c r="I145" s="183">
        <v>1064</v>
      </c>
      <c r="J145" s="183">
        <v>25</v>
      </c>
      <c r="K145" s="183">
        <v>2093.5</v>
      </c>
      <c r="L145" s="176">
        <v>32906.5</v>
      </c>
      <c r="AG145" s="45"/>
      <c r="AH145" s="45"/>
      <c r="AI145" s="45"/>
      <c r="AJ145" s="45"/>
      <c r="AK145" s="45"/>
      <c r="AL145" s="45"/>
      <c r="AM145" s="45"/>
      <c r="AN145" s="45"/>
      <c r="AO145" s="45"/>
      <c r="AP145" s="45"/>
      <c r="AQ145" s="45"/>
      <c r="AT145" s="50"/>
      <c r="AU145" s="50"/>
      <c r="AV145" s="50"/>
      <c r="AW145" s="50"/>
      <c r="AX145" s="50"/>
      <c r="AY145" s="50"/>
      <c r="AZ145" s="50"/>
      <c r="BA145" s="50"/>
      <c r="BB145" s="50"/>
      <c r="BC145" s="50"/>
      <c r="BD145" s="50"/>
      <c r="BE145" s="50"/>
      <c r="BF145" s="50"/>
      <c r="BG145" s="50"/>
      <c r="BH145" s="50"/>
      <c r="BI145" s="50"/>
      <c r="BJ145" s="50"/>
      <c r="BK145" s="50"/>
      <c r="BL145" s="50"/>
      <c r="BM145" s="50"/>
      <c r="BN145" s="50"/>
      <c r="BO145" s="50"/>
      <c r="BP145" s="50"/>
      <c r="BQ145" s="50"/>
      <c r="BR145" s="50"/>
      <c r="BS145" s="50"/>
      <c r="BT145" s="50"/>
      <c r="BU145" s="50"/>
      <c r="BV145" s="50"/>
      <c r="BW145" s="50"/>
      <c r="BX145" s="50"/>
      <c r="BY145" s="50"/>
      <c r="BZ145" s="50"/>
      <c r="CA145" s="50"/>
      <c r="CB145" s="50"/>
      <c r="CC145" s="50"/>
      <c r="CD145" s="50"/>
      <c r="CE145" s="50"/>
      <c r="CF145" s="50"/>
      <c r="CG145" s="50"/>
      <c r="CH145" s="50"/>
      <c r="CI145" s="50"/>
      <c r="CJ145" s="50"/>
      <c r="CK145" s="50"/>
      <c r="CL145" s="50"/>
      <c r="CM145" s="50"/>
      <c r="CN145" s="50"/>
      <c r="CO145" s="50"/>
      <c r="CP145" s="50"/>
      <c r="CQ145" s="50"/>
      <c r="CR145" s="50"/>
      <c r="CS145" s="50"/>
      <c r="CT145" s="50"/>
      <c r="CU145" s="50"/>
      <c r="CV145" s="50"/>
      <c r="CW145" s="50"/>
      <c r="CX145" s="50"/>
      <c r="CY145" s="50"/>
      <c r="CZ145" s="50"/>
      <c r="DA145" s="50"/>
      <c r="DB145" s="50"/>
      <c r="DC145" s="50"/>
      <c r="DD145" s="50"/>
      <c r="DE145" s="50"/>
      <c r="DF145" s="50"/>
      <c r="DG145" s="50"/>
      <c r="DH145" s="50"/>
      <c r="DI145" s="50"/>
      <c r="DJ145" s="50"/>
      <c r="DK145" s="50"/>
      <c r="DL145" s="50"/>
      <c r="DM145" s="50"/>
      <c r="DN145" s="50"/>
      <c r="DO145" s="50"/>
      <c r="DP145" s="50"/>
      <c r="DQ145" s="50"/>
      <c r="DR145" s="50"/>
      <c r="DS145" s="50"/>
      <c r="DT145" s="50"/>
      <c r="DU145" s="50"/>
      <c r="DV145" s="50"/>
      <c r="DW145" s="50"/>
      <c r="DX145" s="50"/>
      <c r="DY145" s="50"/>
      <c r="DZ145" s="50"/>
      <c r="EA145" s="50"/>
      <c r="EB145" s="50"/>
      <c r="EC145" s="50"/>
      <c r="ED145" s="50"/>
      <c r="EE145" s="50"/>
      <c r="EF145" s="50"/>
      <c r="EG145" s="50"/>
      <c r="EH145" s="50"/>
      <c r="EI145" s="50"/>
      <c r="EJ145" s="50"/>
      <c r="EK145" s="50"/>
      <c r="EL145" s="50"/>
      <c r="EM145" s="50"/>
      <c r="EN145" s="50"/>
      <c r="EO145" s="50"/>
      <c r="EP145" s="50"/>
      <c r="EQ145" s="50"/>
      <c r="ER145" s="50"/>
      <c r="ES145" s="50"/>
      <c r="ET145" s="50"/>
      <c r="EU145" s="50"/>
      <c r="EV145" s="50"/>
      <c r="EW145" s="50"/>
      <c r="EX145" s="50"/>
      <c r="EY145" s="50"/>
      <c r="EZ145" s="50"/>
      <c r="FA145" s="50"/>
      <c r="FB145" s="50"/>
      <c r="FC145" s="50"/>
      <c r="FD145" s="50"/>
      <c r="FE145" s="50"/>
      <c r="FF145" s="50"/>
      <c r="FG145" s="50"/>
      <c r="FH145" s="50"/>
      <c r="FI145" s="50"/>
      <c r="FJ145" s="50"/>
      <c r="FK145" s="50"/>
      <c r="FL145" s="50"/>
      <c r="FM145" s="50"/>
      <c r="FN145" s="50"/>
      <c r="FO145" s="50"/>
      <c r="FP145" s="50"/>
      <c r="FQ145" s="50"/>
      <c r="FR145" s="50"/>
      <c r="FS145" s="50"/>
      <c r="FT145" s="50"/>
      <c r="FU145" s="50"/>
      <c r="FV145" s="50"/>
      <c r="FW145" s="50"/>
      <c r="FX145" s="50"/>
      <c r="FY145" s="50"/>
      <c r="FZ145" s="50"/>
      <c r="GA145" s="50"/>
      <c r="GB145" s="50"/>
      <c r="GC145" s="50"/>
      <c r="GD145" s="50"/>
      <c r="GE145" s="50"/>
      <c r="GF145" s="50"/>
      <c r="GG145" s="50"/>
      <c r="GH145" s="50"/>
      <c r="GI145" s="50"/>
      <c r="GJ145" s="50"/>
      <c r="GK145" s="50"/>
      <c r="GL145" s="50"/>
      <c r="GM145" s="50"/>
      <c r="GN145" s="50"/>
      <c r="GO145" s="50"/>
      <c r="GP145" s="50"/>
      <c r="GQ145" s="50"/>
      <c r="GR145" s="50"/>
      <c r="GS145" s="50"/>
      <c r="GT145" s="50"/>
      <c r="GU145" s="50"/>
      <c r="GV145" s="50"/>
      <c r="GW145" s="50"/>
      <c r="GX145" s="50"/>
      <c r="GY145" s="50"/>
      <c r="GZ145" s="50"/>
      <c r="HA145" s="50"/>
      <c r="HB145" s="50"/>
      <c r="HC145" s="50"/>
      <c r="HD145" s="50"/>
      <c r="HE145" s="50"/>
      <c r="HF145" s="50"/>
      <c r="HG145" s="50"/>
      <c r="HH145" s="50"/>
      <c r="HI145" s="50"/>
      <c r="HJ145" s="50"/>
      <c r="HK145" s="50"/>
      <c r="HL145" s="50"/>
      <c r="HM145" s="50"/>
      <c r="HN145" s="50"/>
      <c r="HO145" s="50"/>
      <c r="HP145" s="50"/>
      <c r="HQ145" s="50"/>
      <c r="HR145" s="50"/>
      <c r="HS145" s="50"/>
      <c r="HT145" s="50"/>
      <c r="HU145" s="50"/>
      <c r="HV145" s="50"/>
      <c r="HW145" s="50"/>
      <c r="HX145" s="50"/>
      <c r="HY145" s="50"/>
      <c r="HZ145" s="50"/>
    </row>
    <row r="146" spans="1:234" ht="15.75" x14ac:dyDescent="0.25">
      <c r="A146" s="35" t="s">
        <v>211</v>
      </c>
      <c r="B146" s="5" t="s">
        <v>55</v>
      </c>
      <c r="C146" s="6" t="s">
        <v>73</v>
      </c>
      <c r="D146" s="10">
        <v>44593</v>
      </c>
      <c r="E146" s="10" t="s">
        <v>113</v>
      </c>
      <c r="F146" s="132">
        <v>125000</v>
      </c>
      <c r="G146" s="176">
        <v>3587.5</v>
      </c>
      <c r="H146" s="183">
        <v>17985.990000000002</v>
      </c>
      <c r="I146" s="183">
        <v>3800</v>
      </c>
      <c r="J146" s="183">
        <v>25</v>
      </c>
      <c r="K146" s="183">
        <v>25398.49</v>
      </c>
      <c r="L146" s="176">
        <v>99601.51</v>
      </c>
      <c r="AG146" s="45"/>
      <c r="AH146" s="45"/>
      <c r="AI146" s="45"/>
      <c r="AJ146" s="45"/>
      <c r="AK146" s="45"/>
      <c r="AL146" s="45"/>
      <c r="AM146" s="45"/>
      <c r="AN146" s="45"/>
      <c r="AO146" s="45"/>
      <c r="AP146" s="45"/>
      <c r="AQ146" s="45"/>
      <c r="AT146" s="50"/>
      <c r="AU146" s="50"/>
      <c r="AV146" s="50"/>
      <c r="AW146" s="50"/>
      <c r="AX146" s="50"/>
      <c r="AY146" s="50"/>
      <c r="AZ146" s="50"/>
      <c r="BA146" s="50"/>
      <c r="BB146" s="50"/>
      <c r="BC146" s="50"/>
      <c r="BD146" s="50"/>
      <c r="BE146" s="50"/>
      <c r="BF146" s="50"/>
      <c r="BG146" s="50"/>
      <c r="BH146" s="50"/>
      <c r="BI146" s="50"/>
      <c r="BJ146" s="50"/>
      <c r="BK146" s="50"/>
      <c r="BL146" s="50"/>
      <c r="BM146" s="50"/>
      <c r="BN146" s="50"/>
      <c r="BO146" s="50"/>
      <c r="BP146" s="50"/>
      <c r="BQ146" s="50"/>
      <c r="BR146" s="50"/>
      <c r="BS146" s="50"/>
      <c r="BT146" s="50"/>
      <c r="BU146" s="50"/>
      <c r="BV146" s="50"/>
      <c r="BW146" s="50"/>
      <c r="BX146" s="50"/>
      <c r="BY146" s="50"/>
      <c r="BZ146" s="50"/>
      <c r="CA146" s="50"/>
      <c r="CB146" s="50"/>
      <c r="CC146" s="50"/>
      <c r="CD146" s="50"/>
      <c r="CE146" s="50"/>
      <c r="CF146" s="50"/>
      <c r="CG146" s="50"/>
      <c r="CH146" s="50"/>
      <c r="CI146" s="50"/>
      <c r="CJ146" s="50"/>
      <c r="CK146" s="50"/>
      <c r="CL146" s="50"/>
      <c r="CM146" s="50"/>
      <c r="CN146" s="50"/>
      <c r="CO146" s="50"/>
      <c r="CP146" s="50"/>
      <c r="CQ146" s="50"/>
      <c r="CR146" s="50"/>
      <c r="CS146" s="50"/>
      <c r="CT146" s="50"/>
      <c r="CU146" s="50"/>
      <c r="CV146" s="50"/>
      <c r="CW146" s="50"/>
      <c r="CX146" s="50"/>
      <c r="CY146" s="50"/>
      <c r="CZ146" s="50"/>
      <c r="DA146" s="50"/>
      <c r="DB146" s="50"/>
      <c r="DC146" s="50"/>
      <c r="DD146" s="50"/>
      <c r="DE146" s="50"/>
      <c r="DF146" s="50"/>
      <c r="DG146" s="50"/>
      <c r="DH146" s="50"/>
      <c r="DI146" s="50"/>
      <c r="DJ146" s="50"/>
      <c r="DK146" s="50"/>
      <c r="DL146" s="50"/>
      <c r="DM146" s="50"/>
      <c r="DN146" s="50"/>
      <c r="DO146" s="50"/>
      <c r="DP146" s="50"/>
      <c r="DQ146" s="50"/>
      <c r="DR146" s="50"/>
      <c r="DS146" s="50"/>
      <c r="DT146" s="50"/>
      <c r="DU146" s="50"/>
      <c r="DV146" s="50"/>
      <c r="DW146" s="50"/>
      <c r="DX146" s="50"/>
      <c r="DY146" s="50"/>
      <c r="DZ146" s="50"/>
      <c r="EA146" s="50"/>
      <c r="EB146" s="50"/>
      <c r="EC146" s="50"/>
      <c r="ED146" s="50"/>
      <c r="EE146" s="50"/>
      <c r="EF146" s="50"/>
      <c r="EG146" s="50"/>
      <c r="EH146" s="50"/>
      <c r="EI146" s="50"/>
      <c r="EJ146" s="50"/>
      <c r="EK146" s="50"/>
      <c r="EL146" s="50"/>
      <c r="EM146" s="50"/>
      <c r="EN146" s="50"/>
      <c r="EO146" s="50"/>
      <c r="EP146" s="50"/>
      <c r="EQ146" s="50"/>
      <c r="ER146" s="50"/>
      <c r="ES146" s="50"/>
      <c r="ET146" s="50"/>
      <c r="EU146" s="50"/>
      <c r="EV146" s="50"/>
      <c r="EW146" s="50"/>
      <c r="EX146" s="50"/>
      <c r="EY146" s="50"/>
      <c r="EZ146" s="50"/>
      <c r="FA146" s="50"/>
      <c r="FB146" s="50"/>
      <c r="FC146" s="50"/>
      <c r="FD146" s="50"/>
      <c r="FE146" s="50"/>
      <c r="FF146" s="50"/>
      <c r="FG146" s="50"/>
      <c r="FH146" s="50"/>
      <c r="FI146" s="50"/>
      <c r="FJ146" s="50"/>
      <c r="FK146" s="50"/>
      <c r="FL146" s="50"/>
      <c r="FM146" s="50"/>
      <c r="FN146" s="50"/>
      <c r="FO146" s="50"/>
      <c r="FP146" s="50"/>
      <c r="FQ146" s="50"/>
      <c r="FR146" s="50"/>
      <c r="FS146" s="50"/>
      <c r="FT146" s="50"/>
      <c r="FU146" s="50"/>
      <c r="FV146" s="50"/>
      <c r="FW146" s="50"/>
      <c r="FX146" s="50"/>
      <c r="FY146" s="50"/>
      <c r="FZ146" s="50"/>
      <c r="GA146" s="50"/>
      <c r="GB146" s="50"/>
      <c r="GC146" s="50"/>
      <c r="GD146" s="50"/>
      <c r="GE146" s="50"/>
      <c r="GF146" s="50"/>
      <c r="GG146" s="50"/>
      <c r="GH146" s="50"/>
      <c r="GI146" s="50"/>
      <c r="GJ146" s="50"/>
      <c r="GK146" s="50"/>
      <c r="GL146" s="50"/>
      <c r="GM146" s="50"/>
      <c r="GN146" s="50"/>
      <c r="GO146" s="50"/>
      <c r="GP146" s="50"/>
      <c r="GQ146" s="50"/>
      <c r="GR146" s="50"/>
      <c r="GS146" s="50"/>
      <c r="GT146" s="50"/>
      <c r="GU146" s="50"/>
      <c r="GV146" s="50"/>
      <c r="GW146" s="50"/>
      <c r="GX146" s="50"/>
      <c r="GY146" s="50"/>
      <c r="GZ146" s="50"/>
      <c r="HA146" s="50"/>
      <c r="HB146" s="50"/>
      <c r="HC146" s="50"/>
      <c r="HD146" s="50"/>
      <c r="HE146" s="50"/>
      <c r="HF146" s="50"/>
      <c r="HG146" s="50"/>
      <c r="HH146" s="50"/>
      <c r="HI146" s="50"/>
      <c r="HJ146" s="50"/>
      <c r="HK146" s="50"/>
      <c r="HL146" s="50"/>
      <c r="HM146" s="50"/>
      <c r="HN146" s="50"/>
      <c r="HO146" s="50"/>
      <c r="HP146" s="50"/>
      <c r="HQ146" s="50"/>
      <c r="HR146" s="50"/>
      <c r="HS146" s="50"/>
      <c r="HT146" s="50"/>
      <c r="HU146" s="50"/>
      <c r="HV146" s="50"/>
      <c r="HW146" s="50"/>
      <c r="HX146" s="50"/>
      <c r="HY146" s="50"/>
      <c r="HZ146" s="50"/>
    </row>
    <row r="147" spans="1:234" ht="15.75" x14ac:dyDescent="0.25">
      <c r="A147" s="35" t="s">
        <v>196</v>
      </c>
      <c r="B147" s="5" t="s">
        <v>17</v>
      </c>
      <c r="C147" s="6" t="s">
        <v>73</v>
      </c>
      <c r="D147" s="10">
        <v>44682</v>
      </c>
      <c r="E147" s="10" t="s">
        <v>113</v>
      </c>
      <c r="F147" s="132">
        <v>30000</v>
      </c>
      <c r="G147" s="176">
        <v>861</v>
      </c>
      <c r="H147" s="183">
        <v>0</v>
      </c>
      <c r="I147" s="183">
        <v>912</v>
      </c>
      <c r="J147" s="183">
        <v>25</v>
      </c>
      <c r="K147" s="183">
        <v>1798</v>
      </c>
      <c r="L147" s="176">
        <v>28202</v>
      </c>
      <c r="AG147" s="45"/>
      <c r="AH147" s="45"/>
      <c r="AI147" s="45"/>
      <c r="AJ147" s="45"/>
      <c r="AK147" s="45"/>
      <c r="AL147" s="45"/>
      <c r="AM147" s="45"/>
      <c r="AN147" s="45"/>
      <c r="AO147" s="45"/>
      <c r="AP147" s="45"/>
      <c r="AQ147" s="45"/>
      <c r="AT147" s="50"/>
      <c r="AU147" s="50"/>
      <c r="AV147" s="50"/>
      <c r="AW147" s="50"/>
      <c r="AX147" s="50"/>
      <c r="AY147" s="50"/>
      <c r="AZ147" s="50"/>
      <c r="BA147" s="50"/>
      <c r="BB147" s="50"/>
      <c r="BC147" s="50"/>
      <c r="BD147" s="50"/>
      <c r="BE147" s="50"/>
      <c r="BF147" s="50"/>
      <c r="BG147" s="50"/>
      <c r="BH147" s="50"/>
      <c r="BI147" s="50"/>
      <c r="BJ147" s="50"/>
      <c r="BK147" s="50"/>
      <c r="BL147" s="50"/>
      <c r="BM147" s="50"/>
      <c r="BN147" s="50"/>
      <c r="BO147" s="50"/>
      <c r="BP147" s="50"/>
      <c r="BQ147" s="50"/>
      <c r="BR147" s="50"/>
      <c r="BS147" s="50"/>
      <c r="BT147" s="50"/>
      <c r="BU147" s="50"/>
      <c r="BV147" s="50"/>
      <c r="BW147" s="50"/>
      <c r="BX147" s="50"/>
      <c r="BY147" s="50"/>
      <c r="BZ147" s="50"/>
      <c r="CA147" s="50"/>
      <c r="CB147" s="50"/>
      <c r="CC147" s="50"/>
      <c r="CD147" s="50"/>
      <c r="CE147" s="50"/>
      <c r="CF147" s="50"/>
      <c r="CG147" s="50"/>
      <c r="CH147" s="50"/>
      <c r="CI147" s="50"/>
      <c r="CJ147" s="50"/>
      <c r="CK147" s="50"/>
      <c r="CL147" s="50"/>
      <c r="CM147" s="50"/>
      <c r="CN147" s="50"/>
      <c r="CO147" s="50"/>
      <c r="CP147" s="50"/>
      <c r="CQ147" s="50"/>
      <c r="CR147" s="50"/>
      <c r="CS147" s="50"/>
      <c r="CT147" s="50"/>
      <c r="CU147" s="50"/>
      <c r="CV147" s="50"/>
      <c r="CW147" s="50"/>
      <c r="CX147" s="50"/>
      <c r="CY147" s="50"/>
      <c r="CZ147" s="50"/>
      <c r="DA147" s="50"/>
      <c r="DB147" s="50"/>
      <c r="DC147" s="50"/>
      <c r="DD147" s="50"/>
      <c r="DE147" s="50"/>
      <c r="DF147" s="50"/>
      <c r="DG147" s="50"/>
      <c r="DH147" s="50"/>
      <c r="DI147" s="50"/>
      <c r="DJ147" s="50"/>
      <c r="DK147" s="50"/>
      <c r="DL147" s="50"/>
      <c r="DM147" s="50"/>
      <c r="DN147" s="50"/>
      <c r="DO147" s="50"/>
      <c r="DP147" s="50"/>
      <c r="DQ147" s="50"/>
      <c r="DR147" s="50"/>
      <c r="DS147" s="50"/>
      <c r="DT147" s="50"/>
      <c r="DU147" s="50"/>
      <c r="DV147" s="50"/>
      <c r="DW147" s="50"/>
      <c r="DX147" s="50"/>
      <c r="DY147" s="50"/>
      <c r="DZ147" s="50"/>
      <c r="EA147" s="50"/>
      <c r="EB147" s="50"/>
      <c r="EC147" s="50"/>
      <c r="ED147" s="50"/>
      <c r="EE147" s="50"/>
      <c r="EF147" s="50"/>
      <c r="EG147" s="50"/>
      <c r="EH147" s="50"/>
      <c r="EI147" s="50"/>
      <c r="EJ147" s="50"/>
      <c r="EK147" s="50"/>
      <c r="EL147" s="50"/>
      <c r="EM147" s="50"/>
      <c r="EN147" s="50"/>
      <c r="EO147" s="50"/>
      <c r="EP147" s="50"/>
      <c r="EQ147" s="50"/>
      <c r="ER147" s="50"/>
      <c r="ES147" s="50"/>
      <c r="ET147" s="50"/>
      <c r="EU147" s="50"/>
      <c r="EV147" s="50"/>
      <c r="EW147" s="50"/>
      <c r="EX147" s="50"/>
      <c r="EY147" s="50"/>
      <c r="EZ147" s="50"/>
      <c r="FA147" s="50"/>
      <c r="FB147" s="50"/>
      <c r="FC147" s="50"/>
      <c r="FD147" s="50"/>
      <c r="FE147" s="50"/>
      <c r="FF147" s="50"/>
      <c r="FG147" s="50"/>
      <c r="FH147" s="50"/>
      <c r="FI147" s="50"/>
      <c r="FJ147" s="50"/>
      <c r="FK147" s="50"/>
      <c r="FL147" s="50"/>
      <c r="FM147" s="50"/>
      <c r="FN147" s="50"/>
      <c r="FO147" s="50"/>
      <c r="FP147" s="50"/>
      <c r="FQ147" s="50"/>
      <c r="FR147" s="50"/>
      <c r="FS147" s="50"/>
      <c r="FT147" s="50"/>
      <c r="FU147" s="50"/>
      <c r="FV147" s="50"/>
      <c r="FW147" s="50"/>
      <c r="FX147" s="50"/>
      <c r="FY147" s="50"/>
      <c r="FZ147" s="50"/>
      <c r="GA147" s="50"/>
      <c r="GB147" s="50"/>
      <c r="GC147" s="50"/>
      <c r="GD147" s="50"/>
      <c r="GE147" s="50"/>
      <c r="GF147" s="50"/>
      <c r="GG147" s="50"/>
      <c r="GH147" s="50"/>
      <c r="GI147" s="50"/>
      <c r="GJ147" s="50"/>
      <c r="GK147" s="50"/>
      <c r="GL147" s="50"/>
      <c r="GM147" s="50"/>
      <c r="GN147" s="50"/>
      <c r="GO147" s="50"/>
      <c r="GP147" s="50"/>
      <c r="GQ147" s="50"/>
      <c r="GR147" s="50"/>
      <c r="GS147" s="50"/>
      <c r="GT147" s="50"/>
      <c r="GU147" s="50"/>
      <c r="GV147" s="50"/>
      <c r="GW147" s="50"/>
      <c r="GX147" s="50"/>
      <c r="GY147" s="50"/>
      <c r="GZ147" s="50"/>
      <c r="HA147" s="50"/>
      <c r="HB147" s="50"/>
      <c r="HC147" s="50"/>
      <c r="HD147" s="50"/>
      <c r="HE147" s="50"/>
      <c r="HF147" s="50"/>
      <c r="HG147" s="50"/>
      <c r="HH147" s="50"/>
      <c r="HI147" s="50"/>
      <c r="HJ147" s="50"/>
      <c r="HK147" s="50"/>
      <c r="HL147" s="50"/>
      <c r="HM147" s="50"/>
      <c r="HN147" s="50"/>
      <c r="HO147" s="50"/>
      <c r="HP147" s="50"/>
      <c r="HQ147" s="50"/>
      <c r="HR147" s="50"/>
      <c r="HS147" s="50"/>
      <c r="HT147" s="50"/>
      <c r="HU147" s="50"/>
      <c r="HV147" s="50"/>
      <c r="HW147" s="50"/>
      <c r="HX147" s="50"/>
      <c r="HY147" s="50"/>
      <c r="HZ147" s="50"/>
    </row>
    <row r="148" spans="1:234" ht="15.75" x14ac:dyDescent="0.25">
      <c r="A148" s="41" t="s">
        <v>14</v>
      </c>
      <c r="B148" s="12">
        <v>4</v>
      </c>
      <c r="C148" s="7"/>
      <c r="D148" s="41"/>
      <c r="E148" s="41"/>
      <c r="F148" s="148">
        <f>SUM(F144:F147)</f>
        <v>233000</v>
      </c>
      <c r="G148" s="163">
        <f>SUM(G144:G147)</f>
        <v>6687.1</v>
      </c>
      <c r="H148" s="148">
        <f>SUM(H144:H147)</f>
        <v>17985.990000000002</v>
      </c>
      <c r="I148" s="148">
        <f>SUM(I144:I147)</f>
        <v>7083.2</v>
      </c>
      <c r="J148" s="148">
        <f>SUM(J144:J147)</f>
        <v>100</v>
      </c>
      <c r="K148" s="148">
        <f>K144+K145+K146+K147</f>
        <v>31856.29</v>
      </c>
      <c r="L148" s="163">
        <f>SUM(L144:L147)</f>
        <v>201143.71</v>
      </c>
      <c r="M148" s="47"/>
      <c r="N148" s="47"/>
      <c r="AG148" s="45"/>
      <c r="AH148" s="45"/>
      <c r="AI148" s="45"/>
      <c r="AJ148" s="45"/>
      <c r="AK148" s="45"/>
      <c r="AL148" s="45"/>
      <c r="AM148" s="45"/>
      <c r="AN148" s="45"/>
      <c r="AO148" s="45"/>
      <c r="AP148" s="45"/>
      <c r="AQ148" s="45"/>
      <c r="AT148" s="50"/>
      <c r="AU148" s="50"/>
      <c r="AV148" s="50"/>
      <c r="AW148" s="50"/>
      <c r="AX148" s="50"/>
      <c r="AY148" s="50"/>
      <c r="AZ148" s="50"/>
      <c r="BA148" s="50"/>
      <c r="BB148" s="50"/>
      <c r="BC148" s="50"/>
      <c r="BD148" s="50"/>
      <c r="BE148" s="50"/>
      <c r="BF148" s="50"/>
      <c r="BG148" s="50"/>
      <c r="BH148" s="50"/>
      <c r="BI148" s="50"/>
      <c r="BJ148" s="50"/>
      <c r="BK148" s="50"/>
      <c r="BL148" s="50"/>
      <c r="BM148" s="50"/>
      <c r="BN148" s="50"/>
      <c r="BO148" s="50"/>
      <c r="BP148" s="50"/>
      <c r="BQ148" s="50"/>
      <c r="BR148" s="50"/>
      <c r="BS148" s="50"/>
      <c r="BT148" s="50"/>
      <c r="BU148" s="50"/>
      <c r="BV148" s="50"/>
      <c r="BW148" s="50"/>
      <c r="BX148" s="50"/>
      <c r="BY148" s="50"/>
      <c r="BZ148" s="50"/>
      <c r="CA148" s="50"/>
      <c r="CB148" s="50"/>
      <c r="CC148" s="50"/>
      <c r="CD148" s="50"/>
      <c r="CE148" s="50"/>
      <c r="CF148" s="50"/>
      <c r="CG148" s="50"/>
      <c r="CH148" s="50"/>
      <c r="CI148" s="50"/>
      <c r="CJ148" s="50"/>
      <c r="CK148" s="50"/>
      <c r="CL148" s="50"/>
      <c r="CM148" s="50"/>
      <c r="CN148" s="50"/>
      <c r="CO148" s="50"/>
      <c r="CP148" s="50"/>
      <c r="CQ148" s="50"/>
      <c r="CR148" s="50"/>
      <c r="CS148" s="50"/>
      <c r="CT148" s="50"/>
      <c r="CU148" s="50"/>
      <c r="CV148" s="50"/>
      <c r="CW148" s="50"/>
      <c r="CX148" s="50"/>
      <c r="CY148" s="50"/>
      <c r="CZ148" s="50"/>
      <c r="DA148" s="50"/>
      <c r="DB148" s="50"/>
      <c r="DC148" s="50"/>
      <c r="DD148" s="50"/>
      <c r="DE148" s="50"/>
      <c r="DF148" s="50"/>
      <c r="DG148" s="50"/>
      <c r="DH148" s="50"/>
      <c r="DI148" s="50"/>
      <c r="DJ148" s="50"/>
      <c r="DK148" s="50"/>
      <c r="DL148" s="50"/>
      <c r="DM148" s="50"/>
      <c r="DN148" s="50"/>
      <c r="DO148" s="50"/>
      <c r="DP148" s="50"/>
      <c r="DQ148" s="50"/>
      <c r="DR148" s="50"/>
      <c r="DS148" s="50"/>
      <c r="DT148" s="50"/>
      <c r="DU148" s="50"/>
      <c r="DV148" s="50"/>
      <c r="DW148" s="50"/>
      <c r="DX148" s="50"/>
      <c r="DY148" s="50"/>
      <c r="DZ148" s="50"/>
      <c r="EA148" s="50"/>
      <c r="EB148" s="50"/>
      <c r="EC148" s="50"/>
      <c r="ED148" s="50"/>
      <c r="EE148" s="50"/>
      <c r="EF148" s="50"/>
      <c r="EG148" s="50"/>
      <c r="EH148" s="50"/>
      <c r="EI148" s="50"/>
      <c r="EJ148" s="50"/>
      <c r="EK148" s="50"/>
      <c r="EL148" s="50"/>
      <c r="EM148" s="50"/>
      <c r="EN148" s="50"/>
      <c r="EO148" s="50"/>
      <c r="EP148" s="50"/>
      <c r="EQ148" s="50"/>
      <c r="ER148" s="50"/>
      <c r="ES148" s="50"/>
      <c r="ET148" s="50"/>
      <c r="EU148" s="50"/>
      <c r="EV148" s="50"/>
      <c r="EW148" s="50"/>
      <c r="EX148" s="50"/>
      <c r="EY148" s="50"/>
      <c r="EZ148" s="50"/>
      <c r="FA148" s="50"/>
      <c r="FB148" s="50"/>
      <c r="FC148" s="50"/>
      <c r="FD148" s="50"/>
      <c r="FE148" s="50"/>
      <c r="FF148" s="50"/>
      <c r="FG148" s="50"/>
      <c r="FH148" s="50"/>
      <c r="FI148" s="50"/>
      <c r="FJ148" s="50"/>
      <c r="FK148" s="50"/>
      <c r="FL148" s="50"/>
      <c r="FM148" s="50"/>
      <c r="FN148" s="50"/>
      <c r="FO148" s="50"/>
      <c r="FP148" s="50"/>
      <c r="FQ148" s="50"/>
      <c r="FR148" s="50"/>
      <c r="FS148" s="50"/>
      <c r="FT148" s="50"/>
      <c r="FU148" s="50"/>
      <c r="FV148" s="50"/>
      <c r="FW148" s="50"/>
      <c r="FX148" s="50"/>
      <c r="FY148" s="50"/>
      <c r="FZ148" s="50"/>
      <c r="GA148" s="50"/>
      <c r="GB148" s="50"/>
      <c r="GC148" s="50"/>
      <c r="GD148" s="50"/>
      <c r="GE148" s="50"/>
      <c r="GF148" s="50"/>
      <c r="GG148" s="50"/>
      <c r="GH148" s="50"/>
      <c r="GI148" s="50"/>
      <c r="GJ148" s="50"/>
      <c r="GK148" s="50"/>
      <c r="GL148" s="50"/>
      <c r="GM148" s="50"/>
      <c r="GN148" s="50"/>
      <c r="GO148" s="50"/>
      <c r="GP148" s="50"/>
      <c r="GQ148" s="50"/>
      <c r="GR148" s="50"/>
      <c r="GS148" s="50"/>
      <c r="GT148" s="50"/>
      <c r="GU148" s="50"/>
      <c r="GV148" s="50"/>
      <c r="GW148" s="50"/>
      <c r="GX148" s="50"/>
      <c r="GY148" s="50"/>
      <c r="GZ148" s="50"/>
      <c r="HA148" s="50"/>
      <c r="HB148" s="50"/>
      <c r="HC148" s="50"/>
      <c r="HD148" s="50"/>
      <c r="HE148" s="50"/>
      <c r="HF148" s="50"/>
      <c r="HG148" s="50"/>
      <c r="HH148" s="50"/>
      <c r="HI148" s="50"/>
      <c r="HJ148" s="50"/>
      <c r="HK148" s="50"/>
      <c r="HL148" s="50"/>
      <c r="HM148" s="50"/>
      <c r="HN148" s="50"/>
      <c r="HO148" s="50"/>
      <c r="HP148" s="50"/>
      <c r="HQ148" s="50"/>
      <c r="HR148" s="50"/>
      <c r="HS148" s="50"/>
      <c r="HT148" s="50"/>
      <c r="HU148" s="50"/>
      <c r="HV148" s="50"/>
      <c r="HW148" s="50"/>
      <c r="HX148" s="50"/>
      <c r="HY148" s="50"/>
      <c r="HZ148" s="50"/>
    </row>
    <row r="150" spans="1:234" s="47" customFormat="1" ht="15.75" x14ac:dyDescent="0.25">
      <c r="A150" s="39" t="s">
        <v>150</v>
      </c>
      <c r="B150" s="13"/>
      <c r="C150" s="11"/>
      <c r="D150" s="39"/>
      <c r="E150" s="39"/>
      <c r="F150" s="147"/>
      <c r="G150" s="166"/>
      <c r="H150" s="147"/>
      <c r="I150" s="147"/>
      <c r="J150" s="147"/>
      <c r="K150" s="147"/>
      <c r="L150" s="166"/>
      <c r="AT150" s="77"/>
      <c r="AU150" s="77"/>
      <c r="AV150" s="77"/>
      <c r="AW150" s="77"/>
      <c r="AX150" s="77"/>
      <c r="AY150" s="77"/>
      <c r="AZ150" s="77"/>
      <c r="BA150" s="77"/>
      <c r="BB150" s="77"/>
      <c r="BC150" s="77"/>
      <c r="BD150" s="77"/>
      <c r="BE150" s="77"/>
      <c r="BF150" s="77"/>
      <c r="BG150" s="77"/>
      <c r="BH150" s="77"/>
      <c r="BI150" s="77"/>
      <c r="BJ150" s="77"/>
      <c r="BK150" s="77"/>
      <c r="BL150" s="77"/>
      <c r="BM150" s="77"/>
      <c r="BN150" s="77"/>
      <c r="BO150" s="77"/>
      <c r="BP150" s="77"/>
      <c r="BQ150" s="77"/>
      <c r="BR150" s="77"/>
      <c r="BS150" s="77"/>
      <c r="BT150" s="77"/>
      <c r="BU150" s="77"/>
      <c r="BV150" s="77"/>
      <c r="BW150" s="77"/>
      <c r="BX150" s="77"/>
      <c r="BY150" s="77"/>
      <c r="BZ150" s="77"/>
      <c r="CA150" s="77"/>
      <c r="CB150" s="77"/>
      <c r="CC150" s="77"/>
      <c r="CD150" s="77"/>
      <c r="CE150" s="77"/>
      <c r="CF150" s="77"/>
      <c r="CG150" s="77"/>
      <c r="CH150" s="77"/>
      <c r="CI150" s="77"/>
      <c r="CJ150" s="77"/>
      <c r="CK150" s="77"/>
      <c r="CL150" s="77"/>
      <c r="CM150" s="77"/>
      <c r="CN150" s="77"/>
      <c r="CO150" s="77"/>
      <c r="CP150" s="77"/>
      <c r="CQ150" s="77"/>
      <c r="CR150" s="77"/>
      <c r="CS150" s="77"/>
      <c r="CT150" s="77"/>
      <c r="CU150" s="77"/>
      <c r="CV150" s="77"/>
      <c r="CW150" s="77"/>
      <c r="CX150" s="77"/>
      <c r="CY150" s="77"/>
      <c r="CZ150" s="77"/>
      <c r="DA150" s="77"/>
      <c r="DB150" s="77"/>
      <c r="DC150" s="77"/>
      <c r="DD150" s="77"/>
      <c r="DE150" s="77"/>
      <c r="DF150" s="77"/>
      <c r="DG150" s="77"/>
      <c r="DH150" s="77"/>
      <c r="DI150" s="77"/>
      <c r="DJ150" s="77"/>
      <c r="DK150" s="77"/>
      <c r="DL150" s="77"/>
      <c r="DM150" s="77"/>
      <c r="DN150" s="77"/>
      <c r="DO150" s="77"/>
      <c r="DP150" s="77"/>
      <c r="DQ150" s="77"/>
      <c r="DR150" s="77"/>
      <c r="DS150" s="77"/>
      <c r="DT150" s="77"/>
      <c r="DU150" s="77"/>
      <c r="DV150" s="77"/>
      <c r="DW150" s="77"/>
      <c r="DX150" s="77"/>
      <c r="DY150" s="77"/>
      <c r="DZ150" s="77"/>
      <c r="EA150" s="77"/>
      <c r="EB150" s="77"/>
      <c r="EC150" s="77"/>
      <c r="ED150" s="77"/>
      <c r="EE150" s="77"/>
      <c r="EF150" s="77"/>
      <c r="EG150" s="77"/>
      <c r="EH150" s="77"/>
      <c r="EI150" s="77"/>
      <c r="EJ150" s="77"/>
      <c r="EK150" s="77"/>
      <c r="EL150" s="77"/>
      <c r="EM150" s="77"/>
      <c r="EN150" s="77"/>
      <c r="EO150" s="77"/>
      <c r="EP150" s="77"/>
      <c r="EQ150" s="77"/>
      <c r="ER150" s="77"/>
      <c r="ES150" s="77"/>
      <c r="ET150" s="77"/>
      <c r="EU150" s="77"/>
      <c r="EV150" s="77"/>
      <c r="EW150" s="77"/>
      <c r="EX150" s="77"/>
      <c r="EY150" s="77"/>
      <c r="EZ150" s="77"/>
      <c r="FA150" s="77"/>
      <c r="FB150" s="77"/>
      <c r="FC150" s="77"/>
      <c r="FD150" s="77"/>
      <c r="FE150" s="77"/>
      <c r="FF150" s="77"/>
      <c r="FG150" s="77"/>
      <c r="FH150" s="77"/>
      <c r="FI150" s="77"/>
      <c r="FJ150" s="77"/>
      <c r="FK150" s="77"/>
      <c r="FL150" s="77"/>
      <c r="FM150" s="77"/>
      <c r="FN150" s="77"/>
      <c r="FO150" s="77"/>
      <c r="FP150" s="77"/>
      <c r="FQ150" s="77"/>
      <c r="FR150" s="77"/>
      <c r="FS150" s="77"/>
      <c r="FT150" s="77"/>
      <c r="FU150" s="77"/>
      <c r="FV150" s="77"/>
      <c r="FW150" s="77"/>
      <c r="FX150" s="77"/>
      <c r="FY150" s="77"/>
      <c r="FZ150" s="77"/>
      <c r="GA150" s="77"/>
      <c r="GB150" s="77"/>
      <c r="GC150" s="77"/>
      <c r="GD150" s="77"/>
      <c r="GE150" s="77"/>
      <c r="GF150" s="77"/>
      <c r="GG150" s="77"/>
      <c r="GH150" s="77"/>
      <c r="GI150" s="77"/>
      <c r="GJ150" s="77"/>
      <c r="GK150" s="77"/>
      <c r="GL150" s="77"/>
      <c r="GM150" s="77"/>
      <c r="GN150" s="77"/>
      <c r="GO150" s="77"/>
      <c r="GP150" s="77"/>
      <c r="GQ150" s="77"/>
      <c r="GR150" s="77"/>
      <c r="GS150" s="77"/>
      <c r="GT150" s="77"/>
      <c r="GU150" s="77"/>
      <c r="GV150" s="77"/>
      <c r="GW150" s="77"/>
      <c r="GX150" s="77"/>
      <c r="GY150" s="77"/>
      <c r="GZ150" s="77"/>
      <c r="HA150" s="77"/>
      <c r="HB150" s="77"/>
      <c r="HC150" s="77"/>
      <c r="HD150" s="77"/>
      <c r="HE150" s="77"/>
      <c r="HF150" s="77"/>
      <c r="HG150" s="77"/>
      <c r="HH150" s="77"/>
      <c r="HI150" s="77"/>
      <c r="HJ150" s="77"/>
      <c r="HK150" s="77"/>
      <c r="HL150" s="77"/>
      <c r="HM150" s="77"/>
      <c r="HN150" s="77"/>
      <c r="HO150" s="77"/>
      <c r="HP150" s="77"/>
      <c r="HQ150" s="77"/>
      <c r="HR150" s="77"/>
      <c r="HS150" s="77"/>
      <c r="HT150" s="77"/>
      <c r="HU150" s="77"/>
      <c r="HV150" s="77"/>
      <c r="HW150" s="77"/>
      <c r="HX150" s="77"/>
      <c r="HY150" s="77"/>
      <c r="HZ150" s="77"/>
    </row>
    <row r="151" spans="1:234" s="44" customFormat="1" ht="15.75" x14ac:dyDescent="0.25">
      <c r="A151" s="44" t="s">
        <v>210</v>
      </c>
      <c r="B151" s="22" t="s">
        <v>17</v>
      </c>
      <c r="C151" s="23" t="s">
        <v>72</v>
      </c>
      <c r="D151" s="24">
        <v>44594</v>
      </c>
      <c r="E151" s="112" t="s">
        <v>113</v>
      </c>
      <c r="F151" s="149">
        <v>25000</v>
      </c>
      <c r="G151" s="167">
        <v>717.5</v>
      </c>
      <c r="H151" s="149">
        <v>0</v>
      </c>
      <c r="I151" s="149">
        <v>760</v>
      </c>
      <c r="J151" s="149">
        <v>25</v>
      </c>
      <c r="K151" s="149">
        <v>1502.5</v>
      </c>
      <c r="L151" s="167">
        <v>23497.5</v>
      </c>
      <c r="AT151" s="77"/>
      <c r="AU151" s="77"/>
      <c r="AV151" s="77"/>
      <c r="AW151" s="77"/>
      <c r="AX151" s="77"/>
      <c r="AY151" s="77"/>
      <c r="AZ151" s="77"/>
      <c r="BA151" s="77"/>
      <c r="BB151" s="77"/>
      <c r="BC151" s="77"/>
      <c r="BD151" s="77"/>
      <c r="BE151" s="77"/>
      <c r="BF151" s="77"/>
      <c r="BG151" s="77"/>
      <c r="BH151" s="77"/>
      <c r="BI151" s="77"/>
      <c r="BJ151" s="77"/>
      <c r="BK151" s="77"/>
      <c r="BL151" s="77"/>
      <c r="BM151" s="77"/>
      <c r="BN151" s="77"/>
      <c r="BO151" s="77"/>
      <c r="BP151" s="77"/>
      <c r="BQ151" s="77"/>
      <c r="BR151" s="77"/>
      <c r="BS151" s="77"/>
      <c r="BT151" s="77"/>
      <c r="BU151" s="77"/>
      <c r="BV151" s="77"/>
      <c r="BW151" s="77"/>
      <c r="BX151" s="77"/>
      <c r="BY151" s="77"/>
      <c r="BZ151" s="77"/>
      <c r="CA151" s="77"/>
      <c r="CB151" s="77"/>
      <c r="CC151" s="77"/>
      <c r="CD151" s="77"/>
      <c r="CE151" s="77"/>
      <c r="CF151" s="77"/>
      <c r="CG151" s="77"/>
      <c r="CH151" s="77"/>
      <c r="CI151" s="77"/>
      <c r="CJ151" s="77"/>
      <c r="CK151" s="77"/>
      <c r="CL151" s="77"/>
      <c r="CM151" s="77"/>
      <c r="CN151" s="77"/>
      <c r="CO151" s="77"/>
      <c r="CP151" s="77"/>
      <c r="CQ151" s="77"/>
      <c r="CR151" s="77"/>
      <c r="CS151" s="77"/>
      <c r="CT151" s="77"/>
      <c r="CU151" s="77"/>
      <c r="CV151" s="77"/>
      <c r="CW151" s="77"/>
      <c r="CX151" s="77"/>
      <c r="CY151" s="77"/>
      <c r="CZ151" s="77"/>
      <c r="DA151" s="77"/>
      <c r="DB151" s="77"/>
      <c r="DC151" s="77"/>
      <c r="DD151" s="77"/>
      <c r="DE151" s="77"/>
      <c r="DF151" s="77"/>
      <c r="DG151" s="77"/>
      <c r="DH151" s="77"/>
      <c r="DI151" s="77"/>
      <c r="DJ151" s="77"/>
      <c r="DK151" s="77"/>
      <c r="DL151" s="77"/>
      <c r="DM151" s="77"/>
      <c r="DN151" s="77"/>
      <c r="DO151" s="77"/>
      <c r="DP151" s="77"/>
      <c r="DQ151" s="77"/>
      <c r="DR151" s="77"/>
      <c r="DS151" s="77"/>
      <c r="DT151" s="77"/>
      <c r="DU151" s="77"/>
      <c r="DV151" s="77"/>
      <c r="DW151" s="77"/>
      <c r="DX151" s="77"/>
      <c r="DY151" s="77"/>
      <c r="DZ151" s="77"/>
      <c r="EA151" s="77"/>
      <c r="EB151" s="77"/>
      <c r="EC151" s="77"/>
      <c r="ED151" s="77"/>
      <c r="EE151" s="77"/>
      <c r="EF151" s="77"/>
      <c r="EG151" s="77"/>
      <c r="EH151" s="77"/>
      <c r="EI151" s="77"/>
      <c r="EJ151" s="77"/>
      <c r="EK151" s="77"/>
      <c r="EL151" s="77"/>
      <c r="EM151" s="77"/>
      <c r="EN151" s="77"/>
      <c r="EO151" s="77"/>
      <c r="EP151" s="77"/>
      <c r="EQ151" s="77"/>
      <c r="ER151" s="77"/>
      <c r="ES151" s="77"/>
      <c r="ET151" s="77"/>
      <c r="EU151" s="77"/>
      <c r="EV151" s="77"/>
      <c r="EW151" s="77"/>
      <c r="EX151" s="77"/>
      <c r="EY151" s="77"/>
      <c r="EZ151" s="77"/>
      <c r="FA151" s="77"/>
      <c r="FB151" s="77"/>
      <c r="FC151" s="77"/>
      <c r="FD151" s="77"/>
      <c r="FE151" s="77"/>
      <c r="FF151" s="77"/>
      <c r="FG151" s="77"/>
      <c r="FH151" s="77"/>
      <c r="FI151" s="77"/>
      <c r="FJ151" s="77"/>
      <c r="FK151" s="77"/>
      <c r="FL151" s="77"/>
      <c r="FM151" s="77"/>
      <c r="FN151" s="77"/>
      <c r="FO151" s="77"/>
      <c r="FP151" s="77"/>
      <c r="FQ151" s="77"/>
      <c r="FR151" s="77"/>
      <c r="FS151" s="77"/>
      <c r="FT151" s="77"/>
      <c r="FU151" s="77"/>
      <c r="FV151" s="77"/>
      <c r="FW151" s="77"/>
      <c r="FX151" s="77"/>
      <c r="FY151" s="77"/>
      <c r="FZ151" s="77"/>
      <c r="GA151" s="77"/>
      <c r="GB151" s="77"/>
      <c r="GC151" s="77"/>
      <c r="GD151" s="77"/>
      <c r="GE151" s="77"/>
      <c r="GF151" s="77"/>
      <c r="GG151" s="77"/>
      <c r="GH151" s="77"/>
      <c r="GI151" s="77"/>
      <c r="GJ151" s="77"/>
      <c r="GK151" s="77"/>
      <c r="GL151" s="77"/>
      <c r="GM151" s="77"/>
      <c r="GN151" s="77"/>
      <c r="GO151" s="77"/>
      <c r="GP151" s="77"/>
      <c r="GQ151" s="77"/>
      <c r="GR151" s="77"/>
      <c r="GS151" s="77"/>
      <c r="GT151" s="77"/>
      <c r="GU151" s="77"/>
      <c r="GV151" s="77"/>
      <c r="GW151" s="77"/>
      <c r="GX151" s="77"/>
      <c r="GY151" s="77"/>
      <c r="GZ151" s="77"/>
      <c r="HA151" s="77"/>
      <c r="HB151" s="77"/>
      <c r="HC151" s="77"/>
      <c r="HD151" s="77"/>
      <c r="HE151" s="77"/>
      <c r="HF151" s="77"/>
      <c r="HG151" s="77"/>
      <c r="HH151" s="77"/>
      <c r="HI151" s="77"/>
      <c r="HJ151" s="77"/>
      <c r="HK151" s="77"/>
      <c r="HL151" s="77"/>
      <c r="HM151" s="77"/>
      <c r="HN151" s="77"/>
      <c r="HO151" s="77"/>
      <c r="HP151" s="77"/>
      <c r="HQ151" s="77"/>
      <c r="HR151" s="77"/>
      <c r="HS151" s="77"/>
      <c r="HT151" s="77"/>
      <c r="HU151" s="77"/>
      <c r="HV151" s="77"/>
      <c r="HW151" s="77"/>
      <c r="HX151" s="77"/>
      <c r="HY151" s="77"/>
      <c r="HZ151" s="77"/>
    </row>
    <row r="152" spans="1:234" s="44" customFormat="1" ht="15.75" x14ac:dyDescent="0.25">
      <c r="A152" s="44" t="s">
        <v>151</v>
      </c>
      <c r="B152" s="22" t="s">
        <v>16</v>
      </c>
      <c r="C152" s="23" t="s">
        <v>73</v>
      </c>
      <c r="D152" s="24">
        <v>44594</v>
      </c>
      <c r="E152" s="112" t="s">
        <v>113</v>
      </c>
      <c r="F152" s="149">
        <v>35000</v>
      </c>
      <c r="G152" s="167">
        <v>1004.5</v>
      </c>
      <c r="H152" s="149">
        <v>0</v>
      </c>
      <c r="I152" s="149">
        <v>1064</v>
      </c>
      <c r="J152" s="149">
        <v>25</v>
      </c>
      <c r="K152" s="149">
        <v>2093.5</v>
      </c>
      <c r="L152" s="167">
        <v>32906.5</v>
      </c>
      <c r="AT152" s="77"/>
      <c r="AU152" s="77"/>
      <c r="AV152" s="77"/>
      <c r="AW152" s="77"/>
      <c r="AX152" s="77"/>
      <c r="AY152" s="77"/>
      <c r="AZ152" s="77"/>
      <c r="BA152" s="77"/>
      <c r="BB152" s="77"/>
      <c r="BC152" s="77"/>
      <c r="BD152" s="77"/>
      <c r="BE152" s="77"/>
      <c r="BF152" s="77"/>
      <c r="BG152" s="77"/>
      <c r="BH152" s="77"/>
      <c r="BI152" s="77"/>
      <c r="BJ152" s="77"/>
      <c r="BK152" s="77"/>
      <c r="BL152" s="77"/>
      <c r="BM152" s="77"/>
      <c r="BN152" s="77"/>
      <c r="BO152" s="77"/>
      <c r="BP152" s="77"/>
      <c r="BQ152" s="77"/>
      <c r="BR152" s="77"/>
      <c r="BS152" s="77"/>
      <c r="BT152" s="77"/>
      <c r="BU152" s="77"/>
      <c r="BV152" s="77"/>
      <c r="BW152" s="77"/>
      <c r="BX152" s="77"/>
      <c r="BY152" s="77"/>
      <c r="BZ152" s="77"/>
      <c r="CA152" s="77"/>
      <c r="CB152" s="77"/>
      <c r="CC152" s="77"/>
      <c r="CD152" s="77"/>
      <c r="CE152" s="77"/>
      <c r="CF152" s="77"/>
      <c r="CG152" s="77"/>
      <c r="CH152" s="77"/>
      <c r="CI152" s="77"/>
      <c r="CJ152" s="77"/>
      <c r="CK152" s="77"/>
      <c r="CL152" s="77"/>
      <c r="CM152" s="77"/>
      <c r="CN152" s="77"/>
      <c r="CO152" s="77"/>
      <c r="CP152" s="77"/>
      <c r="CQ152" s="77"/>
      <c r="CR152" s="77"/>
      <c r="CS152" s="77"/>
      <c r="CT152" s="77"/>
      <c r="CU152" s="77"/>
      <c r="CV152" s="77"/>
      <c r="CW152" s="77"/>
      <c r="CX152" s="77"/>
      <c r="CY152" s="77"/>
      <c r="CZ152" s="77"/>
      <c r="DA152" s="77"/>
      <c r="DB152" s="77"/>
      <c r="DC152" s="77"/>
      <c r="DD152" s="77"/>
      <c r="DE152" s="77"/>
      <c r="DF152" s="77"/>
      <c r="DG152" s="77"/>
      <c r="DH152" s="77"/>
      <c r="DI152" s="77"/>
      <c r="DJ152" s="77"/>
      <c r="DK152" s="77"/>
      <c r="DL152" s="77"/>
      <c r="DM152" s="77"/>
      <c r="DN152" s="77"/>
      <c r="DO152" s="77"/>
      <c r="DP152" s="77"/>
      <c r="DQ152" s="77"/>
      <c r="DR152" s="77"/>
      <c r="DS152" s="77"/>
      <c r="DT152" s="77"/>
      <c r="DU152" s="77"/>
      <c r="DV152" s="77"/>
      <c r="DW152" s="77"/>
      <c r="DX152" s="77"/>
      <c r="DY152" s="77"/>
      <c r="DZ152" s="77"/>
      <c r="EA152" s="77"/>
      <c r="EB152" s="77"/>
      <c r="EC152" s="77"/>
      <c r="ED152" s="77"/>
      <c r="EE152" s="77"/>
      <c r="EF152" s="77"/>
      <c r="EG152" s="77"/>
      <c r="EH152" s="77"/>
      <c r="EI152" s="77"/>
      <c r="EJ152" s="77"/>
      <c r="EK152" s="77"/>
      <c r="EL152" s="77"/>
      <c r="EM152" s="77"/>
      <c r="EN152" s="77"/>
      <c r="EO152" s="77"/>
      <c r="EP152" s="77"/>
      <c r="EQ152" s="77"/>
      <c r="ER152" s="77"/>
      <c r="ES152" s="77"/>
      <c r="ET152" s="77"/>
      <c r="EU152" s="77"/>
      <c r="EV152" s="77"/>
      <c r="EW152" s="77"/>
      <c r="EX152" s="77"/>
      <c r="EY152" s="77"/>
      <c r="EZ152" s="77"/>
      <c r="FA152" s="77"/>
      <c r="FB152" s="77"/>
      <c r="FC152" s="77"/>
      <c r="FD152" s="77"/>
      <c r="FE152" s="77"/>
      <c r="FF152" s="77"/>
      <c r="FG152" s="77"/>
      <c r="FH152" s="77"/>
      <c r="FI152" s="77"/>
      <c r="FJ152" s="77"/>
      <c r="FK152" s="77"/>
      <c r="FL152" s="77"/>
      <c r="FM152" s="77"/>
      <c r="FN152" s="77"/>
      <c r="FO152" s="77"/>
      <c r="FP152" s="77"/>
      <c r="FQ152" s="77"/>
      <c r="FR152" s="77"/>
      <c r="FS152" s="77"/>
      <c r="FT152" s="77"/>
      <c r="FU152" s="77"/>
      <c r="FV152" s="77"/>
      <c r="FW152" s="77"/>
      <c r="FX152" s="77"/>
      <c r="FY152" s="77"/>
      <c r="FZ152" s="77"/>
      <c r="GA152" s="77"/>
      <c r="GB152" s="77"/>
      <c r="GC152" s="77"/>
      <c r="GD152" s="77"/>
      <c r="GE152" s="77"/>
      <c r="GF152" s="77"/>
      <c r="GG152" s="77"/>
      <c r="GH152" s="77"/>
      <c r="GI152" s="77"/>
      <c r="GJ152" s="77"/>
      <c r="GK152" s="77"/>
      <c r="GL152" s="77"/>
      <c r="GM152" s="77"/>
      <c r="GN152" s="77"/>
      <c r="GO152" s="77"/>
      <c r="GP152" s="77"/>
      <c r="GQ152" s="77"/>
      <c r="GR152" s="77"/>
      <c r="GS152" s="77"/>
      <c r="GT152" s="77"/>
      <c r="GU152" s="77"/>
      <c r="GV152" s="77"/>
      <c r="GW152" s="77"/>
      <c r="GX152" s="77"/>
      <c r="GY152" s="77"/>
      <c r="GZ152" s="77"/>
      <c r="HA152" s="77"/>
      <c r="HB152" s="77"/>
      <c r="HC152" s="77"/>
      <c r="HD152" s="77"/>
      <c r="HE152" s="77"/>
      <c r="HF152" s="77"/>
      <c r="HG152" s="77"/>
      <c r="HH152" s="77"/>
      <c r="HI152" s="77"/>
      <c r="HJ152" s="77"/>
      <c r="HK152" s="77"/>
      <c r="HL152" s="77"/>
      <c r="HM152" s="77"/>
      <c r="HN152" s="77"/>
      <c r="HO152" s="77"/>
      <c r="HP152" s="77"/>
      <c r="HQ152" s="77"/>
      <c r="HR152" s="77"/>
      <c r="HS152" s="77"/>
      <c r="HT152" s="77"/>
      <c r="HU152" s="77"/>
      <c r="HV152" s="77"/>
      <c r="HW152" s="77"/>
      <c r="HX152" s="77"/>
      <c r="HY152" s="77"/>
      <c r="HZ152" s="77"/>
    </row>
    <row r="153" spans="1:234" s="44" customFormat="1" ht="15.75" x14ac:dyDescent="0.25">
      <c r="A153" s="44" t="s">
        <v>152</v>
      </c>
      <c r="B153" s="22" t="s">
        <v>16</v>
      </c>
      <c r="C153" s="23" t="s">
        <v>73</v>
      </c>
      <c r="D153" s="24">
        <v>44594</v>
      </c>
      <c r="E153" s="112" t="s">
        <v>113</v>
      </c>
      <c r="F153" s="149">
        <v>35000</v>
      </c>
      <c r="G153" s="167">
        <v>1004.5</v>
      </c>
      <c r="H153" s="149">
        <v>0</v>
      </c>
      <c r="I153" s="149">
        <v>1064</v>
      </c>
      <c r="J153" s="149">
        <v>1105</v>
      </c>
      <c r="K153" s="149">
        <v>3173.5</v>
      </c>
      <c r="L153" s="167">
        <v>31826.5</v>
      </c>
      <c r="AT153" s="77"/>
      <c r="AU153" s="77"/>
      <c r="AV153" s="77"/>
      <c r="AW153" s="77"/>
      <c r="AX153" s="77"/>
      <c r="AY153" s="77"/>
      <c r="AZ153" s="77"/>
      <c r="BA153" s="77"/>
      <c r="BB153" s="77"/>
      <c r="BC153" s="77"/>
      <c r="BD153" s="77"/>
      <c r="BE153" s="77"/>
      <c r="BF153" s="77"/>
      <c r="BG153" s="77"/>
      <c r="BH153" s="77"/>
      <c r="BI153" s="77"/>
      <c r="BJ153" s="77"/>
      <c r="BK153" s="77"/>
      <c r="BL153" s="77"/>
      <c r="BM153" s="77"/>
      <c r="BN153" s="77"/>
      <c r="BO153" s="77"/>
      <c r="BP153" s="77"/>
      <c r="BQ153" s="77"/>
      <c r="BR153" s="77"/>
      <c r="BS153" s="77"/>
      <c r="BT153" s="77"/>
      <c r="BU153" s="77"/>
      <c r="BV153" s="77"/>
      <c r="BW153" s="77"/>
      <c r="BX153" s="77"/>
      <c r="BY153" s="77"/>
      <c r="BZ153" s="77"/>
      <c r="CA153" s="77"/>
      <c r="CB153" s="77"/>
      <c r="CC153" s="77"/>
      <c r="CD153" s="77"/>
      <c r="CE153" s="77"/>
      <c r="CF153" s="77"/>
      <c r="CG153" s="77"/>
      <c r="CH153" s="77"/>
      <c r="CI153" s="77"/>
      <c r="CJ153" s="77"/>
      <c r="CK153" s="77"/>
      <c r="CL153" s="77"/>
      <c r="CM153" s="77"/>
      <c r="CN153" s="77"/>
      <c r="CO153" s="77"/>
      <c r="CP153" s="77"/>
      <c r="CQ153" s="77"/>
      <c r="CR153" s="77"/>
      <c r="CS153" s="77"/>
      <c r="CT153" s="77"/>
      <c r="CU153" s="77"/>
      <c r="CV153" s="77"/>
      <c r="CW153" s="77"/>
      <c r="CX153" s="77"/>
      <c r="CY153" s="77"/>
      <c r="CZ153" s="77"/>
      <c r="DA153" s="77"/>
      <c r="DB153" s="77"/>
      <c r="DC153" s="77"/>
      <c r="DD153" s="77"/>
      <c r="DE153" s="77"/>
      <c r="DF153" s="77"/>
      <c r="DG153" s="77"/>
      <c r="DH153" s="77"/>
      <c r="DI153" s="77"/>
      <c r="DJ153" s="77"/>
      <c r="DK153" s="77"/>
      <c r="DL153" s="77"/>
      <c r="DM153" s="77"/>
      <c r="DN153" s="77"/>
      <c r="DO153" s="77"/>
      <c r="DP153" s="77"/>
      <c r="DQ153" s="77"/>
      <c r="DR153" s="77"/>
      <c r="DS153" s="77"/>
      <c r="DT153" s="77"/>
      <c r="DU153" s="77"/>
      <c r="DV153" s="77"/>
      <c r="DW153" s="77"/>
      <c r="DX153" s="77"/>
      <c r="DY153" s="77"/>
      <c r="DZ153" s="77"/>
      <c r="EA153" s="77"/>
      <c r="EB153" s="77"/>
      <c r="EC153" s="77"/>
      <c r="ED153" s="77"/>
      <c r="EE153" s="77"/>
      <c r="EF153" s="77"/>
      <c r="EG153" s="77"/>
      <c r="EH153" s="77"/>
      <c r="EI153" s="77"/>
      <c r="EJ153" s="77"/>
      <c r="EK153" s="77"/>
      <c r="EL153" s="77"/>
      <c r="EM153" s="77"/>
      <c r="EN153" s="77"/>
      <c r="EO153" s="77"/>
      <c r="EP153" s="77"/>
      <c r="EQ153" s="77"/>
      <c r="ER153" s="77"/>
      <c r="ES153" s="77"/>
      <c r="ET153" s="77"/>
      <c r="EU153" s="77"/>
      <c r="EV153" s="77"/>
      <c r="EW153" s="77"/>
      <c r="EX153" s="77"/>
      <c r="EY153" s="77"/>
      <c r="EZ153" s="77"/>
      <c r="FA153" s="77"/>
      <c r="FB153" s="77"/>
      <c r="FC153" s="77"/>
      <c r="FD153" s="77"/>
      <c r="FE153" s="77"/>
      <c r="FF153" s="77"/>
      <c r="FG153" s="77"/>
      <c r="FH153" s="77"/>
      <c r="FI153" s="77"/>
      <c r="FJ153" s="77"/>
      <c r="FK153" s="77"/>
      <c r="FL153" s="77"/>
      <c r="FM153" s="77"/>
      <c r="FN153" s="77"/>
      <c r="FO153" s="77"/>
      <c r="FP153" s="77"/>
      <c r="FQ153" s="77"/>
      <c r="FR153" s="77"/>
      <c r="FS153" s="77"/>
      <c r="FT153" s="77"/>
      <c r="FU153" s="77"/>
      <c r="FV153" s="77"/>
      <c r="FW153" s="77"/>
      <c r="FX153" s="77"/>
      <c r="FY153" s="77"/>
      <c r="FZ153" s="77"/>
      <c r="GA153" s="77"/>
      <c r="GB153" s="77"/>
      <c r="GC153" s="77"/>
      <c r="GD153" s="77"/>
      <c r="GE153" s="77"/>
      <c r="GF153" s="77"/>
      <c r="GG153" s="77"/>
      <c r="GH153" s="77"/>
      <c r="GI153" s="77"/>
      <c r="GJ153" s="77"/>
      <c r="GK153" s="77"/>
      <c r="GL153" s="77"/>
      <c r="GM153" s="77"/>
      <c r="GN153" s="77"/>
      <c r="GO153" s="77"/>
      <c r="GP153" s="77"/>
      <c r="GQ153" s="77"/>
      <c r="GR153" s="77"/>
      <c r="GS153" s="77"/>
      <c r="GT153" s="77"/>
      <c r="GU153" s="77"/>
      <c r="GV153" s="77"/>
      <c r="GW153" s="77"/>
      <c r="GX153" s="77"/>
      <c r="GY153" s="77"/>
      <c r="GZ153" s="77"/>
      <c r="HA153" s="77"/>
      <c r="HB153" s="77"/>
      <c r="HC153" s="77"/>
      <c r="HD153" s="77"/>
      <c r="HE153" s="77"/>
      <c r="HF153" s="77"/>
      <c r="HG153" s="77"/>
      <c r="HH153" s="77"/>
      <c r="HI153" s="77"/>
      <c r="HJ153" s="77"/>
      <c r="HK153" s="77"/>
      <c r="HL153" s="77"/>
      <c r="HM153" s="77"/>
      <c r="HN153" s="77"/>
      <c r="HO153" s="77"/>
      <c r="HP153" s="77"/>
      <c r="HQ153" s="77"/>
      <c r="HR153" s="77"/>
      <c r="HS153" s="77"/>
      <c r="HT153" s="77"/>
      <c r="HU153" s="77"/>
      <c r="HV153" s="77"/>
      <c r="HW153" s="77"/>
      <c r="HX153" s="77"/>
      <c r="HY153" s="77"/>
      <c r="HZ153" s="77"/>
    </row>
    <row r="154" spans="1:234" s="44" customFormat="1" ht="15.75" x14ac:dyDescent="0.25">
      <c r="A154" s="44" t="s">
        <v>153</v>
      </c>
      <c r="B154" s="22" t="s">
        <v>154</v>
      </c>
      <c r="C154" s="23" t="s">
        <v>73</v>
      </c>
      <c r="D154" s="24">
        <v>44594</v>
      </c>
      <c r="E154" s="112" t="s">
        <v>113</v>
      </c>
      <c r="F154" s="149">
        <v>25000</v>
      </c>
      <c r="G154" s="167">
        <v>717.5</v>
      </c>
      <c r="H154" s="149">
        <v>0</v>
      </c>
      <c r="I154" s="149">
        <v>760</v>
      </c>
      <c r="J154" s="149">
        <v>25</v>
      </c>
      <c r="K154" s="149">
        <v>1502.5</v>
      </c>
      <c r="L154" s="167">
        <v>23497.5</v>
      </c>
      <c r="AT154" s="77"/>
      <c r="AU154" s="77"/>
      <c r="AV154" s="77"/>
      <c r="AW154" s="77"/>
      <c r="AX154" s="77"/>
      <c r="AY154" s="77"/>
      <c r="AZ154" s="77"/>
      <c r="BA154" s="77"/>
      <c r="BB154" s="77"/>
      <c r="BC154" s="77"/>
      <c r="BD154" s="77"/>
      <c r="BE154" s="77"/>
      <c r="BF154" s="77"/>
      <c r="BG154" s="77"/>
      <c r="BH154" s="77"/>
      <c r="BI154" s="77"/>
      <c r="BJ154" s="77"/>
      <c r="BK154" s="77"/>
      <c r="BL154" s="77"/>
      <c r="BM154" s="77"/>
      <c r="BN154" s="77"/>
      <c r="BO154" s="77"/>
      <c r="BP154" s="77"/>
      <c r="BQ154" s="77"/>
      <c r="BR154" s="77"/>
      <c r="BS154" s="77"/>
      <c r="BT154" s="77"/>
      <c r="BU154" s="77"/>
      <c r="BV154" s="77"/>
      <c r="BW154" s="77"/>
      <c r="BX154" s="77"/>
      <c r="BY154" s="77"/>
      <c r="BZ154" s="77"/>
      <c r="CA154" s="77"/>
      <c r="CB154" s="77"/>
      <c r="CC154" s="77"/>
      <c r="CD154" s="77"/>
      <c r="CE154" s="77"/>
      <c r="CF154" s="77"/>
      <c r="CG154" s="77"/>
      <c r="CH154" s="77"/>
      <c r="CI154" s="77"/>
      <c r="CJ154" s="77"/>
      <c r="CK154" s="77"/>
      <c r="CL154" s="77"/>
      <c r="CM154" s="77"/>
      <c r="CN154" s="77"/>
      <c r="CO154" s="77"/>
      <c r="CP154" s="77"/>
      <c r="CQ154" s="77"/>
      <c r="CR154" s="77"/>
      <c r="CS154" s="77"/>
      <c r="CT154" s="77"/>
      <c r="CU154" s="77"/>
      <c r="CV154" s="77"/>
      <c r="CW154" s="77"/>
      <c r="CX154" s="77"/>
      <c r="CY154" s="77"/>
      <c r="CZ154" s="77"/>
      <c r="DA154" s="77"/>
      <c r="DB154" s="77"/>
      <c r="DC154" s="77"/>
      <c r="DD154" s="77"/>
      <c r="DE154" s="77"/>
      <c r="DF154" s="77"/>
      <c r="DG154" s="77"/>
      <c r="DH154" s="77"/>
      <c r="DI154" s="77"/>
      <c r="DJ154" s="77"/>
      <c r="DK154" s="77"/>
      <c r="DL154" s="77"/>
      <c r="DM154" s="77"/>
      <c r="DN154" s="77"/>
      <c r="DO154" s="77"/>
      <c r="DP154" s="77"/>
      <c r="DQ154" s="77"/>
      <c r="DR154" s="77"/>
      <c r="DS154" s="77"/>
      <c r="DT154" s="77"/>
      <c r="DU154" s="77"/>
      <c r="DV154" s="77"/>
      <c r="DW154" s="77"/>
      <c r="DX154" s="77"/>
      <c r="DY154" s="77"/>
      <c r="DZ154" s="77"/>
      <c r="EA154" s="77"/>
      <c r="EB154" s="77"/>
      <c r="EC154" s="77"/>
      <c r="ED154" s="77"/>
      <c r="EE154" s="77"/>
      <c r="EF154" s="77"/>
      <c r="EG154" s="77"/>
      <c r="EH154" s="77"/>
      <c r="EI154" s="77"/>
      <c r="EJ154" s="77"/>
      <c r="EK154" s="77"/>
      <c r="EL154" s="77"/>
      <c r="EM154" s="77"/>
      <c r="EN154" s="77"/>
      <c r="EO154" s="77"/>
      <c r="EP154" s="77"/>
      <c r="EQ154" s="77"/>
      <c r="ER154" s="77"/>
      <c r="ES154" s="77"/>
      <c r="ET154" s="77"/>
      <c r="EU154" s="77"/>
      <c r="EV154" s="77"/>
      <c r="EW154" s="77"/>
      <c r="EX154" s="77"/>
      <c r="EY154" s="77"/>
      <c r="EZ154" s="77"/>
      <c r="FA154" s="77"/>
      <c r="FB154" s="77"/>
      <c r="FC154" s="77"/>
      <c r="FD154" s="77"/>
      <c r="FE154" s="77"/>
      <c r="FF154" s="77"/>
      <c r="FG154" s="77"/>
      <c r="FH154" s="77"/>
      <c r="FI154" s="77"/>
      <c r="FJ154" s="77"/>
      <c r="FK154" s="77"/>
      <c r="FL154" s="77"/>
      <c r="FM154" s="77"/>
      <c r="FN154" s="77"/>
      <c r="FO154" s="77"/>
      <c r="FP154" s="77"/>
      <c r="FQ154" s="77"/>
      <c r="FR154" s="77"/>
      <c r="FS154" s="77"/>
      <c r="FT154" s="77"/>
      <c r="FU154" s="77"/>
      <c r="FV154" s="77"/>
      <c r="FW154" s="77"/>
      <c r="FX154" s="77"/>
      <c r="FY154" s="77"/>
      <c r="FZ154" s="77"/>
      <c r="GA154" s="77"/>
      <c r="GB154" s="77"/>
      <c r="GC154" s="77"/>
      <c r="GD154" s="77"/>
      <c r="GE154" s="77"/>
      <c r="GF154" s="77"/>
      <c r="GG154" s="77"/>
      <c r="GH154" s="77"/>
      <c r="GI154" s="77"/>
      <c r="GJ154" s="77"/>
      <c r="GK154" s="77"/>
      <c r="GL154" s="77"/>
      <c r="GM154" s="77"/>
      <c r="GN154" s="77"/>
      <c r="GO154" s="77"/>
      <c r="GP154" s="77"/>
      <c r="GQ154" s="77"/>
      <c r="GR154" s="77"/>
      <c r="GS154" s="77"/>
      <c r="GT154" s="77"/>
      <c r="GU154" s="77"/>
      <c r="GV154" s="77"/>
      <c r="GW154" s="77"/>
      <c r="GX154" s="77"/>
      <c r="GY154" s="77"/>
      <c r="GZ154" s="77"/>
      <c r="HA154" s="77"/>
      <c r="HB154" s="77"/>
      <c r="HC154" s="77"/>
      <c r="HD154" s="77"/>
      <c r="HE154" s="77"/>
      <c r="HF154" s="77"/>
      <c r="HG154" s="77"/>
      <c r="HH154" s="77"/>
      <c r="HI154" s="77"/>
      <c r="HJ154" s="77"/>
      <c r="HK154" s="77"/>
      <c r="HL154" s="77"/>
      <c r="HM154" s="77"/>
      <c r="HN154" s="77"/>
      <c r="HO154" s="77"/>
      <c r="HP154" s="77"/>
      <c r="HQ154" s="77"/>
      <c r="HR154" s="77"/>
      <c r="HS154" s="77"/>
      <c r="HT154" s="77"/>
      <c r="HU154" s="77"/>
      <c r="HV154" s="77"/>
      <c r="HW154" s="77"/>
      <c r="HX154" s="77"/>
      <c r="HY154" s="77"/>
      <c r="HZ154" s="77"/>
    </row>
    <row r="155" spans="1:234" s="44" customFormat="1" ht="15.75" x14ac:dyDescent="0.25">
      <c r="A155" s="44" t="s">
        <v>177</v>
      </c>
      <c r="B155" s="22" t="s">
        <v>55</v>
      </c>
      <c r="C155" s="23" t="s">
        <v>72</v>
      </c>
      <c r="D155" s="24">
        <v>44594</v>
      </c>
      <c r="E155" s="112" t="s">
        <v>113</v>
      </c>
      <c r="F155" s="149">
        <v>100000</v>
      </c>
      <c r="G155" s="167">
        <v>2870</v>
      </c>
      <c r="H155" s="149">
        <v>12105.37</v>
      </c>
      <c r="I155" s="149">
        <v>3040</v>
      </c>
      <c r="J155" s="149">
        <v>25</v>
      </c>
      <c r="K155" s="149">
        <v>18040.37</v>
      </c>
      <c r="L155" s="167">
        <v>81959.63</v>
      </c>
      <c r="AT155" s="77"/>
      <c r="AU155" s="77"/>
      <c r="AV155" s="77"/>
      <c r="AW155" s="77"/>
      <c r="AX155" s="77"/>
      <c r="AY155" s="77"/>
      <c r="AZ155" s="77"/>
      <c r="BA155" s="77"/>
      <c r="BB155" s="77"/>
      <c r="BC155" s="77"/>
      <c r="BD155" s="77"/>
      <c r="BE155" s="77"/>
      <c r="BF155" s="77"/>
      <c r="BG155" s="77"/>
      <c r="BH155" s="77"/>
      <c r="BI155" s="77"/>
      <c r="BJ155" s="77"/>
      <c r="BK155" s="77"/>
      <c r="BL155" s="77"/>
      <c r="BM155" s="77"/>
      <c r="BN155" s="77"/>
      <c r="BO155" s="77"/>
      <c r="BP155" s="77"/>
      <c r="BQ155" s="77"/>
      <c r="BR155" s="77"/>
      <c r="BS155" s="77"/>
      <c r="BT155" s="77"/>
      <c r="BU155" s="77"/>
      <c r="BV155" s="77"/>
      <c r="BW155" s="77"/>
      <c r="BX155" s="77"/>
      <c r="BY155" s="77"/>
      <c r="BZ155" s="77"/>
      <c r="CA155" s="77"/>
      <c r="CB155" s="77"/>
      <c r="CC155" s="77"/>
      <c r="CD155" s="77"/>
      <c r="CE155" s="77"/>
      <c r="CF155" s="77"/>
      <c r="CG155" s="77"/>
      <c r="CH155" s="77"/>
      <c r="CI155" s="77"/>
      <c r="CJ155" s="77"/>
      <c r="CK155" s="77"/>
      <c r="CL155" s="77"/>
      <c r="CM155" s="77"/>
      <c r="CN155" s="77"/>
      <c r="CO155" s="77"/>
      <c r="CP155" s="77"/>
      <c r="CQ155" s="77"/>
      <c r="CR155" s="77"/>
      <c r="CS155" s="77"/>
      <c r="CT155" s="77"/>
      <c r="CU155" s="77"/>
      <c r="CV155" s="77"/>
      <c r="CW155" s="77"/>
      <c r="CX155" s="77"/>
      <c r="CY155" s="77"/>
      <c r="CZ155" s="77"/>
      <c r="DA155" s="77"/>
      <c r="DB155" s="77"/>
      <c r="DC155" s="77"/>
      <c r="DD155" s="77"/>
      <c r="DE155" s="77"/>
      <c r="DF155" s="77"/>
      <c r="DG155" s="77"/>
      <c r="DH155" s="77"/>
      <c r="DI155" s="77"/>
      <c r="DJ155" s="77"/>
      <c r="DK155" s="77"/>
      <c r="DL155" s="77"/>
      <c r="DM155" s="77"/>
      <c r="DN155" s="77"/>
      <c r="DO155" s="77"/>
      <c r="DP155" s="77"/>
      <c r="DQ155" s="77"/>
      <c r="DR155" s="77"/>
      <c r="DS155" s="77"/>
      <c r="DT155" s="77"/>
      <c r="DU155" s="77"/>
      <c r="DV155" s="77"/>
      <c r="DW155" s="77"/>
      <c r="DX155" s="77"/>
      <c r="DY155" s="77"/>
      <c r="DZ155" s="77"/>
      <c r="EA155" s="77"/>
      <c r="EB155" s="77"/>
      <c r="EC155" s="77"/>
      <c r="ED155" s="77"/>
      <c r="EE155" s="77"/>
      <c r="EF155" s="77"/>
      <c r="EG155" s="77"/>
      <c r="EH155" s="77"/>
      <c r="EI155" s="77"/>
      <c r="EJ155" s="77"/>
      <c r="EK155" s="77"/>
      <c r="EL155" s="77"/>
      <c r="EM155" s="77"/>
      <c r="EN155" s="77"/>
      <c r="EO155" s="77"/>
      <c r="EP155" s="77"/>
      <c r="EQ155" s="77"/>
      <c r="ER155" s="77"/>
      <c r="ES155" s="77"/>
      <c r="ET155" s="77"/>
      <c r="EU155" s="77"/>
      <c r="EV155" s="77"/>
      <c r="EW155" s="77"/>
      <c r="EX155" s="77"/>
      <c r="EY155" s="77"/>
      <c r="EZ155" s="77"/>
      <c r="FA155" s="77"/>
      <c r="FB155" s="77"/>
      <c r="FC155" s="77"/>
      <c r="FD155" s="77"/>
      <c r="FE155" s="77"/>
      <c r="FF155" s="77"/>
      <c r="FG155" s="77"/>
      <c r="FH155" s="77"/>
      <c r="FI155" s="77"/>
      <c r="FJ155" s="77"/>
      <c r="FK155" s="77"/>
      <c r="FL155" s="77"/>
      <c r="FM155" s="77"/>
      <c r="FN155" s="77"/>
      <c r="FO155" s="77"/>
      <c r="FP155" s="77"/>
      <c r="FQ155" s="77"/>
      <c r="FR155" s="77"/>
      <c r="FS155" s="77"/>
      <c r="FT155" s="77"/>
      <c r="FU155" s="77"/>
      <c r="FV155" s="77"/>
      <c r="FW155" s="77"/>
      <c r="FX155" s="77"/>
      <c r="FY155" s="77"/>
      <c r="FZ155" s="77"/>
      <c r="GA155" s="77"/>
      <c r="GB155" s="77"/>
      <c r="GC155" s="77"/>
      <c r="GD155" s="77"/>
      <c r="GE155" s="77"/>
      <c r="GF155" s="77"/>
      <c r="GG155" s="77"/>
      <c r="GH155" s="77"/>
      <c r="GI155" s="77"/>
      <c r="GJ155" s="77"/>
      <c r="GK155" s="77"/>
      <c r="GL155" s="77"/>
      <c r="GM155" s="77"/>
      <c r="GN155" s="77"/>
      <c r="GO155" s="77"/>
      <c r="GP155" s="77"/>
      <c r="GQ155" s="77"/>
      <c r="GR155" s="77"/>
      <c r="GS155" s="77"/>
      <c r="GT155" s="77"/>
      <c r="GU155" s="77"/>
      <c r="GV155" s="77"/>
      <c r="GW155" s="77"/>
      <c r="GX155" s="77"/>
      <c r="GY155" s="77"/>
      <c r="GZ155" s="77"/>
      <c r="HA155" s="77"/>
      <c r="HB155" s="77"/>
      <c r="HC155" s="77"/>
      <c r="HD155" s="77"/>
      <c r="HE155" s="77"/>
      <c r="HF155" s="77"/>
      <c r="HG155" s="77"/>
      <c r="HH155" s="77"/>
      <c r="HI155" s="77"/>
      <c r="HJ155" s="77"/>
      <c r="HK155" s="77"/>
      <c r="HL155" s="77"/>
      <c r="HM155" s="77"/>
      <c r="HN155" s="77"/>
      <c r="HO155" s="77"/>
      <c r="HP155" s="77"/>
      <c r="HQ155" s="77"/>
      <c r="HR155" s="77"/>
      <c r="HS155" s="77"/>
      <c r="HT155" s="77"/>
      <c r="HU155" s="77"/>
      <c r="HV155" s="77"/>
      <c r="HW155" s="77"/>
      <c r="HX155" s="77"/>
      <c r="HY155" s="77"/>
      <c r="HZ155" s="77"/>
    </row>
    <row r="156" spans="1:234" s="44" customFormat="1" ht="15.75" x14ac:dyDescent="0.25">
      <c r="A156" s="44" t="s">
        <v>217</v>
      </c>
      <c r="B156" s="22" t="s">
        <v>17</v>
      </c>
      <c r="C156" s="23" t="s">
        <v>73</v>
      </c>
      <c r="D156" s="24">
        <v>44713</v>
      </c>
      <c r="E156" s="112" t="s">
        <v>113</v>
      </c>
      <c r="F156" s="149">
        <v>30000</v>
      </c>
      <c r="G156" s="167">
        <v>861</v>
      </c>
      <c r="H156" s="149">
        <v>0</v>
      </c>
      <c r="I156" s="149">
        <v>912</v>
      </c>
      <c r="J156" s="149">
        <v>25</v>
      </c>
      <c r="K156" s="149">
        <v>1798</v>
      </c>
      <c r="L156" s="167">
        <v>28202</v>
      </c>
      <c r="AT156" s="77"/>
      <c r="AU156" s="77"/>
      <c r="AV156" s="77"/>
      <c r="AW156" s="77"/>
      <c r="AX156" s="77"/>
      <c r="AY156" s="77"/>
      <c r="AZ156" s="77"/>
      <c r="BA156" s="77"/>
      <c r="BB156" s="77"/>
      <c r="BC156" s="77"/>
      <c r="BD156" s="77"/>
      <c r="BE156" s="77"/>
      <c r="BF156" s="77"/>
      <c r="BG156" s="77"/>
      <c r="BH156" s="77"/>
      <c r="BI156" s="77"/>
      <c r="BJ156" s="77"/>
      <c r="BK156" s="77"/>
      <c r="BL156" s="77"/>
      <c r="BM156" s="77"/>
      <c r="BN156" s="77"/>
      <c r="BO156" s="77"/>
      <c r="BP156" s="77"/>
      <c r="BQ156" s="77"/>
      <c r="BR156" s="77"/>
      <c r="BS156" s="77"/>
      <c r="BT156" s="77"/>
      <c r="BU156" s="77"/>
      <c r="BV156" s="77"/>
      <c r="BW156" s="77"/>
      <c r="BX156" s="77"/>
      <c r="BY156" s="77"/>
      <c r="BZ156" s="77"/>
      <c r="CA156" s="77"/>
      <c r="CB156" s="77"/>
      <c r="CC156" s="77"/>
      <c r="CD156" s="77"/>
      <c r="CE156" s="77"/>
      <c r="CF156" s="77"/>
      <c r="CG156" s="77"/>
      <c r="CH156" s="77"/>
      <c r="CI156" s="77"/>
      <c r="CJ156" s="77"/>
      <c r="CK156" s="77"/>
      <c r="CL156" s="77"/>
      <c r="CM156" s="77"/>
      <c r="CN156" s="77"/>
      <c r="CO156" s="77"/>
      <c r="CP156" s="77"/>
      <c r="CQ156" s="77"/>
      <c r="CR156" s="77"/>
      <c r="CS156" s="77"/>
      <c r="CT156" s="77"/>
      <c r="CU156" s="77"/>
      <c r="CV156" s="77"/>
      <c r="CW156" s="77"/>
      <c r="CX156" s="77"/>
      <c r="CY156" s="77"/>
      <c r="CZ156" s="77"/>
      <c r="DA156" s="77"/>
      <c r="DB156" s="77"/>
      <c r="DC156" s="77"/>
      <c r="DD156" s="77"/>
      <c r="DE156" s="77"/>
      <c r="DF156" s="77"/>
      <c r="DG156" s="77"/>
      <c r="DH156" s="77"/>
      <c r="DI156" s="77"/>
      <c r="DJ156" s="77"/>
      <c r="DK156" s="77"/>
      <c r="DL156" s="77"/>
      <c r="DM156" s="77"/>
      <c r="DN156" s="77"/>
      <c r="DO156" s="77"/>
      <c r="DP156" s="77"/>
      <c r="DQ156" s="77"/>
      <c r="DR156" s="77"/>
      <c r="DS156" s="77"/>
      <c r="DT156" s="77"/>
      <c r="DU156" s="77"/>
      <c r="DV156" s="77"/>
      <c r="DW156" s="77"/>
      <c r="DX156" s="77"/>
      <c r="DY156" s="77"/>
      <c r="DZ156" s="77"/>
      <c r="EA156" s="77"/>
      <c r="EB156" s="77"/>
      <c r="EC156" s="77"/>
      <c r="ED156" s="77"/>
      <c r="EE156" s="77"/>
      <c r="EF156" s="77"/>
      <c r="EG156" s="77"/>
      <c r="EH156" s="77"/>
      <c r="EI156" s="77"/>
      <c r="EJ156" s="77"/>
      <c r="EK156" s="77"/>
      <c r="EL156" s="77"/>
      <c r="EM156" s="77"/>
      <c r="EN156" s="77"/>
      <c r="EO156" s="77"/>
      <c r="EP156" s="77"/>
      <c r="EQ156" s="77"/>
      <c r="ER156" s="77"/>
      <c r="ES156" s="77"/>
      <c r="ET156" s="77"/>
      <c r="EU156" s="77"/>
      <c r="EV156" s="77"/>
      <c r="EW156" s="77"/>
      <c r="EX156" s="77"/>
      <c r="EY156" s="77"/>
      <c r="EZ156" s="77"/>
      <c r="FA156" s="77"/>
      <c r="FB156" s="77"/>
      <c r="FC156" s="77"/>
      <c r="FD156" s="77"/>
      <c r="FE156" s="77"/>
      <c r="FF156" s="77"/>
      <c r="FG156" s="77"/>
      <c r="FH156" s="77"/>
      <c r="FI156" s="77"/>
      <c r="FJ156" s="77"/>
      <c r="FK156" s="77"/>
      <c r="FL156" s="77"/>
      <c r="FM156" s="77"/>
      <c r="FN156" s="77"/>
      <c r="FO156" s="77"/>
      <c r="FP156" s="77"/>
      <c r="FQ156" s="77"/>
      <c r="FR156" s="77"/>
      <c r="FS156" s="77"/>
      <c r="FT156" s="77"/>
      <c r="FU156" s="77"/>
      <c r="FV156" s="77"/>
      <c r="FW156" s="77"/>
      <c r="FX156" s="77"/>
      <c r="FY156" s="77"/>
      <c r="FZ156" s="77"/>
      <c r="GA156" s="77"/>
      <c r="GB156" s="77"/>
      <c r="GC156" s="77"/>
      <c r="GD156" s="77"/>
      <c r="GE156" s="77"/>
      <c r="GF156" s="77"/>
      <c r="GG156" s="77"/>
      <c r="GH156" s="77"/>
      <c r="GI156" s="77"/>
      <c r="GJ156" s="77"/>
      <c r="GK156" s="77"/>
      <c r="GL156" s="77"/>
      <c r="GM156" s="77"/>
      <c r="GN156" s="77"/>
      <c r="GO156" s="77"/>
      <c r="GP156" s="77"/>
      <c r="GQ156" s="77"/>
      <c r="GR156" s="77"/>
      <c r="GS156" s="77"/>
      <c r="GT156" s="77"/>
      <c r="GU156" s="77"/>
      <c r="GV156" s="77"/>
      <c r="GW156" s="77"/>
      <c r="GX156" s="77"/>
      <c r="GY156" s="77"/>
      <c r="GZ156" s="77"/>
      <c r="HA156" s="77"/>
      <c r="HB156" s="77"/>
      <c r="HC156" s="77"/>
      <c r="HD156" s="77"/>
      <c r="HE156" s="77"/>
      <c r="HF156" s="77"/>
      <c r="HG156" s="77"/>
      <c r="HH156" s="77"/>
      <c r="HI156" s="77"/>
      <c r="HJ156" s="77"/>
      <c r="HK156" s="77"/>
      <c r="HL156" s="77"/>
      <c r="HM156" s="77"/>
      <c r="HN156" s="77"/>
      <c r="HO156" s="77"/>
      <c r="HP156" s="77"/>
      <c r="HQ156" s="77"/>
      <c r="HR156" s="77"/>
      <c r="HS156" s="77"/>
      <c r="HT156" s="77"/>
      <c r="HU156" s="77"/>
      <c r="HV156" s="77"/>
      <c r="HW156" s="77"/>
      <c r="HX156" s="77"/>
      <c r="HY156" s="77"/>
      <c r="HZ156" s="77"/>
    </row>
    <row r="157" spans="1:234" s="68" customFormat="1" ht="15.75" x14ac:dyDescent="0.25">
      <c r="A157" s="68" t="s">
        <v>14</v>
      </c>
      <c r="B157" s="93">
        <v>6</v>
      </c>
      <c r="C157" s="74"/>
      <c r="D157" s="115"/>
      <c r="E157" s="116"/>
      <c r="F157" s="152">
        <f t="shared" ref="F157:L157" si="20">SUM(F151:F156)</f>
        <v>250000</v>
      </c>
      <c r="G157" s="159">
        <f t="shared" si="20"/>
        <v>7175</v>
      </c>
      <c r="H157" s="152">
        <f t="shared" si="20"/>
        <v>12105.37</v>
      </c>
      <c r="I157" s="152">
        <f t="shared" si="20"/>
        <v>7600</v>
      </c>
      <c r="J157" s="152">
        <f t="shared" si="20"/>
        <v>1230</v>
      </c>
      <c r="K157" s="152">
        <f t="shared" si="20"/>
        <v>28110.37</v>
      </c>
      <c r="L157" s="152">
        <f t="shared" si="20"/>
        <v>221889.63</v>
      </c>
      <c r="M157" s="40"/>
      <c r="N157" s="40"/>
      <c r="O157" s="40"/>
      <c r="P157" s="40"/>
      <c r="Q157" s="40"/>
      <c r="R157" s="40"/>
      <c r="S157" s="40"/>
      <c r="T157" s="40"/>
      <c r="U157" s="40"/>
      <c r="V157" s="40"/>
      <c r="W157" s="40"/>
      <c r="X157" s="40"/>
      <c r="Y157" s="40"/>
      <c r="Z157" s="40"/>
      <c r="AA157" s="40"/>
      <c r="AB157" s="40"/>
      <c r="AC157" s="40"/>
      <c r="AD157" s="40"/>
      <c r="AE157" s="40"/>
      <c r="AF157" s="40"/>
      <c r="AG157" s="40"/>
      <c r="AH157" s="40"/>
      <c r="AI157" s="40"/>
      <c r="AJ157" s="40"/>
      <c r="AK157" s="40"/>
      <c r="AL157" s="40"/>
      <c r="AT157" s="117"/>
      <c r="AU157" s="117"/>
      <c r="AV157" s="117"/>
      <c r="AW157" s="117"/>
      <c r="AX157" s="117"/>
      <c r="AY157" s="117"/>
      <c r="AZ157" s="117"/>
      <c r="BA157" s="117"/>
      <c r="BB157" s="117"/>
      <c r="BC157" s="117"/>
      <c r="BD157" s="117"/>
      <c r="BE157" s="117"/>
      <c r="BF157" s="117"/>
      <c r="BG157" s="117"/>
      <c r="BH157" s="117"/>
      <c r="BI157" s="117"/>
      <c r="BJ157" s="117"/>
      <c r="BK157" s="117"/>
      <c r="BL157" s="117"/>
      <c r="BM157" s="117"/>
      <c r="BN157" s="117"/>
      <c r="BO157" s="117"/>
      <c r="BP157" s="117"/>
      <c r="BQ157" s="117"/>
      <c r="BR157" s="117"/>
      <c r="BS157" s="117"/>
      <c r="BT157" s="117"/>
      <c r="BU157" s="117"/>
      <c r="BV157" s="117"/>
      <c r="BW157" s="117"/>
      <c r="BX157" s="117"/>
      <c r="BY157" s="117"/>
      <c r="BZ157" s="117"/>
      <c r="CA157" s="117"/>
      <c r="CB157" s="117"/>
      <c r="CC157" s="117"/>
      <c r="CD157" s="117"/>
      <c r="CE157" s="117"/>
      <c r="CF157" s="117"/>
      <c r="CG157" s="117"/>
      <c r="CH157" s="117"/>
      <c r="CI157" s="117"/>
      <c r="CJ157" s="117"/>
      <c r="CK157" s="117"/>
      <c r="CL157" s="117"/>
      <c r="CM157" s="117"/>
      <c r="CN157" s="117"/>
      <c r="CO157" s="117"/>
      <c r="CP157" s="117"/>
      <c r="CQ157" s="117"/>
      <c r="CR157" s="117"/>
      <c r="CS157" s="117"/>
      <c r="CT157" s="117"/>
      <c r="CU157" s="117"/>
      <c r="CV157" s="117"/>
      <c r="CW157" s="117"/>
      <c r="CX157" s="117"/>
      <c r="CY157" s="117"/>
      <c r="CZ157" s="117"/>
      <c r="DA157" s="117"/>
      <c r="DB157" s="117"/>
      <c r="DC157" s="117"/>
      <c r="DD157" s="117"/>
      <c r="DE157" s="117"/>
      <c r="DF157" s="117"/>
      <c r="DG157" s="117"/>
      <c r="DH157" s="117"/>
      <c r="DI157" s="117"/>
      <c r="DJ157" s="117"/>
      <c r="DK157" s="117"/>
      <c r="DL157" s="117"/>
      <c r="DM157" s="117"/>
      <c r="DN157" s="117"/>
      <c r="DO157" s="117"/>
      <c r="DP157" s="117"/>
      <c r="DQ157" s="117"/>
      <c r="DR157" s="117"/>
      <c r="DS157" s="117"/>
      <c r="DT157" s="117"/>
      <c r="DU157" s="117"/>
      <c r="DV157" s="117"/>
      <c r="DW157" s="117"/>
      <c r="DX157" s="117"/>
      <c r="DY157" s="117"/>
      <c r="DZ157" s="117"/>
      <c r="EA157" s="117"/>
      <c r="EB157" s="117"/>
      <c r="EC157" s="117"/>
      <c r="ED157" s="117"/>
      <c r="EE157" s="117"/>
      <c r="EF157" s="117"/>
      <c r="EG157" s="117"/>
      <c r="EH157" s="117"/>
      <c r="EI157" s="117"/>
      <c r="EJ157" s="117"/>
      <c r="EK157" s="117"/>
      <c r="EL157" s="117"/>
      <c r="EM157" s="117"/>
      <c r="EN157" s="117"/>
      <c r="EO157" s="117"/>
      <c r="EP157" s="117"/>
      <c r="EQ157" s="117"/>
      <c r="ER157" s="117"/>
      <c r="ES157" s="117"/>
      <c r="ET157" s="117"/>
      <c r="EU157" s="117"/>
      <c r="EV157" s="117"/>
      <c r="EW157" s="117"/>
      <c r="EX157" s="117"/>
      <c r="EY157" s="117"/>
      <c r="EZ157" s="117"/>
      <c r="FA157" s="117"/>
      <c r="FB157" s="117"/>
      <c r="FC157" s="117"/>
      <c r="FD157" s="117"/>
      <c r="FE157" s="117"/>
      <c r="FF157" s="117"/>
      <c r="FG157" s="117"/>
      <c r="FH157" s="117"/>
      <c r="FI157" s="117"/>
      <c r="FJ157" s="117"/>
      <c r="FK157" s="117"/>
      <c r="FL157" s="117"/>
      <c r="FM157" s="117"/>
      <c r="FN157" s="117"/>
      <c r="FO157" s="117"/>
      <c r="FP157" s="117"/>
      <c r="FQ157" s="117"/>
      <c r="FR157" s="117"/>
      <c r="FS157" s="117"/>
      <c r="FT157" s="117"/>
      <c r="FU157" s="117"/>
      <c r="FV157" s="117"/>
      <c r="FW157" s="117"/>
      <c r="FX157" s="117"/>
      <c r="FY157" s="117"/>
      <c r="FZ157" s="117"/>
      <c r="GA157" s="117"/>
      <c r="GB157" s="117"/>
      <c r="GC157" s="117"/>
      <c r="GD157" s="117"/>
      <c r="GE157" s="117"/>
      <c r="GF157" s="117"/>
      <c r="GG157" s="117"/>
      <c r="GH157" s="117"/>
      <c r="GI157" s="117"/>
      <c r="GJ157" s="117"/>
      <c r="GK157" s="117"/>
      <c r="GL157" s="117"/>
      <c r="GM157" s="117"/>
      <c r="GN157" s="117"/>
      <c r="GO157" s="117"/>
      <c r="GP157" s="117"/>
      <c r="GQ157" s="117"/>
      <c r="GR157" s="117"/>
      <c r="GS157" s="117"/>
      <c r="GT157" s="117"/>
      <c r="GU157" s="117"/>
      <c r="GV157" s="117"/>
      <c r="GW157" s="117"/>
      <c r="GX157" s="117"/>
      <c r="GY157" s="117"/>
      <c r="GZ157" s="117"/>
      <c r="HA157" s="117"/>
      <c r="HB157" s="117"/>
      <c r="HC157" s="117"/>
      <c r="HD157" s="117"/>
      <c r="HE157" s="117"/>
      <c r="HF157" s="117"/>
      <c r="HG157" s="117"/>
      <c r="HH157" s="117"/>
      <c r="HI157" s="117"/>
      <c r="HJ157" s="117"/>
      <c r="HK157" s="117"/>
      <c r="HL157" s="117"/>
      <c r="HM157" s="117"/>
      <c r="HN157" s="117"/>
      <c r="HO157" s="117"/>
      <c r="HP157" s="117"/>
      <c r="HQ157" s="117"/>
      <c r="HR157" s="117"/>
      <c r="HS157" s="117"/>
      <c r="HT157" s="117"/>
      <c r="HU157" s="117"/>
      <c r="HV157" s="117"/>
      <c r="HW157" s="117"/>
      <c r="HX157" s="117"/>
      <c r="HY157" s="117"/>
      <c r="HZ157" s="117"/>
    </row>
    <row r="159" spans="1:234" ht="15.75" x14ac:dyDescent="0.25">
      <c r="A159" s="37" t="s">
        <v>68</v>
      </c>
      <c r="C159" s="42"/>
      <c r="F159" s="133"/>
      <c r="J159" s="133"/>
      <c r="AG159" s="45"/>
      <c r="AH159" s="45"/>
      <c r="AI159" s="45"/>
      <c r="AJ159" s="45"/>
      <c r="AK159" s="45"/>
      <c r="AL159" s="45"/>
      <c r="AM159" s="45"/>
      <c r="AN159" s="45"/>
      <c r="AO159" s="45"/>
      <c r="AP159" s="45"/>
      <c r="AQ159" s="45"/>
      <c r="AT159" s="50"/>
      <c r="AU159" s="50"/>
      <c r="AV159" s="50"/>
      <c r="AW159" s="50"/>
      <c r="AX159" s="50"/>
      <c r="AY159" s="50"/>
      <c r="AZ159" s="50"/>
      <c r="BA159" s="50"/>
      <c r="BB159" s="50"/>
      <c r="BC159" s="50"/>
      <c r="BD159" s="50"/>
      <c r="BE159" s="50"/>
      <c r="BF159" s="50"/>
      <c r="BG159" s="50"/>
      <c r="BH159" s="50"/>
      <c r="BI159" s="50"/>
      <c r="BJ159" s="50"/>
      <c r="BK159" s="50"/>
      <c r="BL159" s="50"/>
      <c r="BM159" s="50"/>
      <c r="BN159" s="50"/>
      <c r="BO159" s="50"/>
      <c r="BP159" s="50"/>
      <c r="BQ159" s="50"/>
      <c r="BR159" s="50"/>
      <c r="BS159" s="50"/>
      <c r="BT159" s="50"/>
      <c r="BU159" s="50"/>
      <c r="BV159" s="50"/>
      <c r="BW159" s="50"/>
      <c r="BX159" s="50"/>
      <c r="BY159" s="50"/>
      <c r="BZ159" s="50"/>
      <c r="CA159" s="50"/>
      <c r="CB159" s="50"/>
      <c r="CC159" s="50"/>
      <c r="CD159" s="50"/>
      <c r="CE159" s="50"/>
      <c r="CF159" s="50"/>
      <c r="CG159" s="50"/>
      <c r="CH159" s="50"/>
      <c r="CI159" s="50"/>
      <c r="CJ159" s="50"/>
      <c r="CK159" s="50"/>
      <c r="CL159" s="50"/>
      <c r="CM159" s="50"/>
      <c r="CN159" s="50"/>
      <c r="CO159" s="50"/>
      <c r="CP159" s="50"/>
      <c r="CQ159" s="50"/>
      <c r="CR159" s="50"/>
      <c r="CS159" s="50"/>
      <c r="CT159" s="50"/>
      <c r="CU159" s="50"/>
      <c r="CV159" s="50"/>
      <c r="CW159" s="50"/>
      <c r="CX159" s="50"/>
      <c r="CY159" s="50"/>
      <c r="CZ159" s="50"/>
      <c r="DA159" s="50"/>
      <c r="DB159" s="50"/>
      <c r="DC159" s="50"/>
      <c r="DD159" s="50"/>
      <c r="DE159" s="50"/>
      <c r="DF159" s="50"/>
      <c r="DG159" s="50"/>
      <c r="DH159" s="50"/>
      <c r="DI159" s="50"/>
      <c r="DJ159" s="50"/>
      <c r="DK159" s="50"/>
      <c r="DL159" s="50"/>
      <c r="DM159" s="50"/>
      <c r="DN159" s="50"/>
      <c r="DO159" s="50"/>
      <c r="DP159" s="50"/>
      <c r="DQ159" s="50"/>
      <c r="DR159" s="50"/>
      <c r="DS159" s="50"/>
      <c r="DT159" s="50"/>
      <c r="DU159" s="50"/>
      <c r="DV159" s="50"/>
      <c r="DW159" s="50"/>
      <c r="DX159" s="50"/>
      <c r="DY159" s="50"/>
      <c r="DZ159" s="50"/>
      <c r="EA159" s="50"/>
      <c r="EB159" s="50"/>
      <c r="EC159" s="50"/>
      <c r="ED159" s="50"/>
      <c r="EE159" s="50"/>
      <c r="EF159" s="50"/>
      <c r="EG159" s="50"/>
      <c r="EH159" s="50"/>
      <c r="EI159" s="50"/>
      <c r="EJ159" s="50"/>
      <c r="EK159" s="50"/>
      <c r="EL159" s="50"/>
      <c r="EM159" s="50"/>
      <c r="EN159" s="50"/>
      <c r="EO159" s="50"/>
      <c r="EP159" s="50"/>
      <c r="EQ159" s="50"/>
      <c r="ER159" s="50"/>
      <c r="ES159" s="50"/>
      <c r="ET159" s="50"/>
      <c r="EU159" s="50"/>
      <c r="EV159" s="50"/>
      <c r="EW159" s="50"/>
      <c r="EX159" s="50"/>
      <c r="EY159" s="50"/>
      <c r="EZ159" s="50"/>
      <c r="FA159" s="50"/>
      <c r="FB159" s="50"/>
      <c r="FC159" s="50"/>
      <c r="FD159" s="50"/>
      <c r="FE159" s="50"/>
      <c r="FF159" s="50"/>
      <c r="FG159" s="50"/>
      <c r="FH159" s="50"/>
      <c r="FI159" s="50"/>
      <c r="FJ159" s="50"/>
      <c r="FK159" s="50"/>
      <c r="FL159" s="50"/>
      <c r="FM159" s="50"/>
      <c r="FN159" s="50"/>
      <c r="FO159" s="50"/>
      <c r="FP159" s="50"/>
      <c r="FQ159" s="50"/>
      <c r="FR159" s="50"/>
      <c r="FS159" s="50"/>
      <c r="FT159" s="50"/>
      <c r="FU159" s="50"/>
      <c r="FV159" s="50"/>
      <c r="FW159" s="50"/>
      <c r="FX159" s="50"/>
      <c r="FY159" s="50"/>
      <c r="FZ159" s="50"/>
      <c r="GA159" s="50"/>
      <c r="GB159" s="50"/>
      <c r="GC159" s="50"/>
      <c r="GD159" s="50"/>
      <c r="GE159" s="50"/>
      <c r="GF159" s="50"/>
      <c r="GG159" s="50"/>
      <c r="GH159" s="50"/>
      <c r="GI159" s="50"/>
      <c r="GJ159" s="50"/>
      <c r="GK159" s="50"/>
      <c r="GL159" s="50"/>
      <c r="GM159" s="50"/>
      <c r="GN159" s="50"/>
      <c r="GO159" s="50"/>
      <c r="GP159" s="50"/>
      <c r="GQ159" s="50"/>
      <c r="GR159" s="50"/>
      <c r="GS159" s="50"/>
      <c r="GT159" s="50"/>
      <c r="GU159" s="50"/>
      <c r="GV159" s="50"/>
      <c r="GW159" s="50"/>
      <c r="GX159" s="50"/>
      <c r="GY159" s="50"/>
      <c r="GZ159" s="50"/>
      <c r="HA159" s="50"/>
      <c r="HB159" s="50"/>
      <c r="HC159" s="50"/>
      <c r="HD159" s="50"/>
      <c r="HE159" s="50"/>
      <c r="HF159" s="50"/>
      <c r="HG159" s="50"/>
      <c r="HH159" s="50"/>
      <c r="HI159" s="50"/>
      <c r="HJ159" s="50"/>
      <c r="HK159" s="50"/>
      <c r="HL159" s="50"/>
      <c r="HM159" s="50"/>
      <c r="HN159" s="50"/>
      <c r="HO159" s="50"/>
      <c r="HP159" s="50"/>
      <c r="HQ159" s="50"/>
      <c r="HR159" s="50"/>
      <c r="HS159" s="50"/>
      <c r="HT159" s="50"/>
      <c r="HU159" s="50"/>
      <c r="HV159" s="50"/>
      <c r="HW159" s="50"/>
      <c r="HX159" s="50"/>
      <c r="HY159" s="50"/>
      <c r="HZ159" s="50"/>
    </row>
    <row r="160" spans="1:234" ht="15.75" x14ac:dyDescent="0.25">
      <c r="A160" s="4" t="s">
        <v>32</v>
      </c>
      <c r="B160" s="5" t="s">
        <v>55</v>
      </c>
      <c r="C160" s="6" t="s">
        <v>73</v>
      </c>
      <c r="D160" s="10">
        <v>44283</v>
      </c>
      <c r="E160" s="10" t="s">
        <v>113</v>
      </c>
      <c r="F160" s="133">
        <v>125000</v>
      </c>
      <c r="G160" s="176">
        <f>F160*0.0287</f>
        <v>3587.5</v>
      </c>
      <c r="H160" s="183">
        <v>17985.990000000002</v>
      </c>
      <c r="I160" s="183">
        <f>F160*0.0304</f>
        <v>3800</v>
      </c>
      <c r="J160" s="176">
        <v>5625</v>
      </c>
      <c r="K160" s="183">
        <v>30998.49</v>
      </c>
      <c r="L160" s="176">
        <v>94001.51</v>
      </c>
      <c r="AG160" s="45"/>
      <c r="AH160" s="45"/>
      <c r="AI160" s="45"/>
      <c r="AJ160" s="45"/>
      <c r="AK160" s="45"/>
      <c r="AL160" s="45"/>
      <c r="AM160" s="45"/>
      <c r="AN160" s="45"/>
      <c r="AO160" s="45"/>
      <c r="AP160" s="45"/>
      <c r="AQ160" s="45"/>
      <c r="AT160" s="50"/>
      <c r="AU160" s="50"/>
      <c r="AV160" s="50"/>
      <c r="AW160" s="50"/>
      <c r="AX160" s="50"/>
      <c r="AY160" s="50"/>
      <c r="AZ160" s="50"/>
      <c r="BA160" s="50"/>
      <c r="BB160" s="50"/>
      <c r="BC160" s="50"/>
      <c r="BD160" s="50"/>
      <c r="BE160" s="50"/>
      <c r="BF160" s="50"/>
      <c r="BG160" s="50"/>
      <c r="BH160" s="50"/>
      <c r="BI160" s="50"/>
      <c r="BJ160" s="50"/>
      <c r="BK160" s="50"/>
      <c r="BL160" s="50"/>
      <c r="BM160" s="50"/>
      <c r="BN160" s="50"/>
      <c r="BO160" s="50"/>
      <c r="BP160" s="50"/>
      <c r="BQ160" s="50"/>
      <c r="BR160" s="50"/>
      <c r="BS160" s="50"/>
      <c r="BT160" s="50"/>
      <c r="BU160" s="50"/>
      <c r="BV160" s="50"/>
      <c r="BW160" s="50"/>
      <c r="BX160" s="50"/>
      <c r="BY160" s="50"/>
      <c r="BZ160" s="50"/>
      <c r="CA160" s="50"/>
      <c r="CB160" s="50"/>
      <c r="CC160" s="50"/>
      <c r="CD160" s="50"/>
      <c r="CE160" s="50"/>
      <c r="CF160" s="50"/>
      <c r="CG160" s="50"/>
      <c r="CH160" s="50"/>
      <c r="CI160" s="50"/>
      <c r="CJ160" s="50"/>
      <c r="CK160" s="50"/>
      <c r="CL160" s="50"/>
      <c r="CM160" s="50"/>
      <c r="CN160" s="50"/>
      <c r="CO160" s="50"/>
      <c r="CP160" s="50"/>
      <c r="CQ160" s="50"/>
      <c r="CR160" s="50"/>
      <c r="CS160" s="50"/>
      <c r="CT160" s="50"/>
      <c r="CU160" s="50"/>
      <c r="CV160" s="50"/>
      <c r="CW160" s="50"/>
      <c r="CX160" s="50"/>
      <c r="CY160" s="50"/>
      <c r="CZ160" s="50"/>
      <c r="DA160" s="50"/>
      <c r="DB160" s="50"/>
      <c r="DC160" s="50"/>
      <c r="DD160" s="50"/>
      <c r="DE160" s="50"/>
      <c r="DF160" s="50"/>
      <c r="DG160" s="50"/>
      <c r="DH160" s="50"/>
      <c r="DI160" s="50"/>
      <c r="DJ160" s="50"/>
      <c r="DK160" s="50"/>
      <c r="DL160" s="50"/>
      <c r="DM160" s="50"/>
      <c r="DN160" s="50"/>
      <c r="DO160" s="50"/>
      <c r="DP160" s="50"/>
      <c r="DQ160" s="50"/>
      <c r="DR160" s="50"/>
      <c r="DS160" s="50"/>
      <c r="DT160" s="50"/>
      <c r="DU160" s="50"/>
      <c r="DV160" s="50"/>
      <c r="DW160" s="50"/>
      <c r="DX160" s="50"/>
      <c r="DY160" s="50"/>
      <c r="DZ160" s="50"/>
      <c r="EA160" s="50"/>
      <c r="EB160" s="50"/>
      <c r="EC160" s="50"/>
      <c r="ED160" s="50"/>
      <c r="EE160" s="50"/>
      <c r="EF160" s="50"/>
      <c r="EG160" s="50"/>
      <c r="EH160" s="50"/>
      <c r="EI160" s="50"/>
      <c r="EJ160" s="50"/>
      <c r="EK160" s="50"/>
      <c r="EL160" s="50"/>
      <c r="EM160" s="50"/>
      <c r="EN160" s="50"/>
      <c r="EO160" s="50"/>
      <c r="EP160" s="50"/>
      <c r="EQ160" s="50"/>
      <c r="ER160" s="50"/>
      <c r="ES160" s="50"/>
      <c r="ET160" s="50"/>
      <c r="EU160" s="50"/>
      <c r="EV160" s="50"/>
      <c r="EW160" s="50"/>
      <c r="EX160" s="50"/>
      <c r="EY160" s="50"/>
      <c r="EZ160" s="50"/>
      <c r="FA160" s="50"/>
      <c r="FB160" s="50"/>
      <c r="FC160" s="50"/>
      <c r="FD160" s="50"/>
      <c r="FE160" s="50"/>
      <c r="FF160" s="50"/>
      <c r="FG160" s="50"/>
      <c r="FH160" s="50"/>
      <c r="FI160" s="50"/>
      <c r="FJ160" s="50"/>
      <c r="FK160" s="50"/>
      <c r="FL160" s="50"/>
      <c r="FM160" s="50"/>
      <c r="FN160" s="50"/>
      <c r="FO160" s="50"/>
      <c r="FP160" s="50"/>
      <c r="FQ160" s="50"/>
      <c r="FR160" s="50"/>
      <c r="FS160" s="50"/>
      <c r="FT160" s="50"/>
      <c r="FU160" s="50"/>
      <c r="FV160" s="50"/>
      <c r="FW160" s="50"/>
      <c r="FX160" s="50"/>
      <c r="FY160" s="50"/>
      <c r="FZ160" s="50"/>
      <c r="GA160" s="50"/>
      <c r="GB160" s="50"/>
      <c r="GC160" s="50"/>
      <c r="GD160" s="50"/>
      <c r="GE160" s="50"/>
      <c r="GF160" s="50"/>
      <c r="GG160" s="50"/>
      <c r="GH160" s="50"/>
      <c r="GI160" s="50"/>
      <c r="GJ160" s="50"/>
      <c r="GK160" s="50"/>
      <c r="GL160" s="50"/>
      <c r="GM160" s="50"/>
      <c r="GN160" s="50"/>
      <c r="GO160" s="50"/>
      <c r="GP160" s="50"/>
      <c r="GQ160" s="50"/>
      <c r="GR160" s="50"/>
      <c r="GS160" s="50"/>
      <c r="GT160" s="50"/>
      <c r="GU160" s="50"/>
      <c r="GV160" s="50"/>
      <c r="GW160" s="50"/>
      <c r="GX160" s="50"/>
      <c r="GY160" s="50"/>
      <c r="GZ160" s="50"/>
      <c r="HA160" s="50"/>
      <c r="HB160" s="50"/>
      <c r="HC160" s="50"/>
      <c r="HD160" s="50"/>
      <c r="HE160" s="50"/>
      <c r="HF160" s="50"/>
      <c r="HG160" s="50"/>
      <c r="HH160" s="50"/>
      <c r="HI160" s="50"/>
      <c r="HJ160" s="50"/>
      <c r="HK160" s="50"/>
      <c r="HL160" s="50"/>
      <c r="HM160" s="50"/>
      <c r="HN160" s="50"/>
      <c r="HO160" s="50"/>
      <c r="HP160" s="50"/>
      <c r="HQ160" s="50"/>
      <c r="HR160" s="50"/>
      <c r="HS160" s="50"/>
      <c r="HT160" s="50"/>
      <c r="HU160" s="50"/>
      <c r="HV160" s="50"/>
      <c r="HW160" s="50"/>
      <c r="HX160" s="50"/>
      <c r="HY160" s="50"/>
      <c r="HZ160" s="50"/>
    </row>
    <row r="161" spans="1:668" ht="15.75" x14ac:dyDescent="0.25">
      <c r="A161" s="4" t="s">
        <v>46</v>
      </c>
      <c r="B161" s="5" t="s">
        <v>16</v>
      </c>
      <c r="C161" s="6" t="s">
        <v>73</v>
      </c>
      <c r="D161" s="10">
        <v>44197</v>
      </c>
      <c r="E161" s="10" t="s">
        <v>113</v>
      </c>
      <c r="F161" s="133">
        <v>45000</v>
      </c>
      <c r="G161" s="176">
        <f>F161*0.0287</f>
        <v>1291.5</v>
      </c>
      <c r="H161" s="183">
        <v>0</v>
      </c>
      <c r="I161" s="183">
        <f>F161*0.0304</f>
        <v>1368</v>
      </c>
      <c r="J161" s="176">
        <v>1750</v>
      </c>
      <c r="K161" s="183">
        <v>4409.5</v>
      </c>
      <c r="L161" s="176">
        <v>40590.5</v>
      </c>
      <c r="AG161" s="45"/>
      <c r="AH161" s="45"/>
      <c r="AI161" s="45"/>
      <c r="AJ161" s="45"/>
      <c r="AK161" s="45"/>
      <c r="AL161" s="45"/>
      <c r="AM161" s="45"/>
      <c r="AN161" s="45"/>
      <c r="AO161" s="45"/>
      <c r="AP161" s="45"/>
      <c r="AQ161" s="45"/>
      <c r="AT161" s="50"/>
      <c r="AU161" s="50"/>
      <c r="AV161" s="50"/>
      <c r="AW161" s="50"/>
      <c r="AX161" s="50"/>
      <c r="AY161" s="50"/>
      <c r="AZ161" s="50"/>
      <c r="BA161" s="50"/>
      <c r="BB161" s="50"/>
      <c r="BC161" s="50"/>
      <c r="BD161" s="50"/>
      <c r="BE161" s="50"/>
      <c r="BF161" s="50"/>
      <c r="BG161" s="50"/>
      <c r="BH161" s="50"/>
      <c r="BI161" s="50"/>
      <c r="BJ161" s="50"/>
      <c r="BK161" s="50"/>
      <c r="BL161" s="50"/>
      <c r="BM161" s="50"/>
      <c r="BN161" s="50"/>
      <c r="BO161" s="50"/>
      <c r="BP161" s="50"/>
      <c r="BQ161" s="50"/>
      <c r="BR161" s="50"/>
      <c r="BS161" s="50"/>
      <c r="BT161" s="50"/>
      <c r="BU161" s="50"/>
      <c r="BV161" s="50"/>
      <c r="BW161" s="50"/>
      <c r="BX161" s="50"/>
      <c r="BY161" s="50"/>
      <c r="BZ161" s="50"/>
      <c r="CA161" s="50"/>
      <c r="CB161" s="50"/>
      <c r="CC161" s="50"/>
      <c r="CD161" s="50"/>
      <c r="CE161" s="50"/>
      <c r="CF161" s="50"/>
      <c r="CG161" s="50"/>
      <c r="CH161" s="50"/>
      <c r="CI161" s="50"/>
      <c r="CJ161" s="50"/>
      <c r="CK161" s="50"/>
      <c r="CL161" s="50"/>
      <c r="CM161" s="50"/>
      <c r="CN161" s="50"/>
      <c r="CO161" s="50"/>
      <c r="CP161" s="50"/>
      <c r="CQ161" s="50"/>
      <c r="CR161" s="50"/>
      <c r="CS161" s="50"/>
      <c r="CT161" s="50"/>
      <c r="CU161" s="50"/>
      <c r="CV161" s="50"/>
      <c r="CW161" s="50"/>
      <c r="CX161" s="50"/>
      <c r="CY161" s="50"/>
      <c r="CZ161" s="50"/>
      <c r="DA161" s="50"/>
      <c r="DB161" s="50"/>
      <c r="DC161" s="50"/>
      <c r="DD161" s="50"/>
      <c r="DE161" s="50"/>
      <c r="DF161" s="50"/>
      <c r="DG161" s="50"/>
      <c r="DH161" s="50"/>
      <c r="DI161" s="50"/>
      <c r="DJ161" s="50"/>
      <c r="DK161" s="50"/>
      <c r="DL161" s="50"/>
      <c r="DM161" s="50"/>
      <c r="DN161" s="50"/>
      <c r="DO161" s="50"/>
      <c r="DP161" s="50"/>
      <c r="DQ161" s="50"/>
      <c r="DR161" s="50"/>
      <c r="DS161" s="50"/>
      <c r="DT161" s="50"/>
      <c r="DU161" s="50"/>
      <c r="DV161" s="50"/>
      <c r="DW161" s="50"/>
      <c r="DX161" s="50"/>
      <c r="DY161" s="50"/>
      <c r="DZ161" s="50"/>
      <c r="EA161" s="50"/>
      <c r="EB161" s="50"/>
      <c r="EC161" s="50"/>
      <c r="ED161" s="50"/>
      <c r="EE161" s="50"/>
      <c r="EF161" s="50"/>
      <c r="EG161" s="50"/>
      <c r="EH161" s="50"/>
      <c r="EI161" s="50"/>
      <c r="EJ161" s="50"/>
      <c r="EK161" s="50"/>
      <c r="EL161" s="50"/>
      <c r="EM161" s="50"/>
      <c r="EN161" s="50"/>
      <c r="EO161" s="50"/>
      <c r="EP161" s="50"/>
      <c r="EQ161" s="50"/>
      <c r="ER161" s="50"/>
      <c r="ES161" s="50"/>
      <c r="ET161" s="50"/>
      <c r="EU161" s="50"/>
      <c r="EV161" s="50"/>
      <c r="EW161" s="50"/>
      <c r="EX161" s="50"/>
      <c r="EY161" s="50"/>
      <c r="EZ161" s="50"/>
      <c r="FA161" s="50"/>
      <c r="FB161" s="50"/>
      <c r="FC161" s="50"/>
      <c r="FD161" s="50"/>
      <c r="FE161" s="50"/>
      <c r="FF161" s="50"/>
      <c r="FG161" s="50"/>
      <c r="FH161" s="50"/>
      <c r="FI161" s="50"/>
      <c r="FJ161" s="50"/>
      <c r="FK161" s="50"/>
      <c r="FL161" s="50"/>
      <c r="FM161" s="50"/>
      <c r="FN161" s="50"/>
      <c r="FO161" s="50"/>
      <c r="FP161" s="50"/>
      <c r="FQ161" s="50"/>
      <c r="FR161" s="50"/>
      <c r="FS161" s="50"/>
      <c r="FT161" s="50"/>
      <c r="FU161" s="50"/>
      <c r="FV161" s="50"/>
      <c r="FW161" s="50"/>
      <c r="FX161" s="50"/>
      <c r="FY161" s="50"/>
      <c r="FZ161" s="50"/>
      <c r="GA161" s="50"/>
      <c r="GB161" s="50"/>
      <c r="GC161" s="50"/>
      <c r="GD161" s="50"/>
      <c r="GE161" s="50"/>
      <c r="GF161" s="50"/>
      <c r="GG161" s="50"/>
      <c r="GH161" s="50"/>
      <c r="GI161" s="50"/>
      <c r="GJ161" s="50"/>
      <c r="GK161" s="50"/>
      <c r="GL161" s="50"/>
      <c r="GM161" s="50"/>
      <c r="GN161" s="50"/>
      <c r="GO161" s="50"/>
      <c r="GP161" s="50"/>
      <c r="GQ161" s="50"/>
      <c r="GR161" s="50"/>
      <c r="GS161" s="50"/>
      <c r="GT161" s="50"/>
      <c r="GU161" s="50"/>
      <c r="GV161" s="50"/>
      <c r="GW161" s="50"/>
      <c r="GX161" s="50"/>
      <c r="GY161" s="50"/>
      <c r="GZ161" s="50"/>
      <c r="HA161" s="50"/>
      <c r="HB161" s="50"/>
      <c r="HC161" s="50"/>
      <c r="HD161" s="50"/>
      <c r="HE161" s="50"/>
      <c r="HF161" s="50"/>
      <c r="HG161" s="50"/>
      <c r="HH161" s="50"/>
      <c r="HI161" s="50"/>
      <c r="HJ161" s="50"/>
      <c r="HK161" s="50"/>
      <c r="HL161" s="50"/>
      <c r="HM161" s="50"/>
      <c r="HN161" s="50"/>
      <c r="HO161" s="50"/>
      <c r="HP161" s="50"/>
      <c r="HQ161" s="50"/>
      <c r="HR161" s="50"/>
      <c r="HS161" s="50"/>
      <c r="HT161" s="50"/>
      <c r="HU161" s="50"/>
      <c r="HV161" s="50"/>
      <c r="HW161" s="50"/>
      <c r="HX161" s="50"/>
      <c r="HY161" s="50"/>
      <c r="HZ161" s="50"/>
    </row>
    <row r="162" spans="1:668" ht="15.75" x14ac:dyDescent="0.25">
      <c r="A162" s="4" t="s">
        <v>114</v>
      </c>
      <c r="B162" s="5" t="s">
        <v>115</v>
      </c>
      <c r="C162" s="6" t="s">
        <v>73</v>
      </c>
      <c r="D162" s="10">
        <v>44470</v>
      </c>
      <c r="E162" s="10" t="s">
        <v>113</v>
      </c>
      <c r="F162" s="133">
        <v>35000</v>
      </c>
      <c r="G162" s="176">
        <v>1004.5</v>
      </c>
      <c r="H162" s="183">
        <v>0</v>
      </c>
      <c r="I162" s="183">
        <v>1064</v>
      </c>
      <c r="J162" s="176">
        <v>2900</v>
      </c>
      <c r="K162" s="183">
        <v>4968.5</v>
      </c>
      <c r="L162" s="176">
        <f>F162-K162</f>
        <v>30031.5</v>
      </c>
      <c r="AG162" s="45"/>
      <c r="AH162" s="45"/>
      <c r="AI162" s="45"/>
      <c r="AJ162" s="45"/>
      <c r="AK162" s="45"/>
      <c r="AL162" s="45"/>
      <c r="AM162" s="45"/>
      <c r="AN162" s="45"/>
      <c r="AO162" s="45"/>
      <c r="AP162" s="45"/>
      <c r="AQ162" s="45"/>
      <c r="AT162" s="50"/>
      <c r="AU162" s="50"/>
      <c r="AV162" s="50"/>
      <c r="AW162" s="50"/>
      <c r="AX162" s="50"/>
      <c r="AY162" s="50"/>
      <c r="AZ162" s="50"/>
      <c r="BA162" s="50"/>
      <c r="BB162" s="50"/>
      <c r="BC162" s="50"/>
      <c r="BD162" s="50"/>
      <c r="BE162" s="50"/>
      <c r="BF162" s="50"/>
      <c r="BG162" s="50"/>
      <c r="BH162" s="50"/>
      <c r="BI162" s="50"/>
      <c r="BJ162" s="50"/>
      <c r="BK162" s="50"/>
      <c r="BL162" s="50"/>
      <c r="BM162" s="50"/>
      <c r="BN162" s="50"/>
      <c r="BO162" s="50"/>
      <c r="BP162" s="50"/>
      <c r="BQ162" s="50"/>
      <c r="BR162" s="50"/>
      <c r="BS162" s="50"/>
      <c r="BT162" s="50"/>
      <c r="BU162" s="50"/>
      <c r="BV162" s="50"/>
      <c r="BW162" s="50"/>
      <c r="BX162" s="50"/>
      <c r="BY162" s="50"/>
      <c r="BZ162" s="50"/>
      <c r="CA162" s="50"/>
      <c r="CB162" s="50"/>
      <c r="CC162" s="50"/>
      <c r="CD162" s="50"/>
      <c r="CE162" s="50"/>
      <c r="CF162" s="50"/>
      <c r="CG162" s="50"/>
      <c r="CH162" s="50"/>
      <c r="CI162" s="50"/>
      <c r="CJ162" s="50"/>
      <c r="CK162" s="50"/>
      <c r="CL162" s="50"/>
      <c r="CM162" s="50"/>
      <c r="CN162" s="50"/>
      <c r="CO162" s="50"/>
      <c r="CP162" s="50"/>
      <c r="CQ162" s="50"/>
      <c r="CR162" s="50"/>
      <c r="CS162" s="50"/>
      <c r="CT162" s="50"/>
      <c r="CU162" s="50"/>
      <c r="CV162" s="50"/>
      <c r="CW162" s="50"/>
      <c r="CX162" s="50"/>
      <c r="CY162" s="50"/>
      <c r="CZ162" s="50"/>
      <c r="DA162" s="50"/>
      <c r="DB162" s="50"/>
      <c r="DC162" s="50"/>
      <c r="DD162" s="50"/>
      <c r="DE162" s="50"/>
      <c r="DF162" s="50"/>
      <c r="DG162" s="50"/>
      <c r="DH162" s="50"/>
      <c r="DI162" s="50"/>
      <c r="DJ162" s="50"/>
      <c r="DK162" s="50"/>
      <c r="DL162" s="50"/>
      <c r="DM162" s="50"/>
      <c r="DN162" s="50"/>
      <c r="DO162" s="50"/>
      <c r="DP162" s="50"/>
      <c r="DQ162" s="50"/>
      <c r="DR162" s="50"/>
      <c r="DS162" s="50"/>
      <c r="DT162" s="50"/>
      <c r="DU162" s="50"/>
      <c r="DV162" s="50"/>
      <c r="DW162" s="50"/>
      <c r="DX162" s="50"/>
      <c r="DY162" s="50"/>
      <c r="DZ162" s="50"/>
      <c r="EA162" s="50"/>
      <c r="EB162" s="50"/>
      <c r="EC162" s="50"/>
      <c r="ED162" s="50"/>
      <c r="EE162" s="50"/>
      <c r="EF162" s="50"/>
      <c r="EG162" s="50"/>
      <c r="EH162" s="50"/>
      <c r="EI162" s="50"/>
      <c r="EJ162" s="50"/>
      <c r="EK162" s="50"/>
      <c r="EL162" s="50"/>
      <c r="EM162" s="50"/>
      <c r="EN162" s="50"/>
      <c r="EO162" s="50"/>
      <c r="EP162" s="50"/>
      <c r="EQ162" s="50"/>
      <c r="ER162" s="50"/>
      <c r="ES162" s="50"/>
      <c r="ET162" s="50"/>
      <c r="EU162" s="50"/>
      <c r="EV162" s="50"/>
      <c r="EW162" s="50"/>
      <c r="EX162" s="50"/>
      <c r="EY162" s="50"/>
      <c r="EZ162" s="50"/>
      <c r="FA162" s="50"/>
      <c r="FB162" s="50"/>
      <c r="FC162" s="50"/>
      <c r="FD162" s="50"/>
      <c r="FE162" s="50"/>
      <c r="FF162" s="50"/>
      <c r="FG162" s="50"/>
      <c r="FH162" s="50"/>
      <c r="FI162" s="50"/>
      <c r="FJ162" s="50"/>
      <c r="FK162" s="50"/>
      <c r="FL162" s="50"/>
      <c r="FM162" s="50"/>
      <c r="FN162" s="50"/>
      <c r="FO162" s="50"/>
      <c r="FP162" s="50"/>
      <c r="FQ162" s="50"/>
      <c r="FR162" s="50"/>
      <c r="FS162" s="50"/>
      <c r="FT162" s="50"/>
      <c r="FU162" s="50"/>
      <c r="FV162" s="50"/>
      <c r="FW162" s="50"/>
      <c r="FX162" s="50"/>
      <c r="FY162" s="50"/>
      <c r="FZ162" s="50"/>
      <c r="GA162" s="50"/>
      <c r="GB162" s="50"/>
      <c r="GC162" s="50"/>
      <c r="GD162" s="50"/>
      <c r="GE162" s="50"/>
      <c r="GF162" s="50"/>
      <c r="GG162" s="50"/>
      <c r="GH162" s="50"/>
      <c r="GI162" s="50"/>
      <c r="GJ162" s="50"/>
      <c r="GK162" s="50"/>
      <c r="GL162" s="50"/>
      <c r="GM162" s="50"/>
      <c r="GN162" s="50"/>
      <c r="GO162" s="50"/>
      <c r="GP162" s="50"/>
      <c r="GQ162" s="50"/>
      <c r="GR162" s="50"/>
      <c r="GS162" s="50"/>
      <c r="GT162" s="50"/>
      <c r="GU162" s="50"/>
      <c r="GV162" s="50"/>
      <c r="GW162" s="50"/>
      <c r="GX162" s="50"/>
      <c r="GY162" s="50"/>
      <c r="GZ162" s="50"/>
      <c r="HA162" s="50"/>
      <c r="HB162" s="50"/>
      <c r="HC162" s="50"/>
      <c r="HD162" s="50"/>
      <c r="HE162" s="50"/>
      <c r="HF162" s="50"/>
      <c r="HG162" s="50"/>
      <c r="HH162" s="50"/>
      <c r="HI162" s="50"/>
      <c r="HJ162" s="50"/>
      <c r="HK162" s="50"/>
      <c r="HL162" s="50"/>
      <c r="HM162" s="50"/>
      <c r="HN162" s="50"/>
      <c r="HO162" s="50"/>
      <c r="HP162" s="50"/>
      <c r="HQ162" s="50"/>
      <c r="HR162" s="50"/>
      <c r="HS162" s="50"/>
      <c r="HT162" s="50"/>
      <c r="HU162" s="50"/>
      <c r="HV162" s="50"/>
      <c r="HW162" s="50"/>
      <c r="HX162" s="50"/>
      <c r="HY162" s="50"/>
      <c r="HZ162" s="50"/>
    </row>
    <row r="163" spans="1:668" ht="15.75" x14ac:dyDescent="0.25">
      <c r="A163" s="4" t="s">
        <v>178</v>
      </c>
      <c r="B163" s="5" t="s">
        <v>16</v>
      </c>
      <c r="C163" s="6" t="s">
        <v>73</v>
      </c>
      <c r="D163" s="10">
        <v>44470</v>
      </c>
      <c r="E163" s="10" t="s">
        <v>113</v>
      </c>
      <c r="F163" s="133">
        <v>40000</v>
      </c>
      <c r="G163" s="176">
        <v>1148</v>
      </c>
      <c r="H163" s="183">
        <v>442.65</v>
      </c>
      <c r="I163" s="183">
        <v>1216</v>
      </c>
      <c r="J163" s="176">
        <v>25</v>
      </c>
      <c r="K163" s="183">
        <v>2831.65</v>
      </c>
      <c r="L163" s="176">
        <f>F163-K163</f>
        <v>37168.35</v>
      </c>
      <c r="AG163" s="45"/>
      <c r="AH163" s="45"/>
      <c r="AI163" s="45"/>
      <c r="AJ163" s="45"/>
      <c r="AK163" s="45"/>
      <c r="AL163" s="45"/>
      <c r="AM163" s="45"/>
      <c r="AN163" s="45"/>
      <c r="AO163" s="45"/>
      <c r="AP163" s="45"/>
      <c r="AQ163" s="45"/>
      <c r="AT163" s="50"/>
      <c r="AU163" s="50"/>
      <c r="AV163" s="50"/>
      <c r="AW163" s="50"/>
      <c r="AX163" s="50"/>
      <c r="AY163" s="50"/>
      <c r="AZ163" s="50"/>
      <c r="BA163" s="50"/>
      <c r="BB163" s="50"/>
      <c r="BC163" s="50"/>
      <c r="BD163" s="50"/>
      <c r="BE163" s="50"/>
      <c r="BF163" s="50"/>
      <c r="BG163" s="50"/>
      <c r="BH163" s="50"/>
      <c r="BI163" s="50"/>
      <c r="BJ163" s="50"/>
      <c r="BK163" s="50"/>
      <c r="BL163" s="50"/>
      <c r="BM163" s="50"/>
      <c r="BN163" s="50"/>
      <c r="BO163" s="50"/>
      <c r="BP163" s="50"/>
      <c r="BQ163" s="50"/>
      <c r="BR163" s="50"/>
      <c r="BS163" s="50"/>
      <c r="BT163" s="50"/>
      <c r="BU163" s="50"/>
      <c r="BV163" s="50"/>
      <c r="BW163" s="50"/>
      <c r="BX163" s="50"/>
      <c r="BY163" s="50"/>
      <c r="BZ163" s="50"/>
      <c r="CA163" s="50"/>
      <c r="CB163" s="50"/>
      <c r="CC163" s="50"/>
      <c r="CD163" s="50"/>
      <c r="CE163" s="50"/>
      <c r="CF163" s="50"/>
      <c r="CG163" s="50"/>
      <c r="CH163" s="50"/>
      <c r="CI163" s="50"/>
      <c r="CJ163" s="50"/>
      <c r="CK163" s="50"/>
      <c r="CL163" s="50"/>
      <c r="CM163" s="50"/>
      <c r="CN163" s="50"/>
      <c r="CO163" s="50"/>
      <c r="CP163" s="50"/>
      <c r="CQ163" s="50"/>
      <c r="CR163" s="50"/>
      <c r="CS163" s="50"/>
      <c r="CT163" s="50"/>
      <c r="CU163" s="50"/>
      <c r="CV163" s="50"/>
      <c r="CW163" s="50"/>
      <c r="CX163" s="50"/>
      <c r="CY163" s="50"/>
      <c r="CZ163" s="50"/>
      <c r="DA163" s="50"/>
      <c r="DB163" s="50"/>
      <c r="DC163" s="50"/>
      <c r="DD163" s="50"/>
      <c r="DE163" s="50"/>
      <c r="DF163" s="50"/>
      <c r="DG163" s="50"/>
      <c r="DH163" s="50"/>
      <c r="DI163" s="50"/>
      <c r="DJ163" s="50"/>
      <c r="DK163" s="50"/>
      <c r="DL163" s="50"/>
      <c r="DM163" s="50"/>
      <c r="DN163" s="50"/>
      <c r="DO163" s="50"/>
      <c r="DP163" s="50"/>
      <c r="DQ163" s="50"/>
      <c r="DR163" s="50"/>
      <c r="DS163" s="50"/>
      <c r="DT163" s="50"/>
      <c r="DU163" s="50"/>
      <c r="DV163" s="50"/>
      <c r="DW163" s="50"/>
      <c r="DX163" s="50"/>
      <c r="DY163" s="50"/>
      <c r="DZ163" s="50"/>
      <c r="EA163" s="50"/>
      <c r="EB163" s="50"/>
      <c r="EC163" s="50"/>
      <c r="ED163" s="50"/>
      <c r="EE163" s="50"/>
      <c r="EF163" s="50"/>
      <c r="EG163" s="50"/>
      <c r="EH163" s="50"/>
      <c r="EI163" s="50"/>
      <c r="EJ163" s="50"/>
      <c r="EK163" s="50"/>
      <c r="EL163" s="50"/>
      <c r="EM163" s="50"/>
      <c r="EN163" s="50"/>
      <c r="EO163" s="50"/>
      <c r="EP163" s="50"/>
      <c r="EQ163" s="50"/>
      <c r="ER163" s="50"/>
      <c r="ES163" s="50"/>
      <c r="ET163" s="50"/>
      <c r="EU163" s="50"/>
      <c r="EV163" s="50"/>
      <c r="EW163" s="50"/>
      <c r="EX163" s="50"/>
      <c r="EY163" s="50"/>
      <c r="EZ163" s="50"/>
      <c r="FA163" s="50"/>
      <c r="FB163" s="50"/>
      <c r="FC163" s="50"/>
      <c r="FD163" s="50"/>
      <c r="FE163" s="50"/>
      <c r="FF163" s="50"/>
      <c r="FG163" s="50"/>
      <c r="FH163" s="50"/>
      <c r="FI163" s="50"/>
      <c r="FJ163" s="50"/>
      <c r="FK163" s="50"/>
      <c r="FL163" s="50"/>
      <c r="FM163" s="50"/>
      <c r="FN163" s="50"/>
      <c r="FO163" s="50"/>
      <c r="FP163" s="50"/>
      <c r="FQ163" s="50"/>
      <c r="FR163" s="50"/>
      <c r="FS163" s="50"/>
      <c r="FT163" s="50"/>
      <c r="FU163" s="50"/>
      <c r="FV163" s="50"/>
      <c r="FW163" s="50"/>
      <c r="FX163" s="50"/>
      <c r="FY163" s="50"/>
      <c r="FZ163" s="50"/>
      <c r="GA163" s="50"/>
      <c r="GB163" s="50"/>
      <c r="GC163" s="50"/>
      <c r="GD163" s="50"/>
      <c r="GE163" s="50"/>
      <c r="GF163" s="50"/>
      <c r="GG163" s="50"/>
      <c r="GH163" s="50"/>
      <c r="GI163" s="50"/>
      <c r="GJ163" s="50"/>
      <c r="GK163" s="50"/>
      <c r="GL163" s="50"/>
      <c r="GM163" s="50"/>
      <c r="GN163" s="50"/>
      <c r="GO163" s="50"/>
      <c r="GP163" s="50"/>
      <c r="GQ163" s="50"/>
      <c r="GR163" s="50"/>
      <c r="GS163" s="50"/>
      <c r="GT163" s="50"/>
      <c r="GU163" s="50"/>
      <c r="GV163" s="50"/>
      <c r="GW163" s="50"/>
      <c r="GX163" s="50"/>
      <c r="GY163" s="50"/>
      <c r="GZ163" s="50"/>
      <c r="HA163" s="50"/>
      <c r="HB163" s="50"/>
      <c r="HC163" s="50"/>
      <c r="HD163" s="50"/>
      <c r="HE163" s="50"/>
      <c r="HF163" s="50"/>
      <c r="HG163" s="50"/>
      <c r="HH163" s="50"/>
      <c r="HI163" s="50"/>
      <c r="HJ163" s="50"/>
      <c r="HK163" s="50"/>
      <c r="HL163" s="50"/>
      <c r="HM163" s="50"/>
      <c r="HN163" s="50"/>
      <c r="HO163" s="50"/>
      <c r="HP163" s="50"/>
      <c r="HQ163" s="50"/>
      <c r="HR163" s="50"/>
      <c r="HS163" s="50"/>
      <c r="HT163" s="50"/>
      <c r="HU163" s="50"/>
      <c r="HV163" s="50"/>
      <c r="HW163" s="50"/>
      <c r="HX163" s="50"/>
      <c r="HY163" s="50"/>
      <c r="HZ163" s="50"/>
    </row>
    <row r="164" spans="1:668" ht="15.75" x14ac:dyDescent="0.25">
      <c r="A164" s="4" t="s">
        <v>179</v>
      </c>
      <c r="B164" s="5" t="s">
        <v>16</v>
      </c>
      <c r="C164" s="6" t="s">
        <v>72</v>
      </c>
      <c r="D164" s="10">
        <v>44470</v>
      </c>
      <c r="E164" s="10" t="s">
        <v>113</v>
      </c>
      <c r="F164" s="133">
        <v>40000</v>
      </c>
      <c r="G164" s="176">
        <v>1148</v>
      </c>
      <c r="H164" s="183">
        <v>442.65</v>
      </c>
      <c r="I164" s="183">
        <v>1216</v>
      </c>
      <c r="J164" s="176">
        <v>25</v>
      </c>
      <c r="K164" s="183">
        <v>2831.65</v>
      </c>
      <c r="L164" s="176">
        <f>F164-K164</f>
        <v>37168.35</v>
      </c>
      <c r="AG164" s="45"/>
      <c r="AH164" s="45"/>
      <c r="AI164" s="45"/>
      <c r="AJ164" s="45"/>
      <c r="AK164" s="45"/>
      <c r="AL164" s="45"/>
      <c r="AM164" s="45"/>
      <c r="AN164" s="45"/>
      <c r="AO164" s="45"/>
      <c r="AP164" s="45"/>
      <c r="AQ164" s="45"/>
      <c r="AT164" s="50"/>
      <c r="AU164" s="50"/>
      <c r="AV164" s="50"/>
      <c r="AW164" s="50"/>
      <c r="AX164" s="50"/>
      <c r="AY164" s="50"/>
      <c r="AZ164" s="50"/>
      <c r="BA164" s="50"/>
      <c r="BB164" s="50"/>
      <c r="BC164" s="50"/>
      <c r="BD164" s="50"/>
      <c r="BE164" s="50"/>
      <c r="BF164" s="50"/>
      <c r="BG164" s="50"/>
      <c r="BH164" s="50"/>
      <c r="BI164" s="50"/>
      <c r="BJ164" s="50"/>
      <c r="BK164" s="50"/>
      <c r="BL164" s="50"/>
      <c r="BM164" s="50"/>
      <c r="BN164" s="50"/>
      <c r="BO164" s="50"/>
      <c r="BP164" s="50"/>
      <c r="BQ164" s="50"/>
      <c r="BR164" s="50"/>
      <c r="BS164" s="50"/>
      <c r="BT164" s="50"/>
      <c r="BU164" s="50"/>
      <c r="BV164" s="50"/>
      <c r="BW164" s="50"/>
      <c r="BX164" s="50"/>
      <c r="BY164" s="50"/>
      <c r="BZ164" s="50"/>
      <c r="CA164" s="50"/>
      <c r="CB164" s="50"/>
      <c r="CC164" s="50"/>
      <c r="CD164" s="50"/>
      <c r="CE164" s="50"/>
      <c r="CF164" s="50"/>
      <c r="CG164" s="50"/>
      <c r="CH164" s="50"/>
      <c r="CI164" s="50"/>
      <c r="CJ164" s="50"/>
      <c r="CK164" s="50"/>
      <c r="CL164" s="50"/>
      <c r="CM164" s="50"/>
      <c r="CN164" s="50"/>
      <c r="CO164" s="50"/>
      <c r="CP164" s="50"/>
      <c r="CQ164" s="50"/>
      <c r="CR164" s="50"/>
      <c r="CS164" s="50"/>
      <c r="CT164" s="50"/>
      <c r="CU164" s="50"/>
      <c r="CV164" s="50"/>
      <c r="CW164" s="50"/>
      <c r="CX164" s="50"/>
      <c r="CY164" s="50"/>
      <c r="CZ164" s="50"/>
      <c r="DA164" s="50"/>
      <c r="DB164" s="50"/>
      <c r="DC164" s="50"/>
      <c r="DD164" s="50"/>
      <c r="DE164" s="50"/>
      <c r="DF164" s="50"/>
      <c r="DG164" s="50"/>
      <c r="DH164" s="50"/>
      <c r="DI164" s="50"/>
      <c r="DJ164" s="50"/>
      <c r="DK164" s="50"/>
      <c r="DL164" s="50"/>
      <c r="DM164" s="50"/>
      <c r="DN164" s="50"/>
      <c r="DO164" s="50"/>
      <c r="DP164" s="50"/>
      <c r="DQ164" s="50"/>
      <c r="DR164" s="50"/>
      <c r="DS164" s="50"/>
      <c r="DT164" s="50"/>
      <c r="DU164" s="50"/>
      <c r="DV164" s="50"/>
      <c r="DW164" s="50"/>
      <c r="DX164" s="50"/>
      <c r="DY164" s="50"/>
      <c r="DZ164" s="50"/>
      <c r="EA164" s="50"/>
      <c r="EB164" s="50"/>
      <c r="EC164" s="50"/>
      <c r="ED164" s="50"/>
      <c r="EE164" s="50"/>
      <c r="EF164" s="50"/>
      <c r="EG164" s="50"/>
      <c r="EH164" s="50"/>
      <c r="EI164" s="50"/>
      <c r="EJ164" s="50"/>
      <c r="EK164" s="50"/>
      <c r="EL164" s="50"/>
      <c r="EM164" s="50"/>
      <c r="EN164" s="50"/>
      <c r="EO164" s="50"/>
      <c r="EP164" s="50"/>
      <c r="EQ164" s="50"/>
      <c r="ER164" s="50"/>
      <c r="ES164" s="50"/>
      <c r="ET164" s="50"/>
      <c r="EU164" s="50"/>
      <c r="EV164" s="50"/>
      <c r="EW164" s="50"/>
      <c r="EX164" s="50"/>
      <c r="EY164" s="50"/>
      <c r="EZ164" s="50"/>
      <c r="FA164" s="50"/>
      <c r="FB164" s="50"/>
      <c r="FC164" s="50"/>
      <c r="FD164" s="50"/>
      <c r="FE164" s="50"/>
      <c r="FF164" s="50"/>
      <c r="FG164" s="50"/>
      <c r="FH164" s="50"/>
      <c r="FI164" s="50"/>
      <c r="FJ164" s="50"/>
      <c r="FK164" s="50"/>
      <c r="FL164" s="50"/>
      <c r="FM164" s="50"/>
      <c r="FN164" s="50"/>
      <c r="FO164" s="50"/>
      <c r="FP164" s="50"/>
      <c r="FQ164" s="50"/>
      <c r="FR164" s="50"/>
      <c r="FS164" s="50"/>
      <c r="FT164" s="50"/>
      <c r="FU164" s="50"/>
      <c r="FV164" s="50"/>
      <c r="FW164" s="50"/>
      <c r="FX164" s="50"/>
      <c r="FY164" s="50"/>
      <c r="FZ164" s="50"/>
      <c r="GA164" s="50"/>
      <c r="GB164" s="50"/>
      <c r="GC164" s="50"/>
      <c r="GD164" s="50"/>
      <c r="GE164" s="50"/>
      <c r="GF164" s="50"/>
      <c r="GG164" s="50"/>
      <c r="GH164" s="50"/>
      <c r="GI164" s="50"/>
      <c r="GJ164" s="50"/>
      <c r="GK164" s="50"/>
      <c r="GL164" s="50"/>
      <c r="GM164" s="50"/>
      <c r="GN164" s="50"/>
      <c r="GO164" s="50"/>
      <c r="GP164" s="50"/>
      <c r="GQ164" s="50"/>
      <c r="GR164" s="50"/>
      <c r="GS164" s="50"/>
      <c r="GT164" s="50"/>
      <c r="GU164" s="50"/>
      <c r="GV164" s="50"/>
      <c r="GW164" s="50"/>
      <c r="GX164" s="50"/>
      <c r="GY164" s="50"/>
      <c r="GZ164" s="50"/>
      <c r="HA164" s="50"/>
      <c r="HB164" s="50"/>
      <c r="HC164" s="50"/>
      <c r="HD164" s="50"/>
      <c r="HE164" s="50"/>
      <c r="HF164" s="50"/>
      <c r="HG164" s="50"/>
      <c r="HH164" s="50"/>
      <c r="HI164" s="50"/>
      <c r="HJ164" s="50"/>
      <c r="HK164" s="50"/>
      <c r="HL164" s="50"/>
      <c r="HM164" s="50"/>
      <c r="HN164" s="50"/>
      <c r="HO164" s="50"/>
      <c r="HP164" s="50"/>
      <c r="HQ164" s="50"/>
      <c r="HR164" s="50"/>
      <c r="HS164" s="50"/>
      <c r="HT164" s="50"/>
      <c r="HU164" s="50"/>
      <c r="HV164" s="50"/>
      <c r="HW164" s="50"/>
      <c r="HX164" s="50"/>
      <c r="HY164" s="50"/>
      <c r="HZ164" s="50"/>
    </row>
    <row r="165" spans="1:668" ht="15.75" x14ac:dyDescent="0.25">
      <c r="A165" s="41" t="s">
        <v>14</v>
      </c>
      <c r="B165" s="12">
        <v>5</v>
      </c>
      <c r="C165" s="7"/>
      <c r="D165" s="41"/>
      <c r="E165" s="41"/>
      <c r="F165" s="163">
        <f>SUM(F160:F164)</f>
        <v>285000</v>
      </c>
      <c r="G165" s="163">
        <f>SUM(G160:G164)</f>
        <v>8179.5</v>
      </c>
      <c r="H165" s="148">
        <f t="shared" ref="H165:L165" si="21">SUM(H160:H164)</f>
        <v>18871.290000000005</v>
      </c>
      <c r="I165" s="148">
        <f t="shared" si="21"/>
        <v>8664</v>
      </c>
      <c r="J165" s="148">
        <f t="shared" si="21"/>
        <v>10325</v>
      </c>
      <c r="K165" s="148">
        <f t="shared" si="21"/>
        <v>46039.790000000008</v>
      </c>
      <c r="L165" s="148">
        <f t="shared" si="21"/>
        <v>238960.21000000002</v>
      </c>
      <c r="AG165" s="45"/>
      <c r="AH165" s="45"/>
      <c r="AI165" s="45"/>
      <c r="AJ165" s="45"/>
      <c r="AK165" s="45"/>
      <c r="AL165" s="45"/>
      <c r="AM165" s="45"/>
      <c r="AN165" s="45"/>
      <c r="AO165" s="45"/>
      <c r="AP165" s="45"/>
      <c r="AQ165" s="45"/>
      <c r="AT165" s="50"/>
      <c r="AU165" s="50"/>
      <c r="AV165" s="50"/>
      <c r="AW165" s="50"/>
      <c r="AX165" s="50"/>
      <c r="AY165" s="50"/>
      <c r="AZ165" s="50"/>
      <c r="BA165" s="50"/>
      <c r="BB165" s="50"/>
      <c r="BC165" s="50"/>
      <c r="BD165" s="50"/>
      <c r="BE165" s="50"/>
      <c r="BF165" s="50"/>
      <c r="BG165" s="50"/>
      <c r="BH165" s="50"/>
      <c r="BI165" s="50"/>
      <c r="BJ165" s="50"/>
      <c r="BK165" s="50"/>
      <c r="BL165" s="50"/>
      <c r="BM165" s="50"/>
      <c r="BN165" s="50"/>
      <c r="BO165" s="50"/>
      <c r="BP165" s="50"/>
      <c r="BQ165" s="50"/>
      <c r="BR165" s="50"/>
      <c r="BS165" s="50"/>
      <c r="BT165" s="50"/>
      <c r="BU165" s="50"/>
      <c r="BV165" s="50"/>
      <c r="BW165" s="50"/>
      <c r="BX165" s="50"/>
      <c r="BY165" s="50"/>
      <c r="BZ165" s="50"/>
      <c r="CA165" s="50"/>
      <c r="CB165" s="50"/>
      <c r="CC165" s="50"/>
      <c r="CD165" s="50"/>
      <c r="CE165" s="50"/>
      <c r="CF165" s="50"/>
      <c r="CG165" s="50"/>
      <c r="CH165" s="50"/>
      <c r="CI165" s="50"/>
      <c r="CJ165" s="50"/>
      <c r="CK165" s="50"/>
      <c r="CL165" s="50"/>
      <c r="CM165" s="50"/>
      <c r="CN165" s="50"/>
      <c r="CO165" s="50"/>
      <c r="CP165" s="50"/>
      <c r="CQ165" s="50"/>
      <c r="CR165" s="50"/>
      <c r="CS165" s="50"/>
      <c r="CT165" s="50"/>
      <c r="CU165" s="50"/>
      <c r="CV165" s="50"/>
      <c r="CW165" s="50"/>
      <c r="CX165" s="50"/>
      <c r="CY165" s="50"/>
      <c r="CZ165" s="50"/>
      <c r="DA165" s="50"/>
      <c r="DB165" s="50"/>
      <c r="DC165" s="50"/>
      <c r="DD165" s="50"/>
      <c r="DE165" s="50"/>
      <c r="DF165" s="50"/>
      <c r="DG165" s="50"/>
      <c r="DH165" s="50"/>
      <c r="DI165" s="50"/>
      <c r="DJ165" s="50"/>
      <c r="DK165" s="50"/>
      <c r="DL165" s="50"/>
      <c r="DM165" s="50"/>
      <c r="DN165" s="50"/>
      <c r="DO165" s="50"/>
      <c r="DP165" s="50"/>
      <c r="DQ165" s="50"/>
      <c r="DR165" s="50"/>
      <c r="DS165" s="50"/>
      <c r="DT165" s="50"/>
      <c r="DU165" s="50"/>
      <c r="DV165" s="50"/>
      <c r="DW165" s="50"/>
      <c r="DX165" s="50"/>
      <c r="DY165" s="50"/>
      <c r="DZ165" s="50"/>
      <c r="EA165" s="50"/>
      <c r="EB165" s="50"/>
      <c r="EC165" s="50"/>
      <c r="ED165" s="50"/>
      <c r="EE165" s="50"/>
      <c r="EF165" s="50"/>
      <c r="EG165" s="50"/>
      <c r="EH165" s="50"/>
      <c r="EI165" s="50"/>
      <c r="EJ165" s="50"/>
      <c r="EK165" s="50"/>
      <c r="EL165" s="50"/>
      <c r="EM165" s="50"/>
      <c r="EN165" s="50"/>
      <c r="EO165" s="50"/>
      <c r="EP165" s="50"/>
      <c r="EQ165" s="50"/>
      <c r="ER165" s="50"/>
      <c r="ES165" s="50"/>
      <c r="ET165" s="50"/>
      <c r="EU165" s="50"/>
      <c r="EV165" s="50"/>
      <c r="EW165" s="50"/>
      <c r="EX165" s="50"/>
      <c r="EY165" s="50"/>
      <c r="EZ165" s="50"/>
      <c r="FA165" s="50"/>
      <c r="FB165" s="50"/>
      <c r="FC165" s="50"/>
      <c r="FD165" s="50"/>
      <c r="FE165" s="50"/>
      <c r="FF165" s="50"/>
      <c r="FG165" s="50"/>
      <c r="FH165" s="50"/>
      <c r="FI165" s="50"/>
      <c r="FJ165" s="50"/>
      <c r="FK165" s="50"/>
      <c r="FL165" s="50"/>
      <c r="FM165" s="50"/>
      <c r="FN165" s="50"/>
      <c r="FO165" s="50"/>
      <c r="FP165" s="50"/>
      <c r="FQ165" s="50"/>
      <c r="FR165" s="50"/>
      <c r="FS165" s="50"/>
      <c r="FT165" s="50"/>
      <c r="FU165" s="50"/>
      <c r="FV165" s="50"/>
      <c r="FW165" s="50"/>
      <c r="FX165" s="50"/>
      <c r="FY165" s="50"/>
      <c r="FZ165" s="50"/>
      <c r="GA165" s="50"/>
      <c r="GB165" s="50"/>
      <c r="GC165" s="50"/>
      <c r="GD165" s="50"/>
      <c r="GE165" s="50"/>
      <c r="GF165" s="50"/>
      <c r="GG165" s="50"/>
      <c r="GH165" s="50"/>
      <c r="GI165" s="50"/>
      <c r="GJ165" s="50"/>
      <c r="GK165" s="50"/>
      <c r="GL165" s="50"/>
      <c r="GM165" s="50"/>
      <c r="GN165" s="50"/>
      <c r="GO165" s="50"/>
      <c r="GP165" s="50"/>
      <c r="GQ165" s="50"/>
      <c r="GR165" s="50"/>
      <c r="GS165" s="50"/>
      <c r="GT165" s="50"/>
      <c r="GU165" s="50"/>
      <c r="GV165" s="50"/>
      <c r="GW165" s="50"/>
      <c r="GX165" s="50"/>
      <c r="GY165" s="50"/>
      <c r="GZ165" s="50"/>
      <c r="HA165" s="50"/>
      <c r="HB165" s="50"/>
      <c r="HC165" s="50"/>
      <c r="HD165" s="50"/>
      <c r="HE165" s="50"/>
      <c r="HF165" s="50"/>
      <c r="HG165" s="50"/>
      <c r="HH165" s="50"/>
      <c r="HI165" s="50"/>
      <c r="HJ165" s="50"/>
      <c r="HK165" s="50"/>
      <c r="HL165" s="50"/>
      <c r="HM165" s="50"/>
      <c r="HN165" s="50"/>
      <c r="HO165" s="50"/>
      <c r="HP165" s="50"/>
      <c r="HQ165" s="50"/>
      <c r="HR165" s="50"/>
      <c r="HS165" s="50"/>
      <c r="HT165" s="50"/>
      <c r="HU165" s="50"/>
      <c r="HV165" s="50"/>
      <c r="HW165" s="50"/>
      <c r="HX165" s="50"/>
      <c r="HY165" s="50"/>
      <c r="HZ165" s="50"/>
    </row>
    <row r="167" spans="1:668" ht="15.75" x14ac:dyDescent="0.25">
      <c r="A167" s="37" t="s">
        <v>69</v>
      </c>
      <c r="B167" s="122"/>
      <c r="C167" s="122"/>
      <c r="D167" s="122"/>
      <c r="E167" s="122"/>
      <c r="F167" s="164"/>
      <c r="G167" s="164"/>
      <c r="H167" s="150"/>
      <c r="I167" s="150"/>
      <c r="J167" s="164"/>
      <c r="K167" s="150"/>
      <c r="L167" s="164"/>
      <c r="AG167" s="45"/>
      <c r="AH167" s="45"/>
      <c r="AI167" s="45"/>
      <c r="AJ167" s="45"/>
      <c r="AK167" s="45"/>
      <c r="AL167" s="45"/>
      <c r="AM167" s="45"/>
      <c r="AN167" s="45"/>
      <c r="AO167" s="45"/>
      <c r="AP167" s="45"/>
      <c r="AQ167" s="45"/>
      <c r="IC167" s="50"/>
      <c r="ID167" s="50"/>
      <c r="IE167" s="50"/>
      <c r="IF167" s="50"/>
      <c r="IG167" s="50"/>
      <c r="IH167" s="50"/>
      <c r="II167" s="50"/>
      <c r="IJ167" s="50"/>
      <c r="IK167" s="50"/>
      <c r="IL167" s="50"/>
      <c r="IM167" s="50"/>
      <c r="IN167" s="50"/>
      <c r="IO167" s="50"/>
      <c r="IP167" s="50"/>
      <c r="IQ167" s="50"/>
      <c r="IR167" s="50"/>
      <c r="IS167" s="50"/>
      <c r="IT167" s="50"/>
      <c r="IU167" s="50"/>
      <c r="IV167" s="50"/>
      <c r="IW167" s="50"/>
      <c r="IX167" s="50"/>
      <c r="IY167" s="50"/>
      <c r="IZ167" s="50"/>
      <c r="JA167" s="50"/>
      <c r="JB167" s="50"/>
      <c r="JC167" s="50"/>
      <c r="JD167" s="50"/>
      <c r="JE167" s="50"/>
      <c r="JF167" s="50"/>
      <c r="JG167" s="50"/>
      <c r="JH167" s="50"/>
      <c r="JI167" s="50"/>
      <c r="JJ167" s="50"/>
      <c r="JK167" s="50"/>
      <c r="JL167" s="50"/>
      <c r="JM167" s="50"/>
      <c r="JN167" s="50"/>
      <c r="JO167" s="50"/>
      <c r="JP167" s="50"/>
      <c r="JQ167" s="50"/>
      <c r="JR167" s="50"/>
      <c r="JS167" s="50"/>
      <c r="JT167" s="50"/>
      <c r="JU167" s="50"/>
      <c r="JV167" s="50"/>
      <c r="JW167" s="50"/>
      <c r="JX167" s="50"/>
      <c r="JY167" s="50"/>
      <c r="JZ167" s="50"/>
      <c r="KA167" s="50"/>
      <c r="KB167" s="50"/>
      <c r="KC167" s="50"/>
      <c r="KD167" s="50"/>
      <c r="KE167" s="50"/>
      <c r="KF167" s="50"/>
      <c r="KG167" s="50"/>
      <c r="KH167" s="50"/>
      <c r="KI167" s="50"/>
      <c r="KJ167" s="50"/>
      <c r="KK167" s="50"/>
      <c r="KL167" s="50"/>
      <c r="KM167" s="50"/>
      <c r="KN167" s="50"/>
      <c r="KO167" s="50"/>
      <c r="KP167" s="50"/>
      <c r="KQ167" s="50"/>
      <c r="KR167" s="50"/>
      <c r="KS167" s="50"/>
      <c r="KT167" s="50"/>
      <c r="KU167" s="50"/>
      <c r="KV167" s="50"/>
      <c r="KW167" s="50"/>
      <c r="KX167" s="50"/>
      <c r="KY167" s="50"/>
      <c r="KZ167" s="50"/>
      <c r="LA167" s="50"/>
      <c r="LB167" s="50"/>
      <c r="LC167" s="50"/>
      <c r="LD167" s="50"/>
      <c r="LE167" s="50"/>
      <c r="LF167" s="50"/>
      <c r="LG167" s="50"/>
      <c r="LH167" s="50"/>
      <c r="LI167" s="50"/>
      <c r="LJ167" s="50"/>
      <c r="LK167" s="50"/>
      <c r="LL167" s="50"/>
      <c r="LM167" s="50"/>
      <c r="LN167" s="50"/>
      <c r="LO167" s="50"/>
      <c r="LP167" s="50"/>
      <c r="LQ167" s="50"/>
      <c r="LR167" s="50"/>
      <c r="LS167" s="50"/>
      <c r="LT167" s="50"/>
      <c r="LU167" s="50"/>
      <c r="LV167" s="50"/>
      <c r="LW167" s="50"/>
      <c r="LX167" s="50"/>
      <c r="LY167" s="50"/>
      <c r="LZ167" s="50"/>
      <c r="MA167" s="50"/>
      <c r="MB167" s="50"/>
      <c r="MC167" s="50"/>
      <c r="MD167" s="50"/>
      <c r="ME167" s="50"/>
      <c r="MF167" s="50"/>
      <c r="MG167" s="50"/>
      <c r="MH167" s="50"/>
      <c r="MI167" s="50"/>
      <c r="MJ167" s="50"/>
      <c r="MK167" s="50"/>
      <c r="ML167" s="50"/>
      <c r="MM167" s="50"/>
      <c r="MN167" s="50"/>
      <c r="MO167" s="50"/>
      <c r="MP167" s="50"/>
      <c r="MQ167" s="50"/>
      <c r="MR167" s="50"/>
      <c r="MS167" s="50"/>
      <c r="MT167" s="50"/>
      <c r="MU167" s="50"/>
      <c r="MV167" s="50"/>
      <c r="MW167" s="50"/>
      <c r="MX167" s="50"/>
      <c r="MY167" s="50"/>
      <c r="MZ167" s="50"/>
      <c r="NA167" s="50"/>
      <c r="NB167" s="50"/>
      <c r="NC167" s="50"/>
      <c r="ND167" s="50"/>
      <c r="NE167" s="50"/>
      <c r="NF167" s="50"/>
      <c r="NG167" s="50"/>
      <c r="NH167" s="50"/>
      <c r="NI167" s="50"/>
      <c r="NJ167" s="50"/>
      <c r="NK167" s="50"/>
      <c r="NL167" s="50"/>
      <c r="NM167" s="50"/>
      <c r="NN167" s="50"/>
      <c r="NO167" s="50"/>
      <c r="NP167" s="50"/>
      <c r="NQ167" s="50"/>
      <c r="NR167" s="50"/>
      <c r="NS167" s="50"/>
      <c r="NT167" s="50"/>
      <c r="NU167" s="50"/>
      <c r="NV167" s="50"/>
      <c r="NW167" s="50"/>
      <c r="NX167" s="50"/>
      <c r="NY167" s="50"/>
      <c r="NZ167" s="50"/>
      <c r="OA167" s="50"/>
      <c r="OB167" s="50"/>
      <c r="OC167" s="50"/>
      <c r="OD167" s="50"/>
      <c r="OE167" s="50"/>
      <c r="OF167" s="50"/>
      <c r="OG167" s="50"/>
      <c r="OH167" s="50"/>
      <c r="OI167" s="50"/>
      <c r="OJ167" s="50"/>
      <c r="OK167" s="50"/>
      <c r="OL167" s="50"/>
      <c r="OM167" s="50"/>
      <c r="ON167" s="50"/>
      <c r="OO167" s="50"/>
      <c r="OP167" s="50"/>
      <c r="OQ167" s="50"/>
      <c r="OR167" s="50"/>
      <c r="OS167" s="50"/>
      <c r="OT167" s="50"/>
      <c r="OU167" s="50"/>
      <c r="OV167" s="50"/>
      <c r="OW167" s="50"/>
      <c r="OX167" s="50"/>
      <c r="OY167" s="50"/>
      <c r="OZ167" s="50"/>
      <c r="PA167" s="50"/>
      <c r="PB167" s="50"/>
      <c r="PC167" s="50"/>
      <c r="PD167" s="50"/>
      <c r="PE167" s="50"/>
      <c r="PF167" s="50"/>
      <c r="PG167" s="50"/>
      <c r="PH167" s="50"/>
      <c r="PI167" s="50"/>
      <c r="PJ167" s="50"/>
      <c r="PK167" s="50"/>
      <c r="PL167" s="50"/>
      <c r="PM167" s="50"/>
      <c r="PN167" s="50"/>
      <c r="PO167" s="50"/>
      <c r="PP167" s="50"/>
      <c r="PQ167" s="50"/>
      <c r="PR167" s="50"/>
      <c r="PS167" s="50"/>
      <c r="PT167" s="50"/>
      <c r="PU167" s="50"/>
      <c r="PV167" s="50"/>
      <c r="PW167" s="50"/>
      <c r="PX167" s="50"/>
      <c r="PY167" s="50"/>
      <c r="PZ167" s="50"/>
      <c r="QA167" s="50"/>
      <c r="QB167" s="50"/>
      <c r="QC167" s="50"/>
      <c r="QD167" s="50"/>
      <c r="QE167" s="50"/>
      <c r="QF167" s="50"/>
      <c r="QG167" s="50"/>
      <c r="QH167" s="50"/>
      <c r="QI167" s="50"/>
      <c r="QJ167" s="50"/>
      <c r="QK167" s="50"/>
      <c r="QL167" s="50"/>
      <c r="QM167" s="50"/>
      <c r="QN167" s="50"/>
      <c r="QO167" s="50"/>
      <c r="QP167" s="50"/>
      <c r="QQ167" s="50"/>
      <c r="QR167" s="50"/>
      <c r="QS167" s="50"/>
      <c r="QT167" s="50"/>
      <c r="QU167" s="50"/>
      <c r="QV167" s="50"/>
      <c r="QW167" s="50"/>
      <c r="QX167" s="50"/>
      <c r="QY167" s="50"/>
      <c r="QZ167" s="50"/>
      <c r="RA167" s="50"/>
      <c r="RB167" s="50"/>
      <c r="RC167" s="50"/>
      <c r="RD167" s="50"/>
      <c r="RE167" s="50"/>
      <c r="RF167" s="50"/>
      <c r="RG167" s="50"/>
      <c r="RH167" s="50"/>
      <c r="RI167" s="50"/>
      <c r="RJ167" s="50"/>
      <c r="RK167" s="50"/>
      <c r="RL167" s="50"/>
      <c r="RM167" s="50"/>
      <c r="RN167" s="50"/>
      <c r="RO167" s="50"/>
      <c r="RP167" s="50"/>
      <c r="RQ167" s="50"/>
      <c r="RR167" s="50"/>
      <c r="RS167" s="50"/>
      <c r="RT167" s="50"/>
      <c r="RU167" s="50"/>
      <c r="RV167" s="50"/>
      <c r="RW167" s="50"/>
      <c r="RX167" s="50"/>
      <c r="RY167" s="50"/>
      <c r="RZ167" s="50"/>
      <c r="SA167" s="50"/>
      <c r="SB167" s="50"/>
      <c r="SC167" s="50"/>
      <c r="SD167" s="50"/>
      <c r="SE167" s="50"/>
      <c r="SF167" s="50"/>
      <c r="SG167" s="50"/>
      <c r="SH167" s="50"/>
      <c r="SI167" s="50"/>
      <c r="SJ167" s="50"/>
      <c r="SK167" s="50"/>
      <c r="SL167" s="50"/>
      <c r="SM167" s="50"/>
      <c r="SN167" s="50"/>
      <c r="SO167" s="50"/>
      <c r="SP167" s="50"/>
      <c r="SQ167" s="50"/>
      <c r="SR167" s="50"/>
      <c r="SS167" s="50"/>
      <c r="ST167" s="50"/>
      <c r="SU167" s="50"/>
      <c r="SV167" s="50"/>
      <c r="SW167" s="50"/>
      <c r="SX167" s="50"/>
      <c r="SY167" s="50"/>
      <c r="SZ167" s="50"/>
      <c r="TA167" s="50"/>
      <c r="TB167" s="50"/>
      <c r="TC167" s="50"/>
      <c r="TD167" s="50"/>
      <c r="TE167" s="50"/>
      <c r="TF167" s="50"/>
      <c r="TG167" s="50"/>
      <c r="TH167" s="50"/>
      <c r="TI167" s="50"/>
      <c r="TJ167" s="50"/>
      <c r="TK167" s="50"/>
      <c r="TL167" s="50"/>
      <c r="TM167" s="50"/>
      <c r="TN167" s="50"/>
      <c r="TO167" s="50"/>
      <c r="TP167" s="50"/>
      <c r="TQ167" s="50"/>
      <c r="TR167" s="50"/>
      <c r="TS167" s="50"/>
      <c r="TT167" s="50"/>
      <c r="TU167" s="50"/>
      <c r="TV167" s="50"/>
      <c r="TW167" s="50"/>
      <c r="TX167" s="50"/>
      <c r="TY167" s="50"/>
      <c r="TZ167" s="50"/>
      <c r="UA167" s="50"/>
      <c r="UB167" s="50"/>
      <c r="UC167" s="50"/>
      <c r="UD167" s="50"/>
      <c r="UE167" s="50"/>
      <c r="UF167" s="50"/>
      <c r="UG167" s="50"/>
      <c r="UH167" s="50"/>
      <c r="UI167" s="50"/>
      <c r="UJ167" s="50"/>
      <c r="UK167" s="50"/>
      <c r="UL167" s="50"/>
      <c r="UM167" s="50"/>
      <c r="UN167" s="50"/>
      <c r="UO167" s="50"/>
      <c r="UP167" s="50"/>
      <c r="UQ167" s="50"/>
      <c r="UR167" s="50"/>
      <c r="US167" s="50"/>
      <c r="UT167" s="50"/>
      <c r="UU167" s="50"/>
      <c r="UV167" s="50"/>
      <c r="UW167" s="50"/>
      <c r="UX167" s="50"/>
      <c r="UY167" s="50"/>
      <c r="UZ167" s="50"/>
      <c r="VA167" s="50"/>
      <c r="VB167" s="50"/>
      <c r="VC167" s="50"/>
      <c r="VD167" s="50"/>
      <c r="VE167" s="50"/>
      <c r="VF167" s="50"/>
      <c r="VG167" s="50"/>
      <c r="VH167" s="50"/>
      <c r="VI167" s="50"/>
      <c r="VJ167" s="50"/>
      <c r="VK167" s="50"/>
      <c r="VL167" s="50"/>
      <c r="VM167" s="50"/>
      <c r="VN167" s="50"/>
      <c r="VO167" s="50"/>
      <c r="VP167" s="50"/>
      <c r="VQ167" s="50"/>
      <c r="VR167" s="50"/>
      <c r="VS167" s="50"/>
      <c r="VT167" s="50"/>
      <c r="VU167" s="50"/>
      <c r="VV167" s="50"/>
      <c r="VW167" s="50"/>
      <c r="VX167" s="50"/>
      <c r="VY167" s="50"/>
      <c r="VZ167" s="50"/>
      <c r="WA167" s="50"/>
      <c r="WB167" s="50"/>
      <c r="WC167" s="50"/>
      <c r="WD167" s="50"/>
      <c r="WE167" s="50"/>
      <c r="WF167" s="50"/>
      <c r="WG167" s="50"/>
      <c r="WH167" s="50"/>
      <c r="WI167" s="50"/>
      <c r="WJ167" s="50"/>
      <c r="WK167" s="50"/>
      <c r="WL167" s="50"/>
      <c r="WM167" s="50"/>
      <c r="WN167" s="50"/>
      <c r="WO167" s="50"/>
      <c r="WP167" s="50"/>
      <c r="WQ167" s="50"/>
      <c r="WR167" s="50"/>
      <c r="WS167" s="50"/>
      <c r="WT167" s="50"/>
      <c r="WU167" s="50"/>
      <c r="WV167" s="50"/>
      <c r="WW167" s="50"/>
      <c r="WX167" s="50"/>
      <c r="WY167" s="50"/>
      <c r="WZ167" s="50"/>
      <c r="XA167" s="50"/>
      <c r="XB167" s="50"/>
      <c r="XC167" s="50"/>
      <c r="XD167" s="50"/>
      <c r="XE167" s="50"/>
      <c r="XF167" s="50"/>
      <c r="XG167" s="50"/>
      <c r="XH167" s="50"/>
      <c r="XI167" s="50"/>
      <c r="XJ167" s="50"/>
      <c r="XK167" s="50"/>
      <c r="XL167" s="50"/>
      <c r="XM167" s="50"/>
      <c r="XN167" s="50"/>
      <c r="XO167" s="50"/>
      <c r="XP167" s="50"/>
      <c r="XQ167" s="50"/>
      <c r="XR167" s="50"/>
      <c r="XS167" s="50"/>
      <c r="XT167" s="50"/>
      <c r="XU167" s="50"/>
      <c r="XV167" s="50"/>
      <c r="XW167" s="50"/>
      <c r="XX167" s="50"/>
      <c r="XY167" s="50"/>
      <c r="XZ167" s="50"/>
      <c r="YA167" s="50"/>
      <c r="YB167" s="50"/>
      <c r="YC167" s="50"/>
      <c r="YD167" s="50"/>
      <c r="YE167" s="50"/>
      <c r="YF167" s="50"/>
      <c r="YG167" s="50"/>
      <c r="YH167" s="50"/>
      <c r="YI167" s="50"/>
      <c r="YJ167" s="50"/>
      <c r="YK167" s="50"/>
      <c r="YL167" s="50"/>
      <c r="YM167" s="50"/>
      <c r="YN167" s="50"/>
      <c r="YO167" s="50"/>
      <c r="YP167" s="50"/>
      <c r="YQ167" s="50"/>
      <c r="YR167" s="50"/>
    </row>
    <row r="168" spans="1:668" ht="18" customHeight="1" x14ac:dyDescent="0.25">
      <c r="A168" s="4" t="s">
        <v>31</v>
      </c>
      <c r="B168" s="5" t="s">
        <v>17</v>
      </c>
      <c r="C168" s="6" t="s">
        <v>72</v>
      </c>
      <c r="D168" s="10">
        <v>44276</v>
      </c>
      <c r="E168" s="10" t="s">
        <v>113</v>
      </c>
      <c r="F168" s="133">
        <v>36500</v>
      </c>
      <c r="G168" s="176">
        <f>F168*0.0287</f>
        <v>1047.55</v>
      </c>
      <c r="H168" s="183">
        <v>0</v>
      </c>
      <c r="I168" s="183">
        <f>F168*0.0304</f>
        <v>1109.5999999999999</v>
      </c>
      <c r="J168" s="176">
        <v>937.5</v>
      </c>
      <c r="K168" s="183">
        <v>3094.65</v>
      </c>
      <c r="L168" s="176">
        <v>33405.35</v>
      </c>
      <c r="AG168" s="45"/>
      <c r="AH168" s="45"/>
      <c r="AI168" s="45"/>
      <c r="AJ168" s="45"/>
      <c r="AK168" s="45"/>
      <c r="AL168" s="45"/>
      <c r="AM168" s="45"/>
      <c r="AN168" s="45"/>
      <c r="AO168" s="45"/>
      <c r="AP168" s="45"/>
      <c r="AQ168" s="45"/>
      <c r="IC168" s="50"/>
      <c r="ID168" s="50"/>
      <c r="IE168" s="50"/>
      <c r="IF168" s="50"/>
      <c r="IG168" s="50"/>
      <c r="IH168" s="50"/>
      <c r="II168" s="50"/>
      <c r="IJ168" s="50"/>
      <c r="IK168" s="50"/>
      <c r="IL168" s="50"/>
      <c r="IM168" s="50"/>
      <c r="IN168" s="50"/>
      <c r="IO168" s="50"/>
      <c r="IP168" s="50"/>
      <c r="IQ168" s="50"/>
      <c r="IR168" s="50"/>
      <c r="IS168" s="50"/>
      <c r="IT168" s="50"/>
      <c r="IU168" s="50"/>
      <c r="IV168" s="50"/>
      <c r="IW168" s="50"/>
      <c r="IX168" s="50"/>
      <c r="IY168" s="50"/>
      <c r="IZ168" s="50"/>
      <c r="JA168" s="50"/>
      <c r="JB168" s="50"/>
      <c r="JC168" s="50"/>
      <c r="JD168" s="50"/>
      <c r="JE168" s="50"/>
      <c r="JF168" s="50"/>
      <c r="JG168" s="50"/>
      <c r="JH168" s="50"/>
      <c r="JI168" s="50"/>
      <c r="JJ168" s="50"/>
      <c r="JK168" s="50"/>
      <c r="JL168" s="50"/>
      <c r="JM168" s="50"/>
      <c r="JN168" s="50"/>
      <c r="JO168" s="50"/>
      <c r="JP168" s="50"/>
      <c r="JQ168" s="50"/>
      <c r="JR168" s="50"/>
      <c r="JS168" s="50"/>
      <c r="JT168" s="50"/>
      <c r="JU168" s="50"/>
      <c r="JV168" s="50"/>
      <c r="JW168" s="50"/>
      <c r="JX168" s="50"/>
      <c r="JY168" s="50"/>
      <c r="JZ168" s="50"/>
      <c r="KA168" s="50"/>
      <c r="KB168" s="50"/>
      <c r="KC168" s="50"/>
      <c r="KD168" s="50"/>
      <c r="KE168" s="50"/>
      <c r="KF168" s="50"/>
      <c r="KG168" s="50"/>
      <c r="KH168" s="50"/>
      <c r="KI168" s="50"/>
      <c r="KJ168" s="50"/>
      <c r="KK168" s="50"/>
      <c r="KL168" s="50"/>
      <c r="KM168" s="50"/>
      <c r="KN168" s="50"/>
      <c r="KO168" s="50"/>
      <c r="KP168" s="50"/>
      <c r="KQ168" s="50"/>
      <c r="KR168" s="50"/>
      <c r="KS168" s="50"/>
      <c r="KT168" s="50"/>
      <c r="KU168" s="50"/>
      <c r="KV168" s="50"/>
      <c r="KW168" s="50"/>
      <c r="KX168" s="50"/>
      <c r="KY168" s="50"/>
      <c r="KZ168" s="50"/>
      <c r="LA168" s="50"/>
      <c r="LB168" s="50"/>
      <c r="LC168" s="50"/>
      <c r="LD168" s="50"/>
      <c r="LE168" s="50"/>
      <c r="LF168" s="50"/>
      <c r="LG168" s="50"/>
      <c r="LH168" s="50"/>
      <c r="LI168" s="50"/>
      <c r="LJ168" s="50"/>
      <c r="LK168" s="50"/>
      <c r="LL168" s="50"/>
      <c r="LM168" s="50"/>
      <c r="LN168" s="50"/>
      <c r="LO168" s="50"/>
      <c r="LP168" s="50"/>
      <c r="LQ168" s="50"/>
      <c r="LR168" s="50"/>
      <c r="LS168" s="50"/>
      <c r="LT168" s="50"/>
      <c r="LU168" s="50"/>
      <c r="LV168" s="50"/>
      <c r="LW168" s="50"/>
      <c r="LX168" s="50"/>
      <c r="LY168" s="50"/>
      <c r="LZ168" s="50"/>
      <c r="MA168" s="50"/>
      <c r="MB168" s="50"/>
      <c r="MC168" s="50"/>
      <c r="MD168" s="50"/>
      <c r="ME168" s="50"/>
      <c r="MF168" s="50"/>
      <c r="MG168" s="50"/>
      <c r="MH168" s="50"/>
      <c r="MI168" s="50"/>
      <c r="MJ168" s="50"/>
      <c r="MK168" s="50"/>
      <c r="ML168" s="50"/>
      <c r="MM168" s="50"/>
      <c r="MN168" s="50"/>
      <c r="MO168" s="50"/>
      <c r="MP168" s="50"/>
      <c r="MQ168" s="50"/>
      <c r="MR168" s="50"/>
      <c r="MS168" s="50"/>
      <c r="MT168" s="50"/>
      <c r="MU168" s="50"/>
      <c r="MV168" s="50"/>
      <c r="MW168" s="50"/>
      <c r="MX168" s="50"/>
      <c r="MY168" s="50"/>
      <c r="MZ168" s="50"/>
      <c r="NA168" s="50"/>
      <c r="NB168" s="50"/>
      <c r="NC168" s="50"/>
      <c r="ND168" s="50"/>
      <c r="NE168" s="50"/>
      <c r="NF168" s="50"/>
      <c r="NG168" s="50"/>
      <c r="NH168" s="50"/>
      <c r="NI168" s="50"/>
      <c r="NJ168" s="50"/>
      <c r="NK168" s="50"/>
      <c r="NL168" s="50"/>
      <c r="NM168" s="50"/>
      <c r="NN168" s="50"/>
      <c r="NO168" s="50"/>
      <c r="NP168" s="50"/>
      <c r="NQ168" s="50"/>
      <c r="NR168" s="50"/>
      <c r="NS168" s="50"/>
      <c r="NT168" s="50"/>
      <c r="NU168" s="50"/>
      <c r="NV168" s="50"/>
      <c r="NW168" s="50"/>
      <c r="NX168" s="50"/>
      <c r="NY168" s="50"/>
      <c r="NZ168" s="50"/>
      <c r="OA168" s="50"/>
      <c r="OB168" s="50"/>
      <c r="OC168" s="50"/>
      <c r="OD168" s="50"/>
      <c r="OE168" s="50"/>
      <c r="OF168" s="50"/>
      <c r="OG168" s="50"/>
      <c r="OH168" s="50"/>
      <c r="OI168" s="50"/>
      <c r="OJ168" s="50"/>
      <c r="OK168" s="50"/>
      <c r="OL168" s="50"/>
      <c r="OM168" s="50"/>
      <c r="ON168" s="50"/>
      <c r="OO168" s="50"/>
      <c r="OP168" s="50"/>
      <c r="OQ168" s="50"/>
      <c r="OR168" s="50"/>
      <c r="OS168" s="50"/>
      <c r="OT168" s="50"/>
      <c r="OU168" s="50"/>
      <c r="OV168" s="50"/>
      <c r="OW168" s="50"/>
      <c r="OX168" s="50"/>
      <c r="OY168" s="50"/>
      <c r="OZ168" s="50"/>
      <c r="PA168" s="50"/>
      <c r="PB168" s="50"/>
      <c r="PC168" s="50"/>
      <c r="PD168" s="50"/>
      <c r="PE168" s="50"/>
      <c r="PF168" s="50"/>
      <c r="PG168" s="50"/>
      <c r="PH168" s="50"/>
      <c r="PI168" s="50"/>
      <c r="PJ168" s="50"/>
      <c r="PK168" s="50"/>
      <c r="PL168" s="50"/>
      <c r="PM168" s="50"/>
      <c r="PN168" s="50"/>
      <c r="PO168" s="50"/>
      <c r="PP168" s="50"/>
      <c r="PQ168" s="50"/>
      <c r="PR168" s="50"/>
      <c r="PS168" s="50"/>
      <c r="PT168" s="50"/>
      <c r="PU168" s="50"/>
      <c r="PV168" s="50"/>
      <c r="PW168" s="50"/>
      <c r="PX168" s="50"/>
      <c r="PY168" s="50"/>
      <c r="PZ168" s="50"/>
      <c r="QA168" s="50"/>
      <c r="QB168" s="50"/>
      <c r="QC168" s="50"/>
      <c r="QD168" s="50"/>
      <c r="QE168" s="50"/>
      <c r="QF168" s="50"/>
      <c r="QG168" s="50"/>
      <c r="QH168" s="50"/>
      <c r="QI168" s="50"/>
      <c r="QJ168" s="50"/>
      <c r="QK168" s="50"/>
      <c r="QL168" s="50"/>
      <c r="QM168" s="50"/>
      <c r="QN168" s="50"/>
      <c r="QO168" s="50"/>
      <c r="QP168" s="50"/>
      <c r="QQ168" s="50"/>
      <c r="QR168" s="50"/>
      <c r="QS168" s="50"/>
      <c r="QT168" s="50"/>
      <c r="QU168" s="50"/>
      <c r="QV168" s="50"/>
      <c r="QW168" s="50"/>
      <c r="QX168" s="50"/>
      <c r="QY168" s="50"/>
      <c r="QZ168" s="50"/>
      <c r="RA168" s="50"/>
      <c r="RB168" s="50"/>
      <c r="RC168" s="50"/>
      <c r="RD168" s="50"/>
      <c r="RE168" s="50"/>
      <c r="RF168" s="50"/>
      <c r="RG168" s="50"/>
      <c r="RH168" s="50"/>
      <c r="RI168" s="50"/>
      <c r="RJ168" s="50"/>
      <c r="RK168" s="50"/>
      <c r="RL168" s="50"/>
      <c r="RM168" s="50"/>
      <c r="RN168" s="50"/>
      <c r="RO168" s="50"/>
      <c r="RP168" s="50"/>
      <c r="RQ168" s="50"/>
      <c r="RR168" s="50"/>
      <c r="RS168" s="50"/>
      <c r="RT168" s="50"/>
      <c r="RU168" s="50"/>
      <c r="RV168" s="50"/>
      <c r="RW168" s="50"/>
      <c r="RX168" s="50"/>
      <c r="RY168" s="50"/>
      <c r="RZ168" s="50"/>
      <c r="SA168" s="50"/>
      <c r="SB168" s="50"/>
      <c r="SC168" s="50"/>
      <c r="SD168" s="50"/>
      <c r="SE168" s="50"/>
      <c r="SF168" s="50"/>
      <c r="SG168" s="50"/>
      <c r="SH168" s="50"/>
      <c r="SI168" s="50"/>
      <c r="SJ168" s="50"/>
      <c r="SK168" s="50"/>
      <c r="SL168" s="50"/>
      <c r="SM168" s="50"/>
      <c r="SN168" s="50"/>
      <c r="SO168" s="50"/>
      <c r="SP168" s="50"/>
      <c r="SQ168" s="50"/>
      <c r="SR168" s="50"/>
      <c r="SS168" s="50"/>
      <c r="ST168" s="50"/>
      <c r="SU168" s="50"/>
      <c r="SV168" s="50"/>
      <c r="SW168" s="50"/>
      <c r="SX168" s="50"/>
      <c r="SY168" s="50"/>
      <c r="SZ168" s="50"/>
      <c r="TA168" s="50"/>
      <c r="TB168" s="50"/>
      <c r="TC168" s="50"/>
      <c r="TD168" s="50"/>
      <c r="TE168" s="50"/>
      <c r="TF168" s="50"/>
      <c r="TG168" s="50"/>
      <c r="TH168" s="50"/>
      <c r="TI168" s="50"/>
      <c r="TJ168" s="50"/>
      <c r="TK168" s="50"/>
      <c r="TL168" s="50"/>
      <c r="TM168" s="50"/>
      <c r="TN168" s="50"/>
      <c r="TO168" s="50"/>
      <c r="TP168" s="50"/>
      <c r="TQ168" s="50"/>
      <c r="TR168" s="50"/>
      <c r="TS168" s="50"/>
      <c r="TT168" s="50"/>
      <c r="TU168" s="50"/>
      <c r="TV168" s="50"/>
      <c r="TW168" s="50"/>
      <c r="TX168" s="50"/>
      <c r="TY168" s="50"/>
      <c r="TZ168" s="50"/>
      <c r="UA168" s="50"/>
      <c r="UB168" s="50"/>
      <c r="UC168" s="50"/>
      <c r="UD168" s="50"/>
      <c r="UE168" s="50"/>
      <c r="UF168" s="50"/>
      <c r="UG168" s="50"/>
      <c r="UH168" s="50"/>
      <c r="UI168" s="50"/>
      <c r="UJ168" s="50"/>
      <c r="UK168" s="50"/>
      <c r="UL168" s="50"/>
      <c r="UM168" s="50"/>
      <c r="UN168" s="50"/>
      <c r="UO168" s="50"/>
      <c r="UP168" s="50"/>
      <c r="UQ168" s="50"/>
      <c r="UR168" s="50"/>
      <c r="US168" s="50"/>
      <c r="UT168" s="50"/>
      <c r="UU168" s="50"/>
      <c r="UV168" s="50"/>
      <c r="UW168" s="50"/>
      <c r="UX168" s="50"/>
      <c r="UY168" s="50"/>
      <c r="UZ168" s="50"/>
      <c r="VA168" s="50"/>
      <c r="VB168" s="50"/>
      <c r="VC168" s="50"/>
      <c r="VD168" s="50"/>
      <c r="VE168" s="50"/>
      <c r="VF168" s="50"/>
      <c r="VG168" s="50"/>
      <c r="VH168" s="50"/>
      <c r="VI168" s="50"/>
      <c r="VJ168" s="50"/>
      <c r="VK168" s="50"/>
      <c r="VL168" s="50"/>
      <c r="VM168" s="50"/>
      <c r="VN168" s="50"/>
      <c r="VO168" s="50"/>
      <c r="VP168" s="50"/>
      <c r="VQ168" s="50"/>
      <c r="VR168" s="50"/>
      <c r="VS168" s="50"/>
      <c r="VT168" s="50"/>
      <c r="VU168" s="50"/>
      <c r="VV168" s="50"/>
      <c r="VW168" s="50"/>
      <c r="VX168" s="50"/>
      <c r="VY168" s="50"/>
      <c r="VZ168" s="50"/>
      <c r="WA168" s="50"/>
      <c r="WB168" s="50"/>
      <c r="WC168" s="50"/>
      <c r="WD168" s="50"/>
      <c r="WE168" s="50"/>
      <c r="WF168" s="50"/>
      <c r="WG168" s="50"/>
      <c r="WH168" s="50"/>
      <c r="WI168" s="50"/>
      <c r="WJ168" s="50"/>
      <c r="WK168" s="50"/>
      <c r="WL168" s="50"/>
      <c r="WM168" s="50"/>
      <c r="WN168" s="50"/>
      <c r="WO168" s="50"/>
      <c r="WP168" s="50"/>
      <c r="WQ168" s="50"/>
      <c r="WR168" s="50"/>
      <c r="WS168" s="50"/>
      <c r="WT168" s="50"/>
      <c r="WU168" s="50"/>
      <c r="WV168" s="50"/>
      <c r="WW168" s="50"/>
      <c r="WX168" s="50"/>
      <c r="WY168" s="50"/>
      <c r="WZ168" s="50"/>
      <c r="XA168" s="50"/>
      <c r="XB168" s="50"/>
      <c r="XC168" s="50"/>
      <c r="XD168" s="50"/>
      <c r="XE168" s="50"/>
      <c r="XF168" s="50"/>
      <c r="XG168" s="50"/>
      <c r="XH168" s="50"/>
      <c r="XI168" s="50"/>
      <c r="XJ168" s="50"/>
      <c r="XK168" s="50"/>
      <c r="XL168" s="50"/>
      <c r="XM168" s="50"/>
      <c r="XN168" s="50"/>
      <c r="XO168" s="50"/>
      <c r="XP168" s="50"/>
      <c r="XQ168" s="50"/>
      <c r="XR168" s="50"/>
      <c r="XS168" s="50"/>
      <c r="XT168" s="50"/>
      <c r="XU168" s="50"/>
      <c r="XV168" s="50"/>
      <c r="XW168" s="50"/>
      <c r="XX168" s="50"/>
      <c r="XY168" s="50"/>
      <c r="XZ168" s="50"/>
      <c r="YA168" s="50"/>
      <c r="YB168" s="50"/>
      <c r="YC168" s="50"/>
      <c r="YD168" s="50"/>
      <c r="YE168" s="50"/>
      <c r="YF168" s="50"/>
      <c r="YG168" s="50"/>
      <c r="YH168" s="50"/>
      <c r="YI168" s="50"/>
      <c r="YJ168" s="50"/>
      <c r="YK168" s="50"/>
      <c r="YL168" s="50"/>
      <c r="YM168" s="50"/>
      <c r="YN168" s="50"/>
      <c r="YO168" s="50"/>
      <c r="YP168" s="50"/>
      <c r="YQ168" s="50"/>
      <c r="YR168" s="50"/>
    </row>
    <row r="169" spans="1:668" ht="18" customHeight="1" x14ac:dyDescent="0.25">
      <c r="A169" s="4" t="s">
        <v>180</v>
      </c>
      <c r="B169" s="5" t="s">
        <v>55</v>
      </c>
      <c r="C169" s="6" t="s">
        <v>73</v>
      </c>
      <c r="D169" s="10">
        <v>44276</v>
      </c>
      <c r="E169" s="10" t="s">
        <v>113</v>
      </c>
      <c r="F169" s="133">
        <v>100000</v>
      </c>
      <c r="G169" s="176">
        <f>F169*0.0287</f>
        <v>2870</v>
      </c>
      <c r="H169" s="183">
        <v>12105.37</v>
      </c>
      <c r="I169" s="183">
        <f>F169*0.0304</f>
        <v>3040</v>
      </c>
      <c r="J169" s="176">
        <v>25</v>
      </c>
      <c r="K169" s="183">
        <v>18040.37</v>
      </c>
      <c r="L169" s="176">
        <v>81959.63</v>
      </c>
      <c r="AG169" s="45"/>
      <c r="AH169" s="45"/>
      <c r="AI169" s="45"/>
      <c r="AJ169" s="45"/>
      <c r="AK169" s="45"/>
      <c r="AL169" s="45"/>
      <c r="AM169" s="45"/>
      <c r="AN169" s="45"/>
      <c r="AO169" s="45"/>
      <c r="AP169" s="45"/>
      <c r="AQ169" s="45"/>
      <c r="IC169" s="50"/>
      <c r="ID169" s="50"/>
      <c r="IE169" s="50"/>
      <c r="IF169" s="50"/>
      <c r="IG169" s="50"/>
      <c r="IH169" s="50"/>
      <c r="II169" s="50"/>
      <c r="IJ169" s="50"/>
      <c r="IK169" s="50"/>
      <c r="IL169" s="50"/>
      <c r="IM169" s="50"/>
      <c r="IN169" s="50"/>
      <c r="IO169" s="50"/>
      <c r="IP169" s="50"/>
      <c r="IQ169" s="50"/>
      <c r="IR169" s="50"/>
      <c r="IS169" s="50"/>
      <c r="IT169" s="50"/>
      <c r="IU169" s="50"/>
      <c r="IV169" s="50"/>
      <c r="IW169" s="50"/>
      <c r="IX169" s="50"/>
      <c r="IY169" s="50"/>
      <c r="IZ169" s="50"/>
      <c r="JA169" s="50"/>
      <c r="JB169" s="50"/>
      <c r="JC169" s="50"/>
      <c r="JD169" s="50"/>
      <c r="JE169" s="50"/>
      <c r="JF169" s="50"/>
      <c r="JG169" s="50"/>
      <c r="JH169" s="50"/>
      <c r="JI169" s="50"/>
      <c r="JJ169" s="50"/>
      <c r="JK169" s="50"/>
      <c r="JL169" s="50"/>
      <c r="JM169" s="50"/>
      <c r="JN169" s="50"/>
      <c r="JO169" s="50"/>
      <c r="JP169" s="50"/>
      <c r="JQ169" s="50"/>
      <c r="JR169" s="50"/>
      <c r="JS169" s="50"/>
      <c r="JT169" s="50"/>
      <c r="JU169" s="50"/>
      <c r="JV169" s="50"/>
      <c r="JW169" s="50"/>
      <c r="JX169" s="50"/>
      <c r="JY169" s="50"/>
      <c r="JZ169" s="50"/>
      <c r="KA169" s="50"/>
      <c r="KB169" s="50"/>
      <c r="KC169" s="50"/>
      <c r="KD169" s="50"/>
      <c r="KE169" s="50"/>
      <c r="KF169" s="50"/>
      <c r="KG169" s="50"/>
      <c r="KH169" s="50"/>
      <c r="KI169" s="50"/>
      <c r="KJ169" s="50"/>
      <c r="KK169" s="50"/>
      <c r="KL169" s="50"/>
      <c r="KM169" s="50"/>
      <c r="KN169" s="50"/>
      <c r="KO169" s="50"/>
      <c r="KP169" s="50"/>
      <c r="KQ169" s="50"/>
      <c r="KR169" s="50"/>
      <c r="KS169" s="50"/>
      <c r="KT169" s="50"/>
      <c r="KU169" s="50"/>
      <c r="KV169" s="50"/>
      <c r="KW169" s="50"/>
      <c r="KX169" s="50"/>
      <c r="KY169" s="50"/>
      <c r="KZ169" s="50"/>
      <c r="LA169" s="50"/>
      <c r="LB169" s="50"/>
      <c r="LC169" s="50"/>
      <c r="LD169" s="50"/>
      <c r="LE169" s="50"/>
      <c r="LF169" s="50"/>
      <c r="LG169" s="50"/>
      <c r="LH169" s="50"/>
      <c r="LI169" s="50"/>
      <c r="LJ169" s="50"/>
      <c r="LK169" s="50"/>
      <c r="LL169" s="50"/>
      <c r="LM169" s="50"/>
      <c r="LN169" s="50"/>
      <c r="LO169" s="50"/>
      <c r="LP169" s="50"/>
      <c r="LQ169" s="50"/>
      <c r="LR169" s="50"/>
      <c r="LS169" s="50"/>
      <c r="LT169" s="50"/>
      <c r="LU169" s="50"/>
      <c r="LV169" s="50"/>
      <c r="LW169" s="50"/>
      <c r="LX169" s="50"/>
      <c r="LY169" s="50"/>
      <c r="LZ169" s="50"/>
      <c r="MA169" s="50"/>
      <c r="MB169" s="50"/>
      <c r="MC169" s="50"/>
      <c r="MD169" s="50"/>
      <c r="ME169" s="50"/>
      <c r="MF169" s="50"/>
      <c r="MG169" s="50"/>
      <c r="MH169" s="50"/>
      <c r="MI169" s="50"/>
      <c r="MJ169" s="50"/>
      <c r="MK169" s="50"/>
      <c r="ML169" s="50"/>
      <c r="MM169" s="50"/>
      <c r="MN169" s="50"/>
      <c r="MO169" s="50"/>
      <c r="MP169" s="50"/>
      <c r="MQ169" s="50"/>
      <c r="MR169" s="50"/>
      <c r="MS169" s="50"/>
      <c r="MT169" s="50"/>
      <c r="MU169" s="50"/>
      <c r="MV169" s="50"/>
      <c r="MW169" s="50"/>
      <c r="MX169" s="50"/>
      <c r="MY169" s="50"/>
      <c r="MZ169" s="50"/>
      <c r="NA169" s="50"/>
      <c r="NB169" s="50"/>
      <c r="NC169" s="50"/>
      <c r="ND169" s="50"/>
      <c r="NE169" s="50"/>
      <c r="NF169" s="50"/>
      <c r="NG169" s="50"/>
      <c r="NH169" s="50"/>
      <c r="NI169" s="50"/>
      <c r="NJ169" s="50"/>
      <c r="NK169" s="50"/>
      <c r="NL169" s="50"/>
      <c r="NM169" s="50"/>
      <c r="NN169" s="50"/>
      <c r="NO169" s="50"/>
      <c r="NP169" s="50"/>
      <c r="NQ169" s="50"/>
      <c r="NR169" s="50"/>
      <c r="NS169" s="50"/>
      <c r="NT169" s="50"/>
      <c r="NU169" s="50"/>
      <c r="NV169" s="50"/>
      <c r="NW169" s="50"/>
      <c r="NX169" s="50"/>
      <c r="NY169" s="50"/>
      <c r="NZ169" s="50"/>
      <c r="OA169" s="50"/>
      <c r="OB169" s="50"/>
      <c r="OC169" s="50"/>
      <c r="OD169" s="50"/>
      <c r="OE169" s="50"/>
      <c r="OF169" s="50"/>
      <c r="OG169" s="50"/>
      <c r="OH169" s="50"/>
      <c r="OI169" s="50"/>
      <c r="OJ169" s="50"/>
      <c r="OK169" s="50"/>
      <c r="OL169" s="50"/>
      <c r="OM169" s="50"/>
      <c r="ON169" s="50"/>
      <c r="OO169" s="50"/>
      <c r="OP169" s="50"/>
      <c r="OQ169" s="50"/>
      <c r="OR169" s="50"/>
      <c r="OS169" s="50"/>
      <c r="OT169" s="50"/>
      <c r="OU169" s="50"/>
      <c r="OV169" s="50"/>
      <c r="OW169" s="50"/>
      <c r="OX169" s="50"/>
      <c r="OY169" s="50"/>
      <c r="OZ169" s="50"/>
      <c r="PA169" s="50"/>
      <c r="PB169" s="50"/>
      <c r="PC169" s="50"/>
      <c r="PD169" s="50"/>
      <c r="PE169" s="50"/>
      <c r="PF169" s="50"/>
      <c r="PG169" s="50"/>
      <c r="PH169" s="50"/>
      <c r="PI169" s="50"/>
      <c r="PJ169" s="50"/>
      <c r="PK169" s="50"/>
      <c r="PL169" s="50"/>
      <c r="PM169" s="50"/>
      <c r="PN169" s="50"/>
      <c r="PO169" s="50"/>
      <c r="PP169" s="50"/>
      <c r="PQ169" s="50"/>
      <c r="PR169" s="50"/>
      <c r="PS169" s="50"/>
      <c r="PT169" s="50"/>
      <c r="PU169" s="50"/>
      <c r="PV169" s="50"/>
      <c r="PW169" s="50"/>
      <c r="PX169" s="50"/>
      <c r="PY169" s="50"/>
      <c r="PZ169" s="50"/>
      <c r="QA169" s="50"/>
      <c r="QB169" s="50"/>
      <c r="QC169" s="50"/>
      <c r="QD169" s="50"/>
      <c r="QE169" s="50"/>
      <c r="QF169" s="50"/>
      <c r="QG169" s="50"/>
      <c r="QH169" s="50"/>
      <c r="QI169" s="50"/>
      <c r="QJ169" s="50"/>
      <c r="QK169" s="50"/>
      <c r="QL169" s="50"/>
      <c r="QM169" s="50"/>
      <c r="QN169" s="50"/>
      <c r="QO169" s="50"/>
      <c r="QP169" s="50"/>
      <c r="QQ169" s="50"/>
      <c r="QR169" s="50"/>
      <c r="QS169" s="50"/>
      <c r="QT169" s="50"/>
      <c r="QU169" s="50"/>
      <c r="QV169" s="50"/>
      <c r="QW169" s="50"/>
      <c r="QX169" s="50"/>
      <c r="QY169" s="50"/>
      <c r="QZ169" s="50"/>
      <c r="RA169" s="50"/>
      <c r="RB169" s="50"/>
      <c r="RC169" s="50"/>
      <c r="RD169" s="50"/>
      <c r="RE169" s="50"/>
      <c r="RF169" s="50"/>
      <c r="RG169" s="50"/>
      <c r="RH169" s="50"/>
      <c r="RI169" s="50"/>
      <c r="RJ169" s="50"/>
      <c r="RK169" s="50"/>
      <c r="RL169" s="50"/>
      <c r="RM169" s="50"/>
      <c r="RN169" s="50"/>
      <c r="RO169" s="50"/>
      <c r="RP169" s="50"/>
      <c r="RQ169" s="50"/>
      <c r="RR169" s="50"/>
      <c r="RS169" s="50"/>
      <c r="RT169" s="50"/>
      <c r="RU169" s="50"/>
      <c r="RV169" s="50"/>
      <c r="RW169" s="50"/>
      <c r="RX169" s="50"/>
      <c r="RY169" s="50"/>
      <c r="RZ169" s="50"/>
      <c r="SA169" s="50"/>
      <c r="SB169" s="50"/>
      <c r="SC169" s="50"/>
      <c r="SD169" s="50"/>
      <c r="SE169" s="50"/>
      <c r="SF169" s="50"/>
      <c r="SG169" s="50"/>
      <c r="SH169" s="50"/>
      <c r="SI169" s="50"/>
      <c r="SJ169" s="50"/>
      <c r="SK169" s="50"/>
      <c r="SL169" s="50"/>
      <c r="SM169" s="50"/>
      <c r="SN169" s="50"/>
      <c r="SO169" s="50"/>
      <c r="SP169" s="50"/>
      <c r="SQ169" s="50"/>
      <c r="SR169" s="50"/>
      <c r="SS169" s="50"/>
      <c r="ST169" s="50"/>
      <c r="SU169" s="50"/>
      <c r="SV169" s="50"/>
      <c r="SW169" s="50"/>
      <c r="SX169" s="50"/>
      <c r="SY169" s="50"/>
      <c r="SZ169" s="50"/>
      <c r="TA169" s="50"/>
      <c r="TB169" s="50"/>
      <c r="TC169" s="50"/>
      <c r="TD169" s="50"/>
      <c r="TE169" s="50"/>
      <c r="TF169" s="50"/>
      <c r="TG169" s="50"/>
      <c r="TH169" s="50"/>
      <c r="TI169" s="50"/>
      <c r="TJ169" s="50"/>
      <c r="TK169" s="50"/>
      <c r="TL169" s="50"/>
      <c r="TM169" s="50"/>
      <c r="TN169" s="50"/>
      <c r="TO169" s="50"/>
      <c r="TP169" s="50"/>
      <c r="TQ169" s="50"/>
      <c r="TR169" s="50"/>
      <c r="TS169" s="50"/>
      <c r="TT169" s="50"/>
      <c r="TU169" s="50"/>
      <c r="TV169" s="50"/>
      <c r="TW169" s="50"/>
      <c r="TX169" s="50"/>
      <c r="TY169" s="50"/>
      <c r="TZ169" s="50"/>
      <c r="UA169" s="50"/>
      <c r="UB169" s="50"/>
      <c r="UC169" s="50"/>
      <c r="UD169" s="50"/>
      <c r="UE169" s="50"/>
      <c r="UF169" s="50"/>
      <c r="UG169" s="50"/>
      <c r="UH169" s="50"/>
      <c r="UI169" s="50"/>
      <c r="UJ169" s="50"/>
      <c r="UK169" s="50"/>
      <c r="UL169" s="50"/>
      <c r="UM169" s="50"/>
      <c r="UN169" s="50"/>
      <c r="UO169" s="50"/>
      <c r="UP169" s="50"/>
      <c r="UQ169" s="50"/>
      <c r="UR169" s="50"/>
      <c r="US169" s="50"/>
      <c r="UT169" s="50"/>
      <c r="UU169" s="50"/>
      <c r="UV169" s="50"/>
      <c r="UW169" s="50"/>
      <c r="UX169" s="50"/>
      <c r="UY169" s="50"/>
      <c r="UZ169" s="50"/>
      <c r="VA169" s="50"/>
      <c r="VB169" s="50"/>
      <c r="VC169" s="50"/>
      <c r="VD169" s="50"/>
      <c r="VE169" s="50"/>
      <c r="VF169" s="50"/>
      <c r="VG169" s="50"/>
      <c r="VH169" s="50"/>
      <c r="VI169" s="50"/>
      <c r="VJ169" s="50"/>
      <c r="VK169" s="50"/>
      <c r="VL169" s="50"/>
      <c r="VM169" s="50"/>
      <c r="VN169" s="50"/>
      <c r="VO169" s="50"/>
      <c r="VP169" s="50"/>
      <c r="VQ169" s="50"/>
      <c r="VR169" s="50"/>
      <c r="VS169" s="50"/>
      <c r="VT169" s="50"/>
      <c r="VU169" s="50"/>
      <c r="VV169" s="50"/>
      <c r="VW169" s="50"/>
      <c r="VX169" s="50"/>
      <c r="VY169" s="50"/>
      <c r="VZ169" s="50"/>
      <c r="WA169" s="50"/>
      <c r="WB169" s="50"/>
      <c r="WC169" s="50"/>
      <c r="WD169" s="50"/>
      <c r="WE169" s="50"/>
      <c r="WF169" s="50"/>
      <c r="WG169" s="50"/>
      <c r="WH169" s="50"/>
      <c r="WI169" s="50"/>
      <c r="WJ169" s="50"/>
      <c r="WK169" s="50"/>
      <c r="WL169" s="50"/>
      <c r="WM169" s="50"/>
      <c r="WN169" s="50"/>
      <c r="WO169" s="50"/>
      <c r="WP169" s="50"/>
      <c r="WQ169" s="50"/>
      <c r="WR169" s="50"/>
      <c r="WS169" s="50"/>
      <c r="WT169" s="50"/>
      <c r="WU169" s="50"/>
      <c r="WV169" s="50"/>
      <c r="WW169" s="50"/>
      <c r="WX169" s="50"/>
      <c r="WY169" s="50"/>
      <c r="WZ169" s="50"/>
      <c r="XA169" s="50"/>
      <c r="XB169" s="50"/>
      <c r="XC169" s="50"/>
      <c r="XD169" s="50"/>
      <c r="XE169" s="50"/>
      <c r="XF169" s="50"/>
      <c r="XG169" s="50"/>
      <c r="XH169" s="50"/>
      <c r="XI169" s="50"/>
      <c r="XJ169" s="50"/>
      <c r="XK169" s="50"/>
      <c r="XL169" s="50"/>
      <c r="XM169" s="50"/>
      <c r="XN169" s="50"/>
      <c r="XO169" s="50"/>
      <c r="XP169" s="50"/>
      <c r="XQ169" s="50"/>
      <c r="XR169" s="50"/>
      <c r="XS169" s="50"/>
      <c r="XT169" s="50"/>
      <c r="XU169" s="50"/>
      <c r="XV169" s="50"/>
      <c r="XW169" s="50"/>
      <c r="XX169" s="50"/>
      <c r="XY169" s="50"/>
      <c r="XZ169" s="50"/>
      <c r="YA169" s="50"/>
      <c r="YB169" s="50"/>
      <c r="YC169" s="50"/>
      <c r="YD169" s="50"/>
      <c r="YE169" s="50"/>
      <c r="YF169" s="50"/>
      <c r="YG169" s="50"/>
      <c r="YH169" s="50"/>
      <c r="YI169" s="50"/>
      <c r="YJ169" s="50"/>
      <c r="YK169" s="50"/>
      <c r="YL169" s="50"/>
      <c r="YM169" s="50"/>
      <c r="YN169" s="50"/>
      <c r="YO169" s="50"/>
      <c r="YP169" s="50"/>
      <c r="YQ169" s="50"/>
      <c r="YR169" s="50"/>
    </row>
    <row r="170" spans="1:668" ht="19.5" customHeight="1" x14ac:dyDescent="0.25">
      <c r="A170" s="41" t="s">
        <v>14</v>
      </c>
      <c r="B170" s="12">
        <v>2</v>
      </c>
      <c r="C170" s="12"/>
      <c r="D170" s="41"/>
      <c r="E170" s="41"/>
      <c r="F170" s="165">
        <f>SUM(F168:F169)</f>
        <v>136500</v>
      </c>
      <c r="G170" s="165">
        <f t="shared" ref="G170:L170" si="22">SUM(G168:G169)</f>
        <v>3917.55</v>
      </c>
      <c r="H170" s="165">
        <f t="shared" si="22"/>
        <v>12105.37</v>
      </c>
      <c r="I170" s="165">
        <f t="shared" si="22"/>
        <v>4149.6000000000004</v>
      </c>
      <c r="J170" s="165">
        <f t="shared" si="22"/>
        <v>962.5</v>
      </c>
      <c r="K170" s="165">
        <f t="shared" si="22"/>
        <v>21135.02</v>
      </c>
      <c r="L170" s="165">
        <f t="shared" si="22"/>
        <v>115364.98000000001</v>
      </c>
      <c r="AG170" s="45"/>
      <c r="AH170" s="45"/>
      <c r="AI170" s="45"/>
      <c r="AJ170" s="45"/>
      <c r="AK170" s="45"/>
      <c r="AL170" s="45"/>
      <c r="AM170" s="45"/>
      <c r="AN170" s="45"/>
      <c r="AO170" s="45"/>
      <c r="AP170" s="45"/>
      <c r="AQ170" s="45"/>
      <c r="IC170" s="50"/>
      <c r="ID170" s="50"/>
      <c r="IE170" s="50"/>
      <c r="IF170" s="50"/>
      <c r="IG170" s="50"/>
      <c r="IH170" s="50"/>
      <c r="II170" s="50"/>
      <c r="IJ170" s="50"/>
      <c r="IK170" s="50"/>
      <c r="IL170" s="50"/>
      <c r="IM170" s="50"/>
      <c r="IN170" s="50"/>
      <c r="IO170" s="50"/>
      <c r="IP170" s="50"/>
      <c r="IQ170" s="50"/>
      <c r="IR170" s="50"/>
      <c r="IS170" s="50"/>
      <c r="IT170" s="50"/>
      <c r="IU170" s="50"/>
      <c r="IV170" s="50"/>
      <c r="IW170" s="50"/>
      <c r="IX170" s="50"/>
      <c r="IY170" s="50"/>
      <c r="IZ170" s="50"/>
      <c r="JA170" s="50"/>
      <c r="JB170" s="50"/>
      <c r="JC170" s="50"/>
      <c r="JD170" s="50"/>
      <c r="JE170" s="50"/>
      <c r="JF170" s="50"/>
      <c r="JG170" s="50"/>
      <c r="JH170" s="50"/>
      <c r="JI170" s="50"/>
      <c r="JJ170" s="50"/>
      <c r="JK170" s="50"/>
      <c r="JL170" s="50"/>
      <c r="JM170" s="50"/>
      <c r="JN170" s="50"/>
      <c r="JO170" s="50"/>
      <c r="JP170" s="50"/>
      <c r="JQ170" s="50"/>
      <c r="JR170" s="50"/>
      <c r="JS170" s="50"/>
      <c r="JT170" s="50"/>
      <c r="JU170" s="50"/>
      <c r="JV170" s="50"/>
      <c r="JW170" s="50"/>
      <c r="JX170" s="50"/>
      <c r="JY170" s="50"/>
      <c r="JZ170" s="50"/>
      <c r="KA170" s="50"/>
      <c r="KB170" s="50"/>
      <c r="KC170" s="50"/>
      <c r="KD170" s="50"/>
      <c r="KE170" s="50"/>
      <c r="KF170" s="50"/>
      <c r="KG170" s="50"/>
      <c r="KH170" s="50"/>
      <c r="KI170" s="50"/>
      <c r="KJ170" s="50"/>
      <c r="KK170" s="50"/>
      <c r="KL170" s="50"/>
      <c r="KM170" s="50"/>
      <c r="KN170" s="50"/>
      <c r="KO170" s="50"/>
      <c r="KP170" s="50"/>
      <c r="KQ170" s="50"/>
      <c r="KR170" s="50"/>
      <c r="KS170" s="50"/>
      <c r="KT170" s="50"/>
      <c r="KU170" s="50"/>
      <c r="KV170" s="50"/>
      <c r="KW170" s="50"/>
      <c r="KX170" s="50"/>
      <c r="KY170" s="50"/>
      <c r="KZ170" s="50"/>
      <c r="LA170" s="50"/>
      <c r="LB170" s="50"/>
      <c r="LC170" s="50"/>
      <c r="LD170" s="50"/>
      <c r="LE170" s="50"/>
      <c r="LF170" s="50"/>
      <c r="LG170" s="50"/>
      <c r="LH170" s="50"/>
      <c r="LI170" s="50"/>
      <c r="LJ170" s="50"/>
      <c r="LK170" s="50"/>
      <c r="LL170" s="50"/>
      <c r="LM170" s="50"/>
      <c r="LN170" s="50"/>
      <c r="LO170" s="50"/>
      <c r="LP170" s="50"/>
      <c r="LQ170" s="50"/>
      <c r="LR170" s="50"/>
      <c r="LS170" s="50"/>
      <c r="LT170" s="50"/>
      <c r="LU170" s="50"/>
      <c r="LV170" s="50"/>
      <c r="LW170" s="50"/>
      <c r="LX170" s="50"/>
      <c r="LY170" s="50"/>
      <c r="LZ170" s="50"/>
      <c r="MA170" s="50"/>
      <c r="MB170" s="50"/>
      <c r="MC170" s="50"/>
      <c r="MD170" s="50"/>
      <c r="ME170" s="50"/>
      <c r="MF170" s="50"/>
      <c r="MG170" s="50"/>
      <c r="MH170" s="50"/>
      <c r="MI170" s="50"/>
      <c r="MJ170" s="50"/>
      <c r="MK170" s="50"/>
      <c r="ML170" s="50"/>
      <c r="MM170" s="50"/>
      <c r="MN170" s="50"/>
      <c r="MO170" s="50"/>
      <c r="MP170" s="50"/>
      <c r="MQ170" s="50"/>
      <c r="MR170" s="50"/>
      <c r="MS170" s="50"/>
      <c r="MT170" s="50"/>
      <c r="MU170" s="50"/>
      <c r="MV170" s="50"/>
      <c r="MW170" s="50"/>
      <c r="MX170" s="50"/>
      <c r="MY170" s="50"/>
      <c r="MZ170" s="50"/>
      <c r="NA170" s="50"/>
      <c r="NB170" s="50"/>
      <c r="NC170" s="50"/>
      <c r="ND170" s="50"/>
      <c r="NE170" s="50"/>
      <c r="NF170" s="50"/>
      <c r="NG170" s="50"/>
      <c r="NH170" s="50"/>
      <c r="NI170" s="50"/>
      <c r="NJ170" s="50"/>
      <c r="NK170" s="50"/>
      <c r="NL170" s="50"/>
      <c r="NM170" s="50"/>
      <c r="NN170" s="50"/>
      <c r="NO170" s="50"/>
      <c r="NP170" s="50"/>
      <c r="NQ170" s="50"/>
      <c r="NR170" s="50"/>
      <c r="NS170" s="50"/>
      <c r="NT170" s="50"/>
      <c r="NU170" s="50"/>
      <c r="NV170" s="50"/>
      <c r="NW170" s="50"/>
      <c r="NX170" s="50"/>
      <c r="NY170" s="50"/>
      <c r="NZ170" s="50"/>
      <c r="OA170" s="50"/>
      <c r="OB170" s="50"/>
      <c r="OC170" s="50"/>
      <c r="OD170" s="50"/>
      <c r="OE170" s="50"/>
      <c r="OF170" s="50"/>
      <c r="OG170" s="50"/>
      <c r="OH170" s="50"/>
      <c r="OI170" s="50"/>
      <c r="OJ170" s="50"/>
      <c r="OK170" s="50"/>
      <c r="OL170" s="50"/>
      <c r="OM170" s="50"/>
      <c r="ON170" s="50"/>
      <c r="OO170" s="50"/>
      <c r="OP170" s="50"/>
      <c r="OQ170" s="50"/>
      <c r="OR170" s="50"/>
      <c r="OS170" s="50"/>
      <c r="OT170" s="50"/>
      <c r="OU170" s="50"/>
      <c r="OV170" s="50"/>
      <c r="OW170" s="50"/>
      <c r="OX170" s="50"/>
      <c r="OY170" s="50"/>
      <c r="OZ170" s="50"/>
      <c r="PA170" s="50"/>
      <c r="PB170" s="50"/>
      <c r="PC170" s="50"/>
      <c r="PD170" s="50"/>
      <c r="PE170" s="50"/>
      <c r="PF170" s="50"/>
      <c r="PG170" s="50"/>
      <c r="PH170" s="50"/>
      <c r="PI170" s="50"/>
      <c r="PJ170" s="50"/>
      <c r="PK170" s="50"/>
      <c r="PL170" s="50"/>
      <c r="PM170" s="50"/>
      <c r="PN170" s="50"/>
      <c r="PO170" s="50"/>
      <c r="PP170" s="50"/>
      <c r="PQ170" s="50"/>
      <c r="PR170" s="50"/>
      <c r="PS170" s="50"/>
      <c r="PT170" s="50"/>
      <c r="PU170" s="50"/>
      <c r="PV170" s="50"/>
      <c r="PW170" s="50"/>
      <c r="PX170" s="50"/>
      <c r="PY170" s="50"/>
      <c r="PZ170" s="50"/>
      <c r="QA170" s="50"/>
      <c r="QB170" s="50"/>
      <c r="QC170" s="50"/>
      <c r="QD170" s="50"/>
      <c r="QE170" s="50"/>
      <c r="QF170" s="50"/>
      <c r="QG170" s="50"/>
      <c r="QH170" s="50"/>
      <c r="QI170" s="50"/>
      <c r="QJ170" s="50"/>
      <c r="QK170" s="50"/>
      <c r="QL170" s="50"/>
      <c r="QM170" s="50"/>
      <c r="QN170" s="50"/>
      <c r="QO170" s="50"/>
      <c r="QP170" s="50"/>
      <c r="QQ170" s="50"/>
      <c r="QR170" s="50"/>
      <c r="QS170" s="50"/>
      <c r="QT170" s="50"/>
      <c r="QU170" s="50"/>
      <c r="QV170" s="50"/>
      <c r="QW170" s="50"/>
      <c r="QX170" s="50"/>
      <c r="QY170" s="50"/>
      <c r="QZ170" s="50"/>
      <c r="RA170" s="50"/>
      <c r="RB170" s="50"/>
      <c r="RC170" s="50"/>
      <c r="RD170" s="50"/>
      <c r="RE170" s="50"/>
      <c r="RF170" s="50"/>
      <c r="RG170" s="50"/>
      <c r="RH170" s="50"/>
      <c r="RI170" s="50"/>
      <c r="RJ170" s="50"/>
      <c r="RK170" s="50"/>
      <c r="RL170" s="50"/>
      <c r="RM170" s="50"/>
      <c r="RN170" s="50"/>
      <c r="RO170" s="50"/>
      <c r="RP170" s="50"/>
      <c r="RQ170" s="50"/>
      <c r="RR170" s="50"/>
      <c r="RS170" s="50"/>
      <c r="RT170" s="50"/>
      <c r="RU170" s="50"/>
      <c r="RV170" s="50"/>
      <c r="RW170" s="50"/>
      <c r="RX170" s="50"/>
      <c r="RY170" s="50"/>
      <c r="RZ170" s="50"/>
      <c r="SA170" s="50"/>
      <c r="SB170" s="50"/>
      <c r="SC170" s="50"/>
      <c r="SD170" s="50"/>
      <c r="SE170" s="50"/>
      <c r="SF170" s="50"/>
      <c r="SG170" s="50"/>
      <c r="SH170" s="50"/>
      <c r="SI170" s="50"/>
      <c r="SJ170" s="50"/>
      <c r="SK170" s="50"/>
      <c r="SL170" s="50"/>
      <c r="SM170" s="50"/>
      <c r="SN170" s="50"/>
      <c r="SO170" s="50"/>
      <c r="SP170" s="50"/>
      <c r="SQ170" s="50"/>
      <c r="SR170" s="50"/>
      <c r="SS170" s="50"/>
      <c r="ST170" s="50"/>
      <c r="SU170" s="50"/>
      <c r="SV170" s="50"/>
      <c r="SW170" s="50"/>
      <c r="SX170" s="50"/>
      <c r="SY170" s="50"/>
      <c r="SZ170" s="50"/>
      <c r="TA170" s="50"/>
      <c r="TB170" s="50"/>
      <c r="TC170" s="50"/>
      <c r="TD170" s="50"/>
      <c r="TE170" s="50"/>
      <c r="TF170" s="50"/>
      <c r="TG170" s="50"/>
      <c r="TH170" s="50"/>
      <c r="TI170" s="50"/>
      <c r="TJ170" s="50"/>
      <c r="TK170" s="50"/>
      <c r="TL170" s="50"/>
      <c r="TM170" s="50"/>
      <c r="TN170" s="50"/>
      <c r="TO170" s="50"/>
      <c r="TP170" s="50"/>
      <c r="TQ170" s="50"/>
      <c r="TR170" s="50"/>
      <c r="TS170" s="50"/>
      <c r="TT170" s="50"/>
      <c r="TU170" s="50"/>
      <c r="TV170" s="50"/>
      <c r="TW170" s="50"/>
      <c r="TX170" s="50"/>
      <c r="TY170" s="50"/>
      <c r="TZ170" s="50"/>
      <c r="UA170" s="50"/>
      <c r="UB170" s="50"/>
      <c r="UC170" s="50"/>
      <c r="UD170" s="50"/>
      <c r="UE170" s="50"/>
      <c r="UF170" s="50"/>
      <c r="UG170" s="50"/>
      <c r="UH170" s="50"/>
      <c r="UI170" s="50"/>
      <c r="UJ170" s="50"/>
      <c r="UK170" s="50"/>
      <c r="UL170" s="50"/>
      <c r="UM170" s="50"/>
      <c r="UN170" s="50"/>
      <c r="UO170" s="50"/>
      <c r="UP170" s="50"/>
      <c r="UQ170" s="50"/>
      <c r="UR170" s="50"/>
      <c r="US170" s="50"/>
      <c r="UT170" s="50"/>
      <c r="UU170" s="50"/>
      <c r="UV170" s="50"/>
      <c r="UW170" s="50"/>
      <c r="UX170" s="50"/>
      <c r="UY170" s="50"/>
      <c r="UZ170" s="50"/>
      <c r="VA170" s="50"/>
      <c r="VB170" s="50"/>
      <c r="VC170" s="50"/>
      <c r="VD170" s="50"/>
      <c r="VE170" s="50"/>
      <c r="VF170" s="50"/>
      <c r="VG170" s="50"/>
      <c r="VH170" s="50"/>
      <c r="VI170" s="50"/>
      <c r="VJ170" s="50"/>
      <c r="VK170" s="50"/>
      <c r="VL170" s="50"/>
      <c r="VM170" s="50"/>
      <c r="VN170" s="50"/>
      <c r="VO170" s="50"/>
      <c r="VP170" s="50"/>
      <c r="VQ170" s="50"/>
      <c r="VR170" s="50"/>
      <c r="VS170" s="50"/>
      <c r="VT170" s="50"/>
      <c r="VU170" s="50"/>
      <c r="VV170" s="50"/>
      <c r="VW170" s="50"/>
      <c r="VX170" s="50"/>
      <c r="VY170" s="50"/>
      <c r="VZ170" s="50"/>
      <c r="WA170" s="50"/>
      <c r="WB170" s="50"/>
      <c r="WC170" s="50"/>
      <c r="WD170" s="50"/>
      <c r="WE170" s="50"/>
      <c r="WF170" s="50"/>
      <c r="WG170" s="50"/>
      <c r="WH170" s="50"/>
      <c r="WI170" s="50"/>
      <c r="WJ170" s="50"/>
      <c r="WK170" s="50"/>
      <c r="WL170" s="50"/>
      <c r="WM170" s="50"/>
      <c r="WN170" s="50"/>
      <c r="WO170" s="50"/>
      <c r="WP170" s="50"/>
      <c r="WQ170" s="50"/>
      <c r="WR170" s="50"/>
      <c r="WS170" s="50"/>
      <c r="WT170" s="50"/>
      <c r="WU170" s="50"/>
      <c r="WV170" s="50"/>
      <c r="WW170" s="50"/>
      <c r="WX170" s="50"/>
      <c r="WY170" s="50"/>
      <c r="WZ170" s="50"/>
      <c r="XA170" s="50"/>
      <c r="XB170" s="50"/>
      <c r="XC170" s="50"/>
      <c r="XD170" s="50"/>
      <c r="XE170" s="50"/>
      <c r="XF170" s="50"/>
      <c r="XG170" s="50"/>
      <c r="XH170" s="50"/>
      <c r="XI170" s="50"/>
      <c r="XJ170" s="50"/>
      <c r="XK170" s="50"/>
      <c r="XL170" s="50"/>
      <c r="XM170" s="50"/>
      <c r="XN170" s="50"/>
      <c r="XO170" s="50"/>
      <c r="XP170" s="50"/>
      <c r="XQ170" s="50"/>
      <c r="XR170" s="50"/>
      <c r="XS170" s="50"/>
      <c r="XT170" s="50"/>
      <c r="XU170" s="50"/>
      <c r="XV170" s="50"/>
      <c r="XW170" s="50"/>
      <c r="XX170" s="50"/>
      <c r="XY170" s="50"/>
      <c r="XZ170" s="50"/>
      <c r="YA170" s="50"/>
      <c r="YB170" s="50"/>
      <c r="YC170" s="50"/>
      <c r="YD170" s="50"/>
      <c r="YE170" s="50"/>
      <c r="YF170" s="50"/>
      <c r="YG170" s="50"/>
      <c r="YH170" s="50"/>
      <c r="YI170" s="50"/>
      <c r="YJ170" s="50"/>
      <c r="YK170" s="50"/>
      <c r="YL170" s="50"/>
      <c r="YM170" s="50"/>
      <c r="YN170" s="50"/>
      <c r="YO170" s="50"/>
      <c r="YP170" s="50"/>
      <c r="YQ170" s="50"/>
      <c r="YR170" s="50"/>
    </row>
    <row r="172" spans="1:668" s="47" customFormat="1" x14ac:dyDescent="0.25">
      <c r="A172" s="39" t="s">
        <v>88</v>
      </c>
      <c r="C172" s="11"/>
      <c r="D172" s="39"/>
      <c r="E172" s="39"/>
      <c r="F172" s="166"/>
      <c r="G172" s="166"/>
      <c r="H172" s="147"/>
      <c r="I172" s="147"/>
      <c r="J172" s="166"/>
      <c r="K172" s="147"/>
      <c r="L172" s="166"/>
      <c r="AG172" s="45"/>
      <c r="AH172" s="45"/>
      <c r="AI172" s="45"/>
      <c r="AJ172" s="45"/>
      <c r="AK172" s="45"/>
      <c r="AL172" s="45"/>
      <c r="AM172" s="45"/>
      <c r="AN172" s="45"/>
      <c r="AO172" s="45"/>
      <c r="AP172" s="45"/>
      <c r="AQ172" s="45"/>
    </row>
    <row r="173" spans="1:668" s="44" customFormat="1" ht="15" customHeight="1" x14ac:dyDescent="0.25">
      <c r="A173" s="44" t="s">
        <v>89</v>
      </c>
      <c r="B173" s="22" t="s">
        <v>16</v>
      </c>
      <c r="C173" s="23" t="s">
        <v>72</v>
      </c>
      <c r="D173" s="24">
        <v>44348</v>
      </c>
      <c r="E173" s="10" t="s">
        <v>113</v>
      </c>
      <c r="F173" s="167">
        <v>38000</v>
      </c>
      <c r="G173" s="167">
        <v>1090.5999999999999</v>
      </c>
      <c r="H173" s="149">
        <v>160.38</v>
      </c>
      <c r="I173" s="149">
        <v>1155.2</v>
      </c>
      <c r="J173" s="167">
        <v>301</v>
      </c>
      <c r="K173" s="149">
        <v>2707.18</v>
      </c>
      <c r="L173" s="167">
        <v>35292.82</v>
      </c>
      <c r="O173" s="38"/>
      <c r="P173" s="38"/>
      <c r="Q173" s="38"/>
      <c r="R173" s="38"/>
      <c r="S173" s="38"/>
      <c r="T173" s="38"/>
      <c r="U173" s="38"/>
      <c r="V173" s="38"/>
      <c r="W173" s="38"/>
      <c r="X173" s="38"/>
      <c r="Y173" s="38"/>
      <c r="Z173" s="38"/>
      <c r="AA173" s="38"/>
      <c r="AB173" s="38"/>
      <c r="AC173" s="38"/>
      <c r="AD173" s="38"/>
      <c r="AE173" s="38"/>
      <c r="AF173" s="38"/>
      <c r="AG173" s="45"/>
      <c r="AH173" s="45"/>
      <c r="AI173" s="45"/>
      <c r="AJ173" s="45"/>
      <c r="AK173" s="45"/>
      <c r="AL173" s="45"/>
      <c r="AM173" s="45"/>
      <c r="AN173" s="45"/>
      <c r="AO173" s="45"/>
      <c r="AP173" s="45"/>
      <c r="AQ173" s="45"/>
      <c r="AR173" s="38"/>
      <c r="AS173" s="38"/>
      <c r="AT173" s="38"/>
      <c r="AU173" s="38"/>
      <c r="AV173" s="38"/>
      <c r="AW173" s="38"/>
      <c r="AX173" s="38"/>
      <c r="AY173" s="38"/>
      <c r="AZ173" s="38"/>
      <c r="BA173" s="38"/>
      <c r="BB173" s="38"/>
      <c r="BC173" s="38"/>
      <c r="BD173" s="38"/>
      <c r="BE173" s="38"/>
      <c r="BF173" s="38"/>
      <c r="BG173" s="38"/>
      <c r="BH173" s="38"/>
      <c r="BI173" s="38"/>
      <c r="BJ173" s="38"/>
      <c r="BK173" s="38"/>
      <c r="BL173" s="38"/>
      <c r="BM173" s="38"/>
      <c r="BN173" s="38"/>
      <c r="BO173" s="38"/>
      <c r="BP173" s="38"/>
      <c r="BQ173" s="38"/>
      <c r="BR173" s="38"/>
      <c r="BS173" s="38"/>
      <c r="BT173" s="38"/>
      <c r="BU173" s="38"/>
      <c r="BV173" s="38"/>
      <c r="BW173" s="38"/>
      <c r="BX173" s="38"/>
      <c r="BY173" s="38"/>
      <c r="BZ173" s="38"/>
      <c r="CA173" s="38"/>
      <c r="CB173" s="38"/>
      <c r="CC173" s="38"/>
      <c r="CD173" s="38"/>
      <c r="CE173" s="38"/>
      <c r="CF173" s="38"/>
      <c r="CG173" s="38"/>
      <c r="CH173" s="38"/>
      <c r="CI173" s="38"/>
      <c r="CJ173" s="38"/>
      <c r="CK173" s="38"/>
      <c r="CL173" s="38"/>
      <c r="CM173" s="38"/>
      <c r="CN173" s="38"/>
      <c r="CO173" s="38"/>
      <c r="CP173" s="38"/>
      <c r="CQ173" s="38"/>
      <c r="CR173" s="38"/>
      <c r="CS173" s="38"/>
      <c r="CT173" s="38"/>
      <c r="CU173" s="38"/>
      <c r="CV173" s="38"/>
      <c r="CW173" s="38"/>
      <c r="CX173" s="38"/>
      <c r="CY173" s="38"/>
      <c r="CZ173" s="38"/>
      <c r="DA173" s="38"/>
      <c r="DB173" s="38"/>
      <c r="DC173" s="38"/>
      <c r="DD173" s="38"/>
      <c r="DE173" s="38"/>
      <c r="DF173" s="38"/>
      <c r="DG173" s="38"/>
      <c r="DH173" s="38"/>
      <c r="DI173" s="38"/>
      <c r="DJ173" s="38"/>
      <c r="DK173" s="38"/>
      <c r="DL173" s="38"/>
      <c r="DM173" s="38"/>
      <c r="DN173" s="38"/>
      <c r="DO173" s="38"/>
      <c r="DP173" s="38"/>
      <c r="DQ173" s="38"/>
      <c r="DR173" s="38"/>
      <c r="DS173" s="38"/>
      <c r="DT173" s="38"/>
      <c r="DU173" s="38"/>
      <c r="DV173" s="38"/>
      <c r="DW173" s="38"/>
      <c r="DX173" s="38"/>
      <c r="DY173" s="38"/>
      <c r="DZ173" s="38"/>
      <c r="EA173" s="38"/>
      <c r="EB173" s="38"/>
      <c r="EC173" s="38"/>
      <c r="ED173" s="38"/>
      <c r="EE173" s="38"/>
      <c r="EF173" s="38"/>
      <c r="EG173" s="38"/>
      <c r="EH173" s="38"/>
      <c r="EI173" s="38"/>
      <c r="EJ173" s="38"/>
      <c r="EK173" s="38"/>
      <c r="EL173" s="38"/>
      <c r="EM173" s="38"/>
      <c r="EN173" s="38"/>
      <c r="EO173" s="38"/>
      <c r="EP173" s="38"/>
      <c r="EQ173" s="38"/>
      <c r="ER173" s="38"/>
      <c r="ES173" s="38"/>
      <c r="ET173" s="38"/>
      <c r="EU173" s="38"/>
      <c r="EV173" s="38"/>
      <c r="EW173" s="38"/>
      <c r="EX173" s="38"/>
      <c r="EY173" s="38"/>
      <c r="EZ173" s="38"/>
      <c r="FA173" s="38"/>
      <c r="FB173" s="38"/>
      <c r="FC173" s="38"/>
      <c r="FD173" s="38"/>
      <c r="FE173" s="38"/>
      <c r="FF173" s="38"/>
      <c r="FG173" s="38"/>
      <c r="FH173" s="38"/>
      <c r="FI173" s="38"/>
      <c r="FJ173" s="38"/>
      <c r="FK173" s="38"/>
      <c r="FL173" s="38"/>
      <c r="FM173" s="38"/>
      <c r="FN173" s="38"/>
      <c r="FO173" s="38"/>
      <c r="FP173" s="38"/>
      <c r="FQ173" s="38"/>
      <c r="FR173" s="38"/>
      <c r="FS173" s="38"/>
      <c r="FT173" s="38"/>
      <c r="FU173" s="38"/>
      <c r="FV173" s="38"/>
      <c r="FW173" s="38"/>
      <c r="FX173" s="38"/>
      <c r="FY173" s="38"/>
      <c r="FZ173" s="38"/>
      <c r="GA173" s="38"/>
      <c r="GB173" s="38"/>
      <c r="GC173" s="38"/>
      <c r="GD173" s="38"/>
      <c r="GE173" s="38"/>
      <c r="GF173" s="38"/>
      <c r="GG173" s="38"/>
      <c r="GH173" s="38"/>
      <c r="GI173" s="38"/>
      <c r="GJ173" s="38"/>
      <c r="GK173" s="38"/>
      <c r="GL173" s="38"/>
      <c r="GM173" s="38"/>
      <c r="GN173" s="38"/>
      <c r="GO173" s="38"/>
      <c r="GP173" s="38"/>
      <c r="GQ173" s="38"/>
      <c r="GR173" s="38"/>
      <c r="GS173" s="38"/>
      <c r="GT173" s="38"/>
      <c r="GU173" s="38"/>
      <c r="GV173" s="38"/>
      <c r="GW173" s="38"/>
      <c r="GX173" s="38"/>
      <c r="GY173" s="38"/>
      <c r="GZ173" s="38"/>
      <c r="HA173" s="38"/>
      <c r="HB173" s="38"/>
      <c r="HC173" s="38"/>
      <c r="HD173" s="38"/>
      <c r="HE173" s="38"/>
      <c r="HF173" s="38"/>
      <c r="HG173" s="38"/>
      <c r="HH173" s="38"/>
      <c r="HI173" s="38"/>
      <c r="HJ173" s="38"/>
      <c r="HK173" s="38"/>
      <c r="HL173" s="38"/>
      <c r="HM173" s="38"/>
      <c r="HN173" s="38"/>
      <c r="HO173" s="38"/>
      <c r="HP173" s="38"/>
      <c r="HQ173" s="38"/>
      <c r="HR173" s="38"/>
      <c r="HS173" s="38"/>
      <c r="HT173" s="38"/>
      <c r="HU173" s="38"/>
      <c r="HV173" s="38"/>
      <c r="HW173" s="38"/>
      <c r="HX173" s="38"/>
      <c r="HY173" s="38"/>
      <c r="HZ173" s="38"/>
      <c r="IA173" s="38"/>
      <c r="IB173" s="38"/>
      <c r="IC173" s="38"/>
      <c r="ID173" s="38"/>
      <c r="IE173" s="38"/>
      <c r="IF173" s="38"/>
      <c r="IG173" s="38"/>
      <c r="IH173" s="38"/>
      <c r="II173" s="38"/>
      <c r="IJ173" s="38"/>
      <c r="IK173" s="38"/>
      <c r="IL173" s="38"/>
      <c r="IM173" s="38"/>
      <c r="IN173" s="38"/>
      <c r="IO173" s="38"/>
      <c r="IP173" s="38"/>
      <c r="IQ173" s="38"/>
      <c r="IR173" s="38"/>
      <c r="IS173" s="38"/>
      <c r="IT173" s="38"/>
      <c r="IU173" s="38"/>
      <c r="IV173" s="38"/>
      <c r="IW173" s="38"/>
      <c r="IX173" s="38"/>
      <c r="IY173" s="38"/>
      <c r="IZ173" s="38"/>
      <c r="JA173" s="38"/>
      <c r="JB173" s="38"/>
      <c r="JC173" s="38"/>
      <c r="JD173" s="38"/>
      <c r="JE173" s="38"/>
      <c r="JF173" s="38"/>
      <c r="JG173" s="38"/>
      <c r="JH173" s="38"/>
      <c r="JI173" s="38"/>
      <c r="JJ173" s="38"/>
      <c r="JK173" s="38"/>
      <c r="JL173" s="38"/>
      <c r="JM173" s="38"/>
      <c r="JN173" s="38"/>
      <c r="JO173" s="38"/>
      <c r="JP173" s="38"/>
      <c r="JQ173" s="38"/>
      <c r="JR173" s="38"/>
      <c r="JS173" s="38"/>
      <c r="JT173" s="38"/>
      <c r="JU173" s="38"/>
      <c r="JV173" s="38"/>
      <c r="JW173" s="38"/>
      <c r="JX173" s="38"/>
      <c r="JY173" s="38"/>
      <c r="JZ173" s="38"/>
      <c r="KA173" s="38"/>
      <c r="KB173" s="38"/>
      <c r="KC173" s="38"/>
      <c r="KD173" s="38"/>
      <c r="KE173" s="38"/>
      <c r="KF173" s="38"/>
      <c r="KG173" s="38"/>
      <c r="KH173" s="38"/>
      <c r="KI173" s="38"/>
      <c r="KJ173" s="38"/>
      <c r="KK173" s="38"/>
      <c r="KL173" s="38"/>
      <c r="KM173" s="38"/>
      <c r="KN173" s="38"/>
      <c r="KO173" s="38"/>
      <c r="KP173" s="38"/>
      <c r="KQ173" s="38"/>
      <c r="KR173" s="38"/>
      <c r="KS173" s="38"/>
      <c r="KT173" s="38"/>
      <c r="KU173" s="38"/>
      <c r="KV173" s="38"/>
      <c r="KW173" s="38"/>
      <c r="KX173" s="38"/>
      <c r="KY173" s="38"/>
      <c r="KZ173" s="38"/>
      <c r="LA173" s="38"/>
      <c r="LB173" s="38"/>
      <c r="LC173" s="38"/>
      <c r="LD173" s="38"/>
      <c r="LE173" s="38"/>
      <c r="LF173" s="38"/>
      <c r="LG173" s="38"/>
      <c r="LH173" s="38"/>
      <c r="LI173" s="38"/>
      <c r="LJ173" s="38"/>
      <c r="LK173" s="38"/>
      <c r="LL173" s="38"/>
      <c r="LM173" s="38"/>
      <c r="LN173" s="38"/>
      <c r="LO173" s="38"/>
      <c r="LP173" s="38"/>
      <c r="LQ173" s="38"/>
      <c r="LR173" s="38"/>
      <c r="LS173" s="38"/>
      <c r="LT173" s="38"/>
      <c r="LU173" s="38"/>
      <c r="LV173" s="38"/>
      <c r="LW173" s="38"/>
      <c r="LX173" s="38"/>
      <c r="LY173" s="38"/>
      <c r="LZ173" s="38"/>
      <c r="MA173" s="38"/>
      <c r="MB173" s="38"/>
      <c r="MC173" s="38"/>
      <c r="MD173" s="38"/>
      <c r="ME173" s="38"/>
      <c r="MF173" s="38"/>
      <c r="MG173" s="38"/>
      <c r="MH173" s="38"/>
      <c r="MI173" s="38"/>
      <c r="MJ173" s="38"/>
      <c r="MK173" s="38"/>
      <c r="ML173" s="38"/>
      <c r="MM173" s="38"/>
      <c r="MN173" s="38"/>
      <c r="MO173" s="38"/>
      <c r="MP173" s="38"/>
      <c r="MQ173" s="38"/>
      <c r="MR173" s="38"/>
      <c r="MS173" s="38"/>
      <c r="MT173" s="38"/>
      <c r="MU173" s="38"/>
      <c r="MV173" s="38"/>
      <c r="MW173" s="38"/>
      <c r="MX173" s="38"/>
      <c r="MY173" s="38"/>
      <c r="MZ173" s="38"/>
      <c r="NA173" s="38"/>
      <c r="NB173" s="38"/>
      <c r="NC173" s="38"/>
      <c r="ND173" s="38"/>
      <c r="NE173" s="38"/>
      <c r="NF173" s="38"/>
      <c r="NG173" s="38"/>
      <c r="NH173" s="38"/>
      <c r="NI173" s="38"/>
      <c r="NJ173" s="38"/>
      <c r="NK173" s="38"/>
      <c r="NL173" s="38"/>
      <c r="NM173" s="38"/>
      <c r="NN173" s="38"/>
      <c r="NO173" s="38"/>
      <c r="NP173" s="38"/>
      <c r="NQ173" s="38"/>
      <c r="NR173" s="38"/>
      <c r="NS173" s="38"/>
      <c r="NT173" s="38"/>
      <c r="NU173" s="38"/>
      <c r="NV173" s="38"/>
      <c r="NW173" s="38"/>
      <c r="NX173" s="38"/>
      <c r="NY173" s="38"/>
      <c r="NZ173" s="38"/>
      <c r="OA173" s="38"/>
      <c r="OB173" s="38"/>
      <c r="OC173" s="38"/>
      <c r="OD173" s="38"/>
      <c r="OE173" s="38"/>
      <c r="OF173" s="38"/>
      <c r="OG173" s="38"/>
      <c r="OH173" s="38"/>
      <c r="OI173" s="38"/>
      <c r="OJ173" s="38"/>
      <c r="OK173" s="38"/>
      <c r="OL173" s="38"/>
      <c r="OM173" s="38"/>
      <c r="ON173" s="38"/>
      <c r="OO173" s="38"/>
      <c r="OP173" s="38"/>
      <c r="OQ173" s="38"/>
      <c r="OR173" s="38"/>
      <c r="OS173" s="38"/>
      <c r="OT173" s="38"/>
      <c r="OU173" s="38"/>
      <c r="OV173" s="38"/>
      <c r="OW173" s="38"/>
      <c r="OX173" s="38"/>
      <c r="OY173" s="38"/>
      <c r="OZ173" s="38"/>
      <c r="PA173" s="38"/>
      <c r="PB173" s="38"/>
      <c r="PC173" s="38"/>
      <c r="PD173" s="38"/>
      <c r="PE173" s="38"/>
      <c r="PF173" s="38"/>
      <c r="PG173" s="38"/>
      <c r="PH173" s="38"/>
      <c r="PI173" s="38"/>
      <c r="PJ173" s="38"/>
      <c r="PK173" s="38"/>
      <c r="PL173" s="38"/>
      <c r="PM173" s="38"/>
      <c r="PN173" s="38"/>
      <c r="PO173" s="38"/>
      <c r="PP173" s="38"/>
      <c r="PQ173" s="38"/>
      <c r="PR173" s="38"/>
      <c r="PS173" s="38"/>
      <c r="PT173" s="38"/>
      <c r="PU173" s="38"/>
      <c r="PV173" s="38"/>
      <c r="PW173" s="38"/>
      <c r="PX173" s="38"/>
      <c r="PY173" s="38"/>
      <c r="PZ173" s="38"/>
      <c r="QA173" s="38"/>
      <c r="QB173" s="38"/>
      <c r="QC173" s="38"/>
      <c r="QD173" s="38"/>
      <c r="QE173" s="38"/>
      <c r="QF173" s="38"/>
      <c r="QG173" s="38"/>
      <c r="QH173" s="38"/>
      <c r="QI173" s="38"/>
      <c r="QJ173" s="38"/>
      <c r="QK173" s="38"/>
      <c r="QL173" s="38"/>
      <c r="QM173" s="38"/>
      <c r="QN173" s="38"/>
      <c r="QO173" s="38"/>
      <c r="QP173" s="38"/>
      <c r="QQ173" s="38"/>
      <c r="QR173" s="38"/>
      <c r="QS173" s="38"/>
      <c r="QT173" s="38"/>
      <c r="QU173" s="38"/>
      <c r="QV173" s="38"/>
      <c r="QW173" s="38"/>
      <c r="QX173" s="38"/>
      <c r="QY173" s="38"/>
      <c r="QZ173" s="38"/>
      <c r="RA173" s="38"/>
      <c r="RB173" s="38"/>
      <c r="RC173" s="38"/>
      <c r="RD173" s="38"/>
      <c r="RE173" s="38"/>
      <c r="RF173" s="38"/>
      <c r="RG173" s="38"/>
      <c r="RH173" s="38"/>
      <c r="RI173" s="38"/>
      <c r="RJ173" s="38"/>
      <c r="RK173" s="38"/>
      <c r="RL173" s="38"/>
      <c r="RM173" s="38"/>
      <c r="RN173" s="38"/>
      <c r="RO173" s="38"/>
      <c r="RP173" s="38"/>
      <c r="RQ173" s="38"/>
      <c r="RR173" s="38"/>
      <c r="RS173" s="38"/>
      <c r="RT173" s="38"/>
      <c r="RU173" s="38"/>
      <c r="RV173" s="38"/>
      <c r="RW173" s="38"/>
      <c r="RX173" s="38"/>
      <c r="RY173" s="38"/>
      <c r="RZ173" s="38"/>
      <c r="SA173" s="38"/>
      <c r="SB173" s="38"/>
      <c r="SC173" s="38"/>
      <c r="SD173" s="38"/>
      <c r="SE173" s="38"/>
      <c r="SF173" s="38"/>
      <c r="SG173" s="38"/>
      <c r="SH173" s="38"/>
      <c r="SI173" s="38"/>
      <c r="SJ173" s="38"/>
      <c r="SK173" s="38"/>
      <c r="SL173" s="38"/>
      <c r="SM173" s="38"/>
      <c r="SN173" s="38"/>
      <c r="SO173" s="38"/>
      <c r="SP173" s="38"/>
      <c r="SQ173" s="38"/>
      <c r="SR173" s="38"/>
      <c r="SS173" s="38"/>
      <c r="ST173" s="38"/>
      <c r="SU173" s="38"/>
      <c r="SV173" s="38"/>
      <c r="SW173" s="38"/>
      <c r="SX173" s="38"/>
      <c r="SY173" s="38"/>
      <c r="SZ173" s="38"/>
      <c r="TA173" s="38"/>
      <c r="TB173" s="38"/>
      <c r="TC173" s="38"/>
      <c r="TD173" s="38"/>
      <c r="TE173" s="38"/>
      <c r="TF173" s="38"/>
      <c r="TG173" s="38"/>
      <c r="TH173" s="38"/>
      <c r="TI173" s="38"/>
      <c r="TJ173" s="38"/>
      <c r="TK173" s="38"/>
      <c r="TL173" s="38"/>
      <c r="TM173" s="38"/>
      <c r="TN173" s="38"/>
      <c r="TO173" s="38"/>
      <c r="TP173" s="38"/>
      <c r="TQ173" s="38"/>
      <c r="TR173" s="38"/>
      <c r="TS173" s="38"/>
      <c r="TT173" s="38"/>
      <c r="TU173" s="38"/>
      <c r="TV173" s="38"/>
      <c r="TW173" s="38"/>
      <c r="TX173" s="38"/>
      <c r="TY173" s="38"/>
      <c r="TZ173" s="38"/>
      <c r="UA173" s="38"/>
      <c r="UB173" s="38"/>
      <c r="UC173" s="38"/>
      <c r="UD173" s="38"/>
      <c r="UE173" s="38"/>
      <c r="UF173" s="38"/>
      <c r="UG173" s="38"/>
      <c r="UH173" s="38"/>
      <c r="UI173" s="38"/>
      <c r="UJ173" s="38"/>
      <c r="UK173" s="38"/>
      <c r="UL173" s="38"/>
      <c r="UM173" s="38"/>
      <c r="UN173" s="38"/>
      <c r="UO173" s="38"/>
      <c r="UP173" s="38"/>
      <c r="UQ173" s="38"/>
      <c r="UR173" s="38"/>
      <c r="US173" s="38"/>
      <c r="UT173" s="38"/>
      <c r="UU173" s="38"/>
      <c r="UV173" s="38"/>
      <c r="UW173" s="38"/>
      <c r="UX173" s="38"/>
      <c r="UY173" s="38"/>
      <c r="UZ173" s="38"/>
      <c r="VA173" s="38"/>
      <c r="VB173" s="38"/>
      <c r="VC173" s="38"/>
      <c r="VD173" s="38"/>
      <c r="VE173" s="38"/>
      <c r="VF173" s="38"/>
      <c r="VG173" s="38"/>
      <c r="VH173" s="38"/>
      <c r="VI173" s="38"/>
      <c r="VJ173" s="38"/>
      <c r="VK173" s="38"/>
      <c r="VL173" s="38"/>
      <c r="VM173" s="38"/>
      <c r="VN173" s="38"/>
      <c r="VO173" s="38"/>
      <c r="VP173" s="38"/>
      <c r="VQ173" s="38"/>
      <c r="VR173" s="38"/>
      <c r="VS173" s="38"/>
      <c r="VT173" s="38"/>
      <c r="VU173" s="38"/>
      <c r="VV173" s="38"/>
      <c r="VW173" s="38"/>
      <c r="VX173" s="38"/>
      <c r="VY173" s="38"/>
      <c r="VZ173" s="38"/>
      <c r="WA173" s="38"/>
      <c r="WB173" s="38"/>
      <c r="WC173" s="38"/>
      <c r="WD173" s="38"/>
      <c r="WE173" s="38"/>
      <c r="WF173" s="38"/>
      <c r="WG173" s="38"/>
      <c r="WH173" s="38"/>
      <c r="WI173" s="38"/>
      <c r="WJ173" s="38"/>
      <c r="WK173" s="38"/>
      <c r="WL173" s="38"/>
      <c r="WM173" s="38"/>
      <c r="WN173" s="38"/>
      <c r="WO173" s="38"/>
      <c r="WP173" s="38"/>
      <c r="WQ173" s="38"/>
      <c r="WR173" s="38"/>
      <c r="WS173" s="38"/>
      <c r="WT173" s="38"/>
      <c r="WU173" s="38"/>
      <c r="WV173" s="38"/>
      <c r="WW173" s="38"/>
      <c r="WX173" s="38"/>
      <c r="WY173" s="38"/>
      <c r="WZ173" s="38"/>
      <c r="XA173" s="38"/>
      <c r="XB173" s="38"/>
      <c r="XC173" s="38"/>
      <c r="XD173" s="38"/>
      <c r="XE173" s="38"/>
      <c r="XF173" s="38"/>
      <c r="XG173" s="38"/>
      <c r="XH173" s="38"/>
      <c r="XI173" s="38"/>
      <c r="XJ173" s="38"/>
      <c r="XK173" s="38"/>
      <c r="XL173" s="38"/>
      <c r="XM173" s="38"/>
      <c r="XN173" s="38"/>
      <c r="XO173" s="38"/>
      <c r="XP173" s="38"/>
      <c r="XQ173" s="38"/>
      <c r="XR173" s="38"/>
      <c r="XS173" s="38"/>
      <c r="XT173" s="38"/>
      <c r="XU173" s="38"/>
      <c r="XV173" s="38"/>
      <c r="XW173" s="38"/>
      <c r="XX173" s="38"/>
      <c r="XY173" s="38"/>
      <c r="XZ173" s="38"/>
      <c r="YA173" s="38"/>
      <c r="YB173" s="38"/>
      <c r="YC173" s="38"/>
      <c r="YD173" s="38"/>
      <c r="YE173" s="38"/>
      <c r="YF173" s="38"/>
      <c r="YG173" s="38"/>
      <c r="YH173" s="38"/>
      <c r="YI173" s="38"/>
      <c r="YJ173" s="38"/>
      <c r="YK173" s="38"/>
      <c r="YL173" s="38"/>
      <c r="YM173" s="38"/>
      <c r="YN173" s="38"/>
      <c r="YO173" s="38"/>
      <c r="YP173" s="38"/>
      <c r="YQ173" s="38"/>
      <c r="YR173" s="38"/>
    </row>
    <row r="174" spans="1:668" ht="19.5" customHeight="1" x14ac:dyDescent="0.25">
      <c r="A174" s="41" t="s">
        <v>14</v>
      </c>
      <c r="B174" s="12">
        <v>1</v>
      </c>
      <c r="C174" s="12"/>
      <c r="D174" s="41"/>
      <c r="E174" s="41"/>
      <c r="F174" s="165">
        <f>+SUM(F173)</f>
        <v>38000</v>
      </c>
      <c r="G174" s="165">
        <f t="shared" ref="G174:K174" si="23">+SUM(G173)</f>
        <v>1090.5999999999999</v>
      </c>
      <c r="H174" s="185">
        <f t="shared" si="23"/>
        <v>160.38</v>
      </c>
      <c r="I174" s="185">
        <f t="shared" si="23"/>
        <v>1155.2</v>
      </c>
      <c r="J174" s="165">
        <f t="shared" si="23"/>
        <v>301</v>
      </c>
      <c r="K174" s="185">
        <f t="shared" si="23"/>
        <v>2707.18</v>
      </c>
      <c r="L174" s="165">
        <f>+SUM(L173)</f>
        <v>35292.82</v>
      </c>
      <c r="AG174" s="45"/>
      <c r="AH174" s="45"/>
      <c r="AI174" s="45"/>
      <c r="AJ174" s="45"/>
      <c r="AK174" s="45"/>
      <c r="AL174" s="45"/>
      <c r="AM174" s="45"/>
      <c r="AN174" s="45"/>
      <c r="AO174" s="45"/>
      <c r="AP174" s="45"/>
      <c r="AQ174" s="45"/>
    </row>
    <row r="176" spans="1:668" s="45" customFormat="1" ht="15.75" customHeight="1" x14ac:dyDescent="0.25">
      <c r="A176" s="40" t="s">
        <v>181</v>
      </c>
      <c r="B176" s="16"/>
      <c r="C176" s="17"/>
      <c r="D176" s="40"/>
      <c r="E176" s="40"/>
      <c r="F176" s="153"/>
      <c r="G176" s="157"/>
      <c r="H176" s="153"/>
      <c r="I176" s="153"/>
      <c r="J176" s="153"/>
      <c r="K176" s="153"/>
      <c r="L176" s="157"/>
      <c r="AR176" s="38"/>
      <c r="AS176" s="38"/>
      <c r="AT176" s="38"/>
      <c r="AU176" s="38"/>
      <c r="AV176" s="38"/>
      <c r="AW176" s="38"/>
      <c r="AX176" s="38"/>
      <c r="AY176" s="38"/>
      <c r="AZ176" s="38"/>
      <c r="BA176" s="38"/>
      <c r="BB176" s="38"/>
      <c r="BC176" s="38"/>
      <c r="BD176" s="38"/>
      <c r="BE176" s="38"/>
      <c r="BF176" s="38"/>
      <c r="BG176" s="38"/>
      <c r="BH176" s="38"/>
      <c r="BI176" s="38"/>
      <c r="BJ176" s="38"/>
      <c r="BK176" s="38"/>
      <c r="BL176" s="38"/>
      <c r="BM176" s="38"/>
      <c r="BN176" s="38"/>
      <c r="BO176" s="38"/>
      <c r="BP176" s="38"/>
      <c r="BQ176" s="38"/>
      <c r="BR176" s="38"/>
      <c r="BS176" s="38"/>
      <c r="BT176" s="38"/>
      <c r="BU176" s="38"/>
      <c r="BV176" s="38"/>
      <c r="BW176" s="38"/>
      <c r="BX176" s="38"/>
      <c r="BY176" s="38"/>
      <c r="BZ176" s="38"/>
      <c r="CA176" s="38"/>
      <c r="CB176" s="38"/>
      <c r="CC176" s="38"/>
      <c r="CD176" s="38"/>
      <c r="CE176" s="38"/>
      <c r="CF176" s="38"/>
      <c r="CG176" s="38"/>
      <c r="CH176" s="38"/>
      <c r="CI176" s="38"/>
      <c r="CJ176" s="38"/>
      <c r="CK176" s="38"/>
      <c r="CL176" s="38"/>
      <c r="CM176" s="38"/>
      <c r="CN176" s="38"/>
      <c r="CO176" s="38"/>
      <c r="CP176" s="38"/>
      <c r="CQ176" s="38"/>
      <c r="CR176" s="38"/>
      <c r="CS176" s="38"/>
      <c r="CT176" s="38"/>
      <c r="CU176" s="38"/>
      <c r="CV176" s="38"/>
      <c r="CW176" s="38"/>
      <c r="CX176" s="38"/>
      <c r="CY176" s="38"/>
      <c r="CZ176" s="38"/>
      <c r="DA176" s="38"/>
      <c r="DB176" s="38"/>
      <c r="DC176" s="38"/>
      <c r="DD176" s="38"/>
      <c r="DE176" s="38"/>
      <c r="DF176" s="38"/>
      <c r="DG176" s="38"/>
      <c r="DH176" s="38"/>
      <c r="DI176" s="38"/>
      <c r="DJ176" s="38"/>
      <c r="DK176" s="38"/>
      <c r="DL176" s="38"/>
      <c r="DM176" s="38"/>
      <c r="DN176" s="38"/>
      <c r="DO176" s="38"/>
      <c r="DP176" s="38"/>
      <c r="DQ176" s="38"/>
      <c r="DR176" s="38"/>
      <c r="DS176" s="38"/>
      <c r="DT176" s="38"/>
      <c r="DU176" s="38"/>
      <c r="DV176" s="38"/>
      <c r="DW176" s="38"/>
      <c r="DX176" s="38"/>
      <c r="DY176" s="38"/>
      <c r="DZ176" s="38"/>
      <c r="EA176" s="38"/>
      <c r="EB176" s="38"/>
      <c r="EC176" s="38"/>
      <c r="ED176" s="38"/>
      <c r="EE176" s="38"/>
      <c r="EF176" s="38"/>
      <c r="EG176" s="38"/>
      <c r="EH176" s="38"/>
      <c r="EI176" s="38"/>
      <c r="EJ176" s="38"/>
      <c r="EK176" s="38"/>
      <c r="EL176" s="38"/>
      <c r="EM176" s="38"/>
      <c r="EN176" s="38"/>
      <c r="EO176" s="38"/>
      <c r="EP176" s="38"/>
      <c r="EQ176" s="38"/>
      <c r="ER176" s="38"/>
      <c r="ES176" s="38"/>
      <c r="ET176" s="38"/>
      <c r="EU176" s="38"/>
      <c r="EV176" s="38"/>
      <c r="EW176" s="38"/>
      <c r="EX176" s="38"/>
      <c r="EY176" s="38"/>
      <c r="EZ176" s="38"/>
      <c r="FA176" s="38"/>
      <c r="FB176" s="38"/>
      <c r="FC176" s="38"/>
      <c r="FD176" s="38"/>
      <c r="FE176" s="38"/>
      <c r="FF176" s="38"/>
      <c r="FG176" s="38"/>
      <c r="FH176" s="38"/>
      <c r="FI176" s="38"/>
      <c r="FJ176" s="38"/>
      <c r="FK176" s="38"/>
      <c r="FL176" s="38"/>
      <c r="FM176" s="38"/>
      <c r="FN176" s="38"/>
      <c r="FO176" s="38"/>
      <c r="FP176" s="38"/>
      <c r="FQ176" s="38"/>
      <c r="FR176" s="38"/>
      <c r="FS176" s="38"/>
      <c r="FT176" s="38"/>
      <c r="FU176" s="38"/>
      <c r="FV176" s="38"/>
      <c r="FW176" s="38"/>
      <c r="FX176" s="38"/>
      <c r="FY176" s="38"/>
      <c r="FZ176" s="38"/>
      <c r="GA176" s="38"/>
      <c r="GB176" s="38"/>
      <c r="GC176" s="38"/>
      <c r="GD176" s="38"/>
      <c r="GE176" s="38"/>
      <c r="GF176" s="38"/>
      <c r="GG176" s="38"/>
      <c r="GH176" s="38"/>
      <c r="GI176" s="38"/>
      <c r="GJ176" s="38"/>
      <c r="GK176" s="38"/>
      <c r="GL176" s="38"/>
      <c r="GM176" s="38"/>
      <c r="GN176" s="38"/>
      <c r="GO176" s="38"/>
      <c r="GP176" s="38"/>
      <c r="GQ176" s="38"/>
      <c r="GR176" s="38"/>
      <c r="GS176" s="38"/>
      <c r="GT176" s="38"/>
      <c r="GU176" s="38"/>
      <c r="GV176" s="38"/>
      <c r="GW176" s="38"/>
      <c r="GX176" s="38"/>
      <c r="GY176" s="38"/>
      <c r="GZ176" s="38"/>
      <c r="HA176" s="38"/>
      <c r="HB176" s="38"/>
      <c r="HC176" s="38"/>
      <c r="HD176" s="38"/>
      <c r="HE176" s="38"/>
      <c r="HF176" s="38"/>
      <c r="HG176" s="38"/>
      <c r="HH176" s="38"/>
      <c r="HI176" s="38"/>
      <c r="HJ176" s="38"/>
      <c r="HK176" s="38"/>
      <c r="HL176" s="38"/>
      <c r="HM176" s="38"/>
      <c r="HN176" s="38"/>
      <c r="HO176" s="38"/>
      <c r="HP176" s="38"/>
      <c r="HQ176" s="38"/>
      <c r="HR176" s="38"/>
      <c r="HS176" s="38"/>
      <c r="HT176" s="38"/>
      <c r="HU176" s="38"/>
      <c r="HV176" s="38"/>
      <c r="HW176" s="38"/>
      <c r="HX176" s="38"/>
      <c r="HY176" s="38"/>
      <c r="HZ176" s="38"/>
      <c r="IA176" s="50"/>
      <c r="IB176" s="50"/>
      <c r="IC176" s="38"/>
      <c r="ID176" s="38"/>
      <c r="IE176" s="38"/>
      <c r="IF176" s="38"/>
      <c r="IG176" s="38"/>
      <c r="IH176" s="38"/>
      <c r="II176" s="38"/>
      <c r="IJ176" s="38"/>
      <c r="IK176" s="38"/>
      <c r="IL176" s="38"/>
      <c r="IM176" s="38"/>
      <c r="IN176" s="38"/>
      <c r="IO176" s="38"/>
      <c r="IP176" s="38"/>
      <c r="IQ176" s="38"/>
      <c r="IR176" s="38"/>
      <c r="IS176" s="38"/>
      <c r="IT176" s="38"/>
      <c r="IU176" s="38"/>
      <c r="IV176" s="38"/>
      <c r="IW176" s="38"/>
      <c r="IX176" s="38"/>
      <c r="IY176" s="38"/>
      <c r="IZ176" s="38"/>
      <c r="JA176" s="38"/>
      <c r="JB176" s="38"/>
      <c r="JC176" s="38"/>
      <c r="JD176" s="38"/>
      <c r="JE176" s="38"/>
      <c r="JF176" s="38"/>
      <c r="JG176" s="38"/>
      <c r="JH176" s="38"/>
      <c r="JI176" s="38"/>
      <c r="JJ176" s="38"/>
      <c r="JK176" s="38"/>
      <c r="JL176" s="38"/>
      <c r="JM176" s="38"/>
      <c r="JN176" s="38"/>
      <c r="JO176" s="38"/>
      <c r="JP176" s="38"/>
      <c r="JQ176" s="38"/>
      <c r="JR176" s="38"/>
      <c r="JS176" s="38"/>
      <c r="JT176" s="38"/>
      <c r="JU176" s="38"/>
      <c r="JV176" s="38"/>
      <c r="JW176" s="38"/>
      <c r="JX176" s="38"/>
      <c r="JY176" s="38"/>
      <c r="JZ176" s="38"/>
      <c r="KA176" s="38"/>
      <c r="KB176" s="38"/>
      <c r="KC176" s="38"/>
      <c r="KD176" s="38"/>
      <c r="KE176" s="38"/>
      <c r="KF176" s="38"/>
      <c r="KG176" s="38"/>
      <c r="KH176" s="38"/>
      <c r="KI176" s="38"/>
      <c r="KJ176" s="38"/>
      <c r="KK176" s="38"/>
      <c r="KL176" s="38"/>
      <c r="KM176" s="38"/>
      <c r="KN176" s="38"/>
      <c r="KO176" s="38"/>
      <c r="KP176" s="38"/>
      <c r="KQ176" s="38"/>
      <c r="KR176" s="38"/>
      <c r="KS176" s="38"/>
      <c r="KT176" s="38"/>
      <c r="KU176" s="38"/>
      <c r="KV176" s="38"/>
      <c r="KW176" s="38"/>
      <c r="KX176" s="38"/>
      <c r="KY176" s="38"/>
      <c r="KZ176" s="38"/>
      <c r="LA176" s="38"/>
      <c r="LB176" s="38"/>
      <c r="LC176" s="38"/>
      <c r="LD176" s="38"/>
      <c r="LE176" s="38"/>
      <c r="LF176" s="38"/>
      <c r="LG176" s="38"/>
      <c r="LH176" s="38"/>
      <c r="LI176" s="38"/>
      <c r="LJ176" s="38"/>
      <c r="LK176" s="38"/>
      <c r="LL176" s="38"/>
      <c r="LM176" s="38"/>
      <c r="LN176" s="38"/>
      <c r="LO176" s="38"/>
      <c r="LP176" s="38"/>
      <c r="LQ176" s="38"/>
      <c r="LR176" s="38"/>
      <c r="LS176" s="38"/>
      <c r="LT176" s="38"/>
      <c r="LU176" s="38"/>
      <c r="LV176" s="38"/>
      <c r="LW176" s="38"/>
      <c r="LX176" s="38"/>
      <c r="LY176" s="38"/>
      <c r="LZ176" s="38"/>
      <c r="MA176" s="38"/>
      <c r="MB176" s="38"/>
      <c r="MC176" s="38"/>
      <c r="MD176" s="38"/>
      <c r="ME176" s="38"/>
      <c r="MF176" s="38"/>
      <c r="MG176" s="38"/>
      <c r="MH176" s="38"/>
      <c r="MI176" s="38"/>
      <c r="MJ176" s="38"/>
      <c r="MK176" s="38"/>
      <c r="ML176" s="38"/>
      <c r="MM176" s="38"/>
      <c r="MN176" s="38"/>
      <c r="MO176" s="38"/>
      <c r="MP176" s="38"/>
      <c r="MQ176" s="38"/>
      <c r="MR176" s="38"/>
      <c r="MS176" s="38"/>
      <c r="MT176" s="38"/>
      <c r="MU176" s="38"/>
      <c r="MV176" s="38"/>
      <c r="MW176" s="38"/>
      <c r="MX176" s="38"/>
      <c r="MY176" s="38"/>
      <c r="MZ176" s="38"/>
      <c r="NA176" s="38"/>
      <c r="NB176" s="38"/>
      <c r="NC176" s="38"/>
      <c r="ND176" s="38"/>
      <c r="NE176" s="38"/>
      <c r="NF176" s="38"/>
      <c r="NG176" s="38"/>
      <c r="NH176" s="38"/>
      <c r="NI176" s="38"/>
      <c r="NJ176" s="38"/>
      <c r="NK176" s="38"/>
      <c r="NL176" s="38"/>
      <c r="NM176" s="38"/>
      <c r="NN176" s="38"/>
      <c r="NO176" s="38"/>
      <c r="NP176" s="38"/>
      <c r="NQ176" s="38"/>
      <c r="NR176" s="38"/>
      <c r="NS176" s="38"/>
      <c r="NT176" s="38"/>
      <c r="NU176" s="38"/>
      <c r="NV176" s="38"/>
      <c r="NW176" s="38"/>
      <c r="NX176" s="38"/>
      <c r="NY176" s="38"/>
      <c r="NZ176" s="38"/>
      <c r="OA176" s="38"/>
      <c r="OB176" s="38"/>
      <c r="OC176" s="38"/>
      <c r="OD176" s="38"/>
      <c r="OE176" s="38"/>
      <c r="OF176" s="38"/>
      <c r="OG176" s="38"/>
      <c r="OH176" s="38"/>
      <c r="OI176" s="38"/>
      <c r="OJ176" s="38"/>
      <c r="OK176" s="38"/>
      <c r="OL176" s="38"/>
      <c r="OM176" s="38"/>
      <c r="ON176" s="38"/>
      <c r="OO176" s="38"/>
      <c r="OP176" s="38"/>
      <c r="OQ176" s="38"/>
      <c r="OR176" s="38"/>
      <c r="OS176" s="38"/>
      <c r="OT176" s="38"/>
      <c r="OU176" s="38"/>
      <c r="OV176" s="38"/>
      <c r="OW176" s="38"/>
      <c r="OX176" s="38"/>
      <c r="OY176" s="38"/>
      <c r="OZ176" s="38"/>
      <c r="PA176" s="38"/>
      <c r="PB176" s="38"/>
      <c r="PC176" s="38"/>
      <c r="PD176" s="38"/>
      <c r="PE176" s="38"/>
      <c r="PF176" s="38"/>
      <c r="PG176" s="38"/>
      <c r="PH176" s="38"/>
      <c r="PI176" s="38"/>
      <c r="PJ176" s="38"/>
      <c r="PK176" s="38"/>
      <c r="PL176" s="38"/>
      <c r="PM176" s="38"/>
      <c r="PN176" s="38"/>
      <c r="PO176" s="38"/>
      <c r="PP176" s="38"/>
      <c r="PQ176" s="38"/>
      <c r="PR176" s="38"/>
      <c r="PS176" s="38"/>
      <c r="PT176" s="38"/>
      <c r="PU176" s="38"/>
      <c r="PV176" s="38"/>
      <c r="PW176" s="38"/>
      <c r="PX176" s="38"/>
      <c r="PY176" s="38"/>
      <c r="PZ176" s="38"/>
      <c r="QA176" s="38"/>
      <c r="QB176" s="38"/>
      <c r="QC176" s="38"/>
      <c r="QD176" s="38"/>
      <c r="QE176" s="38"/>
      <c r="QF176" s="38"/>
      <c r="QG176" s="38"/>
      <c r="QH176" s="38"/>
      <c r="QI176" s="38"/>
      <c r="QJ176" s="38"/>
      <c r="QK176" s="38"/>
      <c r="QL176" s="38"/>
      <c r="QM176" s="38"/>
      <c r="QN176" s="38"/>
      <c r="QO176" s="38"/>
      <c r="QP176" s="38"/>
      <c r="QQ176" s="38"/>
      <c r="QR176" s="38"/>
      <c r="QS176" s="38"/>
      <c r="QT176" s="38"/>
      <c r="QU176" s="38"/>
      <c r="QV176" s="38"/>
      <c r="QW176" s="38"/>
      <c r="QX176" s="38"/>
      <c r="QY176" s="38"/>
      <c r="QZ176" s="38"/>
      <c r="RA176" s="38"/>
      <c r="RB176" s="38"/>
      <c r="RC176" s="38"/>
      <c r="RD176" s="38"/>
      <c r="RE176" s="38"/>
      <c r="RF176" s="38"/>
      <c r="RG176" s="38"/>
      <c r="RH176" s="38"/>
      <c r="RI176" s="38"/>
      <c r="RJ176" s="38"/>
      <c r="RK176" s="38"/>
      <c r="RL176" s="38"/>
      <c r="RM176" s="38"/>
      <c r="RN176" s="38"/>
      <c r="RO176" s="38"/>
      <c r="RP176" s="38"/>
      <c r="RQ176" s="38"/>
      <c r="RR176" s="38"/>
      <c r="RS176" s="38"/>
      <c r="RT176" s="38"/>
      <c r="RU176" s="38"/>
      <c r="RV176" s="38"/>
      <c r="RW176" s="38"/>
      <c r="RX176" s="38"/>
      <c r="RY176" s="38"/>
      <c r="RZ176" s="38"/>
      <c r="SA176" s="38"/>
      <c r="SB176" s="38"/>
      <c r="SC176" s="38"/>
      <c r="SD176" s="38"/>
      <c r="SE176" s="38"/>
      <c r="SF176" s="38"/>
      <c r="SG176" s="38"/>
      <c r="SH176" s="38"/>
      <c r="SI176" s="38"/>
      <c r="SJ176" s="38"/>
      <c r="SK176" s="38"/>
      <c r="SL176" s="38"/>
      <c r="SM176" s="38"/>
      <c r="SN176" s="38"/>
      <c r="SO176" s="38"/>
      <c r="SP176" s="38"/>
      <c r="SQ176" s="38"/>
      <c r="SR176" s="38"/>
      <c r="SS176" s="38"/>
      <c r="ST176" s="38"/>
      <c r="SU176" s="38"/>
      <c r="SV176" s="38"/>
      <c r="SW176" s="38"/>
      <c r="SX176" s="38"/>
      <c r="SY176" s="38"/>
      <c r="SZ176" s="38"/>
      <c r="TA176" s="38"/>
      <c r="TB176" s="38"/>
      <c r="TC176" s="38"/>
      <c r="TD176" s="38"/>
      <c r="TE176" s="38"/>
      <c r="TF176" s="38"/>
      <c r="TG176" s="38"/>
      <c r="TH176" s="38"/>
      <c r="TI176" s="38"/>
      <c r="TJ176" s="38"/>
      <c r="TK176" s="38"/>
      <c r="TL176" s="38"/>
      <c r="TM176" s="38"/>
      <c r="TN176" s="38"/>
      <c r="TO176" s="38"/>
      <c r="TP176" s="38"/>
      <c r="TQ176" s="38"/>
      <c r="TR176" s="38"/>
      <c r="TS176" s="38"/>
      <c r="TT176" s="38"/>
      <c r="TU176" s="38"/>
      <c r="TV176" s="38"/>
      <c r="TW176" s="38"/>
      <c r="TX176" s="38"/>
      <c r="TY176" s="38"/>
      <c r="TZ176" s="38"/>
      <c r="UA176" s="38"/>
      <c r="UB176" s="38"/>
      <c r="UC176" s="38"/>
      <c r="UD176" s="38"/>
      <c r="UE176" s="38"/>
      <c r="UF176" s="38"/>
      <c r="UG176" s="38"/>
      <c r="UH176" s="38"/>
      <c r="UI176" s="38"/>
      <c r="UJ176" s="38"/>
      <c r="UK176" s="38"/>
      <c r="UL176" s="38"/>
      <c r="UM176" s="38"/>
      <c r="UN176" s="38"/>
      <c r="UO176" s="38"/>
      <c r="UP176" s="38"/>
      <c r="UQ176" s="38"/>
      <c r="UR176" s="38"/>
      <c r="US176" s="38"/>
      <c r="UT176" s="38"/>
      <c r="UU176" s="38"/>
      <c r="UV176" s="38"/>
      <c r="UW176" s="38"/>
      <c r="UX176" s="38"/>
      <c r="UY176" s="38"/>
      <c r="UZ176" s="38"/>
      <c r="VA176" s="38"/>
      <c r="VB176" s="38"/>
      <c r="VC176" s="38"/>
      <c r="VD176" s="38"/>
      <c r="VE176" s="38"/>
      <c r="VF176" s="38"/>
      <c r="VG176" s="38"/>
      <c r="VH176" s="38"/>
      <c r="VI176" s="38"/>
      <c r="VJ176" s="38"/>
      <c r="VK176" s="38"/>
      <c r="VL176" s="38"/>
      <c r="VM176" s="38"/>
      <c r="VN176" s="38"/>
      <c r="VO176" s="38"/>
      <c r="VP176" s="38"/>
      <c r="VQ176" s="38"/>
      <c r="VR176" s="38"/>
      <c r="VS176" s="38"/>
      <c r="VT176" s="38"/>
      <c r="VU176" s="38"/>
      <c r="VV176" s="38"/>
      <c r="VW176" s="38"/>
      <c r="VX176" s="38"/>
      <c r="VY176" s="38"/>
      <c r="VZ176" s="38"/>
      <c r="WA176" s="38"/>
      <c r="WB176" s="38"/>
      <c r="WC176" s="38"/>
      <c r="WD176" s="38"/>
      <c r="WE176" s="38"/>
      <c r="WF176" s="38"/>
      <c r="WG176" s="38"/>
      <c r="WH176" s="38"/>
      <c r="WI176" s="38"/>
      <c r="WJ176" s="38"/>
      <c r="WK176" s="38"/>
      <c r="WL176" s="38"/>
      <c r="WM176" s="38"/>
      <c r="WN176" s="38"/>
      <c r="WO176" s="38"/>
      <c r="WP176" s="38"/>
      <c r="WQ176" s="38"/>
      <c r="WR176" s="38"/>
      <c r="WS176" s="38"/>
      <c r="WT176" s="38"/>
      <c r="WU176" s="38"/>
      <c r="WV176" s="38"/>
      <c r="WW176" s="38"/>
      <c r="WX176" s="38"/>
      <c r="WY176" s="38"/>
      <c r="WZ176" s="38"/>
      <c r="XA176" s="38"/>
      <c r="XB176" s="38"/>
      <c r="XC176" s="38"/>
      <c r="XD176" s="38"/>
      <c r="XE176" s="38"/>
      <c r="XF176" s="38"/>
      <c r="XG176" s="38"/>
      <c r="XH176" s="38"/>
      <c r="XI176" s="38"/>
      <c r="XJ176" s="38"/>
      <c r="XK176" s="38"/>
      <c r="XL176" s="38"/>
      <c r="XM176" s="38"/>
      <c r="XN176" s="38"/>
      <c r="XO176" s="38"/>
      <c r="XP176" s="38"/>
      <c r="XQ176" s="38"/>
      <c r="XR176" s="38"/>
      <c r="XS176" s="38"/>
      <c r="XT176" s="38"/>
      <c r="XU176" s="38"/>
      <c r="XV176" s="38"/>
      <c r="XW176" s="38"/>
      <c r="XX176" s="38"/>
      <c r="XY176" s="38"/>
      <c r="XZ176" s="38"/>
      <c r="YA176" s="38"/>
      <c r="YB176" s="38"/>
      <c r="YC176" s="38"/>
      <c r="YD176" s="38"/>
      <c r="YE176" s="38"/>
      <c r="YF176" s="38"/>
      <c r="YG176" s="38"/>
      <c r="YH176" s="38"/>
      <c r="YI176" s="38"/>
      <c r="YJ176" s="38"/>
      <c r="YK176" s="38"/>
      <c r="YL176" s="38"/>
      <c r="YM176" s="38"/>
      <c r="YN176" s="38"/>
      <c r="YO176" s="38"/>
      <c r="YP176" s="38"/>
      <c r="YQ176" s="38"/>
      <c r="YR176" s="38"/>
    </row>
    <row r="177" spans="1:668" s="46" customFormat="1" ht="18" customHeight="1" x14ac:dyDescent="0.25">
      <c r="A177" s="46" t="s">
        <v>182</v>
      </c>
      <c r="B177" s="5" t="s">
        <v>183</v>
      </c>
      <c r="C177" s="19" t="s">
        <v>73</v>
      </c>
      <c r="D177" s="20">
        <v>44621</v>
      </c>
      <c r="E177" s="10" t="s">
        <v>113</v>
      </c>
      <c r="F177" s="154">
        <v>40000</v>
      </c>
      <c r="G177" s="158">
        <v>1148</v>
      </c>
      <c r="H177" s="154">
        <v>0</v>
      </c>
      <c r="I177" s="154">
        <v>1216</v>
      </c>
      <c r="J177" s="154">
        <v>25</v>
      </c>
      <c r="K177" s="154">
        <v>2389</v>
      </c>
      <c r="L177" s="158">
        <v>37611</v>
      </c>
      <c r="O177" s="38"/>
      <c r="P177" s="38"/>
      <c r="Q177" s="38"/>
      <c r="R177" s="38"/>
      <c r="S177" s="38"/>
      <c r="T177" s="38"/>
      <c r="U177" s="38"/>
      <c r="V177" s="38"/>
      <c r="W177" s="38"/>
      <c r="X177" s="38"/>
      <c r="Y177" s="38"/>
      <c r="Z177" s="38"/>
      <c r="AA177" s="38"/>
      <c r="AB177" s="38"/>
      <c r="AC177" s="38"/>
      <c r="AD177" s="38"/>
      <c r="AE177" s="38"/>
      <c r="AF177" s="38"/>
      <c r="AG177" s="45"/>
      <c r="AH177" s="45"/>
      <c r="AI177" s="45"/>
      <c r="AJ177" s="45"/>
      <c r="AK177" s="45"/>
      <c r="AL177" s="45"/>
      <c r="AM177" s="45"/>
      <c r="AN177" s="45"/>
      <c r="AO177" s="45"/>
      <c r="AP177" s="45"/>
      <c r="AQ177" s="45"/>
      <c r="AR177" s="38"/>
      <c r="AS177" s="38"/>
      <c r="AT177" s="45"/>
      <c r="AU177" s="45"/>
      <c r="AV177" s="45"/>
      <c r="AW177" s="45"/>
      <c r="AX177" s="45"/>
      <c r="AY177" s="45"/>
      <c r="AZ177" s="45"/>
      <c r="BA177" s="45"/>
      <c r="BB177" s="45"/>
      <c r="BC177" s="45"/>
      <c r="BD177" s="45"/>
      <c r="BE177" s="45"/>
      <c r="BF177" s="45"/>
      <c r="BG177" s="45"/>
      <c r="BH177" s="45"/>
      <c r="BI177" s="45"/>
      <c r="BJ177" s="45"/>
      <c r="BK177" s="45"/>
      <c r="BL177" s="45"/>
      <c r="BM177" s="45"/>
      <c r="BN177" s="45"/>
      <c r="BO177" s="45"/>
      <c r="BP177" s="45"/>
      <c r="BQ177" s="45"/>
      <c r="BR177" s="45"/>
      <c r="BS177" s="45"/>
      <c r="BT177" s="45"/>
      <c r="BU177" s="45"/>
      <c r="BV177" s="45"/>
      <c r="BW177" s="45"/>
      <c r="BX177" s="45"/>
      <c r="BY177" s="45"/>
      <c r="BZ177" s="45"/>
      <c r="CA177" s="45"/>
      <c r="CB177" s="45"/>
      <c r="CC177" s="45"/>
      <c r="CD177" s="45"/>
      <c r="CE177" s="45"/>
      <c r="CF177" s="45"/>
      <c r="CG177" s="45"/>
      <c r="CH177" s="45"/>
      <c r="CI177" s="45"/>
      <c r="CJ177" s="45"/>
      <c r="CK177" s="45"/>
      <c r="CL177" s="45"/>
      <c r="CM177" s="45"/>
      <c r="CN177" s="45"/>
      <c r="CO177" s="45"/>
      <c r="CP177" s="45"/>
      <c r="CQ177" s="45"/>
      <c r="CR177" s="45"/>
      <c r="CS177" s="45"/>
      <c r="CT177" s="45"/>
      <c r="CU177" s="45"/>
      <c r="CV177" s="45"/>
      <c r="CW177" s="45"/>
      <c r="CX177" s="45"/>
      <c r="CY177" s="45"/>
      <c r="CZ177" s="45"/>
      <c r="DA177" s="45"/>
      <c r="DB177" s="45"/>
      <c r="DC177" s="45"/>
      <c r="DD177" s="45"/>
      <c r="DE177" s="45"/>
      <c r="DF177" s="45"/>
      <c r="DG177" s="45"/>
      <c r="DH177" s="45"/>
      <c r="DI177" s="45"/>
      <c r="DJ177" s="45"/>
      <c r="DK177" s="45"/>
      <c r="DL177" s="45"/>
      <c r="DM177" s="45"/>
      <c r="DN177" s="45"/>
      <c r="DO177" s="45"/>
      <c r="DP177" s="45"/>
      <c r="DQ177" s="45"/>
      <c r="DR177" s="45"/>
      <c r="DS177" s="45"/>
      <c r="DT177" s="45"/>
      <c r="DU177" s="45"/>
      <c r="DV177" s="45"/>
      <c r="DW177" s="45"/>
      <c r="DX177" s="45"/>
      <c r="DY177" s="45"/>
      <c r="DZ177" s="45"/>
      <c r="EA177" s="45"/>
      <c r="EB177" s="45"/>
      <c r="EC177" s="45"/>
      <c r="ED177" s="45"/>
      <c r="EE177" s="45"/>
      <c r="EF177" s="45"/>
      <c r="EG177" s="45"/>
      <c r="EH177" s="45"/>
      <c r="EI177" s="45"/>
      <c r="EJ177" s="45"/>
      <c r="EK177" s="45"/>
      <c r="EL177" s="45"/>
      <c r="EM177" s="45"/>
      <c r="EN177" s="45"/>
      <c r="EO177" s="45"/>
      <c r="EP177" s="45"/>
      <c r="EQ177" s="45"/>
      <c r="ER177" s="45"/>
      <c r="ES177" s="45"/>
      <c r="ET177" s="45"/>
      <c r="EU177" s="45"/>
      <c r="EV177" s="45"/>
      <c r="EW177" s="45"/>
      <c r="EX177" s="45"/>
      <c r="EY177" s="45"/>
      <c r="EZ177" s="45"/>
      <c r="FA177" s="45"/>
      <c r="FB177" s="45"/>
      <c r="FC177" s="45"/>
      <c r="FD177" s="45"/>
      <c r="FE177" s="45"/>
      <c r="FF177" s="45"/>
      <c r="FG177" s="45"/>
      <c r="FH177" s="45"/>
      <c r="FI177" s="45"/>
      <c r="FJ177" s="45"/>
      <c r="FK177" s="45"/>
      <c r="FL177" s="45"/>
      <c r="FM177" s="45"/>
      <c r="FN177" s="45"/>
      <c r="FO177" s="45"/>
      <c r="FP177" s="45"/>
      <c r="FQ177" s="45"/>
      <c r="FR177" s="45"/>
      <c r="FS177" s="45"/>
      <c r="FT177" s="45"/>
      <c r="FU177" s="45"/>
      <c r="FV177" s="45"/>
      <c r="FW177" s="45"/>
      <c r="FX177" s="45"/>
      <c r="FY177" s="45"/>
      <c r="FZ177" s="45"/>
      <c r="GA177" s="45"/>
      <c r="GB177" s="45"/>
      <c r="GC177" s="45"/>
      <c r="GD177" s="45"/>
      <c r="GE177" s="45"/>
      <c r="GF177" s="45"/>
      <c r="GG177" s="45"/>
      <c r="GH177" s="45"/>
      <c r="GI177" s="45"/>
      <c r="GJ177" s="45"/>
      <c r="GK177" s="45"/>
      <c r="GL177" s="45"/>
      <c r="GM177" s="45"/>
      <c r="GN177" s="45"/>
      <c r="GO177" s="45"/>
      <c r="GP177" s="45"/>
      <c r="GQ177" s="45"/>
      <c r="GR177" s="45"/>
      <c r="GS177" s="45"/>
      <c r="GT177" s="45"/>
      <c r="GU177" s="45"/>
      <c r="GV177" s="45"/>
      <c r="GW177" s="45"/>
      <c r="GX177" s="45"/>
      <c r="GY177" s="45"/>
      <c r="GZ177" s="45"/>
      <c r="HA177" s="45"/>
      <c r="HB177" s="45"/>
      <c r="HC177" s="45"/>
      <c r="HD177" s="45"/>
      <c r="HE177" s="45"/>
      <c r="HF177" s="45"/>
      <c r="HG177" s="45"/>
      <c r="HH177" s="45"/>
      <c r="HI177" s="45"/>
      <c r="HJ177" s="45"/>
      <c r="HK177" s="45"/>
      <c r="HL177" s="45"/>
      <c r="HM177" s="45"/>
      <c r="HN177" s="45"/>
      <c r="HO177" s="45"/>
      <c r="HP177" s="45"/>
      <c r="HQ177" s="45"/>
      <c r="HR177" s="45"/>
      <c r="HS177" s="45"/>
      <c r="HT177" s="45"/>
      <c r="HU177" s="45"/>
      <c r="HV177" s="45"/>
      <c r="HW177" s="45"/>
      <c r="HX177" s="45"/>
      <c r="HY177" s="45"/>
      <c r="HZ177" s="45"/>
      <c r="IA177" s="50"/>
      <c r="IB177" s="50"/>
      <c r="IC177" s="38"/>
      <c r="ID177" s="38"/>
      <c r="IE177" s="38"/>
      <c r="IF177" s="38"/>
      <c r="IG177" s="38"/>
      <c r="IH177" s="38"/>
      <c r="II177" s="38"/>
      <c r="IJ177" s="38"/>
      <c r="IK177" s="38"/>
      <c r="IL177" s="38"/>
      <c r="IM177" s="38"/>
      <c r="IN177" s="38"/>
      <c r="IO177" s="38"/>
      <c r="IP177" s="38"/>
      <c r="IQ177" s="38"/>
      <c r="IR177" s="38"/>
      <c r="IS177" s="38"/>
      <c r="IT177" s="38"/>
      <c r="IU177" s="38"/>
      <c r="IV177" s="38"/>
      <c r="IW177" s="38"/>
      <c r="IX177" s="38"/>
      <c r="IY177" s="38"/>
      <c r="IZ177" s="38"/>
      <c r="JA177" s="38"/>
      <c r="JB177" s="38"/>
      <c r="JC177" s="38"/>
      <c r="JD177" s="38"/>
      <c r="JE177" s="38"/>
      <c r="JF177" s="38"/>
      <c r="JG177" s="38"/>
      <c r="JH177" s="38"/>
      <c r="JI177" s="38"/>
      <c r="JJ177" s="38"/>
      <c r="JK177" s="38"/>
      <c r="JL177" s="38"/>
      <c r="JM177" s="38"/>
      <c r="JN177" s="38"/>
      <c r="JO177" s="38"/>
      <c r="JP177" s="38"/>
      <c r="JQ177" s="38"/>
      <c r="JR177" s="38"/>
      <c r="JS177" s="38"/>
      <c r="JT177" s="38"/>
      <c r="JU177" s="38"/>
      <c r="JV177" s="38"/>
      <c r="JW177" s="38"/>
      <c r="JX177" s="38"/>
      <c r="JY177" s="38"/>
      <c r="JZ177" s="38"/>
      <c r="KA177" s="38"/>
      <c r="KB177" s="38"/>
      <c r="KC177" s="38"/>
      <c r="KD177" s="38"/>
      <c r="KE177" s="38"/>
      <c r="KF177" s="38"/>
      <c r="KG177" s="38"/>
      <c r="KH177" s="38"/>
      <c r="KI177" s="38"/>
      <c r="KJ177" s="38"/>
      <c r="KK177" s="38"/>
      <c r="KL177" s="38"/>
      <c r="KM177" s="38"/>
      <c r="KN177" s="38"/>
      <c r="KO177" s="38"/>
      <c r="KP177" s="38"/>
      <c r="KQ177" s="38"/>
      <c r="KR177" s="38"/>
      <c r="KS177" s="38"/>
      <c r="KT177" s="38"/>
      <c r="KU177" s="38"/>
      <c r="KV177" s="38"/>
      <c r="KW177" s="38"/>
      <c r="KX177" s="38"/>
      <c r="KY177" s="38"/>
      <c r="KZ177" s="38"/>
      <c r="LA177" s="38"/>
      <c r="LB177" s="38"/>
      <c r="LC177" s="38"/>
      <c r="LD177" s="38"/>
      <c r="LE177" s="38"/>
      <c r="LF177" s="38"/>
      <c r="LG177" s="38"/>
      <c r="LH177" s="38"/>
      <c r="LI177" s="38"/>
      <c r="LJ177" s="38"/>
      <c r="LK177" s="38"/>
      <c r="LL177" s="38"/>
      <c r="LM177" s="38"/>
      <c r="LN177" s="38"/>
      <c r="LO177" s="38"/>
      <c r="LP177" s="38"/>
      <c r="LQ177" s="38"/>
      <c r="LR177" s="38"/>
      <c r="LS177" s="38"/>
      <c r="LT177" s="38"/>
      <c r="LU177" s="38"/>
      <c r="LV177" s="38"/>
      <c r="LW177" s="38"/>
      <c r="LX177" s="38"/>
      <c r="LY177" s="38"/>
      <c r="LZ177" s="38"/>
      <c r="MA177" s="38"/>
      <c r="MB177" s="38"/>
      <c r="MC177" s="38"/>
      <c r="MD177" s="38"/>
      <c r="ME177" s="38"/>
      <c r="MF177" s="38"/>
      <c r="MG177" s="38"/>
      <c r="MH177" s="38"/>
      <c r="MI177" s="38"/>
      <c r="MJ177" s="38"/>
      <c r="MK177" s="38"/>
      <c r="ML177" s="38"/>
      <c r="MM177" s="38"/>
      <c r="MN177" s="38"/>
      <c r="MO177" s="38"/>
      <c r="MP177" s="38"/>
      <c r="MQ177" s="38"/>
      <c r="MR177" s="38"/>
      <c r="MS177" s="38"/>
      <c r="MT177" s="38"/>
      <c r="MU177" s="38"/>
      <c r="MV177" s="38"/>
      <c r="MW177" s="38"/>
      <c r="MX177" s="38"/>
      <c r="MY177" s="38"/>
      <c r="MZ177" s="38"/>
      <c r="NA177" s="38"/>
      <c r="NB177" s="38"/>
      <c r="NC177" s="38"/>
      <c r="ND177" s="38"/>
      <c r="NE177" s="38"/>
      <c r="NF177" s="38"/>
      <c r="NG177" s="38"/>
      <c r="NH177" s="38"/>
      <c r="NI177" s="38"/>
      <c r="NJ177" s="38"/>
      <c r="NK177" s="38"/>
      <c r="NL177" s="38"/>
      <c r="NM177" s="38"/>
      <c r="NN177" s="38"/>
      <c r="NO177" s="38"/>
      <c r="NP177" s="38"/>
      <c r="NQ177" s="38"/>
      <c r="NR177" s="38"/>
      <c r="NS177" s="38"/>
      <c r="NT177" s="38"/>
      <c r="NU177" s="38"/>
      <c r="NV177" s="38"/>
      <c r="NW177" s="38"/>
      <c r="NX177" s="38"/>
      <c r="NY177" s="38"/>
      <c r="NZ177" s="38"/>
      <c r="OA177" s="38"/>
      <c r="OB177" s="38"/>
      <c r="OC177" s="38"/>
      <c r="OD177" s="38"/>
      <c r="OE177" s="38"/>
      <c r="OF177" s="38"/>
      <c r="OG177" s="38"/>
      <c r="OH177" s="38"/>
      <c r="OI177" s="38"/>
      <c r="OJ177" s="38"/>
      <c r="OK177" s="38"/>
      <c r="OL177" s="38"/>
      <c r="OM177" s="38"/>
      <c r="ON177" s="38"/>
      <c r="OO177" s="38"/>
      <c r="OP177" s="38"/>
      <c r="OQ177" s="38"/>
      <c r="OR177" s="38"/>
      <c r="OS177" s="38"/>
      <c r="OT177" s="38"/>
      <c r="OU177" s="38"/>
      <c r="OV177" s="38"/>
      <c r="OW177" s="38"/>
      <c r="OX177" s="38"/>
      <c r="OY177" s="38"/>
      <c r="OZ177" s="38"/>
      <c r="PA177" s="38"/>
      <c r="PB177" s="38"/>
      <c r="PC177" s="38"/>
      <c r="PD177" s="38"/>
      <c r="PE177" s="38"/>
      <c r="PF177" s="38"/>
      <c r="PG177" s="38"/>
      <c r="PH177" s="38"/>
      <c r="PI177" s="38"/>
      <c r="PJ177" s="38"/>
      <c r="PK177" s="38"/>
      <c r="PL177" s="38"/>
      <c r="PM177" s="38"/>
      <c r="PN177" s="38"/>
      <c r="PO177" s="38"/>
      <c r="PP177" s="38"/>
      <c r="PQ177" s="38"/>
      <c r="PR177" s="38"/>
      <c r="PS177" s="38"/>
      <c r="PT177" s="38"/>
      <c r="PU177" s="38"/>
      <c r="PV177" s="38"/>
      <c r="PW177" s="38"/>
      <c r="PX177" s="38"/>
      <c r="PY177" s="38"/>
      <c r="PZ177" s="38"/>
      <c r="QA177" s="38"/>
      <c r="QB177" s="38"/>
      <c r="QC177" s="38"/>
      <c r="QD177" s="38"/>
      <c r="QE177" s="38"/>
      <c r="QF177" s="38"/>
      <c r="QG177" s="38"/>
      <c r="QH177" s="38"/>
      <c r="QI177" s="38"/>
      <c r="QJ177" s="38"/>
      <c r="QK177" s="38"/>
      <c r="QL177" s="38"/>
      <c r="QM177" s="38"/>
      <c r="QN177" s="38"/>
      <c r="QO177" s="38"/>
      <c r="QP177" s="38"/>
      <c r="QQ177" s="38"/>
      <c r="QR177" s="38"/>
      <c r="QS177" s="38"/>
      <c r="QT177" s="38"/>
      <c r="QU177" s="38"/>
      <c r="QV177" s="38"/>
      <c r="QW177" s="38"/>
      <c r="QX177" s="38"/>
      <c r="QY177" s="38"/>
      <c r="QZ177" s="38"/>
      <c r="RA177" s="38"/>
      <c r="RB177" s="38"/>
      <c r="RC177" s="38"/>
      <c r="RD177" s="38"/>
      <c r="RE177" s="38"/>
      <c r="RF177" s="38"/>
      <c r="RG177" s="38"/>
      <c r="RH177" s="38"/>
      <c r="RI177" s="38"/>
      <c r="RJ177" s="38"/>
      <c r="RK177" s="38"/>
      <c r="RL177" s="38"/>
      <c r="RM177" s="38"/>
      <c r="RN177" s="38"/>
      <c r="RO177" s="38"/>
      <c r="RP177" s="38"/>
      <c r="RQ177" s="38"/>
      <c r="RR177" s="38"/>
      <c r="RS177" s="38"/>
      <c r="RT177" s="38"/>
      <c r="RU177" s="38"/>
      <c r="RV177" s="38"/>
      <c r="RW177" s="38"/>
      <c r="RX177" s="38"/>
      <c r="RY177" s="38"/>
      <c r="RZ177" s="38"/>
      <c r="SA177" s="38"/>
      <c r="SB177" s="38"/>
      <c r="SC177" s="38"/>
      <c r="SD177" s="38"/>
      <c r="SE177" s="38"/>
      <c r="SF177" s="38"/>
      <c r="SG177" s="38"/>
      <c r="SH177" s="38"/>
      <c r="SI177" s="38"/>
      <c r="SJ177" s="38"/>
      <c r="SK177" s="38"/>
      <c r="SL177" s="38"/>
      <c r="SM177" s="38"/>
      <c r="SN177" s="38"/>
      <c r="SO177" s="38"/>
      <c r="SP177" s="38"/>
      <c r="SQ177" s="38"/>
      <c r="SR177" s="38"/>
      <c r="SS177" s="38"/>
      <c r="ST177" s="38"/>
      <c r="SU177" s="38"/>
      <c r="SV177" s="38"/>
      <c r="SW177" s="38"/>
      <c r="SX177" s="38"/>
      <c r="SY177" s="38"/>
      <c r="SZ177" s="38"/>
      <c r="TA177" s="38"/>
      <c r="TB177" s="38"/>
      <c r="TC177" s="38"/>
      <c r="TD177" s="38"/>
      <c r="TE177" s="38"/>
      <c r="TF177" s="38"/>
      <c r="TG177" s="38"/>
      <c r="TH177" s="38"/>
      <c r="TI177" s="38"/>
      <c r="TJ177" s="38"/>
      <c r="TK177" s="38"/>
      <c r="TL177" s="38"/>
      <c r="TM177" s="38"/>
      <c r="TN177" s="38"/>
      <c r="TO177" s="38"/>
      <c r="TP177" s="38"/>
      <c r="TQ177" s="38"/>
      <c r="TR177" s="38"/>
      <c r="TS177" s="38"/>
      <c r="TT177" s="38"/>
      <c r="TU177" s="38"/>
      <c r="TV177" s="38"/>
      <c r="TW177" s="38"/>
      <c r="TX177" s="38"/>
      <c r="TY177" s="38"/>
      <c r="TZ177" s="38"/>
      <c r="UA177" s="38"/>
      <c r="UB177" s="38"/>
      <c r="UC177" s="38"/>
      <c r="UD177" s="38"/>
      <c r="UE177" s="38"/>
      <c r="UF177" s="38"/>
      <c r="UG177" s="38"/>
      <c r="UH177" s="38"/>
      <c r="UI177" s="38"/>
      <c r="UJ177" s="38"/>
      <c r="UK177" s="38"/>
      <c r="UL177" s="38"/>
      <c r="UM177" s="38"/>
      <c r="UN177" s="38"/>
      <c r="UO177" s="38"/>
      <c r="UP177" s="38"/>
      <c r="UQ177" s="38"/>
      <c r="UR177" s="38"/>
      <c r="US177" s="38"/>
      <c r="UT177" s="38"/>
      <c r="UU177" s="38"/>
      <c r="UV177" s="38"/>
      <c r="UW177" s="38"/>
      <c r="UX177" s="38"/>
      <c r="UY177" s="38"/>
      <c r="UZ177" s="38"/>
      <c r="VA177" s="38"/>
      <c r="VB177" s="38"/>
      <c r="VC177" s="38"/>
      <c r="VD177" s="38"/>
      <c r="VE177" s="38"/>
      <c r="VF177" s="38"/>
      <c r="VG177" s="38"/>
      <c r="VH177" s="38"/>
      <c r="VI177" s="38"/>
      <c r="VJ177" s="38"/>
      <c r="VK177" s="38"/>
      <c r="VL177" s="38"/>
      <c r="VM177" s="38"/>
      <c r="VN177" s="38"/>
      <c r="VO177" s="38"/>
      <c r="VP177" s="38"/>
      <c r="VQ177" s="38"/>
      <c r="VR177" s="38"/>
      <c r="VS177" s="38"/>
      <c r="VT177" s="38"/>
      <c r="VU177" s="38"/>
      <c r="VV177" s="38"/>
      <c r="VW177" s="38"/>
      <c r="VX177" s="38"/>
      <c r="VY177" s="38"/>
      <c r="VZ177" s="38"/>
      <c r="WA177" s="38"/>
      <c r="WB177" s="38"/>
      <c r="WC177" s="38"/>
      <c r="WD177" s="38"/>
      <c r="WE177" s="38"/>
      <c r="WF177" s="38"/>
      <c r="WG177" s="38"/>
      <c r="WH177" s="38"/>
      <c r="WI177" s="38"/>
      <c r="WJ177" s="38"/>
      <c r="WK177" s="38"/>
      <c r="WL177" s="38"/>
      <c r="WM177" s="38"/>
      <c r="WN177" s="38"/>
      <c r="WO177" s="38"/>
      <c r="WP177" s="38"/>
      <c r="WQ177" s="38"/>
      <c r="WR177" s="38"/>
      <c r="WS177" s="38"/>
      <c r="WT177" s="38"/>
      <c r="WU177" s="38"/>
      <c r="WV177" s="38"/>
      <c r="WW177" s="38"/>
      <c r="WX177" s="38"/>
      <c r="WY177" s="38"/>
      <c r="WZ177" s="38"/>
      <c r="XA177" s="38"/>
      <c r="XB177" s="38"/>
      <c r="XC177" s="38"/>
      <c r="XD177" s="38"/>
      <c r="XE177" s="38"/>
      <c r="XF177" s="38"/>
      <c r="XG177" s="38"/>
      <c r="XH177" s="38"/>
      <c r="XI177" s="38"/>
      <c r="XJ177" s="38"/>
      <c r="XK177" s="38"/>
      <c r="XL177" s="38"/>
      <c r="XM177" s="38"/>
      <c r="XN177" s="38"/>
      <c r="XO177" s="38"/>
      <c r="XP177" s="38"/>
      <c r="XQ177" s="38"/>
      <c r="XR177" s="38"/>
      <c r="XS177" s="38"/>
      <c r="XT177" s="38"/>
      <c r="XU177" s="38"/>
      <c r="XV177" s="38"/>
      <c r="XW177" s="38"/>
      <c r="XX177" s="38"/>
      <c r="XY177" s="38"/>
      <c r="XZ177" s="38"/>
      <c r="YA177" s="38"/>
      <c r="YB177" s="38"/>
      <c r="YC177" s="38"/>
      <c r="YD177" s="38"/>
      <c r="YE177" s="38"/>
      <c r="YF177" s="38"/>
      <c r="YG177" s="38"/>
      <c r="YH177" s="38"/>
      <c r="YI177" s="38"/>
      <c r="YJ177" s="38"/>
      <c r="YK177" s="38"/>
      <c r="YL177" s="38"/>
      <c r="YM177" s="38"/>
      <c r="YN177" s="38"/>
      <c r="YO177" s="38"/>
      <c r="YP177" s="38"/>
      <c r="YQ177" s="38"/>
      <c r="YR177" s="38"/>
    </row>
    <row r="178" spans="1:668" ht="18" customHeight="1" x14ac:dyDescent="0.25">
      <c r="A178" s="41" t="s">
        <v>14</v>
      </c>
      <c r="B178" s="12">
        <v>1</v>
      </c>
      <c r="C178" s="7"/>
      <c r="D178" s="41"/>
      <c r="E178" s="41"/>
      <c r="F178" s="148">
        <f>+F177</f>
        <v>40000</v>
      </c>
      <c r="G178" s="163">
        <f>G177</f>
        <v>1148</v>
      </c>
      <c r="H178" s="148">
        <f>+H177</f>
        <v>0</v>
      </c>
      <c r="I178" s="148">
        <f>SUM(I177:I177)</f>
        <v>1216</v>
      </c>
      <c r="J178" s="148">
        <f>+J177</f>
        <v>25</v>
      </c>
      <c r="K178" s="148">
        <f>+K177</f>
        <v>2389</v>
      </c>
      <c r="L178" s="163">
        <f>L177</f>
        <v>37611</v>
      </c>
      <c r="AG178" s="45"/>
      <c r="AH178" s="45"/>
      <c r="AI178" s="45"/>
      <c r="AJ178" s="45"/>
      <c r="AK178" s="45"/>
      <c r="AL178" s="45"/>
      <c r="AM178" s="45"/>
      <c r="AN178" s="45"/>
      <c r="AO178" s="45"/>
      <c r="AP178" s="45"/>
      <c r="AQ178" s="45"/>
      <c r="AT178" s="45"/>
      <c r="AU178" s="45"/>
      <c r="AV178" s="45"/>
      <c r="AW178" s="45"/>
      <c r="AX178" s="45"/>
      <c r="AY178" s="45"/>
      <c r="AZ178" s="45"/>
      <c r="BA178" s="45"/>
      <c r="BB178" s="45"/>
      <c r="BC178" s="45"/>
      <c r="BD178" s="45"/>
      <c r="BE178" s="45"/>
      <c r="BF178" s="45"/>
      <c r="BG178" s="45"/>
      <c r="BH178" s="45"/>
      <c r="BI178" s="45"/>
      <c r="BJ178" s="45"/>
      <c r="BK178" s="45"/>
      <c r="BL178" s="45"/>
      <c r="BM178" s="45"/>
      <c r="BN178" s="45"/>
      <c r="BO178" s="45"/>
      <c r="BP178" s="45"/>
      <c r="BQ178" s="45"/>
      <c r="BR178" s="45"/>
      <c r="BS178" s="45"/>
      <c r="BT178" s="45"/>
      <c r="BU178" s="45"/>
      <c r="BV178" s="45"/>
      <c r="BW178" s="45"/>
      <c r="BX178" s="45"/>
      <c r="BY178" s="45"/>
      <c r="BZ178" s="45"/>
      <c r="CA178" s="45"/>
      <c r="CB178" s="45"/>
      <c r="CC178" s="45"/>
      <c r="CD178" s="45"/>
      <c r="CE178" s="45"/>
      <c r="CF178" s="45"/>
      <c r="CG178" s="45"/>
      <c r="CH178" s="45"/>
      <c r="CI178" s="45"/>
      <c r="CJ178" s="45"/>
      <c r="CK178" s="45"/>
      <c r="CL178" s="45"/>
      <c r="CM178" s="45"/>
      <c r="CN178" s="45"/>
      <c r="CO178" s="45"/>
      <c r="CP178" s="45"/>
      <c r="CQ178" s="45"/>
      <c r="CR178" s="45"/>
      <c r="CS178" s="45"/>
      <c r="CT178" s="45"/>
      <c r="CU178" s="45"/>
      <c r="CV178" s="45"/>
      <c r="CW178" s="45"/>
      <c r="CX178" s="45"/>
      <c r="CY178" s="45"/>
      <c r="CZ178" s="45"/>
      <c r="DA178" s="45"/>
      <c r="DB178" s="45"/>
      <c r="DC178" s="45"/>
      <c r="DD178" s="45"/>
      <c r="DE178" s="45"/>
      <c r="DF178" s="45"/>
      <c r="DG178" s="45"/>
      <c r="DH178" s="45"/>
      <c r="DI178" s="45"/>
      <c r="DJ178" s="45"/>
      <c r="DK178" s="45"/>
      <c r="DL178" s="45"/>
      <c r="DM178" s="45"/>
      <c r="DN178" s="45"/>
      <c r="DO178" s="45"/>
      <c r="DP178" s="45"/>
      <c r="DQ178" s="45"/>
      <c r="DR178" s="45"/>
      <c r="DS178" s="45"/>
      <c r="DT178" s="45"/>
      <c r="DU178" s="45"/>
      <c r="DV178" s="45"/>
      <c r="DW178" s="45"/>
      <c r="DX178" s="45"/>
      <c r="DY178" s="45"/>
      <c r="DZ178" s="45"/>
      <c r="EA178" s="45"/>
      <c r="EB178" s="45"/>
      <c r="EC178" s="45"/>
      <c r="ED178" s="45"/>
      <c r="EE178" s="45"/>
      <c r="EF178" s="45"/>
      <c r="EG178" s="45"/>
      <c r="EH178" s="45"/>
      <c r="EI178" s="45"/>
      <c r="EJ178" s="45"/>
      <c r="EK178" s="45"/>
      <c r="EL178" s="45"/>
      <c r="EM178" s="45"/>
      <c r="EN178" s="45"/>
      <c r="EO178" s="45"/>
      <c r="EP178" s="45"/>
      <c r="EQ178" s="45"/>
      <c r="ER178" s="45"/>
      <c r="ES178" s="45"/>
      <c r="ET178" s="45"/>
      <c r="EU178" s="45"/>
      <c r="EV178" s="45"/>
      <c r="EW178" s="45"/>
      <c r="EX178" s="45"/>
      <c r="EY178" s="45"/>
      <c r="EZ178" s="45"/>
      <c r="FA178" s="45"/>
      <c r="FB178" s="45"/>
      <c r="FC178" s="45"/>
      <c r="FD178" s="45"/>
      <c r="FE178" s="45"/>
      <c r="FF178" s="45"/>
      <c r="FG178" s="45"/>
      <c r="FH178" s="45"/>
      <c r="FI178" s="45"/>
      <c r="FJ178" s="45"/>
      <c r="FK178" s="45"/>
      <c r="FL178" s="45"/>
      <c r="FM178" s="45"/>
      <c r="FN178" s="45"/>
      <c r="FO178" s="45"/>
      <c r="FP178" s="45"/>
      <c r="FQ178" s="45"/>
      <c r="FR178" s="45"/>
      <c r="FS178" s="45"/>
      <c r="FT178" s="45"/>
      <c r="FU178" s="45"/>
      <c r="FV178" s="45"/>
      <c r="FW178" s="45"/>
      <c r="FX178" s="45"/>
      <c r="FY178" s="45"/>
      <c r="FZ178" s="45"/>
      <c r="GA178" s="45"/>
      <c r="GB178" s="45"/>
      <c r="GC178" s="45"/>
      <c r="GD178" s="45"/>
      <c r="GE178" s="45"/>
      <c r="GF178" s="45"/>
      <c r="GG178" s="45"/>
      <c r="GH178" s="45"/>
      <c r="GI178" s="45"/>
      <c r="GJ178" s="45"/>
      <c r="GK178" s="45"/>
      <c r="GL178" s="45"/>
      <c r="GM178" s="45"/>
      <c r="GN178" s="45"/>
      <c r="GO178" s="45"/>
      <c r="GP178" s="45"/>
      <c r="GQ178" s="45"/>
      <c r="GR178" s="45"/>
      <c r="GS178" s="45"/>
      <c r="GT178" s="45"/>
      <c r="GU178" s="45"/>
      <c r="GV178" s="45"/>
      <c r="GW178" s="45"/>
      <c r="GX178" s="45"/>
      <c r="GY178" s="45"/>
      <c r="GZ178" s="45"/>
      <c r="HA178" s="45"/>
      <c r="HB178" s="45"/>
      <c r="HC178" s="45"/>
      <c r="HD178" s="45"/>
      <c r="HE178" s="45"/>
      <c r="HF178" s="45"/>
      <c r="HG178" s="45"/>
      <c r="HH178" s="45"/>
      <c r="HI178" s="45"/>
      <c r="HJ178" s="45"/>
      <c r="HK178" s="45"/>
      <c r="HL178" s="45"/>
      <c r="HM178" s="45"/>
      <c r="HN178" s="45"/>
      <c r="HO178" s="45"/>
      <c r="HP178" s="45"/>
      <c r="HQ178" s="45"/>
      <c r="HR178" s="45"/>
      <c r="HS178" s="45"/>
      <c r="HT178" s="45"/>
      <c r="HU178" s="45"/>
      <c r="HV178" s="45"/>
      <c r="HW178" s="45"/>
      <c r="HX178" s="45"/>
      <c r="HY178" s="45"/>
      <c r="HZ178" s="45"/>
      <c r="IA178" s="50"/>
      <c r="IB178" s="50"/>
    </row>
    <row r="180" spans="1:668" s="45" customFormat="1" ht="15.75" customHeight="1" x14ac:dyDescent="0.25">
      <c r="A180" s="40" t="s">
        <v>86</v>
      </c>
      <c r="B180" s="16"/>
      <c r="C180" s="17"/>
      <c r="D180" s="40"/>
      <c r="E180" s="40"/>
      <c r="F180" s="153"/>
      <c r="G180" s="157"/>
      <c r="H180" s="153"/>
      <c r="I180" s="153"/>
      <c r="J180" s="153"/>
      <c r="K180" s="153"/>
      <c r="L180" s="157"/>
      <c r="AR180" s="38"/>
      <c r="AS180" s="38"/>
      <c r="AT180" s="38"/>
      <c r="AU180" s="38"/>
      <c r="AV180" s="38"/>
      <c r="AW180" s="38"/>
      <c r="AX180" s="38"/>
      <c r="AY180" s="38"/>
      <c r="AZ180" s="38"/>
      <c r="BA180" s="38"/>
      <c r="BB180" s="38"/>
      <c r="BC180" s="38"/>
      <c r="BD180" s="38"/>
      <c r="BE180" s="38"/>
      <c r="BF180" s="38"/>
      <c r="BG180" s="38"/>
      <c r="BH180" s="38"/>
      <c r="BI180" s="38"/>
      <c r="BJ180" s="38"/>
      <c r="BK180" s="38"/>
      <c r="BL180" s="38"/>
      <c r="BM180" s="38"/>
      <c r="BN180" s="38"/>
      <c r="BO180" s="38"/>
      <c r="BP180" s="38"/>
      <c r="BQ180" s="38"/>
      <c r="BR180" s="38"/>
      <c r="BS180" s="38"/>
      <c r="BT180" s="38"/>
      <c r="BU180" s="38"/>
      <c r="BV180" s="38"/>
      <c r="BW180" s="38"/>
      <c r="BX180" s="38"/>
      <c r="BY180" s="38"/>
      <c r="BZ180" s="38"/>
      <c r="CA180" s="38"/>
      <c r="CB180" s="38"/>
      <c r="CC180" s="38"/>
      <c r="CD180" s="38"/>
      <c r="CE180" s="38"/>
      <c r="CF180" s="38"/>
      <c r="CG180" s="38"/>
      <c r="CH180" s="38"/>
      <c r="CI180" s="38"/>
      <c r="CJ180" s="38"/>
      <c r="CK180" s="38"/>
      <c r="CL180" s="38"/>
      <c r="CM180" s="38"/>
      <c r="CN180" s="38"/>
      <c r="CO180" s="38"/>
      <c r="CP180" s="38"/>
      <c r="CQ180" s="38"/>
      <c r="CR180" s="38"/>
      <c r="CS180" s="38"/>
      <c r="CT180" s="38"/>
      <c r="CU180" s="38"/>
      <c r="CV180" s="38"/>
      <c r="CW180" s="38"/>
      <c r="CX180" s="38"/>
      <c r="CY180" s="38"/>
      <c r="CZ180" s="38"/>
      <c r="DA180" s="38"/>
      <c r="DB180" s="38"/>
      <c r="DC180" s="38"/>
      <c r="DD180" s="38"/>
      <c r="DE180" s="38"/>
      <c r="DF180" s="38"/>
      <c r="DG180" s="38"/>
      <c r="DH180" s="38"/>
      <c r="DI180" s="38"/>
      <c r="DJ180" s="38"/>
      <c r="DK180" s="38"/>
      <c r="DL180" s="38"/>
      <c r="DM180" s="38"/>
      <c r="DN180" s="38"/>
      <c r="DO180" s="38"/>
      <c r="DP180" s="38"/>
      <c r="DQ180" s="38"/>
      <c r="DR180" s="38"/>
      <c r="DS180" s="38"/>
      <c r="DT180" s="38"/>
      <c r="DU180" s="38"/>
      <c r="DV180" s="38"/>
      <c r="DW180" s="38"/>
      <c r="DX180" s="38"/>
      <c r="DY180" s="38"/>
      <c r="DZ180" s="38"/>
      <c r="EA180" s="38"/>
      <c r="EB180" s="38"/>
      <c r="EC180" s="38"/>
      <c r="ED180" s="38"/>
      <c r="EE180" s="38"/>
      <c r="EF180" s="38"/>
      <c r="EG180" s="38"/>
      <c r="EH180" s="38"/>
      <c r="EI180" s="38"/>
      <c r="EJ180" s="38"/>
      <c r="EK180" s="38"/>
      <c r="EL180" s="38"/>
      <c r="EM180" s="38"/>
      <c r="EN180" s="38"/>
      <c r="EO180" s="38"/>
      <c r="EP180" s="38"/>
      <c r="EQ180" s="38"/>
      <c r="ER180" s="38"/>
      <c r="ES180" s="38"/>
      <c r="ET180" s="38"/>
      <c r="EU180" s="38"/>
      <c r="EV180" s="38"/>
      <c r="EW180" s="38"/>
      <c r="EX180" s="38"/>
      <c r="EY180" s="38"/>
      <c r="EZ180" s="38"/>
      <c r="FA180" s="38"/>
      <c r="FB180" s="38"/>
      <c r="FC180" s="38"/>
      <c r="FD180" s="38"/>
      <c r="FE180" s="38"/>
      <c r="FF180" s="38"/>
      <c r="FG180" s="38"/>
      <c r="FH180" s="38"/>
      <c r="FI180" s="38"/>
      <c r="FJ180" s="38"/>
      <c r="FK180" s="38"/>
      <c r="FL180" s="38"/>
      <c r="FM180" s="38"/>
      <c r="FN180" s="38"/>
      <c r="FO180" s="38"/>
      <c r="FP180" s="38"/>
      <c r="FQ180" s="38"/>
      <c r="FR180" s="38"/>
      <c r="FS180" s="38"/>
      <c r="FT180" s="38"/>
      <c r="FU180" s="38"/>
      <c r="FV180" s="38"/>
      <c r="FW180" s="38"/>
      <c r="FX180" s="38"/>
      <c r="FY180" s="38"/>
      <c r="FZ180" s="38"/>
      <c r="GA180" s="38"/>
      <c r="GB180" s="38"/>
      <c r="GC180" s="38"/>
      <c r="GD180" s="38"/>
      <c r="GE180" s="38"/>
      <c r="GF180" s="38"/>
      <c r="GG180" s="38"/>
      <c r="GH180" s="38"/>
      <c r="GI180" s="38"/>
      <c r="GJ180" s="38"/>
      <c r="GK180" s="38"/>
      <c r="GL180" s="38"/>
      <c r="GM180" s="38"/>
      <c r="GN180" s="38"/>
      <c r="GO180" s="38"/>
      <c r="GP180" s="38"/>
      <c r="GQ180" s="38"/>
      <c r="GR180" s="38"/>
      <c r="GS180" s="38"/>
      <c r="GT180" s="38"/>
      <c r="GU180" s="38"/>
      <c r="GV180" s="38"/>
      <c r="GW180" s="38"/>
      <c r="GX180" s="38"/>
      <c r="GY180" s="38"/>
      <c r="GZ180" s="38"/>
      <c r="HA180" s="38"/>
      <c r="HB180" s="38"/>
      <c r="HC180" s="38"/>
      <c r="HD180" s="38"/>
      <c r="HE180" s="38"/>
      <c r="HF180" s="38"/>
      <c r="HG180" s="38"/>
      <c r="HH180" s="38"/>
      <c r="HI180" s="38"/>
      <c r="HJ180" s="38"/>
      <c r="HK180" s="38"/>
      <c r="HL180" s="38"/>
      <c r="HM180" s="38"/>
      <c r="HN180" s="38"/>
      <c r="HO180" s="38"/>
      <c r="HP180" s="38"/>
      <c r="HQ180" s="38"/>
      <c r="HR180" s="38"/>
      <c r="HS180" s="38"/>
      <c r="HT180" s="38"/>
      <c r="HU180" s="38"/>
      <c r="HV180" s="38"/>
      <c r="HW180" s="38"/>
      <c r="HX180" s="38"/>
      <c r="HY180" s="38"/>
      <c r="HZ180" s="38"/>
      <c r="IA180" s="50"/>
      <c r="IB180" s="50"/>
      <c r="IC180" s="38"/>
      <c r="ID180" s="38"/>
      <c r="IE180" s="38"/>
      <c r="IF180" s="38"/>
      <c r="IG180" s="38"/>
      <c r="IH180" s="38"/>
      <c r="II180" s="38"/>
      <c r="IJ180" s="38"/>
      <c r="IK180" s="38"/>
      <c r="IL180" s="38"/>
      <c r="IM180" s="38"/>
      <c r="IN180" s="38"/>
      <c r="IO180" s="38"/>
      <c r="IP180" s="38"/>
      <c r="IQ180" s="38"/>
      <c r="IR180" s="38"/>
      <c r="IS180" s="38"/>
      <c r="IT180" s="38"/>
      <c r="IU180" s="38"/>
      <c r="IV180" s="38"/>
      <c r="IW180" s="38"/>
      <c r="IX180" s="38"/>
      <c r="IY180" s="38"/>
      <c r="IZ180" s="38"/>
      <c r="JA180" s="38"/>
      <c r="JB180" s="38"/>
      <c r="JC180" s="38"/>
      <c r="JD180" s="38"/>
      <c r="JE180" s="38"/>
      <c r="JF180" s="38"/>
      <c r="JG180" s="38"/>
      <c r="JH180" s="38"/>
      <c r="JI180" s="38"/>
      <c r="JJ180" s="38"/>
      <c r="JK180" s="38"/>
      <c r="JL180" s="38"/>
      <c r="JM180" s="38"/>
      <c r="JN180" s="38"/>
      <c r="JO180" s="38"/>
      <c r="JP180" s="38"/>
      <c r="JQ180" s="38"/>
      <c r="JR180" s="38"/>
      <c r="JS180" s="38"/>
      <c r="JT180" s="38"/>
      <c r="JU180" s="38"/>
      <c r="JV180" s="38"/>
      <c r="JW180" s="38"/>
      <c r="JX180" s="38"/>
      <c r="JY180" s="38"/>
      <c r="JZ180" s="38"/>
      <c r="KA180" s="38"/>
      <c r="KB180" s="38"/>
      <c r="KC180" s="38"/>
      <c r="KD180" s="38"/>
      <c r="KE180" s="38"/>
      <c r="KF180" s="38"/>
      <c r="KG180" s="38"/>
      <c r="KH180" s="38"/>
      <c r="KI180" s="38"/>
      <c r="KJ180" s="38"/>
      <c r="KK180" s="38"/>
      <c r="KL180" s="38"/>
      <c r="KM180" s="38"/>
      <c r="KN180" s="38"/>
      <c r="KO180" s="38"/>
      <c r="KP180" s="38"/>
      <c r="KQ180" s="38"/>
      <c r="KR180" s="38"/>
      <c r="KS180" s="38"/>
      <c r="KT180" s="38"/>
      <c r="KU180" s="38"/>
      <c r="KV180" s="38"/>
      <c r="KW180" s="38"/>
      <c r="KX180" s="38"/>
      <c r="KY180" s="38"/>
      <c r="KZ180" s="38"/>
      <c r="LA180" s="38"/>
      <c r="LB180" s="38"/>
      <c r="LC180" s="38"/>
      <c r="LD180" s="38"/>
      <c r="LE180" s="38"/>
      <c r="LF180" s="38"/>
      <c r="LG180" s="38"/>
      <c r="LH180" s="38"/>
      <c r="LI180" s="38"/>
      <c r="LJ180" s="38"/>
      <c r="LK180" s="38"/>
      <c r="LL180" s="38"/>
      <c r="LM180" s="38"/>
      <c r="LN180" s="38"/>
      <c r="LO180" s="38"/>
      <c r="LP180" s="38"/>
      <c r="LQ180" s="38"/>
      <c r="LR180" s="38"/>
      <c r="LS180" s="38"/>
      <c r="LT180" s="38"/>
      <c r="LU180" s="38"/>
      <c r="LV180" s="38"/>
      <c r="LW180" s="38"/>
      <c r="LX180" s="38"/>
      <c r="LY180" s="38"/>
      <c r="LZ180" s="38"/>
      <c r="MA180" s="38"/>
      <c r="MB180" s="38"/>
      <c r="MC180" s="38"/>
      <c r="MD180" s="38"/>
      <c r="ME180" s="38"/>
      <c r="MF180" s="38"/>
      <c r="MG180" s="38"/>
      <c r="MH180" s="38"/>
      <c r="MI180" s="38"/>
      <c r="MJ180" s="38"/>
      <c r="MK180" s="38"/>
      <c r="ML180" s="38"/>
      <c r="MM180" s="38"/>
      <c r="MN180" s="38"/>
      <c r="MO180" s="38"/>
      <c r="MP180" s="38"/>
      <c r="MQ180" s="38"/>
      <c r="MR180" s="38"/>
      <c r="MS180" s="38"/>
      <c r="MT180" s="38"/>
      <c r="MU180" s="38"/>
      <c r="MV180" s="38"/>
      <c r="MW180" s="38"/>
      <c r="MX180" s="38"/>
      <c r="MY180" s="38"/>
      <c r="MZ180" s="38"/>
      <c r="NA180" s="38"/>
      <c r="NB180" s="38"/>
      <c r="NC180" s="38"/>
      <c r="ND180" s="38"/>
      <c r="NE180" s="38"/>
      <c r="NF180" s="38"/>
      <c r="NG180" s="38"/>
      <c r="NH180" s="38"/>
      <c r="NI180" s="38"/>
      <c r="NJ180" s="38"/>
      <c r="NK180" s="38"/>
      <c r="NL180" s="38"/>
      <c r="NM180" s="38"/>
      <c r="NN180" s="38"/>
      <c r="NO180" s="38"/>
      <c r="NP180" s="38"/>
      <c r="NQ180" s="38"/>
      <c r="NR180" s="38"/>
      <c r="NS180" s="38"/>
      <c r="NT180" s="38"/>
      <c r="NU180" s="38"/>
      <c r="NV180" s="38"/>
      <c r="NW180" s="38"/>
      <c r="NX180" s="38"/>
      <c r="NY180" s="38"/>
      <c r="NZ180" s="38"/>
      <c r="OA180" s="38"/>
      <c r="OB180" s="38"/>
      <c r="OC180" s="38"/>
      <c r="OD180" s="38"/>
      <c r="OE180" s="38"/>
      <c r="OF180" s="38"/>
      <c r="OG180" s="38"/>
      <c r="OH180" s="38"/>
      <c r="OI180" s="38"/>
      <c r="OJ180" s="38"/>
      <c r="OK180" s="38"/>
      <c r="OL180" s="38"/>
      <c r="OM180" s="38"/>
      <c r="ON180" s="38"/>
      <c r="OO180" s="38"/>
      <c r="OP180" s="38"/>
      <c r="OQ180" s="38"/>
      <c r="OR180" s="38"/>
      <c r="OS180" s="38"/>
      <c r="OT180" s="38"/>
      <c r="OU180" s="38"/>
      <c r="OV180" s="38"/>
      <c r="OW180" s="38"/>
      <c r="OX180" s="38"/>
      <c r="OY180" s="38"/>
      <c r="OZ180" s="38"/>
      <c r="PA180" s="38"/>
      <c r="PB180" s="38"/>
      <c r="PC180" s="38"/>
      <c r="PD180" s="38"/>
      <c r="PE180" s="38"/>
      <c r="PF180" s="38"/>
      <c r="PG180" s="38"/>
      <c r="PH180" s="38"/>
      <c r="PI180" s="38"/>
      <c r="PJ180" s="38"/>
      <c r="PK180" s="38"/>
      <c r="PL180" s="38"/>
      <c r="PM180" s="38"/>
      <c r="PN180" s="38"/>
      <c r="PO180" s="38"/>
      <c r="PP180" s="38"/>
      <c r="PQ180" s="38"/>
      <c r="PR180" s="38"/>
      <c r="PS180" s="38"/>
      <c r="PT180" s="38"/>
      <c r="PU180" s="38"/>
      <c r="PV180" s="38"/>
      <c r="PW180" s="38"/>
      <c r="PX180" s="38"/>
      <c r="PY180" s="38"/>
      <c r="PZ180" s="38"/>
      <c r="QA180" s="38"/>
      <c r="QB180" s="38"/>
      <c r="QC180" s="38"/>
      <c r="QD180" s="38"/>
      <c r="QE180" s="38"/>
      <c r="QF180" s="38"/>
      <c r="QG180" s="38"/>
      <c r="QH180" s="38"/>
      <c r="QI180" s="38"/>
      <c r="QJ180" s="38"/>
      <c r="QK180" s="38"/>
      <c r="QL180" s="38"/>
      <c r="QM180" s="38"/>
      <c r="QN180" s="38"/>
      <c r="QO180" s="38"/>
      <c r="QP180" s="38"/>
      <c r="QQ180" s="38"/>
      <c r="QR180" s="38"/>
      <c r="QS180" s="38"/>
      <c r="QT180" s="38"/>
      <c r="QU180" s="38"/>
      <c r="QV180" s="38"/>
      <c r="QW180" s="38"/>
      <c r="QX180" s="38"/>
      <c r="QY180" s="38"/>
      <c r="QZ180" s="38"/>
      <c r="RA180" s="38"/>
      <c r="RB180" s="38"/>
      <c r="RC180" s="38"/>
      <c r="RD180" s="38"/>
      <c r="RE180" s="38"/>
      <c r="RF180" s="38"/>
      <c r="RG180" s="38"/>
      <c r="RH180" s="38"/>
      <c r="RI180" s="38"/>
      <c r="RJ180" s="38"/>
      <c r="RK180" s="38"/>
      <c r="RL180" s="38"/>
      <c r="RM180" s="38"/>
      <c r="RN180" s="38"/>
      <c r="RO180" s="38"/>
      <c r="RP180" s="38"/>
      <c r="RQ180" s="38"/>
      <c r="RR180" s="38"/>
      <c r="RS180" s="38"/>
      <c r="RT180" s="38"/>
      <c r="RU180" s="38"/>
      <c r="RV180" s="38"/>
      <c r="RW180" s="38"/>
      <c r="RX180" s="38"/>
      <c r="RY180" s="38"/>
      <c r="RZ180" s="38"/>
      <c r="SA180" s="38"/>
      <c r="SB180" s="38"/>
      <c r="SC180" s="38"/>
      <c r="SD180" s="38"/>
      <c r="SE180" s="38"/>
      <c r="SF180" s="38"/>
      <c r="SG180" s="38"/>
      <c r="SH180" s="38"/>
      <c r="SI180" s="38"/>
      <c r="SJ180" s="38"/>
      <c r="SK180" s="38"/>
      <c r="SL180" s="38"/>
      <c r="SM180" s="38"/>
      <c r="SN180" s="38"/>
      <c r="SO180" s="38"/>
      <c r="SP180" s="38"/>
      <c r="SQ180" s="38"/>
      <c r="SR180" s="38"/>
      <c r="SS180" s="38"/>
      <c r="ST180" s="38"/>
      <c r="SU180" s="38"/>
      <c r="SV180" s="38"/>
      <c r="SW180" s="38"/>
      <c r="SX180" s="38"/>
      <c r="SY180" s="38"/>
      <c r="SZ180" s="38"/>
      <c r="TA180" s="38"/>
      <c r="TB180" s="38"/>
      <c r="TC180" s="38"/>
      <c r="TD180" s="38"/>
      <c r="TE180" s="38"/>
      <c r="TF180" s="38"/>
      <c r="TG180" s="38"/>
      <c r="TH180" s="38"/>
      <c r="TI180" s="38"/>
      <c r="TJ180" s="38"/>
      <c r="TK180" s="38"/>
      <c r="TL180" s="38"/>
      <c r="TM180" s="38"/>
      <c r="TN180" s="38"/>
      <c r="TO180" s="38"/>
      <c r="TP180" s="38"/>
      <c r="TQ180" s="38"/>
      <c r="TR180" s="38"/>
      <c r="TS180" s="38"/>
      <c r="TT180" s="38"/>
      <c r="TU180" s="38"/>
      <c r="TV180" s="38"/>
      <c r="TW180" s="38"/>
      <c r="TX180" s="38"/>
      <c r="TY180" s="38"/>
      <c r="TZ180" s="38"/>
      <c r="UA180" s="38"/>
      <c r="UB180" s="38"/>
      <c r="UC180" s="38"/>
      <c r="UD180" s="38"/>
      <c r="UE180" s="38"/>
      <c r="UF180" s="38"/>
      <c r="UG180" s="38"/>
      <c r="UH180" s="38"/>
      <c r="UI180" s="38"/>
      <c r="UJ180" s="38"/>
      <c r="UK180" s="38"/>
      <c r="UL180" s="38"/>
      <c r="UM180" s="38"/>
      <c r="UN180" s="38"/>
      <c r="UO180" s="38"/>
      <c r="UP180" s="38"/>
      <c r="UQ180" s="38"/>
      <c r="UR180" s="38"/>
      <c r="US180" s="38"/>
      <c r="UT180" s="38"/>
      <c r="UU180" s="38"/>
      <c r="UV180" s="38"/>
      <c r="UW180" s="38"/>
      <c r="UX180" s="38"/>
      <c r="UY180" s="38"/>
      <c r="UZ180" s="38"/>
      <c r="VA180" s="38"/>
      <c r="VB180" s="38"/>
      <c r="VC180" s="38"/>
      <c r="VD180" s="38"/>
      <c r="VE180" s="38"/>
      <c r="VF180" s="38"/>
      <c r="VG180" s="38"/>
      <c r="VH180" s="38"/>
      <c r="VI180" s="38"/>
      <c r="VJ180" s="38"/>
      <c r="VK180" s="38"/>
      <c r="VL180" s="38"/>
      <c r="VM180" s="38"/>
      <c r="VN180" s="38"/>
      <c r="VO180" s="38"/>
      <c r="VP180" s="38"/>
      <c r="VQ180" s="38"/>
      <c r="VR180" s="38"/>
      <c r="VS180" s="38"/>
      <c r="VT180" s="38"/>
      <c r="VU180" s="38"/>
      <c r="VV180" s="38"/>
      <c r="VW180" s="38"/>
      <c r="VX180" s="38"/>
      <c r="VY180" s="38"/>
      <c r="VZ180" s="38"/>
      <c r="WA180" s="38"/>
      <c r="WB180" s="38"/>
      <c r="WC180" s="38"/>
      <c r="WD180" s="38"/>
      <c r="WE180" s="38"/>
      <c r="WF180" s="38"/>
      <c r="WG180" s="38"/>
      <c r="WH180" s="38"/>
      <c r="WI180" s="38"/>
      <c r="WJ180" s="38"/>
      <c r="WK180" s="38"/>
      <c r="WL180" s="38"/>
      <c r="WM180" s="38"/>
      <c r="WN180" s="38"/>
      <c r="WO180" s="38"/>
      <c r="WP180" s="38"/>
      <c r="WQ180" s="38"/>
      <c r="WR180" s="38"/>
      <c r="WS180" s="38"/>
      <c r="WT180" s="38"/>
      <c r="WU180" s="38"/>
      <c r="WV180" s="38"/>
      <c r="WW180" s="38"/>
      <c r="WX180" s="38"/>
      <c r="WY180" s="38"/>
      <c r="WZ180" s="38"/>
      <c r="XA180" s="38"/>
      <c r="XB180" s="38"/>
      <c r="XC180" s="38"/>
      <c r="XD180" s="38"/>
      <c r="XE180" s="38"/>
      <c r="XF180" s="38"/>
      <c r="XG180" s="38"/>
      <c r="XH180" s="38"/>
      <c r="XI180" s="38"/>
      <c r="XJ180" s="38"/>
      <c r="XK180" s="38"/>
      <c r="XL180" s="38"/>
      <c r="XM180" s="38"/>
      <c r="XN180" s="38"/>
      <c r="XO180" s="38"/>
      <c r="XP180" s="38"/>
      <c r="XQ180" s="38"/>
      <c r="XR180" s="38"/>
      <c r="XS180" s="38"/>
      <c r="XT180" s="38"/>
      <c r="XU180" s="38"/>
      <c r="XV180" s="38"/>
      <c r="XW180" s="38"/>
      <c r="XX180" s="38"/>
      <c r="XY180" s="38"/>
      <c r="XZ180" s="38"/>
      <c r="YA180" s="38"/>
      <c r="YB180" s="38"/>
      <c r="YC180" s="38"/>
      <c r="YD180" s="38"/>
      <c r="YE180" s="38"/>
      <c r="YF180" s="38"/>
      <c r="YG180" s="38"/>
      <c r="YH180" s="38"/>
      <c r="YI180" s="38"/>
      <c r="YJ180" s="38"/>
      <c r="YK180" s="38"/>
      <c r="YL180" s="38"/>
      <c r="YM180" s="38"/>
      <c r="YN180" s="38"/>
      <c r="YO180" s="38"/>
      <c r="YP180" s="38"/>
      <c r="YQ180" s="38"/>
      <c r="YR180" s="38"/>
    </row>
    <row r="181" spans="1:668" s="46" customFormat="1" ht="18" customHeight="1" x14ac:dyDescent="0.25">
      <c r="A181" s="46" t="s">
        <v>123</v>
      </c>
      <c r="B181" s="5" t="s">
        <v>16</v>
      </c>
      <c r="C181" s="19" t="s">
        <v>72</v>
      </c>
      <c r="D181" s="20">
        <v>44197</v>
      </c>
      <c r="E181" s="10" t="s">
        <v>113</v>
      </c>
      <c r="F181" s="154">
        <v>45000</v>
      </c>
      <c r="G181" s="158">
        <v>1291.5</v>
      </c>
      <c r="H181" s="154">
        <v>0</v>
      </c>
      <c r="I181" s="154">
        <v>1368</v>
      </c>
      <c r="J181" s="154">
        <v>3884.75</v>
      </c>
      <c r="K181" s="154">
        <v>6544.25</v>
      </c>
      <c r="L181" s="158">
        <v>38455.75</v>
      </c>
      <c r="O181" s="38"/>
      <c r="P181" s="38"/>
      <c r="Q181" s="38"/>
      <c r="R181" s="38"/>
      <c r="S181" s="38"/>
      <c r="T181" s="38"/>
      <c r="U181" s="38"/>
      <c r="V181" s="38"/>
      <c r="W181" s="38"/>
      <c r="X181" s="38"/>
      <c r="Y181" s="38"/>
      <c r="Z181" s="38"/>
      <c r="AA181" s="38"/>
      <c r="AB181" s="38"/>
      <c r="AC181" s="38"/>
      <c r="AD181" s="38"/>
      <c r="AE181" s="38"/>
      <c r="AF181" s="38"/>
      <c r="AG181" s="45"/>
      <c r="AH181" s="45"/>
      <c r="AI181" s="45"/>
      <c r="AJ181" s="45"/>
      <c r="AK181" s="45"/>
      <c r="AL181" s="45"/>
      <c r="AM181" s="45"/>
      <c r="AN181" s="45"/>
      <c r="AO181" s="45"/>
      <c r="AP181" s="45"/>
      <c r="AQ181" s="45"/>
      <c r="AR181" s="38"/>
      <c r="AS181" s="38"/>
      <c r="AT181" s="45"/>
      <c r="AU181" s="45"/>
      <c r="AV181" s="45"/>
      <c r="AW181" s="45"/>
      <c r="AX181" s="45"/>
      <c r="AY181" s="45"/>
      <c r="AZ181" s="45"/>
      <c r="BA181" s="45"/>
      <c r="BB181" s="45"/>
      <c r="BC181" s="45"/>
      <c r="BD181" s="45"/>
      <c r="BE181" s="45"/>
      <c r="BF181" s="45"/>
      <c r="BG181" s="45"/>
      <c r="BH181" s="45"/>
      <c r="BI181" s="45"/>
      <c r="BJ181" s="45"/>
      <c r="BK181" s="45"/>
      <c r="BL181" s="45"/>
      <c r="BM181" s="45"/>
      <c r="BN181" s="45"/>
      <c r="BO181" s="45"/>
      <c r="BP181" s="45"/>
      <c r="BQ181" s="45"/>
      <c r="BR181" s="45"/>
      <c r="BS181" s="45"/>
      <c r="BT181" s="45"/>
      <c r="BU181" s="45"/>
      <c r="BV181" s="45"/>
      <c r="BW181" s="45"/>
      <c r="BX181" s="45"/>
      <c r="BY181" s="45"/>
      <c r="BZ181" s="45"/>
      <c r="CA181" s="45"/>
      <c r="CB181" s="45"/>
      <c r="CC181" s="45"/>
      <c r="CD181" s="45"/>
      <c r="CE181" s="45"/>
      <c r="CF181" s="45"/>
      <c r="CG181" s="45"/>
      <c r="CH181" s="45"/>
      <c r="CI181" s="45"/>
      <c r="CJ181" s="45"/>
      <c r="CK181" s="45"/>
      <c r="CL181" s="45"/>
      <c r="CM181" s="45"/>
      <c r="CN181" s="45"/>
      <c r="CO181" s="45"/>
      <c r="CP181" s="45"/>
      <c r="CQ181" s="45"/>
      <c r="CR181" s="45"/>
      <c r="CS181" s="45"/>
      <c r="CT181" s="45"/>
      <c r="CU181" s="45"/>
      <c r="CV181" s="45"/>
      <c r="CW181" s="45"/>
      <c r="CX181" s="45"/>
      <c r="CY181" s="45"/>
      <c r="CZ181" s="45"/>
      <c r="DA181" s="45"/>
      <c r="DB181" s="45"/>
      <c r="DC181" s="45"/>
      <c r="DD181" s="45"/>
      <c r="DE181" s="45"/>
      <c r="DF181" s="45"/>
      <c r="DG181" s="45"/>
      <c r="DH181" s="45"/>
      <c r="DI181" s="45"/>
      <c r="DJ181" s="45"/>
      <c r="DK181" s="45"/>
      <c r="DL181" s="45"/>
      <c r="DM181" s="45"/>
      <c r="DN181" s="45"/>
      <c r="DO181" s="45"/>
      <c r="DP181" s="45"/>
      <c r="DQ181" s="45"/>
      <c r="DR181" s="45"/>
      <c r="DS181" s="45"/>
      <c r="DT181" s="45"/>
      <c r="DU181" s="45"/>
      <c r="DV181" s="45"/>
      <c r="DW181" s="45"/>
      <c r="DX181" s="45"/>
      <c r="DY181" s="45"/>
      <c r="DZ181" s="45"/>
      <c r="EA181" s="45"/>
      <c r="EB181" s="45"/>
      <c r="EC181" s="45"/>
      <c r="ED181" s="45"/>
      <c r="EE181" s="45"/>
      <c r="EF181" s="45"/>
      <c r="EG181" s="45"/>
      <c r="EH181" s="45"/>
      <c r="EI181" s="45"/>
      <c r="EJ181" s="45"/>
      <c r="EK181" s="45"/>
      <c r="EL181" s="45"/>
      <c r="EM181" s="45"/>
      <c r="EN181" s="45"/>
      <c r="EO181" s="45"/>
      <c r="EP181" s="45"/>
      <c r="EQ181" s="45"/>
      <c r="ER181" s="45"/>
      <c r="ES181" s="45"/>
      <c r="ET181" s="45"/>
      <c r="EU181" s="45"/>
      <c r="EV181" s="45"/>
      <c r="EW181" s="45"/>
      <c r="EX181" s="45"/>
      <c r="EY181" s="45"/>
      <c r="EZ181" s="45"/>
      <c r="FA181" s="45"/>
      <c r="FB181" s="45"/>
      <c r="FC181" s="45"/>
      <c r="FD181" s="45"/>
      <c r="FE181" s="45"/>
      <c r="FF181" s="45"/>
      <c r="FG181" s="45"/>
      <c r="FH181" s="45"/>
      <c r="FI181" s="45"/>
      <c r="FJ181" s="45"/>
      <c r="FK181" s="45"/>
      <c r="FL181" s="45"/>
      <c r="FM181" s="45"/>
      <c r="FN181" s="45"/>
      <c r="FO181" s="45"/>
      <c r="FP181" s="45"/>
      <c r="FQ181" s="45"/>
      <c r="FR181" s="45"/>
      <c r="FS181" s="45"/>
      <c r="FT181" s="45"/>
      <c r="FU181" s="45"/>
      <c r="FV181" s="45"/>
      <c r="FW181" s="45"/>
      <c r="FX181" s="45"/>
      <c r="FY181" s="45"/>
      <c r="FZ181" s="45"/>
      <c r="GA181" s="45"/>
      <c r="GB181" s="45"/>
      <c r="GC181" s="45"/>
      <c r="GD181" s="45"/>
      <c r="GE181" s="45"/>
      <c r="GF181" s="45"/>
      <c r="GG181" s="45"/>
      <c r="GH181" s="45"/>
      <c r="GI181" s="45"/>
      <c r="GJ181" s="45"/>
      <c r="GK181" s="45"/>
      <c r="GL181" s="45"/>
      <c r="GM181" s="45"/>
      <c r="GN181" s="45"/>
      <c r="GO181" s="45"/>
      <c r="GP181" s="45"/>
      <c r="GQ181" s="45"/>
      <c r="GR181" s="45"/>
      <c r="GS181" s="45"/>
      <c r="GT181" s="45"/>
      <c r="GU181" s="45"/>
      <c r="GV181" s="45"/>
      <c r="GW181" s="45"/>
      <c r="GX181" s="45"/>
      <c r="GY181" s="45"/>
      <c r="GZ181" s="45"/>
      <c r="HA181" s="45"/>
      <c r="HB181" s="45"/>
      <c r="HC181" s="45"/>
      <c r="HD181" s="45"/>
      <c r="HE181" s="45"/>
      <c r="HF181" s="45"/>
      <c r="HG181" s="45"/>
      <c r="HH181" s="45"/>
      <c r="HI181" s="45"/>
      <c r="HJ181" s="45"/>
      <c r="HK181" s="45"/>
      <c r="HL181" s="45"/>
      <c r="HM181" s="45"/>
      <c r="HN181" s="45"/>
      <c r="HO181" s="45"/>
      <c r="HP181" s="45"/>
      <c r="HQ181" s="45"/>
      <c r="HR181" s="45"/>
      <c r="HS181" s="45"/>
      <c r="HT181" s="45"/>
      <c r="HU181" s="45"/>
      <c r="HV181" s="45"/>
      <c r="HW181" s="45"/>
      <c r="HX181" s="45"/>
      <c r="HY181" s="45"/>
      <c r="HZ181" s="45"/>
      <c r="IA181" s="50"/>
      <c r="IB181" s="50"/>
      <c r="IC181" s="38"/>
      <c r="ID181" s="38"/>
      <c r="IE181" s="38"/>
      <c r="IF181" s="38"/>
      <c r="IG181" s="38"/>
      <c r="IH181" s="38"/>
      <c r="II181" s="38"/>
      <c r="IJ181" s="38"/>
      <c r="IK181" s="38"/>
      <c r="IL181" s="38"/>
      <c r="IM181" s="38"/>
      <c r="IN181" s="38"/>
      <c r="IO181" s="38"/>
      <c r="IP181" s="38"/>
      <c r="IQ181" s="38"/>
      <c r="IR181" s="38"/>
      <c r="IS181" s="38"/>
      <c r="IT181" s="38"/>
      <c r="IU181" s="38"/>
      <c r="IV181" s="38"/>
      <c r="IW181" s="38"/>
      <c r="IX181" s="38"/>
      <c r="IY181" s="38"/>
      <c r="IZ181" s="38"/>
      <c r="JA181" s="38"/>
      <c r="JB181" s="38"/>
      <c r="JC181" s="38"/>
      <c r="JD181" s="38"/>
      <c r="JE181" s="38"/>
      <c r="JF181" s="38"/>
      <c r="JG181" s="38"/>
      <c r="JH181" s="38"/>
      <c r="JI181" s="38"/>
      <c r="JJ181" s="38"/>
      <c r="JK181" s="38"/>
      <c r="JL181" s="38"/>
      <c r="JM181" s="38"/>
      <c r="JN181" s="38"/>
      <c r="JO181" s="38"/>
      <c r="JP181" s="38"/>
      <c r="JQ181" s="38"/>
      <c r="JR181" s="38"/>
      <c r="JS181" s="38"/>
      <c r="JT181" s="38"/>
      <c r="JU181" s="38"/>
      <c r="JV181" s="38"/>
      <c r="JW181" s="38"/>
      <c r="JX181" s="38"/>
      <c r="JY181" s="38"/>
      <c r="JZ181" s="38"/>
      <c r="KA181" s="38"/>
      <c r="KB181" s="38"/>
      <c r="KC181" s="38"/>
      <c r="KD181" s="38"/>
      <c r="KE181" s="38"/>
      <c r="KF181" s="38"/>
      <c r="KG181" s="38"/>
      <c r="KH181" s="38"/>
      <c r="KI181" s="38"/>
      <c r="KJ181" s="38"/>
      <c r="KK181" s="38"/>
      <c r="KL181" s="38"/>
      <c r="KM181" s="38"/>
      <c r="KN181" s="38"/>
      <c r="KO181" s="38"/>
      <c r="KP181" s="38"/>
      <c r="KQ181" s="38"/>
      <c r="KR181" s="38"/>
      <c r="KS181" s="38"/>
      <c r="KT181" s="38"/>
      <c r="KU181" s="38"/>
      <c r="KV181" s="38"/>
      <c r="KW181" s="38"/>
      <c r="KX181" s="38"/>
      <c r="KY181" s="38"/>
      <c r="KZ181" s="38"/>
      <c r="LA181" s="38"/>
      <c r="LB181" s="38"/>
      <c r="LC181" s="38"/>
      <c r="LD181" s="38"/>
      <c r="LE181" s="38"/>
      <c r="LF181" s="38"/>
      <c r="LG181" s="38"/>
      <c r="LH181" s="38"/>
      <c r="LI181" s="38"/>
      <c r="LJ181" s="38"/>
      <c r="LK181" s="38"/>
      <c r="LL181" s="38"/>
      <c r="LM181" s="38"/>
      <c r="LN181" s="38"/>
      <c r="LO181" s="38"/>
      <c r="LP181" s="38"/>
      <c r="LQ181" s="38"/>
      <c r="LR181" s="38"/>
      <c r="LS181" s="38"/>
      <c r="LT181" s="38"/>
      <c r="LU181" s="38"/>
      <c r="LV181" s="38"/>
      <c r="LW181" s="38"/>
      <c r="LX181" s="38"/>
      <c r="LY181" s="38"/>
      <c r="LZ181" s="38"/>
      <c r="MA181" s="38"/>
      <c r="MB181" s="38"/>
      <c r="MC181" s="38"/>
      <c r="MD181" s="38"/>
      <c r="ME181" s="38"/>
      <c r="MF181" s="38"/>
      <c r="MG181" s="38"/>
      <c r="MH181" s="38"/>
      <c r="MI181" s="38"/>
      <c r="MJ181" s="38"/>
      <c r="MK181" s="38"/>
      <c r="ML181" s="38"/>
      <c r="MM181" s="38"/>
      <c r="MN181" s="38"/>
      <c r="MO181" s="38"/>
      <c r="MP181" s="38"/>
      <c r="MQ181" s="38"/>
      <c r="MR181" s="38"/>
      <c r="MS181" s="38"/>
      <c r="MT181" s="38"/>
      <c r="MU181" s="38"/>
      <c r="MV181" s="38"/>
      <c r="MW181" s="38"/>
      <c r="MX181" s="38"/>
      <c r="MY181" s="38"/>
      <c r="MZ181" s="38"/>
      <c r="NA181" s="38"/>
      <c r="NB181" s="38"/>
      <c r="NC181" s="38"/>
      <c r="ND181" s="38"/>
      <c r="NE181" s="38"/>
      <c r="NF181" s="38"/>
      <c r="NG181" s="38"/>
      <c r="NH181" s="38"/>
      <c r="NI181" s="38"/>
      <c r="NJ181" s="38"/>
      <c r="NK181" s="38"/>
      <c r="NL181" s="38"/>
      <c r="NM181" s="38"/>
      <c r="NN181" s="38"/>
      <c r="NO181" s="38"/>
      <c r="NP181" s="38"/>
      <c r="NQ181" s="38"/>
      <c r="NR181" s="38"/>
      <c r="NS181" s="38"/>
      <c r="NT181" s="38"/>
      <c r="NU181" s="38"/>
      <c r="NV181" s="38"/>
      <c r="NW181" s="38"/>
      <c r="NX181" s="38"/>
      <c r="NY181" s="38"/>
      <c r="NZ181" s="38"/>
      <c r="OA181" s="38"/>
      <c r="OB181" s="38"/>
      <c r="OC181" s="38"/>
      <c r="OD181" s="38"/>
      <c r="OE181" s="38"/>
      <c r="OF181" s="38"/>
      <c r="OG181" s="38"/>
      <c r="OH181" s="38"/>
      <c r="OI181" s="38"/>
      <c r="OJ181" s="38"/>
      <c r="OK181" s="38"/>
      <c r="OL181" s="38"/>
      <c r="OM181" s="38"/>
      <c r="ON181" s="38"/>
      <c r="OO181" s="38"/>
      <c r="OP181" s="38"/>
      <c r="OQ181" s="38"/>
      <c r="OR181" s="38"/>
      <c r="OS181" s="38"/>
      <c r="OT181" s="38"/>
      <c r="OU181" s="38"/>
      <c r="OV181" s="38"/>
      <c r="OW181" s="38"/>
      <c r="OX181" s="38"/>
      <c r="OY181" s="38"/>
      <c r="OZ181" s="38"/>
      <c r="PA181" s="38"/>
      <c r="PB181" s="38"/>
      <c r="PC181" s="38"/>
      <c r="PD181" s="38"/>
      <c r="PE181" s="38"/>
      <c r="PF181" s="38"/>
      <c r="PG181" s="38"/>
      <c r="PH181" s="38"/>
      <c r="PI181" s="38"/>
      <c r="PJ181" s="38"/>
      <c r="PK181" s="38"/>
      <c r="PL181" s="38"/>
      <c r="PM181" s="38"/>
      <c r="PN181" s="38"/>
      <c r="PO181" s="38"/>
      <c r="PP181" s="38"/>
      <c r="PQ181" s="38"/>
      <c r="PR181" s="38"/>
      <c r="PS181" s="38"/>
      <c r="PT181" s="38"/>
      <c r="PU181" s="38"/>
      <c r="PV181" s="38"/>
      <c r="PW181" s="38"/>
      <c r="PX181" s="38"/>
      <c r="PY181" s="38"/>
      <c r="PZ181" s="38"/>
      <c r="QA181" s="38"/>
      <c r="QB181" s="38"/>
      <c r="QC181" s="38"/>
      <c r="QD181" s="38"/>
      <c r="QE181" s="38"/>
      <c r="QF181" s="38"/>
      <c r="QG181" s="38"/>
      <c r="QH181" s="38"/>
      <c r="QI181" s="38"/>
      <c r="QJ181" s="38"/>
      <c r="QK181" s="38"/>
      <c r="QL181" s="38"/>
      <c r="QM181" s="38"/>
      <c r="QN181" s="38"/>
      <c r="QO181" s="38"/>
      <c r="QP181" s="38"/>
      <c r="QQ181" s="38"/>
      <c r="QR181" s="38"/>
      <c r="QS181" s="38"/>
      <c r="QT181" s="38"/>
      <c r="QU181" s="38"/>
      <c r="QV181" s="38"/>
      <c r="QW181" s="38"/>
      <c r="QX181" s="38"/>
      <c r="QY181" s="38"/>
      <c r="QZ181" s="38"/>
      <c r="RA181" s="38"/>
      <c r="RB181" s="38"/>
      <c r="RC181" s="38"/>
      <c r="RD181" s="38"/>
      <c r="RE181" s="38"/>
      <c r="RF181" s="38"/>
      <c r="RG181" s="38"/>
      <c r="RH181" s="38"/>
      <c r="RI181" s="38"/>
      <c r="RJ181" s="38"/>
      <c r="RK181" s="38"/>
      <c r="RL181" s="38"/>
      <c r="RM181" s="38"/>
      <c r="RN181" s="38"/>
      <c r="RO181" s="38"/>
      <c r="RP181" s="38"/>
      <c r="RQ181" s="38"/>
      <c r="RR181" s="38"/>
      <c r="RS181" s="38"/>
      <c r="RT181" s="38"/>
      <c r="RU181" s="38"/>
      <c r="RV181" s="38"/>
      <c r="RW181" s="38"/>
      <c r="RX181" s="38"/>
      <c r="RY181" s="38"/>
      <c r="RZ181" s="38"/>
      <c r="SA181" s="38"/>
      <c r="SB181" s="38"/>
      <c r="SC181" s="38"/>
      <c r="SD181" s="38"/>
      <c r="SE181" s="38"/>
      <c r="SF181" s="38"/>
      <c r="SG181" s="38"/>
      <c r="SH181" s="38"/>
      <c r="SI181" s="38"/>
      <c r="SJ181" s="38"/>
      <c r="SK181" s="38"/>
      <c r="SL181" s="38"/>
      <c r="SM181" s="38"/>
      <c r="SN181" s="38"/>
      <c r="SO181" s="38"/>
      <c r="SP181" s="38"/>
      <c r="SQ181" s="38"/>
      <c r="SR181" s="38"/>
      <c r="SS181" s="38"/>
      <c r="ST181" s="38"/>
      <c r="SU181" s="38"/>
      <c r="SV181" s="38"/>
      <c r="SW181" s="38"/>
      <c r="SX181" s="38"/>
      <c r="SY181" s="38"/>
      <c r="SZ181" s="38"/>
      <c r="TA181" s="38"/>
      <c r="TB181" s="38"/>
      <c r="TC181" s="38"/>
      <c r="TD181" s="38"/>
      <c r="TE181" s="38"/>
      <c r="TF181" s="38"/>
      <c r="TG181" s="38"/>
      <c r="TH181" s="38"/>
      <c r="TI181" s="38"/>
      <c r="TJ181" s="38"/>
      <c r="TK181" s="38"/>
      <c r="TL181" s="38"/>
      <c r="TM181" s="38"/>
      <c r="TN181" s="38"/>
      <c r="TO181" s="38"/>
      <c r="TP181" s="38"/>
      <c r="TQ181" s="38"/>
      <c r="TR181" s="38"/>
      <c r="TS181" s="38"/>
      <c r="TT181" s="38"/>
      <c r="TU181" s="38"/>
      <c r="TV181" s="38"/>
      <c r="TW181" s="38"/>
      <c r="TX181" s="38"/>
      <c r="TY181" s="38"/>
      <c r="TZ181" s="38"/>
      <c r="UA181" s="38"/>
      <c r="UB181" s="38"/>
      <c r="UC181" s="38"/>
      <c r="UD181" s="38"/>
      <c r="UE181" s="38"/>
      <c r="UF181" s="38"/>
      <c r="UG181" s="38"/>
      <c r="UH181" s="38"/>
      <c r="UI181" s="38"/>
      <c r="UJ181" s="38"/>
      <c r="UK181" s="38"/>
      <c r="UL181" s="38"/>
      <c r="UM181" s="38"/>
      <c r="UN181" s="38"/>
      <c r="UO181" s="38"/>
      <c r="UP181" s="38"/>
      <c r="UQ181" s="38"/>
      <c r="UR181" s="38"/>
      <c r="US181" s="38"/>
      <c r="UT181" s="38"/>
      <c r="UU181" s="38"/>
      <c r="UV181" s="38"/>
      <c r="UW181" s="38"/>
      <c r="UX181" s="38"/>
      <c r="UY181" s="38"/>
      <c r="UZ181" s="38"/>
      <c r="VA181" s="38"/>
      <c r="VB181" s="38"/>
      <c r="VC181" s="38"/>
      <c r="VD181" s="38"/>
      <c r="VE181" s="38"/>
      <c r="VF181" s="38"/>
      <c r="VG181" s="38"/>
      <c r="VH181" s="38"/>
      <c r="VI181" s="38"/>
      <c r="VJ181" s="38"/>
      <c r="VK181" s="38"/>
      <c r="VL181" s="38"/>
      <c r="VM181" s="38"/>
      <c r="VN181" s="38"/>
      <c r="VO181" s="38"/>
      <c r="VP181" s="38"/>
      <c r="VQ181" s="38"/>
      <c r="VR181" s="38"/>
      <c r="VS181" s="38"/>
      <c r="VT181" s="38"/>
      <c r="VU181" s="38"/>
      <c r="VV181" s="38"/>
      <c r="VW181" s="38"/>
      <c r="VX181" s="38"/>
      <c r="VY181" s="38"/>
      <c r="VZ181" s="38"/>
      <c r="WA181" s="38"/>
      <c r="WB181" s="38"/>
      <c r="WC181" s="38"/>
      <c r="WD181" s="38"/>
      <c r="WE181" s="38"/>
      <c r="WF181" s="38"/>
      <c r="WG181" s="38"/>
      <c r="WH181" s="38"/>
      <c r="WI181" s="38"/>
      <c r="WJ181" s="38"/>
      <c r="WK181" s="38"/>
      <c r="WL181" s="38"/>
      <c r="WM181" s="38"/>
      <c r="WN181" s="38"/>
      <c r="WO181" s="38"/>
      <c r="WP181" s="38"/>
      <c r="WQ181" s="38"/>
      <c r="WR181" s="38"/>
      <c r="WS181" s="38"/>
      <c r="WT181" s="38"/>
      <c r="WU181" s="38"/>
      <c r="WV181" s="38"/>
      <c r="WW181" s="38"/>
      <c r="WX181" s="38"/>
      <c r="WY181" s="38"/>
      <c r="WZ181" s="38"/>
      <c r="XA181" s="38"/>
      <c r="XB181" s="38"/>
      <c r="XC181" s="38"/>
      <c r="XD181" s="38"/>
      <c r="XE181" s="38"/>
      <c r="XF181" s="38"/>
      <c r="XG181" s="38"/>
      <c r="XH181" s="38"/>
      <c r="XI181" s="38"/>
      <c r="XJ181" s="38"/>
      <c r="XK181" s="38"/>
      <c r="XL181" s="38"/>
      <c r="XM181" s="38"/>
      <c r="XN181" s="38"/>
      <c r="XO181" s="38"/>
      <c r="XP181" s="38"/>
      <c r="XQ181" s="38"/>
      <c r="XR181" s="38"/>
      <c r="XS181" s="38"/>
      <c r="XT181" s="38"/>
      <c r="XU181" s="38"/>
      <c r="XV181" s="38"/>
      <c r="XW181" s="38"/>
      <c r="XX181" s="38"/>
      <c r="XY181" s="38"/>
      <c r="XZ181" s="38"/>
      <c r="YA181" s="38"/>
      <c r="YB181" s="38"/>
      <c r="YC181" s="38"/>
      <c r="YD181" s="38"/>
      <c r="YE181" s="38"/>
      <c r="YF181" s="38"/>
      <c r="YG181" s="38"/>
      <c r="YH181" s="38"/>
      <c r="YI181" s="38"/>
      <c r="YJ181" s="38"/>
      <c r="YK181" s="38"/>
      <c r="YL181" s="38"/>
      <c r="YM181" s="38"/>
      <c r="YN181" s="38"/>
      <c r="YO181" s="38"/>
      <c r="YP181" s="38"/>
      <c r="YQ181" s="38"/>
      <c r="YR181" s="38"/>
    </row>
    <row r="182" spans="1:668" s="46" customFormat="1" ht="18" customHeight="1" x14ac:dyDescent="0.25">
      <c r="A182" s="46" t="s">
        <v>87</v>
      </c>
      <c r="B182" s="5" t="s">
        <v>90</v>
      </c>
      <c r="C182" s="19" t="s">
        <v>73</v>
      </c>
      <c r="D182" s="20">
        <v>44287</v>
      </c>
      <c r="E182" s="10" t="s">
        <v>113</v>
      </c>
      <c r="F182" s="154">
        <v>86000</v>
      </c>
      <c r="G182" s="158">
        <v>2468.1999999999998</v>
      </c>
      <c r="H182" s="154">
        <v>0</v>
      </c>
      <c r="I182" s="154">
        <v>2614.4</v>
      </c>
      <c r="J182" s="154">
        <v>25</v>
      </c>
      <c r="K182" s="154">
        <v>5107.6000000000004</v>
      </c>
      <c r="L182" s="158">
        <v>80892.399999999994</v>
      </c>
      <c r="O182" s="38"/>
      <c r="P182" s="38"/>
      <c r="Q182" s="38"/>
      <c r="R182" s="38"/>
      <c r="S182" s="38"/>
      <c r="T182" s="38"/>
      <c r="U182" s="38"/>
      <c r="V182" s="38"/>
      <c r="W182" s="38"/>
      <c r="X182" s="38"/>
      <c r="Y182" s="38"/>
      <c r="Z182" s="38"/>
      <c r="AA182" s="38"/>
      <c r="AB182" s="38"/>
      <c r="AC182" s="38"/>
      <c r="AD182" s="38"/>
      <c r="AE182" s="38"/>
      <c r="AF182" s="38"/>
      <c r="AG182" s="45"/>
      <c r="AH182" s="45"/>
      <c r="AI182" s="45"/>
      <c r="AJ182" s="45"/>
      <c r="AK182" s="45"/>
      <c r="AL182" s="45"/>
      <c r="AM182" s="45"/>
      <c r="AN182" s="45"/>
      <c r="AO182" s="45"/>
      <c r="AP182" s="45"/>
      <c r="AQ182" s="45"/>
      <c r="AR182" s="38"/>
      <c r="AS182" s="38"/>
      <c r="AT182" s="45"/>
      <c r="AU182" s="45"/>
      <c r="AV182" s="45"/>
      <c r="AW182" s="45"/>
      <c r="AX182" s="45"/>
      <c r="AY182" s="45"/>
      <c r="AZ182" s="45"/>
      <c r="BA182" s="45"/>
      <c r="BB182" s="45"/>
      <c r="BC182" s="45"/>
      <c r="BD182" s="45"/>
      <c r="BE182" s="45"/>
      <c r="BF182" s="45"/>
      <c r="BG182" s="45"/>
      <c r="BH182" s="45"/>
      <c r="BI182" s="45"/>
      <c r="BJ182" s="45"/>
      <c r="BK182" s="45"/>
      <c r="BL182" s="45"/>
      <c r="BM182" s="45"/>
      <c r="BN182" s="45"/>
      <c r="BO182" s="45"/>
      <c r="BP182" s="45"/>
      <c r="BQ182" s="45"/>
      <c r="BR182" s="45"/>
      <c r="BS182" s="45"/>
      <c r="BT182" s="45"/>
      <c r="BU182" s="45"/>
      <c r="BV182" s="45"/>
      <c r="BW182" s="45"/>
      <c r="BX182" s="45"/>
      <c r="BY182" s="45"/>
      <c r="BZ182" s="45"/>
      <c r="CA182" s="45"/>
      <c r="CB182" s="45"/>
      <c r="CC182" s="45"/>
      <c r="CD182" s="45"/>
      <c r="CE182" s="45"/>
      <c r="CF182" s="45"/>
      <c r="CG182" s="45"/>
      <c r="CH182" s="45"/>
      <c r="CI182" s="45"/>
      <c r="CJ182" s="45"/>
      <c r="CK182" s="45"/>
      <c r="CL182" s="45"/>
      <c r="CM182" s="45"/>
      <c r="CN182" s="45"/>
      <c r="CO182" s="45"/>
      <c r="CP182" s="45"/>
      <c r="CQ182" s="45"/>
      <c r="CR182" s="45"/>
      <c r="CS182" s="45"/>
      <c r="CT182" s="45"/>
      <c r="CU182" s="45"/>
      <c r="CV182" s="45"/>
      <c r="CW182" s="45"/>
      <c r="CX182" s="45"/>
      <c r="CY182" s="45"/>
      <c r="CZ182" s="45"/>
      <c r="DA182" s="45"/>
      <c r="DB182" s="45"/>
      <c r="DC182" s="45"/>
      <c r="DD182" s="45"/>
      <c r="DE182" s="45"/>
      <c r="DF182" s="45"/>
      <c r="DG182" s="45"/>
      <c r="DH182" s="45"/>
      <c r="DI182" s="45"/>
      <c r="DJ182" s="45"/>
      <c r="DK182" s="45"/>
      <c r="DL182" s="45"/>
      <c r="DM182" s="45"/>
      <c r="DN182" s="45"/>
      <c r="DO182" s="45"/>
      <c r="DP182" s="45"/>
      <c r="DQ182" s="45"/>
      <c r="DR182" s="45"/>
      <c r="DS182" s="45"/>
      <c r="DT182" s="45"/>
      <c r="DU182" s="45"/>
      <c r="DV182" s="45"/>
      <c r="DW182" s="45"/>
      <c r="DX182" s="45"/>
      <c r="DY182" s="45"/>
      <c r="DZ182" s="45"/>
      <c r="EA182" s="45"/>
      <c r="EB182" s="45"/>
      <c r="EC182" s="45"/>
      <c r="ED182" s="45"/>
      <c r="EE182" s="45"/>
      <c r="EF182" s="45"/>
      <c r="EG182" s="45"/>
      <c r="EH182" s="45"/>
      <c r="EI182" s="45"/>
      <c r="EJ182" s="45"/>
      <c r="EK182" s="45"/>
      <c r="EL182" s="45"/>
      <c r="EM182" s="45"/>
      <c r="EN182" s="45"/>
      <c r="EO182" s="45"/>
      <c r="EP182" s="45"/>
      <c r="EQ182" s="45"/>
      <c r="ER182" s="45"/>
      <c r="ES182" s="45"/>
      <c r="ET182" s="45"/>
      <c r="EU182" s="45"/>
      <c r="EV182" s="45"/>
      <c r="EW182" s="45"/>
      <c r="EX182" s="45"/>
      <c r="EY182" s="45"/>
      <c r="EZ182" s="45"/>
      <c r="FA182" s="45"/>
      <c r="FB182" s="45"/>
      <c r="FC182" s="45"/>
      <c r="FD182" s="45"/>
      <c r="FE182" s="45"/>
      <c r="FF182" s="45"/>
      <c r="FG182" s="45"/>
      <c r="FH182" s="45"/>
      <c r="FI182" s="45"/>
      <c r="FJ182" s="45"/>
      <c r="FK182" s="45"/>
      <c r="FL182" s="45"/>
      <c r="FM182" s="45"/>
      <c r="FN182" s="45"/>
      <c r="FO182" s="45"/>
      <c r="FP182" s="45"/>
      <c r="FQ182" s="45"/>
      <c r="FR182" s="45"/>
      <c r="FS182" s="45"/>
      <c r="FT182" s="45"/>
      <c r="FU182" s="45"/>
      <c r="FV182" s="45"/>
      <c r="FW182" s="45"/>
      <c r="FX182" s="45"/>
      <c r="FY182" s="45"/>
      <c r="FZ182" s="45"/>
      <c r="GA182" s="45"/>
      <c r="GB182" s="45"/>
      <c r="GC182" s="45"/>
      <c r="GD182" s="45"/>
      <c r="GE182" s="45"/>
      <c r="GF182" s="45"/>
      <c r="GG182" s="45"/>
      <c r="GH182" s="45"/>
      <c r="GI182" s="45"/>
      <c r="GJ182" s="45"/>
      <c r="GK182" s="45"/>
      <c r="GL182" s="45"/>
      <c r="GM182" s="45"/>
      <c r="GN182" s="45"/>
      <c r="GO182" s="45"/>
      <c r="GP182" s="45"/>
      <c r="GQ182" s="45"/>
      <c r="GR182" s="45"/>
      <c r="GS182" s="45"/>
      <c r="GT182" s="45"/>
      <c r="GU182" s="45"/>
      <c r="GV182" s="45"/>
      <c r="GW182" s="45"/>
      <c r="GX182" s="45"/>
      <c r="GY182" s="45"/>
      <c r="GZ182" s="45"/>
      <c r="HA182" s="45"/>
      <c r="HB182" s="45"/>
      <c r="HC182" s="45"/>
      <c r="HD182" s="45"/>
      <c r="HE182" s="45"/>
      <c r="HF182" s="45"/>
      <c r="HG182" s="45"/>
      <c r="HH182" s="45"/>
      <c r="HI182" s="45"/>
      <c r="HJ182" s="45"/>
      <c r="HK182" s="45"/>
      <c r="HL182" s="45"/>
      <c r="HM182" s="45"/>
      <c r="HN182" s="45"/>
      <c r="HO182" s="45"/>
      <c r="HP182" s="45"/>
      <c r="HQ182" s="45"/>
      <c r="HR182" s="45"/>
      <c r="HS182" s="45"/>
      <c r="HT182" s="45"/>
      <c r="HU182" s="45"/>
      <c r="HV182" s="45"/>
      <c r="HW182" s="45"/>
      <c r="HX182" s="45"/>
      <c r="HY182" s="45"/>
      <c r="HZ182" s="45"/>
      <c r="IA182" s="50"/>
      <c r="IB182" s="50"/>
      <c r="IC182" s="38"/>
      <c r="ID182" s="38"/>
      <c r="IE182" s="38"/>
      <c r="IF182" s="38"/>
      <c r="IG182" s="38"/>
      <c r="IH182" s="38"/>
      <c r="II182" s="38"/>
      <c r="IJ182" s="38"/>
      <c r="IK182" s="38"/>
      <c r="IL182" s="38"/>
      <c r="IM182" s="38"/>
      <c r="IN182" s="38"/>
      <c r="IO182" s="38"/>
      <c r="IP182" s="38"/>
      <c r="IQ182" s="38"/>
      <c r="IR182" s="38"/>
      <c r="IS182" s="38"/>
      <c r="IT182" s="38"/>
      <c r="IU182" s="38"/>
      <c r="IV182" s="38"/>
      <c r="IW182" s="38"/>
      <c r="IX182" s="38"/>
      <c r="IY182" s="38"/>
      <c r="IZ182" s="38"/>
      <c r="JA182" s="38"/>
      <c r="JB182" s="38"/>
      <c r="JC182" s="38"/>
      <c r="JD182" s="38"/>
      <c r="JE182" s="38"/>
      <c r="JF182" s="38"/>
      <c r="JG182" s="38"/>
      <c r="JH182" s="38"/>
      <c r="JI182" s="38"/>
      <c r="JJ182" s="38"/>
      <c r="JK182" s="38"/>
      <c r="JL182" s="38"/>
      <c r="JM182" s="38"/>
      <c r="JN182" s="38"/>
      <c r="JO182" s="38"/>
      <c r="JP182" s="38"/>
      <c r="JQ182" s="38"/>
      <c r="JR182" s="38"/>
      <c r="JS182" s="38"/>
      <c r="JT182" s="38"/>
      <c r="JU182" s="38"/>
      <c r="JV182" s="38"/>
      <c r="JW182" s="38"/>
      <c r="JX182" s="38"/>
      <c r="JY182" s="38"/>
      <c r="JZ182" s="38"/>
      <c r="KA182" s="38"/>
      <c r="KB182" s="38"/>
      <c r="KC182" s="38"/>
      <c r="KD182" s="38"/>
      <c r="KE182" s="38"/>
      <c r="KF182" s="38"/>
      <c r="KG182" s="38"/>
      <c r="KH182" s="38"/>
      <c r="KI182" s="38"/>
      <c r="KJ182" s="38"/>
      <c r="KK182" s="38"/>
      <c r="KL182" s="38"/>
      <c r="KM182" s="38"/>
      <c r="KN182" s="38"/>
      <c r="KO182" s="38"/>
      <c r="KP182" s="38"/>
      <c r="KQ182" s="38"/>
      <c r="KR182" s="38"/>
      <c r="KS182" s="38"/>
      <c r="KT182" s="38"/>
      <c r="KU182" s="38"/>
      <c r="KV182" s="38"/>
      <c r="KW182" s="38"/>
      <c r="KX182" s="38"/>
      <c r="KY182" s="38"/>
      <c r="KZ182" s="38"/>
      <c r="LA182" s="38"/>
      <c r="LB182" s="38"/>
      <c r="LC182" s="38"/>
      <c r="LD182" s="38"/>
      <c r="LE182" s="38"/>
      <c r="LF182" s="38"/>
      <c r="LG182" s="38"/>
      <c r="LH182" s="38"/>
      <c r="LI182" s="38"/>
      <c r="LJ182" s="38"/>
      <c r="LK182" s="38"/>
      <c r="LL182" s="38"/>
      <c r="LM182" s="38"/>
      <c r="LN182" s="38"/>
      <c r="LO182" s="38"/>
      <c r="LP182" s="38"/>
      <c r="LQ182" s="38"/>
      <c r="LR182" s="38"/>
      <c r="LS182" s="38"/>
      <c r="LT182" s="38"/>
      <c r="LU182" s="38"/>
      <c r="LV182" s="38"/>
      <c r="LW182" s="38"/>
      <c r="LX182" s="38"/>
      <c r="LY182" s="38"/>
      <c r="LZ182" s="38"/>
      <c r="MA182" s="38"/>
      <c r="MB182" s="38"/>
      <c r="MC182" s="38"/>
      <c r="MD182" s="38"/>
      <c r="ME182" s="38"/>
      <c r="MF182" s="38"/>
      <c r="MG182" s="38"/>
      <c r="MH182" s="38"/>
      <c r="MI182" s="38"/>
      <c r="MJ182" s="38"/>
      <c r="MK182" s="38"/>
      <c r="ML182" s="38"/>
      <c r="MM182" s="38"/>
      <c r="MN182" s="38"/>
      <c r="MO182" s="38"/>
      <c r="MP182" s="38"/>
      <c r="MQ182" s="38"/>
      <c r="MR182" s="38"/>
      <c r="MS182" s="38"/>
      <c r="MT182" s="38"/>
      <c r="MU182" s="38"/>
      <c r="MV182" s="38"/>
      <c r="MW182" s="38"/>
      <c r="MX182" s="38"/>
      <c r="MY182" s="38"/>
      <c r="MZ182" s="38"/>
      <c r="NA182" s="38"/>
      <c r="NB182" s="38"/>
      <c r="NC182" s="38"/>
      <c r="ND182" s="38"/>
      <c r="NE182" s="38"/>
      <c r="NF182" s="38"/>
      <c r="NG182" s="38"/>
      <c r="NH182" s="38"/>
      <c r="NI182" s="38"/>
      <c r="NJ182" s="38"/>
      <c r="NK182" s="38"/>
      <c r="NL182" s="38"/>
      <c r="NM182" s="38"/>
      <c r="NN182" s="38"/>
      <c r="NO182" s="38"/>
      <c r="NP182" s="38"/>
      <c r="NQ182" s="38"/>
      <c r="NR182" s="38"/>
      <c r="NS182" s="38"/>
      <c r="NT182" s="38"/>
      <c r="NU182" s="38"/>
      <c r="NV182" s="38"/>
      <c r="NW182" s="38"/>
      <c r="NX182" s="38"/>
      <c r="NY182" s="38"/>
      <c r="NZ182" s="38"/>
      <c r="OA182" s="38"/>
      <c r="OB182" s="38"/>
      <c r="OC182" s="38"/>
      <c r="OD182" s="38"/>
      <c r="OE182" s="38"/>
      <c r="OF182" s="38"/>
      <c r="OG182" s="38"/>
      <c r="OH182" s="38"/>
      <c r="OI182" s="38"/>
      <c r="OJ182" s="38"/>
      <c r="OK182" s="38"/>
      <c r="OL182" s="38"/>
      <c r="OM182" s="38"/>
      <c r="ON182" s="38"/>
      <c r="OO182" s="38"/>
      <c r="OP182" s="38"/>
      <c r="OQ182" s="38"/>
      <c r="OR182" s="38"/>
      <c r="OS182" s="38"/>
      <c r="OT182" s="38"/>
      <c r="OU182" s="38"/>
      <c r="OV182" s="38"/>
      <c r="OW182" s="38"/>
      <c r="OX182" s="38"/>
      <c r="OY182" s="38"/>
      <c r="OZ182" s="38"/>
      <c r="PA182" s="38"/>
      <c r="PB182" s="38"/>
      <c r="PC182" s="38"/>
      <c r="PD182" s="38"/>
      <c r="PE182" s="38"/>
      <c r="PF182" s="38"/>
      <c r="PG182" s="38"/>
      <c r="PH182" s="38"/>
      <c r="PI182" s="38"/>
      <c r="PJ182" s="38"/>
      <c r="PK182" s="38"/>
      <c r="PL182" s="38"/>
      <c r="PM182" s="38"/>
      <c r="PN182" s="38"/>
      <c r="PO182" s="38"/>
      <c r="PP182" s="38"/>
      <c r="PQ182" s="38"/>
      <c r="PR182" s="38"/>
      <c r="PS182" s="38"/>
      <c r="PT182" s="38"/>
      <c r="PU182" s="38"/>
      <c r="PV182" s="38"/>
      <c r="PW182" s="38"/>
      <c r="PX182" s="38"/>
      <c r="PY182" s="38"/>
      <c r="PZ182" s="38"/>
      <c r="QA182" s="38"/>
      <c r="QB182" s="38"/>
      <c r="QC182" s="38"/>
      <c r="QD182" s="38"/>
      <c r="QE182" s="38"/>
      <c r="QF182" s="38"/>
      <c r="QG182" s="38"/>
      <c r="QH182" s="38"/>
      <c r="QI182" s="38"/>
      <c r="QJ182" s="38"/>
      <c r="QK182" s="38"/>
      <c r="QL182" s="38"/>
      <c r="QM182" s="38"/>
      <c r="QN182" s="38"/>
      <c r="QO182" s="38"/>
      <c r="QP182" s="38"/>
      <c r="QQ182" s="38"/>
      <c r="QR182" s="38"/>
      <c r="QS182" s="38"/>
      <c r="QT182" s="38"/>
      <c r="QU182" s="38"/>
      <c r="QV182" s="38"/>
      <c r="QW182" s="38"/>
      <c r="QX182" s="38"/>
      <c r="QY182" s="38"/>
      <c r="QZ182" s="38"/>
      <c r="RA182" s="38"/>
      <c r="RB182" s="38"/>
      <c r="RC182" s="38"/>
      <c r="RD182" s="38"/>
      <c r="RE182" s="38"/>
      <c r="RF182" s="38"/>
      <c r="RG182" s="38"/>
      <c r="RH182" s="38"/>
      <c r="RI182" s="38"/>
      <c r="RJ182" s="38"/>
      <c r="RK182" s="38"/>
      <c r="RL182" s="38"/>
      <c r="RM182" s="38"/>
      <c r="RN182" s="38"/>
      <c r="RO182" s="38"/>
      <c r="RP182" s="38"/>
      <c r="RQ182" s="38"/>
      <c r="RR182" s="38"/>
      <c r="RS182" s="38"/>
      <c r="RT182" s="38"/>
      <c r="RU182" s="38"/>
      <c r="RV182" s="38"/>
      <c r="RW182" s="38"/>
      <c r="RX182" s="38"/>
      <c r="RY182" s="38"/>
      <c r="RZ182" s="38"/>
      <c r="SA182" s="38"/>
      <c r="SB182" s="38"/>
      <c r="SC182" s="38"/>
      <c r="SD182" s="38"/>
      <c r="SE182" s="38"/>
      <c r="SF182" s="38"/>
      <c r="SG182" s="38"/>
      <c r="SH182" s="38"/>
      <c r="SI182" s="38"/>
      <c r="SJ182" s="38"/>
      <c r="SK182" s="38"/>
      <c r="SL182" s="38"/>
      <c r="SM182" s="38"/>
      <c r="SN182" s="38"/>
      <c r="SO182" s="38"/>
      <c r="SP182" s="38"/>
      <c r="SQ182" s="38"/>
      <c r="SR182" s="38"/>
      <c r="SS182" s="38"/>
      <c r="ST182" s="38"/>
      <c r="SU182" s="38"/>
      <c r="SV182" s="38"/>
      <c r="SW182" s="38"/>
      <c r="SX182" s="38"/>
      <c r="SY182" s="38"/>
      <c r="SZ182" s="38"/>
      <c r="TA182" s="38"/>
      <c r="TB182" s="38"/>
      <c r="TC182" s="38"/>
      <c r="TD182" s="38"/>
      <c r="TE182" s="38"/>
      <c r="TF182" s="38"/>
      <c r="TG182" s="38"/>
      <c r="TH182" s="38"/>
      <c r="TI182" s="38"/>
      <c r="TJ182" s="38"/>
      <c r="TK182" s="38"/>
      <c r="TL182" s="38"/>
      <c r="TM182" s="38"/>
      <c r="TN182" s="38"/>
      <c r="TO182" s="38"/>
      <c r="TP182" s="38"/>
      <c r="TQ182" s="38"/>
      <c r="TR182" s="38"/>
      <c r="TS182" s="38"/>
      <c r="TT182" s="38"/>
      <c r="TU182" s="38"/>
      <c r="TV182" s="38"/>
      <c r="TW182" s="38"/>
      <c r="TX182" s="38"/>
      <c r="TY182" s="38"/>
      <c r="TZ182" s="38"/>
      <c r="UA182" s="38"/>
      <c r="UB182" s="38"/>
      <c r="UC182" s="38"/>
      <c r="UD182" s="38"/>
      <c r="UE182" s="38"/>
      <c r="UF182" s="38"/>
      <c r="UG182" s="38"/>
      <c r="UH182" s="38"/>
      <c r="UI182" s="38"/>
      <c r="UJ182" s="38"/>
      <c r="UK182" s="38"/>
      <c r="UL182" s="38"/>
      <c r="UM182" s="38"/>
      <c r="UN182" s="38"/>
      <c r="UO182" s="38"/>
      <c r="UP182" s="38"/>
      <c r="UQ182" s="38"/>
      <c r="UR182" s="38"/>
      <c r="US182" s="38"/>
      <c r="UT182" s="38"/>
      <c r="UU182" s="38"/>
      <c r="UV182" s="38"/>
      <c r="UW182" s="38"/>
      <c r="UX182" s="38"/>
      <c r="UY182" s="38"/>
      <c r="UZ182" s="38"/>
      <c r="VA182" s="38"/>
      <c r="VB182" s="38"/>
      <c r="VC182" s="38"/>
      <c r="VD182" s="38"/>
      <c r="VE182" s="38"/>
      <c r="VF182" s="38"/>
      <c r="VG182" s="38"/>
      <c r="VH182" s="38"/>
      <c r="VI182" s="38"/>
      <c r="VJ182" s="38"/>
      <c r="VK182" s="38"/>
      <c r="VL182" s="38"/>
      <c r="VM182" s="38"/>
      <c r="VN182" s="38"/>
      <c r="VO182" s="38"/>
      <c r="VP182" s="38"/>
      <c r="VQ182" s="38"/>
      <c r="VR182" s="38"/>
      <c r="VS182" s="38"/>
      <c r="VT182" s="38"/>
      <c r="VU182" s="38"/>
      <c r="VV182" s="38"/>
      <c r="VW182" s="38"/>
      <c r="VX182" s="38"/>
      <c r="VY182" s="38"/>
      <c r="VZ182" s="38"/>
      <c r="WA182" s="38"/>
      <c r="WB182" s="38"/>
      <c r="WC182" s="38"/>
      <c r="WD182" s="38"/>
      <c r="WE182" s="38"/>
      <c r="WF182" s="38"/>
      <c r="WG182" s="38"/>
      <c r="WH182" s="38"/>
      <c r="WI182" s="38"/>
      <c r="WJ182" s="38"/>
      <c r="WK182" s="38"/>
      <c r="WL182" s="38"/>
      <c r="WM182" s="38"/>
      <c r="WN182" s="38"/>
      <c r="WO182" s="38"/>
      <c r="WP182" s="38"/>
      <c r="WQ182" s="38"/>
      <c r="WR182" s="38"/>
      <c r="WS182" s="38"/>
      <c r="WT182" s="38"/>
      <c r="WU182" s="38"/>
      <c r="WV182" s="38"/>
      <c r="WW182" s="38"/>
      <c r="WX182" s="38"/>
      <c r="WY182" s="38"/>
      <c r="WZ182" s="38"/>
      <c r="XA182" s="38"/>
      <c r="XB182" s="38"/>
      <c r="XC182" s="38"/>
      <c r="XD182" s="38"/>
      <c r="XE182" s="38"/>
      <c r="XF182" s="38"/>
      <c r="XG182" s="38"/>
      <c r="XH182" s="38"/>
      <c r="XI182" s="38"/>
      <c r="XJ182" s="38"/>
      <c r="XK182" s="38"/>
      <c r="XL182" s="38"/>
      <c r="XM182" s="38"/>
      <c r="XN182" s="38"/>
      <c r="XO182" s="38"/>
      <c r="XP182" s="38"/>
      <c r="XQ182" s="38"/>
      <c r="XR182" s="38"/>
      <c r="XS182" s="38"/>
      <c r="XT182" s="38"/>
      <c r="XU182" s="38"/>
      <c r="XV182" s="38"/>
      <c r="XW182" s="38"/>
      <c r="XX182" s="38"/>
      <c r="XY182" s="38"/>
      <c r="XZ182" s="38"/>
      <c r="YA182" s="38"/>
      <c r="YB182" s="38"/>
      <c r="YC182" s="38"/>
      <c r="YD182" s="38"/>
      <c r="YE182" s="38"/>
      <c r="YF182" s="38"/>
      <c r="YG182" s="38"/>
      <c r="YH182" s="38"/>
      <c r="YI182" s="38"/>
      <c r="YJ182" s="38"/>
      <c r="YK182" s="38"/>
      <c r="YL182" s="38"/>
      <c r="YM182" s="38"/>
      <c r="YN182" s="38"/>
      <c r="YO182" s="38"/>
      <c r="YP182" s="38"/>
      <c r="YQ182" s="38"/>
      <c r="YR182" s="38"/>
    </row>
    <row r="183" spans="1:668" s="46" customFormat="1" ht="18" customHeight="1" x14ac:dyDescent="0.25">
      <c r="A183" s="46" t="s">
        <v>197</v>
      </c>
      <c r="B183" s="5" t="s">
        <v>212</v>
      </c>
      <c r="C183" s="19" t="s">
        <v>73</v>
      </c>
      <c r="D183" s="20">
        <v>44682</v>
      </c>
      <c r="E183" s="10" t="s">
        <v>113</v>
      </c>
      <c r="F183" s="154">
        <v>76000</v>
      </c>
      <c r="G183" s="158">
        <v>2181.1999999999998</v>
      </c>
      <c r="H183" s="154">
        <v>6497.56</v>
      </c>
      <c r="I183" s="154">
        <v>2310.4</v>
      </c>
      <c r="J183" s="154">
        <v>25</v>
      </c>
      <c r="K183" s="154">
        <v>11014.16</v>
      </c>
      <c r="L183" s="158">
        <v>64985.84</v>
      </c>
      <c r="O183" s="38"/>
      <c r="P183" s="38"/>
      <c r="Q183" s="38"/>
      <c r="R183" s="38"/>
      <c r="S183" s="38"/>
      <c r="T183" s="38"/>
      <c r="U183" s="38"/>
      <c r="V183" s="38"/>
      <c r="W183" s="38"/>
      <c r="X183" s="38"/>
      <c r="Y183" s="38"/>
      <c r="Z183" s="38"/>
      <c r="AA183" s="38"/>
      <c r="AB183" s="38"/>
      <c r="AC183" s="38"/>
      <c r="AD183" s="38"/>
      <c r="AE183" s="38"/>
      <c r="AF183" s="38"/>
      <c r="AG183" s="45"/>
      <c r="AH183" s="45"/>
      <c r="AI183" s="45"/>
      <c r="AJ183" s="45"/>
      <c r="AK183" s="45"/>
      <c r="AL183" s="45"/>
      <c r="AM183" s="45"/>
      <c r="AN183" s="45"/>
      <c r="AO183" s="45"/>
      <c r="AP183" s="45"/>
      <c r="AQ183" s="45"/>
      <c r="AR183" s="38"/>
      <c r="AS183" s="38"/>
      <c r="AT183" s="45"/>
      <c r="AU183" s="45"/>
      <c r="AV183" s="45"/>
      <c r="AW183" s="45"/>
      <c r="AX183" s="45"/>
      <c r="AY183" s="45"/>
      <c r="AZ183" s="45"/>
      <c r="BA183" s="45"/>
      <c r="BB183" s="45"/>
      <c r="BC183" s="45"/>
      <c r="BD183" s="45"/>
      <c r="BE183" s="45"/>
      <c r="BF183" s="45"/>
      <c r="BG183" s="45"/>
      <c r="BH183" s="45"/>
      <c r="BI183" s="45"/>
      <c r="BJ183" s="45"/>
      <c r="BK183" s="45"/>
      <c r="BL183" s="45"/>
      <c r="BM183" s="45"/>
      <c r="BN183" s="45"/>
      <c r="BO183" s="45"/>
      <c r="BP183" s="45"/>
      <c r="BQ183" s="45"/>
      <c r="BR183" s="45"/>
      <c r="BS183" s="45"/>
      <c r="BT183" s="45"/>
      <c r="BU183" s="45"/>
      <c r="BV183" s="45"/>
      <c r="BW183" s="45"/>
      <c r="BX183" s="45"/>
      <c r="BY183" s="45"/>
      <c r="BZ183" s="45"/>
      <c r="CA183" s="45"/>
      <c r="CB183" s="45"/>
      <c r="CC183" s="45"/>
      <c r="CD183" s="45"/>
      <c r="CE183" s="45"/>
      <c r="CF183" s="45"/>
      <c r="CG183" s="45"/>
      <c r="CH183" s="45"/>
      <c r="CI183" s="45"/>
      <c r="CJ183" s="45"/>
      <c r="CK183" s="45"/>
      <c r="CL183" s="45"/>
      <c r="CM183" s="45"/>
      <c r="CN183" s="45"/>
      <c r="CO183" s="45"/>
      <c r="CP183" s="45"/>
      <c r="CQ183" s="45"/>
      <c r="CR183" s="45"/>
      <c r="CS183" s="45"/>
      <c r="CT183" s="45"/>
      <c r="CU183" s="45"/>
      <c r="CV183" s="45"/>
      <c r="CW183" s="45"/>
      <c r="CX183" s="45"/>
      <c r="CY183" s="45"/>
      <c r="CZ183" s="45"/>
      <c r="DA183" s="45"/>
      <c r="DB183" s="45"/>
      <c r="DC183" s="45"/>
      <c r="DD183" s="45"/>
      <c r="DE183" s="45"/>
      <c r="DF183" s="45"/>
      <c r="DG183" s="45"/>
      <c r="DH183" s="45"/>
      <c r="DI183" s="45"/>
      <c r="DJ183" s="45"/>
      <c r="DK183" s="45"/>
      <c r="DL183" s="45"/>
      <c r="DM183" s="45"/>
      <c r="DN183" s="45"/>
      <c r="DO183" s="45"/>
      <c r="DP183" s="45"/>
      <c r="DQ183" s="45"/>
      <c r="DR183" s="45"/>
      <c r="DS183" s="45"/>
      <c r="DT183" s="45"/>
      <c r="DU183" s="45"/>
      <c r="DV183" s="45"/>
      <c r="DW183" s="45"/>
      <c r="DX183" s="45"/>
      <c r="DY183" s="45"/>
      <c r="DZ183" s="45"/>
      <c r="EA183" s="45"/>
      <c r="EB183" s="45"/>
      <c r="EC183" s="45"/>
      <c r="ED183" s="45"/>
      <c r="EE183" s="45"/>
      <c r="EF183" s="45"/>
      <c r="EG183" s="45"/>
      <c r="EH183" s="45"/>
      <c r="EI183" s="45"/>
      <c r="EJ183" s="45"/>
      <c r="EK183" s="45"/>
      <c r="EL183" s="45"/>
      <c r="EM183" s="45"/>
      <c r="EN183" s="45"/>
      <c r="EO183" s="45"/>
      <c r="EP183" s="45"/>
      <c r="EQ183" s="45"/>
      <c r="ER183" s="45"/>
      <c r="ES183" s="45"/>
      <c r="ET183" s="45"/>
      <c r="EU183" s="45"/>
      <c r="EV183" s="45"/>
      <c r="EW183" s="45"/>
      <c r="EX183" s="45"/>
      <c r="EY183" s="45"/>
      <c r="EZ183" s="45"/>
      <c r="FA183" s="45"/>
      <c r="FB183" s="45"/>
      <c r="FC183" s="45"/>
      <c r="FD183" s="45"/>
      <c r="FE183" s="45"/>
      <c r="FF183" s="45"/>
      <c r="FG183" s="45"/>
      <c r="FH183" s="45"/>
      <c r="FI183" s="45"/>
      <c r="FJ183" s="45"/>
      <c r="FK183" s="45"/>
      <c r="FL183" s="45"/>
      <c r="FM183" s="45"/>
      <c r="FN183" s="45"/>
      <c r="FO183" s="45"/>
      <c r="FP183" s="45"/>
      <c r="FQ183" s="45"/>
      <c r="FR183" s="45"/>
      <c r="FS183" s="45"/>
      <c r="FT183" s="45"/>
      <c r="FU183" s="45"/>
      <c r="FV183" s="45"/>
      <c r="FW183" s="45"/>
      <c r="FX183" s="45"/>
      <c r="FY183" s="45"/>
      <c r="FZ183" s="45"/>
      <c r="GA183" s="45"/>
      <c r="GB183" s="45"/>
      <c r="GC183" s="45"/>
      <c r="GD183" s="45"/>
      <c r="GE183" s="45"/>
      <c r="GF183" s="45"/>
      <c r="GG183" s="45"/>
      <c r="GH183" s="45"/>
      <c r="GI183" s="45"/>
      <c r="GJ183" s="45"/>
      <c r="GK183" s="45"/>
      <c r="GL183" s="45"/>
      <c r="GM183" s="45"/>
      <c r="GN183" s="45"/>
      <c r="GO183" s="45"/>
      <c r="GP183" s="45"/>
      <c r="GQ183" s="45"/>
      <c r="GR183" s="45"/>
      <c r="GS183" s="45"/>
      <c r="GT183" s="45"/>
      <c r="GU183" s="45"/>
      <c r="GV183" s="45"/>
      <c r="GW183" s="45"/>
      <c r="GX183" s="45"/>
      <c r="GY183" s="45"/>
      <c r="GZ183" s="45"/>
      <c r="HA183" s="45"/>
      <c r="HB183" s="45"/>
      <c r="HC183" s="45"/>
      <c r="HD183" s="45"/>
      <c r="HE183" s="45"/>
      <c r="HF183" s="45"/>
      <c r="HG183" s="45"/>
      <c r="HH183" s="45"/>
      <c r="HI183" s="45"/>
      <c r="HJ183" s="45"/>
      <c r="HK183" s="45"/>
      <c r="HL183" s="45"/>
      <c r="HM183" s="45"/>
      <c r="HN183" s="45"/>
      <c r="HO183" s="45"/>
      <c r="HP183" s="45"/>
      <c r="HQ183" s="45"/>
      <c r="HR183" s="45"/>
      <c r="HS183" s="45"/>
      <c r="HT183" s="45"/>
      <c r="HU183" s="45"/>
      <c r="HV183" s="45"/>
      <c r="HW183" s="45"/>
      <c r="HX183" s="45"/>
      <c r="HY183" s="45"/>
      <c r="HZ183" s="45"/>
      <c r="IA183" s="50"/>
      <c r="IB183" s="50"/>
      <c r="IC183" s="38"/>
      <c r="ID183" s="38"/>
      <c r="IE183" s="38"/>
      <c r="IF183" s="38"/>
      <c r="IG183" s="38"/>
      <c r="IH183" s="38"/>
      <c r="II183" s="38"/>
      <c r="IJ183" s="38"/>
      <c r="IK183" s="38"/>
      <c r="IL183" s="38"/>
      <c r="IM183" s="38"/>
      <c r="IN183" s="38"/>
      <c r="IO183" s="38"/>
      <c r="IP183" s="38"/>
      <c r="IQ183" s="38"/>
      <c r="IR183" s="38"/>
      <c r="IS183" s="38"/>
      <c r="IT183" s="38"/>
      <c r="IU183" s="38"/>
      <c r="IV183" s="38"/>
      <c r="IW183" s="38"/>
      <c r="IX183" s="38"/>
      <c r="IY183" s="38"/>
      <c r="IZ183" s="38"/>
      <c r="JA183" s="38"/>
      <c r="JB183" s="38"/>
      <c r="JC183" s="38"/>
      <c r="JD183" s="38"/>
      <c r="JE183" s="38"/>
      <c r="JF183" s="38"/>
      <c r="JG183" s="38"/>
      <c r="JH183" s="38"/>
      <c r="JI183" s="38"/>
      <c r="JJ183" s="38"/>
      <c r="JK183" s="38"/>
      <c r="JL183" s="38"/>
      <c r="JM183" s="38"/>
      <c r="JN183" s="38"/>
      <c r="JO183" s="38"/>
      <c r="JP183" s="38"/>
      <c r="JQ183" s="38"/>
      <c r="JR183" s="38"/>
      <c r="JS183" s="38"/>
      <c r="JT183" s="38"/>
      <c r="JU183" s="38"/>
      <c r="JV183" s="38"/>
      <c r="JW183" s="38"/>
      <c r="JX183" s="38"/>
      <c r="JY183" s="38"/>
      <c r="JZ183" s="38"/>
      <c r="KA183" s="38"/>
      <c r="KB183" s="38"/>
      <c r="KC183" s="38"/>
      <c r="KD183" s="38"/>
      <c r="KE183" s="38"/>
      <c r="KF183" s="38"/>
      <c r="KG183" s="38"/>
      <c r="KH183" s="38"/>
      <c r="KI183" s="38"/>
      <c r="KJ183" s="38"/>
      <c r="KK183" s="38"/>
      <c r="KL183" s="38"/>
      <c r="KM183" s="38"/>
      <c r="KN183" s="38"/>
      <c r="KO183" s="38"/>
      <c r="KP183" s="38"/>
      <c r="KQ183" s="38"/>
      <c r="KR183" s="38"/>
      <c r="KS183" s="38"/>
      <c r="KT183" s="38"/>
      <c r="KU183" s="38"/>
      <c r="KV183" s="38"/>
      <c r="KW183" s="38"/>
      <c r="KX183" s="38"/>
      <c r="KY183" s="38"/>
      <c r="KZ183" s="38"/>
      <c r="LA183" s="38"/>
      <c r="LB183" s="38"/>
      <c r="LC183" s="38"/>
      <c r="LD183" s="38"/>
      <c r="LE183" s="38"/>
      <c r="LF183" s="38"/>
      <c r="LG183" s="38"/>
      <c r="LH183" s="38"/>
      <c r="LI183" s="38"/>
      <c r="LJ183" s="38"/>
      <c r="LK183" s="38"/>
      <c r="LL183" s="38"/>
      <c r="LM183" s="38"/>
      <c r="LN183" s="38"/>
      <c r="LO183" s="38"/>
      <c r="LP183" s="38"/>
      <c r="LQ183" s="38"/>
      <c r="LR183" s="38"/>
      <c r="LS183" s="38"/>
      <c r="LT183" s="38"/>
      <c r="LU183" s="38"/>
      <c r="LV183" s="38"/>
      <c r="LW183" s="38"/>
      <c r="LX183" s="38"/>
      <c r="LY183" s="38"/>
      <c r="LZ183" s="38"/>
      <c r="MA183" s="38"/>
      <c r="MB183" s="38"/>
      <c r="MC183" s="38"/>
      <c r="MD183" s="38"/>
      <c r="ME183" s="38"/>
      <c r="MF183" s="38"/>
      <c r="MG183" s="38"/>
      <c r="MH183" s="38"/>
      <c r="MI183" s="38"/>
      <c r="MJ183" s="38"/>
      <c r="MK183" s="38"/>
      <c r="ML183" s="38"/>
      <c r="MM183" s="38"/>
      <c r="MN183" s="38"/>
      <c r="MO183" s="38"/>
      <c r="MP183" s="38"/>
      <c r="MQ183" s="38"/>
      <c r="MR183" s="38"/>
      <c r="MS183" s="38"/>
      <c r="MT183" s="38"/>
      <c r="MU183" s="38"/>
      <c r="MV183" s="38"/>
      <c r="MW183" s="38"/>
      <c r="MX183" s="38"/>
      <c r="MY183" s="38"/>
      <c r="MZ183" s="38"/>
      <c r="NA183" s="38"/>
      <c r="NB183" s="38"/>
      <c r="NC183" s="38"/>
      <c r="ND183" s="38"/>
      <c r="NE183" s="38"/>
      <c r="NF183" s="38"/>
      <c r="NG183" s="38"/>
      <c r="NH183" s="38"/>
      <c r="NI183" s="38"/>
      <c r="NJ183" s="38"/>
      <c r="NK183" s="38"/>
      <c r="NL183" s="38"/>
      <c r="NM183" s="38"/>
      <c r="NN183" s="38"/>
      <c r="NO183" s="38"/>
      <c r="NP183" s="38"/>
      <c r="NQ183" s="38"/>
      <c r="NR183" s="38"/>
      <c r="NS183" s="38"/>
      <c r="NT183" s="38"/>
      <c r="NU183" s="38"/>
      <c r="NV183" s="38"/>
      <c r="NW183" s="38"/>
      <c r="NX183" s="38"/>
      <c r="NY183" s="38"/>
      <c r="NZ183" s="38"/>
      <c r="OA183" s="38"/>
      <c r="OB183" s="38"/>
      <c r="OC183" s="38"/>
      <c r="OD183" s="38"/>
      <c r="OE183" s="38"/>
      <c r="OF183" s="38"/>
      <c r="OG183" s="38"/>
      <c r="OH183" s="38"/>
      <c r="OI183" s="38"/>
      <c r="OJ183" s="38"/>
      <c r="OK183" s="38"/>
      <c r="OL183" s="38"/>
      <c r="OM183" s="38"/>
      <c r="ON183" s="38"/>
      <c r="OO183" s="38"/>
      <c r="OP183" s="38"/>
      <c r="OQ183" s="38"/>
      <c r="OR183" s="38"/>
      <c r="OS183" s="38"/>
      <c r="OT183" s="38"/>
      <c r="OU183" s="38"/>
      <c r="OV183" s="38"/>
      <c r="OW183" s="38"/>
      <c r="OX183" s="38"/>
      <c r="OY183" s="38"/>
      <c r="OZ183" s="38"/>
      <c r="PA183" s="38"/>
      <c r="PB183" s="38"/>
      <c r="PC183" s="38"/>
      <c r="PD183" s="38"/>
      <c r="PE183" s="38"/>
      <c r="PF183" s="38"/>
      <c r="PG183" s="38"/>
      <c r="PH183" s="38"/>
      <c r="PI183" s="38"/>
      <c r="PJ183" s="38"/>
      <c r="PK183" s="38"/>
      <c r="PL183" s="38"/>
      <c r="PM183" s="38"/>
      <c r="PN183" s="38"/>
      <c r="PO183" s="38"/>
      <c r="PP183" s="38"/>
      <c r="PQ183" s="38"/>
      <c r="PR183" s="38"/>
      <c r="PS183" s="38"/>
      <c r="PT183" s="38"/>
      <c r="PU183" s="38"/>
      <c r="PV183" s="38"/>
      <c r="PW183" s="38"/>
      <c r="PX183" s="38"/>
      <c r="PY183" s="38"/>
      <c r="PZ183" s="38"/>
      <c r="QA183" s="38"/>
      <c r="QB183" s="38"/>
      <c r="QC183" s="38"/>
      <c r="QD183" s="38"/>
      <c r="QE183" s="38"/>
      <c r="QF183" s="38"/>
      <c r="QG183" s="38"/>
      <c r="QH183" s="38"/>
      <c r="QI183" s="38"/>
      <c r="QJ183" s="38"/>
      <c r="QK183" s="38"/>
      <c r="QL183" s="38"/>
      <c r="QM183" s="38"/>
      <c r="QN183" s="38"/>
      <c r="QO183" s="38"/>
      <c r="QP183" s="38"/>
      <c r="QQ183" s="38"/>
      <c r="QR183" s="38"/>
      <c r="QS183" s="38"/>
      <c r="QT183" s="38"/>
      <c r="QU183" s="38"/>
      <c r="QV183" s="38"/>
      <c r="QW183" s="38"/>
      <c r="QX183" s="38"/>
      <c r="QY183" s="38"/>
      <c r="QZ183" s="38"/>
      <c r="RA183" s="38"/>
      <c r="RB183" s="38"/>
      <c r="RC183" s="38"/>
      <c r="RD183" s="38"/>
      <c r="RE183" s="38"/>
      <c r="RF183" s="38"/>
      <c r="RG183" s="38"/>
      <c r="RH183" s="38"/>
      <c r="RI183" s="38"/>
      <c r="RJ183" s="38"/>
      <c r="RK183" s="38"/>
      <c r="RL183" s="38"/>
      <c r="RM183" s="38"/>
      <c r="RN183" s="38"/>
      <c r="RO183" s="38"/>
      <c r="RP183" s="38"/>
      <c r="RQ183" s="38"/>
      <c r="RR183" s="38"/>
      <c r="RS183" s="38"/>
      <c r="RT183" s="38"/>
      <c r="RU183" s="38"/>
      <c r="RV183" s="38"/>
      <c r="RW183" s="38"/>
      <c r="RX183" s="38"/>
      <c r="RY183" s="38"/>
      <c r="RZ183" s="38"/>
      <c r="SA183" s="38"/>
      <c r="SB183" s="38"/>
      <c r="SC183" s="38"/>
      <c r="SD183" s="38"/>
      <c r="SE183" s="38"/>
      <c r="SF183" s="38"/>
      <c r="SG183" s="38"/>
      <c r="SH183" s="38"/>
      <c r="SI183" s="38"/>
      <c r="SJ183" s="38"/>
      <c r="SK183" s="38"/>
      <c r="SL183" s="38"/>
      <c r="SM183" s="38"/>
      <c r="SN183" s="38"/>
      <c r="SO183" s="38"/>
      <c r="SP183" s="38"/>
      <c r="SQ183" s="38"/>
      <c r="SR183" s="38"/>
      <c r="SS183" s="38"/>
      <c r="ST183" s="38"/>
      <c r="SU183" s="38"/>
      <c r="SV183" s="38"/>
      <c r="SW183" s="38"/>
      <c r="SX183" s="38"/>
      <c r="SY183" s="38"/>
      <c r="SZ183" s="38"/>
      <c r="TA183" s="38"/>
      <c r="TB183" s="38"/>
      <c r="TC183" s="38"/>
      <c r="TD183" s="38"/>
      <c r="TE183" s="38"/>
      <c r="TF183" s="38"/>
      <c r="TG183" s="38"/>
      <c r="TH183" s="38"/>
      <c r="TI183" s="38"/>
      <c r="TJ183" s="38"/>
      <c r="TK183" s="38"/>
      <c r="TL183" s="38"/>
      <c r="TM183" s="38"/>
      <c r="TN183" s="38"/>
      <c r="TO183" s="38"/>
      <c r="TP183" s="38"/>
      <c r="TQ183" s="38"/>
      <c r="TR183" s="38"/>
      <c r="TS183" s="38"/>
      <c r="TT183" s="38"/>
      <c r="TU183" s="38"/>
      <c r="TV183" s="38"/>
      <c r="TW183" s="38"/>
      <c r="TX183" s="38"/>
      <c r="TY183" s="38"/>
      <c r="TZ183" s="38"/>
      <c r="UA183" s="38"/>
      <c r="UB183" s="38"/>
      <c r="UC183" s="38"/>
      <c r="UD183" s="38"/>
      <c r="UE183" s="38"/>
      <c r="UF183" s="38"/>
      <c r="UG183" s="38"/>
      <c r="UH183" s="38"/>
      <c r="UI183" s="38"/>
      <c r="UJ183" s="38"/>
      <c r="UK183" s="38"/>
      <c r="UL183" s="38"/>
      <c r="UM183" s="38"/>
      <c r="UN183" s="38"/>
      <c r="UO183" s="38"/>
      <c r="UP183" s="38"/>
      <c r="UQ183" s="38"/>
      <c r="UR183" s="38"/>
      <c r="US183" s="38"/>
      <c r="UT183" s="38"/>
      <c r="UU183" s="38"/>
      <c r="UV183" s="38"/>
      <c r="UW183" s="38"/>
      <c r="UX183" s="38"/>
      <c r="UY183" s="38"/>
      <c r="UZ183" s="38"/>
      <c r="VA183" s="38"/>
      <c r="VB183" s="38"/>
      <c r="VC183" s="38"/>
      <c r="VD183" s="38"/>
      <c r="VE183" s="38"/>
      <c r="VF183" s="38"/>
      <c r="VG183" s="38"/>
      <c r="VH183" s="38"/>
      <c r="VI183" s="38"/>
      <c r="VJ183" s="38"/>
      <c r="VK183" s="38"/>
      <c r="VL183" s="38"/>
      <c r="VM183" s="38"/>
      <c r="VN183" s="38"/>
      <c r="VO183" s="38"/>
      <c r="VP183" s="38"/>
      <c r="VQ183" s="38"/>
      <c r="VR183" s="38"/>
      <c r="VS183" s="38"/>
      <c r="VT183" s="38"/>
      <c r="VU183" s="38"/>
      <c r="VV183" s="38"/>
      <c r="VW183" s="38"/>
      <c r="VX183" s="38"/>
      <c r="VY183" s="38"/>
      <c r="VZ183" s="38"/>
      <c r="WA183" s="38"/>
      <c r="WB183" s="38"/>
      <c r="WC183" s="38"/>
      <c r="WD183" s="38"/>
      <c r="WE183" s="38"/>
      <c r="WF183" s="38"/>
      <c r="WG183" s="38"/>
      <c r="WH183" s="38"/>
      <c r="WI183" s="38"/>
      <c r="WJ183" s="38"/>
      <c r="WK183" s="38"/>
      <c r="WL183" s="38"/>
      <c r="WM183" s="38"/>
      <c r="WN183" s="38"/>
      <c r="WO183" s="38"/>
      <c r="WP183" s="38"/>
      <c r="WQ183" s="38"/>
      <c r="WR183" s="38"/>
      <c r="WS183" s="38"/>
      <c r="WT183" s="38"/>
      <c r="WU183" s="38"/>
      <c r="WV183" s="38"/>
      <c r="WW183" s="38"/>
      <c r="WX183" s="38"/>
      <c r="WY183" s="38"/>
      <c r="WZ183" s="38"/>
      <c r="XA183" s="38"/>
      <c r="XB183" s="38"/>
      <c r="XC183" s="38"/>
      <c r="XD183" s="38"/>
      <c r="XE183" s="38"/>
      <c r="XF183" s="38"/>
      <c r="XG183" s="38"/>
      <c r="XH183" s="38"/>
      <c r="XI183" s="38"/>
      <c r="XJ183" s="38"/>
      <c r="XK183" s="38"/>
      <c r="XL183" s="38"/>
      <c r="XM183" s="38"/>
      <c r="XN183" s="38"/>
      <c r="XO183" s="38"/>
      <c r="XP183" s="38"/>
      <c r="XQ183" s="38"/>
      <c r="XR183" s="38"/>
      <c r="XS183" s="38"/>
      <c r="XT183" s="38"/>
      <c r="XU183" s="38"/>
      <c r="XV183" s="38"/>
      <c r="XW183" s="38"/>
      <c r="XX183" s="38"/>
      <c r="XY183" s="38"/>
      <c r="XZ183" s="38"/>
      <c r="YA183" s="38"/>
      <c r="YB183" s="38"/>
      <c r="YC183" s="38"/>
      <c r="YD183" s="38"/>
      <c r="YE183" s="38"/>
      <c r="YF183" s="38"/>
      <c r="YG183" s="38"/>
      <c r="YH183" s="38"/>
      <c r="YI183" s="38"/>
      <c r="YJ183" s="38"/>
      <c r="YK183" s="38"/>
      <c r="YL183" s="38"/>
      <c r="YM183" s="38"/>
      <c r="YN183" s="38"/>
      <c r="YO183" s="38"/>
      <c r="YP183" s="38"/>
      <c r="YQ183" s="38"/>
      <c r="YR183" s="38"/>
    </row>
    <row r="184" spans="1:668" ht="18" customHeight="1" x14ac:dyDescent="0.25">
      <c r="A184" s="41" t="s">
        <v>14</v>
      </c>
      <c r="B184" s="12">
        <v>3</v>
      </c>
      <c r="C184" s="7"/>
      <c r="D184" s="41"/>
      <c r="E184" s="41"/>
      <c r="F184" s="148">
        <f t="shared" ref="F184:L184" si="24">SUM(F182:F183)+F181</f>
        <v>207000</v>
      </c>
      <c r="G184" s="163">
        <f t="shared" si="24"/>
        <v>5940.9</v>
      </c>
      <c r="H184" s="148">
        <f t="shared" si="24"/>
        <v>6497.56</v>
      </c>
      <c r="I184" s="148">
        <f t="shared" si="24"/>
        <v>6292.8</v>
      </c>
      <c r="J184" s="148">
        <f t="shared" si="24"/>
        <v>3934.75</v>
      </c>
      <c r="K184" s="148">
        <f t="shared" si="24"/>
        <v>22666.010000000002</v>
      </c>
      <c r="L184" s="163">
        <f t="shared" si="24"/>
        <v>184333.99</v>
      </c>
      <c r="AG184" s="45"/>
      <c r="AH184" s="45"/>
      <c r="AI184" s="45"/>
      <c r="AJ184" s="45"/>
      <c r="AK184" s="45"/>
      <c r="AL184" s="45"/>
      <c r="AM184" s="45"/>
      <c r="AN184" s="45"/>
      <c r="AO184" s="45"/>
      <c r="AP184" s="45"/>
      <c r="AQ184" s="45"/>
      <c r="AT184" s="45"/>
      <c r="AU184" s="45"/>
      <c r="AV184" s="45"/>
      <c r="AW184" s="45"/>
      <c r="AX184" s="45"/>
      <c r="AY184" s="45"/>
      <c r="AZ184" s="45"/>
      <c r="BA184" s="45"/>
      <c r="BB184" s="45"/>
      <c r="BC184" s="45"/>
      <c r="BD184" s="45"/>
      <c r="BE184" s="45"/>
      <c r="BF184" s="45"/>
      <c r="BG184" s="45"/>
      <c r="BH184" s="45"/>
      <c r="BI184" s="45"/>
      <c r="BJ184" s="45"/>
      <c r="BK184" s="45"/>
      <c r="BL184" s="45"/>
      <c r="BM184" s="45"/>
      <c r="BN184" s="45"/>
      <c r="BO184" s="45"/>
      <c r="BP184" s="45"/>
      <c r="BQ184" s="45"/>
      <c r="BR184" s="45"/>
      <c r="BS184" s="45"/>
      <c r="BT184" s="45"/>
      <c r="BU184" s="45"/>
      <c r="BV184" s="45"/>
      <c r="BW184" s="45"/>
      <c r="BX184" s="45"/>
      <c r="BY184" s="45"/>
      <c r="BZ184" s="45"/>
      <c r="CA184" s="45"/>
      <c r="CB184" s="45"/>
      <c r="CC184" s="45"/>
      <c r="CD184" s="45"/>
      <c r="CE184" s="45"/>
      <c r="CF184" s="45"/>
      <c r="CG184" s="45"/>
      <c r="CH184" s="45"/>
      <c r="CI184" s="45"/>
      <c r="CJ184" s="45"/>
      <c r="CK184" s="45"/>
      <c r="CL184" s="45"/>
      <c r="CM184" s="45"/>
      <c r="CN184" s="45"/>
      <c r="CO184" s="45"/>
      <c r="CP184" s="45"/>
      <c r="CQ184" s="45"/>
      <c r="CR184" s="45"/>
      <c r="CS184" s="45"/>
      <c r="CT184" s="45"/>
      <c r="CU184" s="45"/>
      <c r="CV184" s="45"/>
      <c r="CW184" s="45"/>
      <c r="CX184" s="45"/>
      <c r="CY184" s="45"/>
      <c r="CZ184" s="45"/>
      <c r="DA184" s="45"/>
      <c r="DB184" s="45"/>
      <c r="DC184" s="45"/>
      <c r="DD184" s="45"/>
      <c r="DE184" s="45"/>
      <c r="DF184" s="45"/>
      <c r="DG184" s="45"/>
      <c r="DH184" s="45"/>
      <c r="DI184" s="45"/>
      <c r="DJ184" s="45"/>
      <c r="DK184" s="45"/>
      <c r="DL184" s="45"/>
      <c r="DM184" s="45"/>
      <c r="DN184" s="45"/>
      <c r="DO184" s="45"/>
      <c r="DP184" s="45"/>
      <c r="DQ184" s="45"/>
      <c r="DR184" s="45"/>
      <c r="DS184" s="45"/>
      <c r="DT184" s="45"/>
      <c r="DU184" s="45"/>
      <c r="DV184" s="45"/>
      <c r="DW184" s="45"/>
      <c r="DX184" s="45"/>
      <c r="DY184" s="45"/>
      <c r="DZ184" s="45"/>
      <c r="EA184" s="45"/>
      <c r="EB184" s="45"/>
      <c r="EC184" s="45"/>
      <c r="ED184" s="45"/>
      <c r="EE184" s="45"/>
      <c r="EF184" s="45"/>
      <c r="EG184" s="45"/>
      <c r="EH184" s="45"/>
      <c r="EI184" s="45"/>
      <c r="EJ184" s="45"/>
      <c r="EK184" s="45"/>
      <c r="EL184" s="45"/>
      <c r="EM184" s="45"/>
      <c r="EN184" s="45"/>
      <c r="EO184" s="45"/>
      <c r="EP184" s="45"/>
      <c r="EQ184" s="45"/>
      <c r="ER184" s="45"/>
      <c r="ES184" s="45"/>
      <c r="ET184" s="45"/>
      <c r="EU184" s="45"/>
      <c r="EV184" s="45"/>
      <c r="EW184" s="45"/>
      <c r="EX184" s="45"/>
      <c r="EY184" s="45"/>
      <c r="EZ184" s="45"/>
      <c r="FA184" s="45"/>
      <c r="FB184" s="45"/>
      <c r="FC184" s="45"/>
      <c r="FD184" s="45"/>
      <c r="FE184" s="45"/>
      <c r="FF184" s="45"/>
      <c r="FG184" s="45"/>
      <c r="FH184" s="45"/>
      <c r="FI184" s="45"/>
      <c r="FJ184" s="45"/>
      <c r="FK184" s="45"/>
      <c r="FL184" s="45"/>
      <c r="FM184" s="45"/>
      <c r="FN184" s="45"/>
      <c r="FO184" s="45"/>
      <c r="FP184" s="45"/>
      <c r="FQ184" s="45"/>
      <c r="FR184" s="45"/>
      <c r="FS184" s="45"/>
      <c r="FT184" s="45"/>
      <c r="FU184" s="45"/>
      <c r="FV184" s="45"/>
      <c r="FW184" s="45"/>
      <c r="FX184" s="45"/>
      <c r="FY184" s="45"/>
      <c r="FZ184" s="45"/>
      <c r="GA184" s="45"/>
      <c r="GB184" s="45"/>
      <c r="GC184" s="45"/>
      <c r="GD184" s="45"/>
      <c r="GE184" s="45"/>
      <c r="GF184" s="45"/>
      <c r="GG184" s="45"/>
      <c r="GH184" s="45"/>
      <c r="GI184" s="45"/>
      <c r="GJ184" s="45"/>
      <c r="GK184" s="45"/>
      <c r="GL184" s="45"/>
      <c r="GM184" s="45"/>
      <c r="GN184" s="45"/>
      <c r="GO184" s="45"/>
      <c r="GP184" s="45"/>
      <c r="GQ184" s="45"/>
      <c r="GR184" s="45"/>
      <c r="GS184" s="45"/>
      <c r="GT184" s="45"/>
      <c r="GU184" s="45"/>
      <c r="GV184" s="45"/>
      <c r="GW184" s="45"/>
      <c r="GX184" s="45"/>
      <c r="GY184" s="45"/>
      <c r="GZ184" s="45"/>
      <c r="HA184" s="45"/>
      <c r="HB184" s="45"/>
      <c r="HC184" s="45"/>
      <c r="HD184" s="45"/>
      <c r="HE184" s="45"/>
      <c r="HF184" s="45"/>
      <c r="HG184" s="45"/>
      <c r="HH184" s="45"/>
      <c r="HI184" s="45"/>
      <c r="HJ184" s="45"/>
      <c r="HK184" s="45"/>
      <c r="HL184" s="45"/>
      <c r="HM184" s="45"/>
      <c r="HN184" s="45"/>
      <c r="HO184" s="45"/>
      <c r="HP184" s="45"/>
      <c r="HQ184" s="45"/>
      <c r="HR184" s="45"/>
      <c r="HS184" s="45"/>
      <c r="HT184" s="45"/>
      <c r="HU184" s="45"/>
      <c r="HV184" s="45"/>
      <c r="HW184" s="45"/>
      <c r="HX184" s="45"/>
      <c r="HY184" s="45"/>
      <c r="HZ184" s="45"/>
      <c r="IA184" s="50"/>
      <c r="IB184" s="50"/>
    </row>
    <row r="185" spans="1:668" x14ac:dyDescent="0.25">
      <c r="A185" s="45"/>
    </row>
    <row r="186" spans="1:668" x14ac:dyDescent="0.25">
      <c r="A186" s="37" t="s">
        <v>66</v>
      </c>
      <c r="B186" s="3"/>
      <c r="C186" s="42"/>
      <c r="D186" s="38"/>
      <c r="E186" s="38"/>
      <c r="AG186" s="45"/>
      <c r="AH186" s="45"/>
      <c r="AI186" s="45"/>
      <c r="AJ186" s="45"/>
      <c r="AK186" s="45"/>
      <c r="AL186" s="45"/>
      <c r="AM186" s="45"/>
      <c r="AN186" s="45"/>
      <c r="AO186" s="45"/>
      <c r="AP186" s="45"/>
      <c r="AQ186" s="45"/>
    </row>
    <row r="187" spans="1:668" x14ac:dyDescent="0.25">
      <c r="A187" s="4" t="s">
        <v>50</v>
      </c>
      <c r="B187" s="5" t="s">
        <v>131</v>
      </c>
      <c r="C187" s="6" t="s">
        <v>73</v>
      </c>
      <c r="D187" s="10">
        <v>44197</v>
      </c>
      <c r="E187" s="10" t="s">
        <v>113</v>
      </c>
      <c r="F187" s="132">
        <v>86000</v>
      </c>
      <c r="G187" s="176">
        <f t="shared" ref="G187" si="25">F187*0.0287</f>
        <v>2468.1999999999998</v>
      </c>
      <c r="H187" s="183">
        <v>8812.2199999999993</v>
      </c>
      <c r="I187" s="183">
        <f t="shared" ref="I187" si="26">F187*0.0304</f>
        <v>2614.4</v>
      </c>
      <c r="J187" s="183">
        <v>25</v>
      </c>
      <c r="K187" s="183">
        <v>13919.82</v>
      </c>
      <c r="L187" s="176">
        <v>72080.179999999993</v>
      </c>
      <c r="AG187" s="45"/>
      <c r="AH187" s="45"/>
      <c r="AI187" s="45"/>
      <c r="AJ187" s="45"/>
      <c r="AK187" s="45"/>
      <c r="AL187" s="45"/>
      <c r="AM187" s="45"/>
      <c r="AN187" s="45"/>
      <c r="AO187" s="45"/>
      <c r="AP187" s="45"/>
      <c r="AQ187" s="45"/>
      <c r="IC187" s="45"/>
      <c r="ID187" s="45"/>
      <c r="IE187" s="45"/>
      <c r="IF187" s="45"/>
      <c r="IG187" s="45"/>
      <c r="IH187" s="45"/>
      <c r="II187" s="45"/>
      <c r="IJ187" s="45"/>
      <c r="IK187" s="45"/>
      <c r="IL187" s="45"/>
      <c r="IM187" s="45"/>
      <c r="IN187" s="45"/>
      <c r="IO187" s="45"/>
      <c r="IP187" s="45"/>
      <c r="IQ187" s="45"/>
      <c r="IR187" s="45"/>
      <c r="IS187" s="45"/>
      <c r="IT187" s="45"/>
      <c r="IU187" s="45"/>
      <c r="IV187" s="45"/>
      <c r="IW187" s="45"/>
      <c r="IX187" s="45"/>
      <c r="IY187" s="45"/>
      <c r="IZ187" s="45"/>
      <c r="JA187" s="45"/>
      <c r="JB187" s="45"/>
      <c r="JC187" s="45"/>
      <c r="JD187" s="45"/>
      <c r="JE187" s="45"/>
      <c r="JF187" s="45"/>
      <c r="JG187" s="45"/>
      <c r="JH187" s="45"/>
      <c r="JI187" s="45"/>
      <c r="JJ187" s="45"/>
      <c r="JK187" s="45"/>
      <c r="JL187" s="45"/>
      <c r="JM187" s="45"/>
      <c r="JN187" s="45"/>
      <c r="JO187" s="45"/>
      <c r="JP187" s="45"/>
      <c r="JQ187" s="45"/>
      <c r="JR187" s="45"/>
      <c r="JS187" s="45"/>
      <c r="JT187" s="45"/>
      <c r="JU187" s="45"/>
      <c r="JV187" s="45"/>
      <c r="JW187" s="45"/>
      <c r="JX187" s="45"/>
      <c r="JY187" s="45"/>
      <c r="JZ187" s="45"/>
      <c r="KA187" s="45"/>
      <c r="KB187" s="45"/>
      <c r="KC187" s="45"/>
      <c r="KD187" s="45"/>
      <c r="KE187" s="45"/>
      <c r="KF187" s="45"/>
      <c r="KG187" s="45"/>
      <c r="KH187" s="45"/>
      <c r="KI187" s="45"/>
      <c r="KJ187" s="45"/>
      <c r="KK187" s="45"/>
      <c r="KL187" s="45"/>
      <c r="KM187" s="45"/>
      <c r="KN187" s="45"/>
      <c r="KO187" s="45"/>
      <c r="KP187" s="45"/>
      <c r="KQ187" s="45"/>
      <c r="KR187" s="45"/>
      <c r="KS187" s="45"/>
      <c r="KT187" s="45"/>
      <c r="KU187" s="45"/>
      <c r="KV187" s="45"/>
      <c r="KW187" s="45"/>
      <c r="KX187" s="45"/>
      <c r="KY187" s="45"/>
      <c r="KZ187" s="45"/>
      <c r="LA187" s="45"/>
      <c r="LB187" s="45"/>
      <c r="LC187" s="45"/>
      <c r="LD187" s="45"/>
      <c r="LE187" s="45"/>
      <c r="LF187" s="45"/>
      <c r="LG187" s="45"/>
      <c r="LH187" s="45"/>
      <c r="LI187" s="45"/>
      <c r="LJ187" s="45"/>
      <c r="LK187" s="45"/>
      <c r="LL187" s="45"/>
      <c r="LM187" s="45"/>
      <c r="LN187" s="45"/>
      <c r="LO187" s="45"/>
      <c r="LP187" s="45"/>
      <c r="LQ187" s="45"/>
      <c r="LR187" s="45"/>
      <c r="LS187" s="45"/>
      <c r="LT187" s="45"/>
      <c r="LU187" s="45"/>
      <c r="LV187" s="45"/>
      <c r="LW187" s="45"/>
      <c r="LX187" s="45"/>
      <c r="LY187" s="45"/>
      <c r="LZ187" s="45"/>
      <c r="MA187" s="45"/>
      <c r="MB187" s="45"/>
      <c r="MC187" s="45"/>
      <c r="MD187" s="45"/>
      <c r="ME187" s="45"/>
      <c r="MF187" s="45"/>
      <c r="MG187" s="45"/>
      <c r="MH187" s="45"/>
      <c r="MI187" s="45"/>
      <c r="MJ187" s="45"/>
      <c r="MK187" s="45"/>
      <c r="ML187" s="45"/>
      <c r="MM187" s="45"/>
      <c r="MN187" s="45"/>
      <c r="MO187" s="45"/>
      <c r="MP187" s="45"/>
      <c r="MQ187" s="45"/>
      <c r="MR187" s="45"/>
      <c r="MS187" s="45"/>
      <c r="MT187" s="45"/>
      <c r="MU187" s="45"/>
      <c r="MV187" s="45"/>
      <c r="MW187" s="45"/>
      <c r="MX187" s="45"/>
      <c r="MY187" s="45"/>
      <c r="MZ187" s="45"/>
      <c r="NA187" s="45"/>
      <c r="NB187" s="45"/>
      <c r="NC187" s="45"/>
      <c r="ND187" s="45"/>
      <c r="NE187" s="45"/>
      <c r="NF187" s="45"/>
      <c r="NG187" s="45"/>
      <c r="NH187" s="45"/>
      <c r="NI187" s="45"/>
      <c r="NJ187" s="45"/>
      <c r="NK187" s="45"/>
      <c r="NL187" s="45"/>
      <c r="NM187" s="45"/>
      <c r="NN187" s="45"/>
      <c r="NO187" s="45"/>
      <c r="NP187" s="45"/>
      <c r="NQ187" s="45"/>
      <c r="NR187" s="45"/>
      <c r="NS187" s="45"/>
      <c r="NT187" s="45"/>
      <c r="NU187" s="45"/>
      <c r="NV187" s="45"/>
      <c r="NW187" s="45"/>
      <c r="NX187" s="45"/>
      <c r="NY187" s="45"/>
      <c r="NZ187" s="45"/>
      <c r="OA187" s="45"/>
      <c r="OB187" s="45"/>
      <c r="OC187" s="45"/>
      <c r="OD187" s="45"/>
      <c r="OE187" s="45"/>
      <c r="OF187" s="45"/>
      <c r="OG187" s="45"/>
      <c r="OH187" s="45"/>
      <c r="OI187" s="45"/>
      <c r="OJ187" s="45"/>
      <c r="OK187" s="45"/>
      <c r="OL187" s="45"/>
      <c r="OM187" s="45"/>
      <c r="ON187" s="45"/>
      <c r="OO187" s="45"/>
      <c r="OP187" s="45"/>
      <c r="OQ187" s="45"/>
      <c r="OR187" s="45"/>
      <c r="OS187" s="45"/>
      <c r="OT187" s="45"/>
      <c r="OU187" s="45"/>
      <c r="OV187" s="45"/>
      <c r="OW187" s="45"/>
      <c r="OX187" s="45"/>
      <c r="OY187" s="45"/>
      <c r="OZ187" s="45"/>
      <c r="PA187" s="45"/>
      <c r="PB187" s="45"/>
      <c r="PC187" s="45"/>
      <c r="PD187" s="45"/>
      <c r="PE187" s="45"/>
      <c r="PF187" s="45"/>
      <c r="PG187" s="45"/>
      <c r="PH187" s="45"/>
      <c r="PI187" s="45"/>
      <c r="PJ187" s="45"/>
      <c r="PK187" s="45"/>
      <c r="PL187" s="45"/>
      <c r="PM187" s="45"/>
      <c r="PN187" s="45"/>
      <c r="PO187" s="45"/>
      <c r="PP187" s="45"/>
      <c r="PQ187" s="45"/>
      <c r="PR187" s="45"/>
      <c r="PS187" s="45"/>
      <c r="PT187" s="45"/>
      <c r="PU187" s="45"/>
      <c r="PV187" s="45"/>
      <c r="PW187" s="45"/>
      <c r="PX187" s="45"/>
      <c r="PY187" s="45"/>
      <c r="PZ187" s="45"/>
      <c r="QA187" s="45"/>
      <c r="QB187" s="45"/>
      <c r="QC187" s="45"/>
      <c r="QD187" s="45"/>
      <c r="QE187" s="45"/>
      <c r="QF187" s="45"/>
      <c r="QG187" s="45"/>
      <c r="QH187" s="45"/>
      <c r="QI187" s="45"/>
      <c r="QJ187" s="45"/>
      <c r="QK187" s="45"/>
      <c r="QL187" s="45"/>
      <c r="QM187" s="45"/>
      <c r="QN187" s="45"/>
      <c r="QO187" s="45"/>
      <c r="QP187" s="45"/>
      <c r="QQ187" s="45"/>
      <c r="QR187" s="45"/>
      <c r="QS187" s="45"/>
      <c r="QT187" s="45"/>
      <c r="QU187" s="45"/>
      <c r="QV187" s="45"/>
      <c r="QW187" s="45"/>
      <c r="QX187" s="45"/>
      <c r="QY187" s="45"/>
      <c r="QZ187" s="45"/>
      <c r="RA187" s="45"/>
      <c r="RB187" s="45"/>
      <c r="RC187" s="45"/>
      <c r="RD187" s="45"/>
      <c r="RE187" s="45"/>
      <c r="RF187" s="45"/>
      <c r="RG187" s="45"/>
      <c r="RH187" s="45"/>
      <c r="RI187" s="45"/>
      <c r="RJ187" s="45"/>
      <c r="RK187" s="45"/>
      <c r="RL187" s="45"/>
      <c r="RM187" s="45"/>
      <c r="RN187" s="45"/>
      <c r="RO187" s="45"/>
      <c r="RP187" s="45"/>
      <c r="RQ187" s="45"/>
      <c r="RR187" s="45"/>
      <c r="RS187" s="45"/>
      <c r="RT187" s="45"/>
      <c r="RU187" s="45"/>
      <c r="RV187" s="45"/>
      <c r="RW187" s="45"/>
      <c r="RX187" s="45"/>
      <c r="RY187" s="45"/>
      <c r="RZ187" s="45"/>
      <c r="SA187" s="45"/>
      <c r="SB187" s="45"/>
      <c r="SC187" s="45"/>
      <c r="SD187" s="45"/>
      <c r="SE187" s="45"/>
      <c r="SF187" s="45"/>
      <c r="SG187" s="45"/>
      <c r="SH187" s="45"/>
      <c r="SI187" s="45"/>
      <c r="SJ187" s="45"/>
      <c r="SK187" s="45"/>
      <c r="SL187" s="45"/>
      <c r="SM187" s="45"/>
      <c r="SN187" s="45"/>
      <c r="SO187" s="45"/>
      <c r="SP187" s="45"/>
      <c r="SQ187" s="45"/>
      <c r="SR187" s="45"/>
      <c r="SS187" s="45"/>
      <c r="ST187" s="45"/>
      <c r="SU187" s="45"/>
      <c r="SV187" s="45"/>
      <c r="SW187" s="45"/>
      <c r="SX187" s="45"/>
      <c r="SY187" s="45"/>
      <c r="SZ187" s="45"/>
      <c r="TA187" s="45"/>
      <c r="TB187" s="45"/>
      <c r="TC187" s="45"/>
      <c r="TD187" s="45"/>
      <c r="TE187" s="45"/>
      <c r="TF187" s="45"/>
      <c r="TG187" s="45"/>
      <c r="TH187" s="45"/>
      <c r="TI187" s="45"/>
      <c r="TJ187" s="45"/>
      <c r="TK187" s="45"/>
      <c r="TL187" s="45"/>
      <c r="TM187" s="45"/>
      <c r="TN187" s="45"/>
      <c r="TO187" s="45"/>
      <c r="TP187" s="45"/>
      <c r="TQ187" s="45"/>
      <c r="TR187" s="45"/>
      <c r="TS187" s="45"/>
      <c r="TT187" s="45"/>
      <c r="TU187" s="45"/>
      <c r="TV187" s="45"/>
      <c r="TW187" s="45"/>
      <c r="TX187" s="45"/>
      <c r="TY187" s="45"/>
      <c r="TZ187" s="45"/>
      <c r="UA187" s="45"/>
      <c r="UB187" s="45"/>
      <c r="UC187" s="45"/>
      <c r="UD187" s="45"/>
      <c r="UE187" s="45"/>
      <c r="UF187" s="45"/>
      <c r="UG187" s="45"/>
      <c r="UH187" s="45"/>
      <c r="UI187" s="45"/>
      <c r="UJ187" s="45"/>
      <c r="UK187" s="45"/>
      <c r="UL187" s="45"/>
      <c r="UM187" s="45"/>
      <c r="UN187" s="45"/>
      <c r="UO187" s="45"/>
      <c r="UP187" s="45"/>
      <c r="UQ187" s="45"/>
      <c r="UR187" s="45"/>
      <c r="US187" s="45"/>
      <c r="UT187" s="45"/>
      <c r="UU187" s="45"/>
      <c r="UV187" s="45"/>
      <c r="UW187" s="45"/>
      <c r="UX187" s="45"/>
      <c r="UY187" s="45"/>
      <c r="UZ187" s="45"/>
      <c r="VA187" s="45"/>
      <c r="VB187" s="45"/>
      <c r="VC187" s="45"/>
      <c r="VD187" s="45"/>
      <c r="VE187" s="45"/>
      <c r="VF187" s="45"/>
      <c r="VG187" s="45"/>
      <c r="VH187" s="45"/>
      <c r="VI187" s="45"/>
      <c r="VJ187" s="45"/>
      <c r="VK187" s="45"/>
      <c r="VL187" s="45"/>
      <c r="VM187" s="45"/>
      <c r="VN187" s="45"/>
      <c r="VO187" s="45"/>
      <c r="VP187" s="45"/>
      <c r="VQ187" s="45"/>
      <c r="VR187" s="45"/>
      <c r="VS187" s="45"/>
      <c r="VT187" s="45"/>
      <c r="VU187" s="45"/>
      <c r="VV187" s="45"/>
      <c r="VW187" s="45"/>
      <c r="VX187" s="45"/>
      <c r="VY187" s="45"/>
      <c r="VZ187" s="45"/>
      <c r="WA187" s="45"/>
      <c r="WB187" s="45"/>
      <c r="WC187" s="45"/>
      <c r="WD187" s="45"/>
      <c r="WE187" s="45"/>
      <c r="WF187" s="45"/>
      <c r="WG187" s="45"/>
      <c r="WH187" s="45"/>
      <c r="WI187" s="45"/>
      <c r="WJ187" s="45"/>
      <c r="WK187" s="45"/>
      <c r="WL187" s="45"/>
      <c r="WM187" s="45"/>
      <c r="WN187" s="45"/>
      <c r="WO187" s="45"/>
      <c r="WP187" s="45"/>
      <c r="WQ187" s="45"/>
      <c r="WR187" s="45"/>
      <c r="WS187" s="45"/>
      <c r="WT187" s="45"/>
      <c r="WU187" s="45"/>
      <c r="WV187" s="45"/>
      <c r="WW187" s="45"/>
      <c r="WX187" s="45"/>
      <c r="WY187" s="45"/>
      <c r="WZ187" s="45"/>
      <c r="XA187" s="45"/>
      <c r="XB187" s="45"/>
      <c r="XC187" s="45"/>
      <c r="XD187" s="45"/>
      <c r="XE187" s="45"/>
      <c r="XF187" s="45"/>
      <c r="XG187" s="45"/>
      <c r="XH187" s="45"/>
      <c r="XI187" s="45"/>
      <c r="XJ187" s="45"/>
      <c r="XK187" s="45"/>
      <c r="XL187" s="45"/>
      <c r="XM187" s="45"/>
      <c r="XN187" s="45"/>
      <c r="XO187" s="45"/>
      <c r="XP187" s="45"/>
      <c r="XQ187" s="45"/>
      <c r="XR187" s="45"/>
      <c r="XS187" s="45"/>
      <c r="XT187" s="45"/>
      <c r="XU187" s="45"/>
      <c r="XV187" s="45"/>
      <c r="XW187" s="45"/>
      <c r="XX187" s="45"/>
      <c r="XY187" s="45"/>
      <c r="XZ187" s="45"/>
      <c r="YA187" s="45"/>
      <c r="YB187" s="45"/>
      <c r="YC187" s="45"/>
      <c r="YD187" s="45"/>
      <c r="YE187" s="45"/>
      <c r="YF187" s="45"/>
      <c r="YG187" s="45"/>
      <c r="YH187" s="45"/>
      <c r="YI187" s="45"/>
      <c r="YJ187" s="45"/>
      <c r="YK187" s="45"/>
      <c r="YL187" s="45"/>
      <c r="YM187" s="45"/>
      <c r="YN187" s="45"/>
      <c r="YO187" s="45"/>
      <c r="YP187" s="45"/>
      <c r="YQ187" s="45"/>
      <c r="YR187" s="45"/>
    </row>
    <row r="188" spans="1:668" x14ac:dyDescent="0.25">
      <c r="A188" s="4" t="s">
        <v>52</v>
      </c>
      <c r="B188" s="5" t="s">
        <v>16</v>
      </c>
      <c r="C188" s="6" t="s">
        <v>72</v>
      </c>
      <c r="D188" s="10">
        <v>44197</v>
      </c>
      <c r="E188" s="10" t="s">
        <v>113</v>
      </c>
      <c r="F188" s="132">
        <v>45000</v>
      </c>
      <c r="G188" s="176">
        <f t="shared" ref="G188:G196" si="27">F188*0.0287</f>
        <v>1291.5</v>
      </c>
      <c r="H188" s="183">
        <v>0</v>
      </c>
      <c r="I188" s="183">
        <f t="shared" ref="I188:I196" si="28">F188*0.0304</f>
        <v>1368</v>
      </c>
      <c r="J188" s="183">
        <v>25</v>
      </c>
      <c r="K188" s="183">
        <v>2684.5</v>
      </c>
      <c r="L188" s="176">
        <f t="shared" ref="L188:L196" si="29">F188-K188</f>
        <v>42315.5</v>
      </c>
      <c r="O188" s="45"/>
      <c r="P188" s="45"/>
      <c r="Q188" s="45"/>
      <c r="R188" s="45"/>
      <c r="S188" s="45"/>
      <c r="T188" s="45"/>
      <c r="U188" s="45"/>
      <c r="V188" s="45"/>
      <c r="W188" s="45"/>
      <c r="X188" s="45"/>
      <c r="Y188" s="45"/>
      <c r="Z188" s="45"/>
      <c r="AA188" s="45"/>
      <c r="AB188" s="45"/>
      <c r="AC188" s="45"/>
      <c r="AD188" s="45"/>
      <c r="AE188" s="45"/>
      <c r="AF188" s="45"/>
      <c r="AG188" s="45"/>
      <c r="AH188" s="45"/>
      <c r="AI188" s="45"/>
      <c r="AJ188" s="45"/>
      <c r="AK188" s="45"/>
      <c r="AL188" s="45"/>
      <c r="AM188" s="45"/>
      <c r="AN188" s="45"/>
      <c r="AO188" s="45"/>
      <c r="AP188" s="45"/>
      <c r="AQ188" s="45"/>
      <c r="AR188" s="45"/>
      <c r="AS188" s="45"/>
    </row>
    <row r="189" spans="1:668" x14ac:dyDescent="0.25">
      <c r="A189" s="4" t="s">
        <v>51</v>
      </c>
      <c r="B189" s="5" t="s">
        <v>16</v>
      </c>
      <c r="C189" s="6" t="s">
        <v>72</v>
      </c>
      <c r="D189" s="10">
        <v>44197</v>
      </c>
      <c r="E189" s="10" t="s">
        <v>113</v>
      </c>
      <c r="F189" s="132">
        <v>45000</v>
      </c>
      <c r="G189" s="176">
        <f t="shared" si="27"/>
        <v>1291.5</v>
      </c>
      <c r="H189" s="183">
        <v>0</v>
      </c>
      <c r="I189" s="183">
        <f t="shared" si="28"/>
        <v>1368</v>
      </c>
      <c r="J189" s="183">
        <v>25</v>
      </c>
      <c r="K189" s="183">
        <v>4034.62</v>
      </c>
      <c r="L189" s="176">
        <f t="shared" si="29"/>
        <v>40965.379999999997</v>
      </c>
      <c r="R189" s="45"/>
      <c r="S189" s="45"/>
      <c r="T189" s="45"/>
      <c r="U189" s="45"/>
      <c r="V189" s="45"/>
      <c r="W189" s="45"/>
      <c r="X189" s="45"/>
      <c r="Y189" s="45"/>
      <c r="Z189" s="45"/>
      <c r="AA189" s="45"/>
      <c r="AB189" s="45"/>
      <c r="AC189" s="45"/>
      <c r="AD189" s="45"/>
      <c r="AE189" s="45"/>
      <c r="AF189" s="45"/>
      <c r="AG189" s="45"/>
      <c r="AH189" s="45"/>
      <c r="AI189" s="45"/>
      <c r="AJ189" s="45"/>
      <c r="AK189" s="45"/>
      <c r="AL189" s="45"/>
      <c r="AM189" s="45"/>
      <c r="AN189" s="45"/>
      <c r="AO189" s="45"/>
      <c r="AP189" s="45"/>
      <c r="AQ189" s="45"/>
    </row>
    <row r="190" spans="1:668" x14ac:dyDescent="0.25">
      <c r="A190" s="4" t="s">
        <v>49</v>
      </c>
      <c r="B190" s="5" t="s">
        <v>16</v>
      </c>
      <c r="C190" s="6" t="s">
        <v>73</v>
      </c>
      <c r="D190" s="10">
        <v>44197</v>
      </c>
      <c r="E190" s="10" t="s">
        <v>113</v>
      </c>
      <c r="F190" s="132">
        <v>45000</v>
      </c>
      <c r="G190" s="176">
        <f t="shared" si="27"/>
        <v>1291.5</v>
      </c>
      <c r="H190" s="183">
        <v>0</v>
      </c>
      <c r="I190" s="183">
        <f t="shared" si="28"/>
        <v>1368</v>
      </c>
      <c r="J190" s="183">
        <v>1375.12</v>
      </c>
      <c r="K190" s="183">
        <v>4034.62</v>
      </c>
      <c r="L190" s="176">
        <f t="shared" si="29"/>
        <v>40965.379999999997</v>
      </c>
      <c r="O190" s="45"/>
      <c r="P190" s="45"/>
      <c r="Q190" s="45"/>
      <c r="R190" s="45"/>
      <c r="S190" s="45"/>
      <c r="T190" s="45"/>
      <c r="U190" s="45"/>
      <c r="V190" s="45"/>
      <c r="W190" s="45"/>
      <c r="X190" s="45"/>
      <c r="Y190" s="45"/>
      <c r="Z190" s="45"/>
      <c r="AA190" s="45"/>
      <c r="AB190" s="45"/>
      <c r="AC190" s="45"/>
      <c r="AD190" s="45"/>
      <c r="AE190" s="45"/>
      <c r="AF190" s="45"/>
      <c r="AG190" s="45"/>
      <c r="AH190" s="45"/>
      <c r="AI190" s="45"/>
      <c r="AJ190" s="45"/>
      <c r="AK190" s="45"/>
      <c r="AL190" s="45"/>
      <c r="AM190" s="45"/>
      <c r="AN190" s="45"/>
      <c r="AO190" s="45"/>
      <c r="AP190" s="45"/>
      <c r="AQ190" s="45"/>
      <c r="AR190" s="51"/>
      <c r="AS190" s="51"/>
    </row>
    <row r="191" spans="1:668" x14ac:dyDescent="0.25">
      <c r="A191" s="4" t="s">
        <v>128</v>
      </c>
      <c r="B191" s="5" t="s">
        <v>16</v>
      </c>
      <c r="C191" s="6" t="s">
        <v>73</v>
      </c>
      <c r="D191" s="10">
        <v>44197</v>
      </c>
      <c r="E191" s="10" t="s">
        <v>113</v>
      </c>
      <c r="F191" s="132">
        <v>45000</v>
      </c>
      <c r="G191" s="176">
        <f t="shared" si="27"/>
        <v>1291.5</v>
      </c>
      <c r="H191" s="183">
        <v>0</v>
      </c>
      <c r="I191" s="183">
        <f t="shared" si="28"/>
        <v>1368</v>
      </c>
      <c r="J191" s="183">
        <v>25</v>
      </c>
      <c r="K191" s="196">
        <v>2684.5</v>
      </c>
      <c r="L191" s="176">
        <f t="shared" si="29"/>
        <v>42315.5</v>
      </c>
      <c r="R191" s="45"/>
      <c r="S191" s="45"/>
      <c r="T191" s="45"/>
      <c r="U191" s="45"/>
      <c r="V191" s="45"/>
      <c r="W191" s="45"/>
      <c r="X191" s="45"/>
      <c r="Y191" s="45"/>
      <c r="Z191" s="45"/>
      <c r="AA191" s="45"/>
      <c r="AB191" s="45"/>
      <c r="AC191" s="45"/>
      <c r="AD191" s="45"/>
      <c r="AE191" s="45"/>
      <c r="AF191" s="45"/>
      <c r="AG191" s="45"/>
      <c r="AH191" s="45"/>
      <c r="AI191" s="45"/>
      <c r="AJ191" s="45"/>
      <c r="AK191" s="45"/>
      <c r="AL191" s="45"/>
      <c r="AM191" s="45"/>
      <c r="AN191" s="45"/>
      <c r="AO191" s="45"/>
      <c r="AP191" s="45"/>
      <c r="AQ191" s="45"/>
    </row>
    <row r="192" spans="1:668" x14ac:dyDescent="0.25">
      <c r="A192" s="4" t="s">
        <v>48</v>
      </c>
      <c r="B192" s="5" t="s">
        <v>16</v>
      </c>
      <c r="C192" s="6" t="s">
        <v>72</v>
      </c>
      <c r="D192" s="10">
        <v>44197</v>
      </c>
      <c r="E192" s="10" t="s">
        <v>113</v>
      </c>
      <c r="F192" s="132">
        <v>66000</v>
      </c>
      <c r="G192" s="176">
        <f t="shared" si="27"/>
        <v>1894.2</v>
      </c>
      <c r="H192" s="183">
        <v>3676.16</v>
      </c>
      <c r="I192" s="183">
        <f t="shared" si="28"/>
        <v>2006.4</v>
      </c>
      <c r="J192" s="183">
        <v>1375.12</v>
      </c>
      <c r="K192" s="183">
        <v>7601.76</v>
      </c>
      <c r="L192" s="176">
        <f t="shared" si="29"/>
        <v>58398.239999999998</v>
      </c>
      <c r="O192" s="45"/>
      <c r="P192" s="45"/>
      <c r="Q192" s="45"/>
      <c r="R192" s="45"/>
      <c r="S192" s="45"/>
      <c r="T192" s="45"/>
      <c r="U192" s="45"/>
      <c r="V192" s="45"/>
      <c r="W192" s="45"/>
      <c r="X192" s="45"/>
      <c r="Y192" s="45"/>
      <c r="Z192" s="45"/>
      <c r="AA192" s="45"/>
      <c r="AB192" s="45"/>
      <c r="AC192" s="45"/>
      <c r="AD192" s="45"/>
      <c r="AE192" s="45"/>
      <c r="AF192" s="45"/>
      <c r="AG192" s="45"/>
      <c r="AH192" s="45"/>
      <c r="AI192" s="45"/>
      <c r="AJ192" s="45"/>
      <c r="AK192" s="45"/>
      <c r="AL192" s="45"/>
      <c r="AM192" s="45"/>
      <c r="AN192" s="45"/>
      <c r="AO192" s="45"/>
      <c r="AP192" s="45"/>
      <c r="AQ192" s="45"/>
      <c r="AR192" s="45"/>
      <c r="AS192" s="45"/>
    </row>
    <row r="193" spans="1:668" x14ac:dyDescent="0.25">
      <c r="A193" s="4" t="s">
        <v>129</v>
      </c>
      <c r="B193" s="5" t="s">
        <v>17</v>
      </c>
      <c r="C193" s="6" t="s">
        <v>72</v>
      </c>
      <c r="D193" s="10">
        <v>44562</v>
      </c>
      <c r="E193" s="10" t="s">
        <v>113</v>
      </c>
      <c r="F193" s="132">
        <v>45000</v>
      </c>
      <c r="G193" s="176">
        <f t="shared" si="27"/>
        <v>1291.5</v>
      </c>
      <c r="H193" s="183">
        <v>1148.33</v>
      </c>
      <c r="I193" s="183">
        <f t="shared" si="28"/>
        <v>1368</v>
      </c>
      <c r="J193" s="183">
        <v>25</v>
      </c>
      <c r="K193" s="183">
        <v>3832.83</v>
      </c>
      <c r="L193" s="176">
        <v>41167.17</v>
      </c>
      <c r="O193" s="45"/>
      <c r="P193" s="45"/>
      <c r="Q193" s="45"/>
      <c r="R193" s="45"/>
      <c r="S193" s="45"/>
      <c r="T193" s="45"/>
      <c r="U193" s="45"/>
      <c r="V193" s="45"/>
      <c r="W193" s="45"/>
      <c r="X193" s="45"/>
      <c r="Y193" s="45"/>
      <c r="Z193" s="45"/>
      <c r="AA193" s="45"/>
      <c r="AB193" s="45"/>
      <c r="AC193" s="45"/>
      <c r="AD193" s="45"/>
      <c r="AE193" s="45"/>
      <c r="AF193" s="45"/>
      <c r="AG193" s="45"/>
      <c r="AH193" s="45"/>
      <c r="AI193" s="45"/>
      <c r="AJ193" s="45"/>
      <c r="AK193" s="45"/>
      <c r="AL193" s="45"/>
      <c r="AM193" s="45"/>
      <c r="AN193" s="45"/>
      <c r="AO193" s="45"/>
      <c r="AP193" s="45"/>
      <c r="AQ193" s="45"/>
      <c r="AR193" s="45"/>
      <c r="AS193" s="45"/>
    </row>
    <row r="194" spans="1:668" x14ac:dyDescent="0.25">
      <c r="A194" s="4" t="s">
        <v>130</v>
      </c>
      <c r="B194" s="5" t="s">
        <v>17</v>
      </c>
      <c r="C194" s="6" t="s">
        <v>72</v>
      </c>
      <c r="D194" s="10">
        <v>44866</v>
      </c>
      <c r="E194" s="10" t="s">
        <v>113</v>
      </c>
      <c r="F194" s="132">
        <v>45000</v>
      </c>
      <c r="G194" s="176">
        <f t="shared" si="27"/>
        <v>1291.5</v>
      </c>
      <c r="H194" s="183">
        <v>1148.33</v>
      </c>
      <c r="I194" s="183">
        <f t="shared" si="28"/>
        <v>1368</v>
      </c>
      <c r="J194" s="183">
        <v>25</v>
      </c>
      <c r="K194" s="183">
        <v>3832.83</v>
      </c>
      <c r="L194" s="176">
        <f t="shared" si="29"/>
        <v>41167.17</v>
      </c>
      <c r="O194" s="45"/>
      <c r="P194" s="45"/>
      <c r="Q194" s="45"/>
      <c r="R194" s="45"/>
      <c r="S194" s="45"/>
      <c r="T194" s="45"/>
      <c r="U194" s="45"/>
      <c r="V194" s="45"/>
      <c r="W194" s="45"/>
      <c r="X194" s="45"/>
      <c r="Y194" s="45"/>
      <c r="Z194" s="45"/>
      <c r="AA194" s="45"/>
      <c r="AB194" s="45"/>
      <c r="AC194" s="45"/>
      <c r="AD194" s="45"/>
      <c r="AE194" s="45"/>
      <c r="AF194" s="45"/>
      <c r="AG194" s="45"/>
      <c r="AH194" s="45"/>
      <c r="AI194" s="45"/>
      <c r="AJ194" s="45"/>
      <c r="AK194" s="45"/>
      <c r="AL194" s="45"/>
      <c r="AM194" s="45"/>
      <c r="AN194" s="45"/>
      <c r="AO194" s="45"/>
      <c r="AP194" s="45"/>
      <c r="AQ194" s="45"/>
      <c r="AR194" s="45"/>
      <c r="AS194" s="45"/>
    </row>
    <row r="195" spans="1:668" x14ac:dyDescent="0.25">
      <c r="A195" s="4" t="s">
        <v>198</v>
      </c>
      <c r="B195" s="5" t="s">
        <v>183</v>
      </c>
      <c r="C195" s="6" t="s">
        <v>72</v>
      </c>
      <c r="D195" s="10">
        <v>44682</v>
      </c>
      <c r="E195" s="10" t="s">
        <v>113</v>
      </c>
      <c r="F195" s="132">
        <v>55000</v>
      </c>
      <c r="G195" s="176">
        <f t="shared" si="27"/>
        <v>1578.5</v>
      </c>
      <c r="H195" s="183">
        <v>2559.6799999999998</v>
      </c>
      <c r="I195" s="183">
        <f t="shared" si="28"/>
        <v>1672</v>
      </c>
      <c r="J195" s="183">
        <v>25</v>
      </c>
      <c r="K195" s="183">
        <v>5835.18</v>
      </c>
      <c r="L195" s="176">
        <f t="shared" si="29"/>
        <v>49164.82</v>
      </c>
      <c r="O195" s="45"/>
      <c r="P195" s="45"/>
      <c r="Q195" s="45"/>
      <c r="R195" s="45"/>
      <c r="S195" s="45"/>
      <c r="T195" s="45"/>
      <c r="U195" s="45"/>
      <c r="V195" s="45"/>
      <c r="W195" s="45"/>
      <c r="X195" s="45"/>
      <c r="Y195" s="45"/>
      <c r="Z195" s="45"/>
      <c r="AA195" s="45"/>
      <c r="AB195" s="45"/>
      <c r="AC195" s="45"/>
      <c r="AD195" s="45"/>
      <c r="AE195" s="45"/>
      <c r="AF195" s="45"/>
      <c r="AG195" s="45"/>
      <c r="AH195" s="45"/>
      <c r="AI195" s="45"/>
      <c r="AJ195" s="45"/>
      <c r="AK195" s="45"/>
      <c r="AL195" s="45"/>
      <c r="AM195" s="45"/>
      <c r="AN195" s="45"/>
      <c r="AO195" s="45"/>
      <c r="AP195" s="45"/>
      <c r="AQ195" s="45"/>
      <c r="AR195" s="45"/>
      <c r="AS195" s="45"/>
    </row>
    <row r="196" spans="1:668" x14ac:dyDescent="0.25">
      <c r="A196" s="4" t="s">
        <v>199</v>
      </c>
      <c r="B196" s="5" t="s">
        <v>200</v>
      </c>
      <c r="C196" s="6" t="s">
        <v>73</v>
      </c>
      <c r="D196" s="10">
        <v>44682</v>
      </c>
      <c r="E196" s="10" t="s">
        <v>113</v>
      </c>
      <c r="F196" s="132">
        <v>60000</v>
      </c>
      <c r="G196" s="176">
        <f t="shared" si="27"/>
        <v>1722</v>
      </c>
      <c r="H196" s="183">
        <v>3486.68</v>
      </c>
      <c r="I196" s="183">
        <f t="shared" si="28"/>
        <v>1824</v>
      </c>
      <c r="J196" s="183">
        <v>25</v>
      </c>
      <c r="K196" s="183">
        <v>7057.68</v>
      </c>
      <c r="L196" s="176">
        <f t="shared" si="29"/>
        <v>52942.32</v>
      </c>
      <c r="O196" s="45"/>
      <c r="P196" s="45"/>
      <c r="Q196" s="45"/>
      <c r="R196" s="45"/>
      <c r="S196" s="45"/>
      <c r="T196" s="45"/>
      <c r="U196" s="45"/>
      <c r="V196" s="45"/>
      <c r="W196" s="45"/>
      <c r="X196" s="45"/>
      <c r="Y196" s="45"/>
      <c r="Z196" s="45"/>
      <c r="AA196" s="45"/>
      <c r="AB196" s="45"/>
      <c r="AC196" s="45"/>
      <c r="AD196" s="45"/>
      <c r="AE196" s="45"/>
      <c r="AF196" s="45"/>
      <c r="AG196" s="45"/>
      <c r="AH196" s="45"/>
      <c r="AI196" s="45"/>
      <c r="AJ196" s="45"/>
      <c r="AK196" s="45"/>
      <c r="AL196" s="45"/>
      <c r="AM196" s="45"/>
      <c r="AN196" s="45"/>
      <c r="AO196" s="45"/>
      <c r="AP196" s="45"/>
      <c r="AQ196" s="45"/>
      <c r="AR196" s="45"/>
      <c r="AS196" s="45"/>
    </row>
    <row r="197" spans="1:668" x14ac:dyDescent="0.25">
      <c r="A197" s="41" t="s">
        <v>14</v>
      </c>
      <c r="B197" s="12">
        <v>10</v>
      </c>
      <c r="C197" s="7"/>
      <c r="D197" s="41"/>
      <c r="E197" s="41"/>
      <c r="F197" s="148">
        <f>SUM(F187:F187)+F188+F189+F190+F191+F192+F193+F194+F195+F196</f>
        <v>537000</v>
      </c>
      <c r="G197" s="163">
        <f t="shared" ref="G197:L197" si="30">SUM(G187:G196)</f>
        <v>15411.9</v>
      </c>
      <c r="H197" s="148">
        <f t="shared" si="30"/>
        <v>20831.399999999998</v>
      </c>
      <c r="I197" s="148">
        <f t="shared" si="30"/>
        <v>16324.8</v>
      </c>
      <c r="J197" s="148">
        <f t="shared" si="30"/>
        <v>2950.24</v>
      </c>
      <c r="K197" s="148">
        <f>SUM(K187:K196)</f>
        <v>55518.340000000004</v>
      </c>
      <c r="L197" s="148">
        <f t="shared" si="30"/>
        <v>481481.66</v>
      </c>
      <c r="M197" s="47"/>
      <c r="N197" s="47"/>
      <c r="AG197" s="45"/>
      <c r="AH197" s="45"/>
      <c r="AI197" s="45"/>
      <c r="AJ197" s="45"/>
      <c r="AK197" s="45"/>
      <c r="AL197" s="45"/>
      <c r="AM197" s="45"/>
      <c r="AN197" s="45"/>
      <c r="AO197" s="45"/>
      <c r="AP197" s="45"/>
      <c r="AQ197" s="45"/>
      <c r="IC197" s="51"/>
      <c r="ID197" s="51"/>
      <c r="IE197" s="51"/>
      <c r="IF197" s="51"/>
      <c r="IG197" s="51"/>
      <c r="IH197" s="51"/>
      <c r="II197" s="51"/>
      <c r="IJ197" s="51"/>
      <c r="IK197" s="51"/>
      <c r="IL197" s="51"/>
      <c r="IM197" s="51"/>
      <c r="IN197" s="51"/>
      <c r="IO197" s="51"/>
      <c r="IP197" s="51"/>
      <c r="IQ197" s="51"/>
      <c r="IR197" s="51"/>
      <c r="IS197" s="51"/>
      <c r="IT197" s="51"/>
      <c r="IU197" s="51"/>
      <c r="IV197" s="51"/>
      <c r="IW197" s="51"/>
      <c r="IX197" s="51"/>
      <c r="IY197" s="51"/>
      <c r="IZ197" s="51"/>
      <c r="JA197" s="51"/>
      <c r="JB197" s="51"/>
      <c r="JC197" s="51"/>
      <c r="JD197" s="51"/>
      <c r="JE197" s="51"/>
      <c r="JF197" s="51"/>
      <c r="JG197" s="51"/>
      <c r="JH197" s="51"/>
      <c r="JI197" s="51"/>
      <c r="JJ197" s="51"/>
      <c r="JK197" s="51"/>
      <c r="JL197" s="51"/>
      <c r="JM197" s="51"/>
      <c r="JN197" s="51"/>
      <c r="JO197" s="51"/>
      <c r="JP197" s="51"/>
      <c r="JQ197" s="51"/>
      <c r="JR197" s="51"/>
      <c r="JS197" s="51"/>
      <c r="JT197" s="51"/>
      <c r="JU197" s="51"/>
      <c r="JV197" s="51"/>
      <c r="JW197" s="51"/>
      <c r="JX197" s="51"/>
      <c r="JY197" s="51"/>
      <c r="JZ197" s="51"/>
      <c r="KA197" s="51"/>
      <c r="KB197" s="51"/>
      <c r="KC197" s="51"/>
      <c r="KD197" s="51"/>
      <c r="KE197" s="51"/>
      <c r="KF197" s="51"/>
      <c r="KG197" s="51"/>
      <c r="KH197" s="51"/>
      <c r="KI197" s="51"/>
      <c r="KJ197" s="51"/>
      <c r="KK197" s="51"/>
      <c r="KL197" s="51"/>
      <c r="KM197" s="51"/>
      <c r="KN197" s="51"/>
      <c r="KO197" s="51"/>
      <c r="KP197" s="51"/>
      <c r="KQ197" s="51"/>
      <c r="KR197" s="51"/>
      <c r="KS197" s="51"/>
      <c r="KT197" s="51"/>
      <c r="KU197" s="51"/>
      <c r="KV197" s="51"/>
      <c r="KW197" s="51"/>
      <c r="KX197" s="51"/>
      <c r="KY197" s="51"/>
      <c r="KZ197" s="51"/>
      <c r="LA197" s="51"/>
      <c r="LB197" s="51"/>
      <c r="LC197" s="51"/>
      <c r="LD197" s="51"/>
      <c r="LE197" s="51"/>
      <c r="LF197" s="51"/>
      <c r="LG197" s="51"/>
      <c r="LH197" s="51"/>
      <c r="LI197" s="51"/>
      <c r="LJ197" s="51"/>
      <c r="LK197" s="51"/>
      <c r="LL197" s="51"/>
      <c r="LM197" s="51"/>
      <c r="LN197" s="51"/>
      <c r="LO197" s="51"/>
      <c r="LP197" s="51"/>
      <c r="LQ197" s="51"/>
      <c r="LR197" s="51"/>
      <c r="LS197" s="51"/>
      <c r="LT197" s="51"/>
      <c r="LU197" s="51"/>
      <c r="LV197" s="51"/>
      <c r="LW197" s="51"/>
      <c r="LX197" s="51"/>
      <c r="LY197" s="51"/>
      <c r="LZ197" s="51"/>
      <c r="MA197" s="51"/>
      <c r="MB197" s="51"/>
      <c r="MC197" s="51"/>
      <c r="MD197" s="51"/>
      <c r="ME197" s="51"/>
      <c r="MF197" s="51"/>
      <c r="MG197" s="51"/>
      <c r="MH197" s="51"/>
      <c r="MI197" s="51"/>
      <c r="MJ197" s="51"/>
      <c r="MK197" s="51"/>
      <c r="ML197" s="51"/>
      <c r="MM197" s="51"/>
      <c r="MN197" s="51"/>
      <c r="MO197" s="51"/>
      <c r="MP197" s="51"/>
      <c r="MQ197" s="51"/>
      <c r="MR197" s="51"/>
      <c r="MS197" s="51"/>
      <c r="MT197" s="51"/>
      <c r="MU197" s="51"/>
      <c r="MV197" s="51"/>
      <c r="MW197" s="51"/>
      <c r="MX197" s="51"/>
      <c r="MY197" s="51"/>
      <c r="MZ197" s="51"/>
      <c r="NA197" s="51"/>
      <c r="NB197" s="51"/>
      <c r="NC197" s="51"/>
      <c r="ND197" s="51"/>
      <c r="NE197" s="51"/>
      <c r="NF197" s="51"/>
      <c r="NG197" s="51"/>
      <c r="NH197" s="51"/>
      <c r="NI197" s="51"/>
      <c r="NJ197" s="51"/>
      <c r="NK197" s="51"/>
      <c r="NL197" s="51"/>
      <c r="NM197" s="51"/>
      <c r="NN197" s="51"/>
      <c r="NO197" s="51"/>
      <c r="NP197" s="51"/>
      <c r="NQ197" s="51"/>
      <c r="NR197" s="51"/>
      <c r="NS197" s="51"/>
      <c r="NT197" s="51"/>
      <c r="NU197" s="51"/>
      <c r="NV197" s="51"/>
      <c r="NW197" s="51"/>
      <c r="NX197" s="51"/>
      <c r="NY197" s="51"/>
      <c r="NZ197" s="51"/>
      <c r="OA197" s="51"/>
      <c r="OB197" s="51"/>
      <c r="OC197" s="51"/>
      <c r="OD197" s="51"/>
      <c r="OE197" s="51"/>
      <c r="OF197" s="51"/>
      <c r="OG197" s="51"/>
      <c r="OH197" s="51"/>
      <c r="OI197" s="51"/>
      <c r="OJ197" s="51"/>
      <c r="OK197" s="51"/>
      <c r="OL197" s="51"/>
      <c r="OM197" s="51"/>
      <c r="ON197" s="51"/>
      <c r="OO197" s="51"/>
      <c r="OP197" s="51"/>
      <c r="OQ197" s="51"/>
      <c r="OR197" s="51"/>
      <c r="OS197" s="51"/>
      <c r="OT197" s="51"/>
      <c r="OU197" s="51"/>
      <c r="OV197" s="51"/>
      <c r="OW197" s="51"/>
      <c r="OX197" s="51"/>
      <c r="OY197" s="51"/>
      <c r="OZ197" s="51"/>
      <c r="PA197" s="51"/>
      <c r="PB197" s="51"/>
      <c r="PC197" s="51"/>
      <c r="PD197" s="51"/>
      <c r="PE197" s="51"/>
      <c r="PF197" s="51"/>
      <c r="PG197" s="51"/>
      <c r="PH197" s="51"/>
      <c r="PI197" s="51"/>
      <c r="PJ197" s="51"/>
      <c r="PK197" s="51"/>
      <c r="PL197" s="51"/>
      <c r="PM197" s="51"/>
      <c r="PN197" s="51"/>
      <c r="PO197" s="51"/>
      <c r="PP197" s="51"/>
      <c r="PQ197" s="51"/>
      <c r="PR197" s="51"/>
      <c r="PS197" s="51"/>
      <c r="PT197" s="51"/>
      <c r="PU197" s="51"/>
      <c r="PV197" s="51"/>
      <c r="PW197" s="51"/>
      <c r="PX197" s="51"/>
      <c r="PY197" s="51"/>
      <c r="PZ197" s="51"/>
      <c r="QA197" s="51"/>
      <c r="QB197" s="51"/>
      <c r="QC197" s="51"/>
      <c r="QD197" s="51"/>
      <c r="QE197" s="51"/>
      <c r="QF197" s="51"/>
      <c r="QG197" s="51"/>
      <c r="QH197" s="51"/>
      <c r="QI197" s="51"/>
      <c r="QJ197" s="51"/>
      <c r="QK197" s="51"/>
      <c r="QL197" s="51"/>
      <c r="QM197" s="51"/>
      <c r="QN197" s="51"/>
      <c r="QO197" s="51"/>
      <c r="QP197" s="51"/>
      <c r="QQ197" s="51"/>
      <c r="QR197" s="51"/>
      <c r="QS197" s="51"/>
      <c r="QT197" s="51"/>
      <c r="QU197" s="51"/>
      <c r="QV197" s="51"/>
      <c r="QW197" s="51"/>
      <c r="QX197" s="51"/>
      <c r="QY197" s="51"/>
      <c r="QZ197" s="51"/>
      <c r="RA197" s="51"/>
      <c r="RB197" s="51"/>
      <c r="RC197" s="51"/>
      <c r="RD197" s="51"/>
      <c r="RE197" s="51"/>
      <c r="RF197" s="51"/>
      <c r="RG197" s="51"/>
      <c r="RH197" s="51"/>
      <c r="RI197" s="51"/>
      <c r="RJ197" s="51"/>
      <c r="RK197" s="51"/>
      <c r="RL197" s="51"/>
      <c r="RM197" s="51"/>
      <c r="RN197" s="51"/>
      <c r="RO197" s="51"/>
      <c r="RP197" s="51"/>
      <c r="RQ197" s="51"/>
      <c r="RR197" s="51"/>
      <c r="RS197" s="51"/>
      <c r="RT197" s="51"/>
      <c r="RU197" s="51"/>
      <c r="RV197" s="51"/>
      <c r="RW197" s="51"/>
      <c r="RX197" s="51"/>
      <c r="RY197" s="51"/>
      <c r="RZ197" s="51"/>
      <c r="SA197" s="51"/>
      <c r="SB197" s="51"/>
      <c r="SC197" s="51"/>
      <c r="SD197" s="51"/>
      <c r="SE197" s="51"/>
      <c r="SF197" s="51"/>
      <c r="SG197" s="51"/>
      <c r="SH197" s="51"/>
      <c r="SI197" s="51"/>
      <c r="SJ197" s="51"/>
      <c r="SK197" s="51"/>
      <c r="SL197" s="51"/>
      <c r="SM197" s="51"/>
      <c r="SN197" s="51"/>
      <c r="SO197" s="51"/>
      <c r="SP197" s="51"/>
      <c r="SQ197" s="51"/>
      <c r="SR197" s="51"/>
      <c r="SS197" s="51"/>
      <c r="ST197" s="51"/>
      <c r="SU197" s="51"/>
      <c r="SV197" s="51"/>
      <c r="SW197" s="51"/>
      <c r="SX197" s="51"/>
      <c r="SY197" s="51"/>
      <c r="SZ197" s="51"/>
      <c r="TA197" s="51"/>
      <c r="TB197" s="51"/>
      <c r="TC197" s="51"/>
      <c r="TD197" s="51"/>
      <c r="TE197" s="51"/>
      <c r="TF197" s="51"/>
      <c r="TG197" s="51"/>
      <c r="TH197" s="51"/>
      <c r="TI197" s="51"/>
      <c r="TJ197" s="51"/>
      <c r="TK197" s="51"/>
      <c r="TL197" s="51"/>
      <c r="TM197" s="51"/>
      <c r="TN197" s="51"/>
      <c r="TO197" s="51"/>
      <c r="TP197" s="51"/>
      <c r="TQ197" s="51"/>
      <c r="TR197" s="51"/>
      <c r="TS197" s="51"/>
      <c r="TT197" s="51"/>
      <c r="TU197" s="51"/>
      <c r="TV197" s="51"/>
      <c r="TW197" s="51"/>
      <c r="TX197" s="51"/>
      <c r="TY197" s="51"/>
      <c r="TZ197" s="51"/>
      <c r="UA197" s="51"/>
      <c r="UB197" s="51"/>
      <c r="UC197" s="51"/>
      <c r="UD197" s="51"/>
      <c r="UE197" s="51"/>
      <c r="UF197" s="51"/>
      <c r="UG197" s="51"/>
      <c r="UH197" s="51"/>
      <c r="UI197" s="51"/>
      <c r="UJ197" s="51"/>
      <c r="UK197" s="51"/>
      <c r="UL197" s="51"/>
      <c r="UM197" s="51"/>
      <c r="UN197" s="51"/>
      <c r="UO197" s="51"/>
      <c r="UP197" s="51"/>
      <c r="UQ197" s="51"/>
      <c r="UR197" s="51"/>
      <c r="US197" s="51"/>
      <c r="UT197" s="51"/>
      <c r="UU197" s="51"/>
      <c r="UV197" s="51"/>
      <c r="UW197" s="51"/>
      <c r="UX197" s="51"/>
      <c r="UY197" s="51"/>
      <c r="UZ197" s="51"/>
      <c r="VA197" s="51"/>
      <c r="VB197" s="51"/>
      <c r="VC197" s="51"/>
      <c r="VD197" s="51"/>
      <c r="VE197" s="51"/>
      <c r="VF197" s="51"/>
      <c r="VG197" s="51"/>
      <c r="VH197" s="51"/>
      <c r="VI197" s="51"/>
      <c r="VJ197" s="51"/>
      <c r="VK197" s="51"/>
      <c r="VL197" s="51"/>
      <c r="VM197" s="51"/>
      <c r="VN197" s="51"/>
      <c r="VO197" s="51"/>
      <c r="VP197" s="51"/>
      <c r="VQ197" s="51"/>
      <c r="VR197" s="51"/>
      <c r="VS197" s="51"/>
      <c r="VT197" s="51"/>
      <c r="VU197" s="51"/>
      <c r="VV197" s="51"/>
      <c r="VW197" s="51"/>
      <c r="VX197" s="51"/>
      <c r="VY197" s="51"/>
      <c r="VZ197" s="51"/>
      <c r="WA197" s="51"/>
      <c r="WB197" s="51"/>
      <c r="WC197" s="51"/>
      <c r="WD197" s="51"/>
      <c r="WE197" s="51"/>
      <c r="WF197" s="51"/>
      <c r="WG197" s="51"/>
      <c r="WH197" s="51"/>
      <c r="WI197" s="51"/>
      <c r="WJ197" s="51"/>
      <c r="WK197" s="51"/>
      <c r="WL197" s="51"/>
      <c r="WM197" s="51"/>
      <c r="WN197" s="51"/>
      <c r="WO197" s="51"/>
      <c r="WP197" s="51"/>
      <c r="WQ197" s="51"/>
      <c r="WR197" s="51"/>
      <c r="WS197" s="51"/>
      <c r="WT197" s="51"/>
      <c r="WU197" s="51"/>
      <c r="WV197" s="51"/>
      <c r="WW197" s="51"/>
      <c r="WX197" s="51"/>
      <c r="WY197" s="51"/>
      <c r="WZ197" s="51"/>
      <c r="XA197" s="51"/>
      <c r="XB197" s="51"/>
      <c r="XC197" s="51"/>
      <c r="XD197" s="51"/>
      <c r="XE197" s="51"/>
      <c r="XF197" s="51"/>
      <c r="XG197" s="51"/>
      <c r="XH197" s="51"/>
      <c r="XI197" s="51"/>
      <c r="XJ197" s="51"/>
      <c r="XK197" s="51"/>
      <c r="XL197" s="51"/>
      <c r="XM197" s="51"/>
      <c r="XN197" s="51"/>
      <c r="XO197" s="51"/>
      <c r="XP197" s="51"/>
      <c r="XQ197" s="51"/>
      <c r="XR197" s="51"/>
      <c r="XS197" s="51"/>
      <c r="XT197" s="51"/>
      <c r="XU197" s="51"/>
      <c r="XV197" s="51"/>
      <c r="XW197" s="51"/>
      <c r="XX197" s="51"/>
      <c r="XY197" s="51"/>
      <c r="XZ197" s="51"/>
      <c r="YA197" s="51"/>
      <c r="YB197" s="51"/>
      <c r="YC197" s="51"/>
      <c r="YD197" s="51"/>
      <c r="YE197" s="51"/>
      <c r="YF197" s="51"/>
      <c r="YG197" s="51"/>
      <c r="YH197" s="51"/>
      <c r="YI197" s="51"/>
      <c r="YJ197" s="51"/>
      <c r="YK197" s="51"/>
      <c r="YL197" s="51"/>
      <c r="YM197" s="51"/>
      <c r="YN197" s="51"/>
      <c r="YO197" s="51"/>
      <c r="YP197" s="51"/>
      <c r="YQ197" s="51"/>
      <c r="YR197" s="51"/>
    </row>
    <row r="198" spans="1:668" s="45" customFormat="1" x14ac:dyDescent="0.25">
      <c r="A198" s="40"/>
      <c r="B198" s="16"/>
      <c r="C198" s="17"/>
      <c r="D198" s="40"/>
      <c r="E198" s="40"/>
      <c r="F198" s="153"/>
      <c r="G198" s="157"/>
      <c r="H198" s="153"/>
      <c r="I198" s="153"/>
      <c r="J198" s="153"/>
      <c r="K198" s="153"/>
      <c r="L198" s="153"/>
    </row>
    <row r="199" spans="1:668" x14ac:dyDescent="0.25">
      <c r="A199" s="127" t="s">
        <v>201</v>
      </c>
      <c r="B199" s="5"/>
      <c r="C199" s="6"/>
      <c r="D199" s="10"/>
      <c r="E199" s="10"/>
      <c r="G199" s="176"/>
      <c r="H199" s="183"/>
      <c r="I199" s="183"/>
      <c r="J199" s="183"/>
      <c r="K199" s="183"/>
      <c r="L199" s="176"/>
      <c r="O199" s="45"/>
      <c r="P199" s="45"/>
      <c r="Q199" s="45"/>
      <c r="R199" s="45"/>
      <c r="S199" s="45"/>
      <c r="T199" s="45"/>
      <c r="U199" s="45"/>
      <c r="V199" s="45"/>
      <c r="W199" s="45"/>
      <c r="X199" s="45"/>
      <c r="Y199" s="45"/>
      <c r="Z199" s="45"/>
      <c r="AA199" s="45"/>
      <c r="AB199" s="45"/>
      <c r="AC199" s="45"/>
      <c r="AD199" s="45"/>
      <c r="AE199" s="45"/>
      <c r="AF199" s="45"/>
      <c r="AG199" s="45"/>
      <c r="AH199" s="45"/>
      <c r="AI199" s="45"/>
      <c r="AJ199" s="45"/>
      <c r="AK199" s="45"/>
      <c r="AL199" s="45"/>
      <c r="AM199" s="45"/>
      <c r="AN199" s="45"/>
      <c r="AO199" s="45"/>
      <c r="AP199" s="45"/>
      <c r="AQ199" s="45"/>
      <c r="AR199" s="45"/>
      <c r="AS199" s="45"/>
    </row>
    <row r="200" spans="1:668" x14ac:dyDescent="0.25">
      <c r="A200" s="4" t="s">
        <v>202</v>
      </c>
      <c r="B200" s="5" t="s">
        <v>16</v>
      </c>
      <c r="C200" s="6" t="s">
        <v>73</v>
      </c>
      <c r="D200" s="10">
        <v>44682</v>
      </c>
      <c r="E200" s="10" t="s">
        <v>113</v>
      </c>
      <c r="F200" s="132">
        <v>60000</v>
      </c>
      <c r="G200" s="176">
        <v>1722</v>
      </c>
      <c r="H200" s="183">
        <v>3486.68</v>
      </c>
      <c r="I200" s="183">
        <v>1824</v>
      </c>
      <c r="J200" s="183">
        <v>25</v>
      </c>
      <c r="K200" s="183">
        <v>7057.68</v>
      </c>
      <c r="L200" s="176">
        <v>52942.32</v>
      </c>
      <c r="O200" s="45"/>
      <c r="P200" s="45"/>
      <c r="Q200" s="45"/>
      <c r="R200" s="45"/>
      <c r="S200" s="45"/>
      <c r="T200" s="45"/>
      <c r="U200" s="45"/>
      <c r="V200" s="45"/>
      <c r="W200" s="45"/>
      <c r="X200" s="45"/>
      <c r="Y200" s="45"/>
      <c r="Z200" s="45"/>
      <c r="AA200" s="45"/>
      <c r="AB200" s="45"/>
      <c r="AC200" s="45"/>
      <c r="AD200" s="45"/>
      <c r="AE200" s="45"/>
      <c r="AF200" s="45"/>
      <c r="AG200" s="45"/>
      <c r="AH200" s="45"/>
      <c r="AI200" s="45"/>
      <c r="AJ200" s="45"/>
      <c r="AK200" s="45"/>
      <c r="AL200" s="45"/>
      <c r="AM200" s="45"/>
      <c r="AN200" s="45"/>
      <c r="AO200" s="45"/>
      <c r="AP200" s="45"/>
      <c r="AQ200" s="45"/>
      <c r="AR200" s="45"/>
      <c r="AS200" s="45"/>
    </row>
    <row r="201" spans="1:668" s="46" customFormat="1" ht="13.5" customHeight="1" x14ac:dyDescent="0.25">
      <c r="A201" s="46" t="s">
        <v>203</v>
      </c>
      <c r="B201" s="18" t="s">
        <v>200</v>
      </c>
      <c r="C201" s="19" t="s">
        <v>73</v>
      </c>
      <c r="D201" s="113">
        <v>44197</v>
      </c>
      <c r="E201" s="114" t="s">
        <v>113</v>
      </c>
      <c r="F201" s="154">
        <v>65000</v>
      </c>
      <c r="G201" s="158">
        <v>1865.5</v>
      </c>
      <c r="H201" s="154">
        <v>1301.3499999999999</v>
      </c>
      <c r="I201" s="154">
        <v>1976</v>
      </c>
      <c r="J201" s="154">
        <v>25</v>
      </c>
      <c r="K201" s="154">
        <v>5167.8500000000004</v>
      </c>
      <c r="L201" s="158">
        <v>59832.15</v>
      </c>
    </row>
    <row r="202" spans="1:668" s="46" customFormat="1" ht="13.5" customHeight="1" x14ac:dyDescent="0.25">
      <c r="A202" s="46" t="s">
        <v>204</v>
      </c>
      <c r="B202" s="18" t="s">
        <v>183</v>
      </c>
      <c r="C202" s="19" t="s">
        <v>73</v>
      </c>
      <c r="D202" s="113">
        <v>44652</v>
      </c>
      <c r="E202" s="114" t="s">
        <v>113</v>
      </c>
      <c r="F202" s="154">
        <v>65000</v>
      </c>
      <c r="G202" s="158">
        <v>1865.5</v>
      </c>
      <c r="H202" s="154">
        <v>1301.3499999999999</v>
      </c>
      <c r="I202" s="154">
        <v>1976</v>
      </c>
      <c r="J202" s="154">
        <v>25</v>
      </c>
      <c r="K202" s="154">
        <v>5167.8500000000004</v>
      </c>
      <c r="L202" s="158">
        <v>59832.15</v>
      </c>
    </row>
    <row r="203" spans="1:668" s="46" customFormat="1" ht="13.5" customHeight="1" x14ac:dyDescent="0.25">
      <c r="A203" s="46" t="s">
        <v>218</v>
      </c>
      <c r="B203" s="18" t="s">
        <v>16</v>
      </c>
      <c r="C203" s="19"/>
      <c r="D203" s="113">
        <v>44682</v>
      </c>
      <c r="E203" s="114" t="s">
        <v>113</v>
      </c>
      <c r="F203" s="154">
        <v>60000</v>
      </c>
      <c r="G203" s="158">
        <v>1722</v>
      </c>
      <c r="H203" s="154">
        <v>3486.68</v>
      </c>
      <c r="I203" s="154">
        <v>1824</v>
      </c>
      <c r="J203" s="154">
        <v>25</v>
      </c>
      <c r="K203" s="154">
        <v>7057.68</v>
      </c>
      <c r="L203" s="158">
        <v>52942.32</v>
      </c>
    </row>
    <row r="204" spans="1:668" s="68" customFormat="1" x14ac:dyDescent="0.25">
      <c r="A204" s="68" t="s">
        <v>14</v>
      </c>
      <c r="B204" s="93">
        <v>4</v>
      </c>
      <c r="C204" s="74"/>
      <c r="F204" s="152">
        <f>F200+F201+F202+F203</f>
        <v>250000</v>
      </c>
      <c r="G204" s="159">
        <f>SUM(G201:G201)+G202+G200+G203</f>
        <v>7175</v>
      </c>
      <c r="H204" s="152">
        <f>SUM(H201:H201)+H200+H202+H203</f>
        <v>9576.06</v>
      </c>
      <c r="I204" s="152">
        <f>SUM(I201:I201)+I202+I200+I203</f>
        <v>7600</v>
      </c>
      <c r="J204" s="152">
        <f>SUM(J201:J201)+J200+J202+J203</f>
        <v>100</v>
      </c>
      <c r="K204" s="152">
        <f>SUM(K201:K201)+K200+K202+K203</f>
        <v>24451.06</v>
      </c>
      <c r="L204" s="152">
        <f>SUM(L201:L201)+L200+L202+L203</f>
        <v>225548.94</v>
      </c>
      <c r="M204" s="40"/>
      <c r="N204" s="40"/>
      <c r="O204" s="40"/>
      <c r="P204" s="40"/>
      <c r="Q204" s="40"/>
      <c r="R204" s="40"/>
      <c r="S204" s="40"/>
      <c r="T204" s="40"/>
      <c r="U204" s="40"/>
      <c r="V204" s="40"/>
      <c r="W204" s="40"/>
      <c r="X204" s="40"/>
      <c r="Y204" s="40"/>
      <c r="Z204" s="40"/>
      <c r="AA204" s="40"/>
      <c r="AB204" s="40"/>
      <c r="AC204" s="40"/>
      <c r="AD204" s="40"/>
      <c r="AE204" s="40"/>
      <c r="AF204" s="40"/>
      <c r="AG204" s="40"/>
      <c r="AH204" s="40"/>
      <c r="AI204" s="40"/>
      <c r="AJ204" s="40"/>
      <c r="AK204" s="40"/>
      <c r="AL204" s="40"/>
      <c r="AM204" s="40"/>
      <c r="AN204" s="40"/>
      <c r="AO204" s="40"/>
      <c r="AP204" s="40"/>
      <c r="AQ204" s="40"/>
    </row>
    <row r="205" spans="1:668" s="40" customFormat="1" x14ac:dyDescent="0.25">
      <c r="A205" s="40" t="s">
        <v>206</v>
      </c>
      <c r="B205" s="16"/>
      <c r="C205" s="17"/>
      <c r="F205" s="153"/>
      <c r="G205" s="157"/>
      <c r="H205" s="153"/>
      <c r="I205" s="153"/>
      <c r="J205" s="153"/>
      <c r="K205" s="153"/>
      <c r="L205" s="153"/>
    </row>
    <row r="206" spans="1:668" s="128" customFormat="1" x14ac:dyDescent="0.25">
      <c r="A206" s="128" t="s">
        <v>205</v>
      </c>
      <c r="B206" s="114" t="s">
        <v>55</v>
      </c>
      <c r="C206" s="19" t="s">
        <v>73</v>
      </c>
      <c r="D206" s="129">
        <v>44593</v>
      </c>
      <c r="E206" s="130" t="s">
        <v>113</v>
      </c>
      <c r="F206" s="154">
        <v>125000</v>
      </c>
      <c r="G206" s="158">
        <v>3587.5</v>
      </c>
      <c r="H206" s="154">
        <v>17648.46</v>
      </c>
      <c r="I206" s="154">
        <v>3800</v>
      </c>
      <c r="J206" s="154">
        <v>1375.12</v>
      </c>
      <c r="K206" s="154">
        <v>26411.08</v>
      </c>
      <c r="L206" s="154">
        <v>98588.92</v>
      </c>
    </row>
    <row r="207" spans="1:668" x14ac:dyDescent="0.25">
      <c r="A207" s="38" t="s">
        <v>100</v>
      </c>
      <c r="B207" s="14" t="s">
        <v>219</v>
      </c>
      <c r="C207" s="14" t="s">
        <v>72</v>
      </c>
      <c r="D207" s="131">
        <v>44621</v>
      </c>
      <c r="E207" s="134" t="s">
        <v>113</v>
      </c>
      <c r="F207" s="132">
        <v>60000</v>
      </c>
      <c r="G207" s="133">
        <v>1722</v>
      </c>
      <c r="H207" s="132">
        <v>0</v>
      </c>
      <c r="I207" s="132">
        <v>1824</v>
      </c>
      <c r="J207" s="132">
        <v>125</v>
      </c>
      <c r="K207" s="132">
        <v>3671</v>
      </c>
      <c r="L207" s="133">
        <v>56329</v>
      </c>
    </row>
    <row r="208" spans="1:668" s="68" customFormat="1" x14ac:dyDescent="0.25">
      <c r="A208" s="68" t="s">
        <v>14</v>
      </c>
      <c r="B208" s="118">
        <v>2</v>
      </c>
      <c r="C208" s="118"/>
      <c r="D208" s="135"/>
      <c r="E208" s="136"/>
      <c r="F208" s="152">
        <f>F207+F206</f>
        <v>185000</v>
      </c>
      <c r="G208" s="159">
        <f t="shared" ref="G208:L208" si="31">G207+G206</f>
        <v>5309.5</v>
      </c>
      <c r="H208" s="152">
        <f t="shared" si="31"/>
        <v>17648.46</v>
      </c>
      <c r="I208" s="152">
        <f t="shared" si="31"/>
        <v>5624</v>
      </c>
      <c r="J208" s="152">
        <f t="shared" si="31"/>
        <v>1500.12</v>
      </c>
      <c r="K208" s="152">
        <f t="shared" si="31"/>
        <v>30082.080000000002</v>
      </c>
      <c r="L208" s="159">
        <f t="shared" si="31"/>
        <v>154917.91999999998</v>
      </c>
      <c r="M208" s="40"/>
      <c r="N208" s="40"/>
      <c r="O208" s="40"/>
      <c r="P208" s="40"/>
      <c r="Q208" s="40"/>
      <c r="R208" s="40"/>
      <c r="S208" s="40"/>
      <c r="T208" s="40"/>
      <c r="U208" s="40"/>
      <c r="V208" s="40"/>
      <c r="W208" s="40"/>
      <c r="X208" s="40"/>
      <c r="Y208" s="40"/>
      <c r="Z208" s="40"/>
      <c r="AA208" s="40"/>
      <c r="AB208" s="40"/>
      <c r="AC208" s="40"/>
      <c r="AD208" s="40"/>
      <c r="AE208" s="40"/>
      <c r="AF208" s="40"/>
      <c r="AG208" s="40"/>
      <c r="AH208" s="40"/>
    </row>
    <row r="209" spans="1:668" s="45" customFormat="1" x14ac:dyDescent="0.25">
      <c r="A209" s="40" t="s">
        <v>184</v>
      </c>
      <c r="B209" s="16"/>
      <c r="C209" s="17"/>
      <c r="D209" s="40"/>
      <c r="E209" s="40"/>
      <c r="F209" s="153"/>
      <c r="G209" s="157"/>
      <c r="H209" s="153"/>
      <c r="I209" s="153"/>
      <c r="J209" s="153"/>
      <c r="K209" s="153"/>
      <c r="L209" s="157"/>
    </row>
    <row r="210" spans="1:668" s="46" customFormat="1" ht="13.5" customHeight="1" x14ac:dyDescent="0.25">
      <c r="A210" s="46" t="s">
        <v>111</v>
      </c>
      <c r="B210" s="18" t="s">
        <v>55</v>
      </c>
      <c r="C210" s="19" t="s">
        <v>72</v>
      </c>
      <c r="D210" s="113">
        <v>44593</v>
      </c>
      <c r="E210" s="114" t="s">
        <v>113</v>
      </c>
      <c r="F210" s="154">
        <v>100000</v>
      </c>
      <c r="G210" s="158">
        <v>2870</v>
      </c>
      <c r="H210" s="154">
        <v>12105.37</v>
      </c>
      <c r="I210" s="154">
        <v>3040</v>
      </c>
      <c r="J210" s="154">
        <v>25</v>
      </c>
      <c r="K210" s="154">
        <v>18040.37</v>
      </c>
      <c r="L210" s="158">
        <v>81959.63</v>
      </c>
    </row>
    <row r="211" spans="1:668" s="46" customFormat="1" x14ac:dyDescent="0.25">
      <c r="A211" s="46" t="s">
        <v>155</v>
      </c>
      <c r="B211" s="18" t="s">
        <v>156</v>
      </c>
      <c r="C211" s="19" t="s">
        <v>73</v>
      </c>
      <c r="D211" s="20">
        <v>44593</v>
      </c>
      <c r="E211" s="18" t="s">
        <v>113</v>
      </c>
      <c r="F211" s="154">
        <v>60000</v>
      </c>
      <c r="G211" s="158">
        <v>1722</v>
      </c>
      <c r="H211" s="154">
        <v>3486.68</v>
      </c>
      <c r="I211" s="154">
        <v>1824</v>
      </c>
      <c r="J211" s="154">
        <v>25</v>
      </c>
      <c r="K211" s="154">
        <v>7057.68</v>
      </c>
      <c r="L211" s="158">
        <v>52942.32</v>
      </c>
    </row>
    <row r="212" spans="1:668" s="68" customFormat="1" x14ac:dyDescent="0.25">
      <c r="A212" s="68" t="s">
        <v>14</v>
      </c>
      <c r="B212" s="93">
        <v>2</v>
      </c>
      <c r="C212" s="74"/>
      <c r="F212" s="152">
        <f>SUM(F210:F211)</f>
        <v>160000</v>
      </c>
      <c r="G212" s="159">
        <f t="shared" ref="G212:L212" si="32">SUM(G210:G211)</f>
        <v>4592</v>
      </c>
      <c r="H212" s="152">
        <f t="shared" si="32"/>
        <v>15592.050000000001</v>
      </c>
      <c r="I212" s="152">
        <f t="shared" si="32"/>
        <v>4864</v>
      </c>
      <c r="J212" s="152">
        <f t="shared" si="32"/>
        <v>50</v>
      </c>
      <c r="K212" s="152">
        <f t="shared" si="32"/>
        <v>25098.05</v>
      </c>
      <c r="L212" s="152">
        <f t="shared" si="32"/>
        <v>134901.95000000001</v>
      </c>
      <c r="M212" s="40"/>
      <c r="N212" s="40"/>
      <c r="O212" s="40"/>
      <c r="P212" s="40"/>
      <c r="Q212" s="40"/>
      <c r="R212" s="40"/>
      <c r="S212" s="40"/>
      <c r="T212" s="40"/>
      <c r="U212" s="40"/>
      <c r="V212" s="40"/>
      <c r="W212" s="40"/>
      <c r="X212" s="40"/>
      <c r="Y212" s="40"/>
      <c r="Z212" s="40"/>
      <c r="AA212" s="40"/>
      <c r="AB212" s="40"/>
      <c r="AC212" s="40"/>
      <c r="AD212" s="40"/>
      <c r="AE212" s="40"/>
      <c r="AF212" s="40"/>
      <c r="AG212" s="40"/>
      <c r="AH212" s="40"/>
      <c r="AI212" s="40"/>
      <c r="AJ212" s="40"/>
      <c r="AK212" s="40"/>
      <c r="AL212" s="40"/>
      <c r="AM212" s="40"/>
      <c r="AN212" s="40"/>
      <c r="AO212" s="40"/>
      <c r="AP212" s="40"/>
      <c r="AQ212" s="40"/>
    </row>
    <row r="214" spans="1:668" s="46" customFormat="1" x14ac:dyDescent="0.25">
      <c r="A214" s="40" t="s">
        <v>157</v>
      </c>
      <c r="B214" s="16"/>
      <c r="C214" s="19"/>
      <c r="D214" s="20"/>
      <c r="E214" s="18"/>
      <c r="F214" s="154"/>
      <c r="G214" s="158"/>
      <c r="H214" s="154"/>
      <c r="I214" s="154"/>
      <c r="J214" s="154"/>
      <c r="K214" s="154"/>
      <c r="L214" s="158"/>
    </row>
    <row r="215" spans="1:668" s="46" customFormat="1" x14ac:dyDescent="0.25">
      <c r="A215" s="46" t="s">
        <v>158</v>
      </c>
      <c r="B215" s="114" t="s">
        <v>131</v>
      </c>
      <c r="C215" s="19" t="s">
        <v>72</v>
      </c>
      <c r="D215" s="20">
        <v>44593</v>
      </c>
      <c r="E215" s="18" t="s">
        <v>113</v>
      </c>
      <c r="F215" s="154">
        <v>80000</v>
      </c>
      <c r="G215" s="158">
        <v>2296</v>
      </c>
      <c r="H215" s="154">
        <v>7400.87</v>
      </c>
      <c r="I215" s="154">
        <v>2432</v>
      </c>
      <c r="J215" s="154">
        <v>25</v>
      </c>
      <c r="K215" s="154">
        <v>12153.87</v>
      </c>
      <c r="L215" s="158">
        <v>67846.13</v>
      </c>
    </row>
    <row r="216" spans="1:668" s="46" customFormat="1" x14ac:dyDescent="0.25">
      <c r="A216" s="46" t="s">
        <v>190</v>
      </c>
      <c r="B216" s="114" t="s">
        <v>16</v>
      </c>
      <c r="C216" s="19" t="s">
        <v>73</v>
      </c>
      <c r="D216" s="20">
        <v>44652</v>
      </c>
      <c r="E216" s="18" t="s">
        <v>113</v>
      </c>
      <c r="F216" s="154">
        <v>60000</v>
      </c>
      <c r="G216" s="158">
        <v>1722</v>
      </c>
      <c r="H216" s="154">
        <v>3486.68</v>
      </c>
      <c r="I216" s="154">
        <v>1824</v>
      </c>
      <c r="J216" s="154">
        <v>25</v>
      </c>
      <c r="K216" s="154">
        <v>7057.68</v>
      </c>
      <c r="L216" s="158">
        <v>52942.32</v>
      </c>
    </row>
    <row r="217" spans="1:668" s="68" customFormat="1" x14ac:dyDescent="0.25">
      <c r="A217" s="68" t="s">
        <v>14</v>
      </c>
      <c r="B217" s="118">
        <v>2</v>
      </c>
      <c r="C217" s="118"/>
      <c r="D217" s="119"/>
      <c r="E217" s="119"/>
      <c r="F217" s="152">
        <f>F215+F216</f>
        <v>140000</v>
      </c>
      <c r="G217" s="159">
        <f t="shared" ref="G217:L217" si="33">G215+G216</f>
        <v>4018</v>
      </c>
      <c r="H217" s="152">
        <f>H215+H216</f>
        <v>10887.55</v>
      </c>
      <c r="I217" s="152">
        <f>I215+I216</f>
        <v>4256</v>
      </c>
      <c r="J217" s="152">
        <f t="shared" si="33"/>
        <v>50</v>
      </c>
      <c r="K217" s="152">
        <f t="shared" si="33"/>
        <v>19211.550000000003</v>
      </c>
      <c r="L217" s="159">
        <f t="shared" si="33"/>
        <v>120788.45000000001</v>
      </c>
      <c r="M217" s="120"/>
      <c r="N217" s="120"/>
      <c r="O217" s="39"/>
      <c r="P217" s="39"/>
      <c r="Q217" s="39"/>
      <c r="R217" s="39"/>
      <c r="S217" s="39"/>
      <c r="T217" s="39"/>
      <c r="U217" s="39"/>
      <c r="V217" s="39"/>
      <c r="W217" s="39"/>
      <c r="X217" s="39"/>
      <c r="Y217" s="39"/>
      <c r="Z217" s="39"/>
      <c r="AA217" s="39"/>
      <c r="AB217" s="39"/>
      <c r="AC217" s="39"/>
    </row>
    <row r="219" spans="1:668" s="47" customFormat="1" ht="15.75" x14ac:dyDescent="0.25">
      <c r="A219" s="78" t="s">
        <v>186</v>
      </c>
      <c r="B219" s="126"/>
      <c r="C219" s="55"/>
      <c r="D219" s="55"/>
      <c r="E219" s="55"/>
      <c r="F219" s="143"/>
      <c r="G219" s="143"/>
      <c r="H219" s="143"/>
      <c r="I219" s="143"/>
      <c r="J219" s="143"/>
      <c r="K219" s="143"/>
      <c r="L219" s="190"/>
      <c r="M219" s="45"/>
      <c r="N219" s="45"/>
      <c r="O219" s="87"/>
      <c r="P219" s="87"/>
      <c r="Q219" s="87"/>
      <c r="R219" s="87"/>
      <c r="S219" s="87"/>
      <c r="T219" s="87"/>
      <c r="U219" s="87"/>
      <c r="V219" s="87"/>
      <c r="W219" s="87"/>
      <c r="X219" s="87"/>
      <c r="Y219" s="87"/>
      <c r="Z219" s="87"/>
      <c r="AA219" s="87"/>
      <c r="AB219" s="87"/>
      <c r="AC219" s="87"/>
      <c r="AD219" s="87"/>
      <c r="AE219" s="87"/>
      <c r="AF219" s="87"/>
      <c r="AG219" s="87"/>
      <c r="AH219" s="87"/>
      <c r="AI219" s="87"/>
      <c r="AJ219" s="87"/>
      <c r="AK219" s="87"/>
      <c r="AL219" s="87"/>
      <c r="AM219" s="87"/>
      <c r="AN219" s="87"/>
      <c r="AO219" s="87"/>
      <c r="AP219" s="87"/>
      <c r="AQ219" s="77"/>
      <c r="AR219" s="77"/>
      <c r="AS219" s="77"/>
    </row>
    <row r="220" spans="1:668" s="15" customFormat="1" ht="15.75" x14ac:dyDescent="0.25">
      <c r="A220" s="100" t="s">
        <v>187</v>
      </c>
      <c r="B220" s="101" t="s">
        <v>183</v>
      </c>
      <c r="C220" s="102" t="s">
        <v>72</v>
      </c>
      <c r="D220" s="103">
        <v>44470</v>
      </c>
      <c r="E220" s="104" t="s">
        <v>113</v>
      </c>
      <c r="F220" s="139">
        <v>60000</v>
      </c>
      <c r="G220" s="139">
        <v>1722</v>
      </c>
      <c r="H220" s="139">
        <v>3314.49</v>
      </c>
      <c r="I220" s="139">
        <v>1824</v>
      </c>
      <c r="J220" s="139">
        <v>25</v>
      </c>
      <c r="K220" s="139">
        <v>6885.49</v>
      </c>
      <c r="L220" s="193">
        <v>53114.51</v>
      </c>
      <c r="O220" s="87"/>
      <c r="P220" s="87"/>
      <c r="Q220" s="87"/>
      <c r="R220" s="87"/>
      <c r="S220" s="87"/>
      <c r="T220" s="87"/>
      <c r="U220" s="87"/>
      <c r="V220" s="87"/>
      <c r="W220" s="87"/>
      <c r="X220" s="87"/>
      <c r="Y220" s="87"/>
      <c r="Z220" s="87"/>
      <c r="AA220" s="87"/>
      <c r="AB220" s="87"/>
      <c r="AC220" s="87"/>
      <c r="AD220" s="87"/>
      <c r="AE220" s="87"/>
      <c r="AF220" s="87"/>
      <c r="AG220" s="87"/>
      <c r="AH220" s="87"/>
      <c r="AI220" s="87"/>
      <c r="AJ220" s="87"/>
      <c r="AK220" s="87"/>
      <c r="AL220" s="87"/>
      <c r="AM220" s="87"/>
      <c r="AN220" s="87"/>
      <c r="AO220" s="87"/>
      <c r="AP220" s="87"/>
      <c r="AQ220" s="87"/>
      <c r="AR220" s="87"/>
      <c r="AS220" s="87"/>
      <c r="AT220" s="45"/>
      <c r="AU220" s="45"/>
      <c r="AV220" s="45"/>
      <c r="AW220" s="45"/>
      <c r="AX220" s="45"/>
      <c r="AY220" s="45"/>
      <c r="AZ220" s="45"/>
      <c r="BA220" s="45"/>
      <c r="BB220" s="45"/>
      <c r="BC220" s="45"/>
      <c r="BD220" s="45"/>
      <c r="BE220" s="45"/>
      <c r="BF220" s="45"/>
      <c r="BG220" s="45"/>
      <c r="BH220" s="45"/>
      <c r="BI220" s="45"/>
      <c r="BJ220" s="45"/>
      <c r="BK220" s="45"/>
      <c r="BL220" s="45"/>
      <c r="BM220" s="45"/>
      <c r="BN220" s="45"/>
      <c r="BO220" s="45"/>
      <c r="BP220" s="45"/>
      <c r="BQ220" s="45"/>
      <c r="BR220" s="45"/>
      <c r="BS220" s="45"/>
      <c r="BT220" s="45"/>
      <c r="BU220" s="45"/>
      <c r="BV220" s="45"/>
      <c r="BW220" s="45"/>
      <c r="BX220" s="45"/>
      <c r="BY220" s="45"/>
      <c r="BZ220" s="45"/>
      <c r="CA220" s="45"/>
      <c r="CB220" s="45"/>
      <c r="CC220" s="45"/>
      <c r="CD220" s="45"/>
      <c r="CE220" s="45"/>
      <c r="CF220" s="45"/>
      <c r="CG220" s="45"/>
      <c r="CH220" s="45"/>
      <c r="CI220" s="45"/>
      <c r="CJ220" s="45"/>
      <c r="CK220" s="45"/>
      <c r="CL220" s="45"/>
      <c r="CM220" s="45"/>
      <c r="CN220" s="45"/>
      <c r="CO220" s="45"/>
      <c r="CP220" s="45"/>
      <c r="CQ220" s="45"/>
      <c r="CR220" s="45"/>
      <c r="CS220" s="45"/>
      <c r="CT220" s="45"/>
      <c r="CU220" s="45"/>
      <c r="CV220" s="45"/>
      <c r="CW220" s="45"/>
      <c r="CX220" s="45"/>
      <c r="CY220" s="45"/>
      <c r="CZ220" s="45"/>
      <c r="DA220" s="45"/>
      <c r="DB220" s="45"/>
      <c r="DC220" s="45"/>
      <c r="DD220" s="45"/>
      <c r="DE220" s="45"/>
      <c r="DF220" s="45"/>
      <c r="DG220" s="45"/>
      <c r="DH220" s="45"/>
      <c r="DI220" s="45"/>
      <c r="DJ220" s="45"/>
      <c r="DK220" s="45"/>
      <c r="DL220" s="45"/>
      <c r="DM220" s="45"/>
      <c r="DN220" s="45"/>
      <c r="DO220" s="45"/>
      <c r="DP220" s="45"/>
      <c r="DQ220" s="45"/>
      <c r="DR220" s="45"/>
      <c r="DS220" s="45"/>
      <c r="DT220" s="45"/>
      <c r="DU220" s="45"/>
      <c r="DV220" s="45"/>
      <c r="DW220" s="45"/>
      <c r="DX220" s="45"/>
      <c r="DY220" s="45"/>
      <c r="DZ220" s="45"/>
      <c r="EA220" s="45"/>
      <c r="EB220" s="45"/>
      <c r="EC220" s="45"/>
      <c r="ED220" s="45"/>
      <c r="EE220" s="45"/>
      <c r="EF220" s="45"/>
      <c r="EG220" s="45"/>
      <c r="EH220" s="45"/>
      <c r="EI220" s="45"/>
      <c r="EJ220" s="45"/>
      <c r="EK220" s="45"/>
      <c r="EL220" s="45"/>
      <c r="EM220" s="45"/>
      <c r="EN220" s="45"/>
      <c r="EO220" s="45"/>
      <c r="EP220" s="45"/>
      <c r="EQ220" s="45"/>
      <c r="ER220" s="45"/>
      <c r="ES220" s="45"/>
      <c r="ET220" s="45"/>
      <c r="EU220" s="45"/>
      <c r="EV220" s="45"/>
      <c r="EW220" s="45"/>
      <c r="EX220" s="45"/>
      <c r="EY220" s="45"/>
      <c r="EZ220" s="45"/>
      <c r="FA220" s="45"/>
      <c r="FB220" s="45"/>
      <c r="FC220" s="45"/>
      <c r="FD220" s="45"/>
      <c r="FE220" s="45"/>
      <c r="FF220" s="45"/>
      <c r="FG220" s="45"/>
      <c r="FH220" s="45"/>
      <c r="FI220" s="45"/>
      <c r="FJ220" s="45"/>
      <c r="FK220" s="45"/>
      <c r="FL220" s="45"/>
      <c r="FM220" s="45"/>
      <c r="FN220" s="45"/>
      <c r="FO220" s="45"/>
      <c r="FP220" s="45"/>
      <c r="FQ220" s="45"/>
      <c r="FR220" s="45"/>
      <c r="FS220" s="45"/>
      <c r="FT220" s="45"/>
      <c r="FU220" s="45"/>
      <c r="FV220" s="45"/>
      <c r="FW220" s="45"/>
      <c r="FX220" s="45"/>
      <c r="FY220" s="45"/>
      <c r="FZ220" s="45"/>
      <c r="GA220" s="45"/>
      <c r="GB220" s="45"/>
      <c r="GC220" s="45"/>
      <c r="GD220" s="45"/>
      <c r="GE220" s="45"/>
      <c r="GF220" s="45"/>
      <c r="GG220" s="45"/>
      <c r="GH220" s="45"/>
      <c r="GI220" s="45"/>
      <c r="GJ220" s="45"/>
      <c r="GK220" s="45"/>
      <c r="GL220" s="45"/>
      <c r="GM220" s="45"/>
      <c r="GN220" s="45"/>
      <c r="GO220" s="45"/>
      <c r="GP220" s="45"/>
      <c r="GQ220" s="45"/>
      <c r="GR220" s="45"/>
      <c r="GS220" s="45"/>
      <c r="GT220" s="45"/>
      <c r="GU220" s="45"/>
      <c r="GV220" s="45"/>
      <c r="GW220" s="45"/>
      <c r="GX220" s="45"/>
      <c r="GY220" s="45"/>
      <c r="GZ220" s="45"/>
      <c r="HA220" s="45"/>
      <c r="HB220" s="45"/>
      <c r="HC220" s="45"/>
      <c r="HD220" s="45"/>
      <c r="HE220" s="45"/>
      <c r="HF220" s="45"/>
      <c r="HG220" s="45"/>
      <c r="HH220" s="45"/>
      <c r="HI220" s="45"/>
      <c r="HJ220" s="45"/>
      <c r="HK220" s="45"/>
      <c r="HL220" s="45"/>
      <c r="HM220" s="45"/>
      <c r="HN220" s="45"/>
      <c r="HO220" s="45"/>
      <c r="HP220" s="45"/>
      <c r="HQ220" s="45"/>
      <c r="HR220" s="45"/>
      <c r="HS220" s="45"/>
      <c r="HT220" s="45"/>
      <c r="HU220" s="45"/>
      <c r="HV220" s="45"/>
      <c r="HW220" s="45"/>
      <c r="HX220" s="45"/>
      <c r="HY220" s="45"/>
      <c r="HZ220" s="45"/>
      <c r="IA220" s="45"/>
      <c r="IB220" s="45"/>
      <c r="IC220" s="45"/>
      <c r="ID220" s="45"/>
      <c r="IE220" s="45"/>
      <c r="IF220" s="45"/>
      <c r="IG220" s="45"/>
      <c r="IH220" s="45"/>
      <c r="II220" s="45"/>
      <c r="IJ220" s="45"/>
      <c r="IK220" s="45"/>
      <c r="IL220" s="45"/>
      <c r="IM220" s="45"/>
      <c r="IN220" s="45"/>
      <c r="IO220" s="45"/>
      <c r="IP220" s="45"/>
      <c r="IQ220" s="45"/>
      <c r="IR220" s="45"/>
      <c r="IS220" s="45"/>
      <c r="IT220" s="45"/>
      <c r="IU220" s="45"/>
      <c r="IV220" s="45"/>
      <c r="IW220" s="45"/>
      <c r="IX220" s="45"/>
      <c r="IY220" s="45"/>
      <c r="IZ220" s="45"/>
      <c r="JA220" s="45"/>
      <c r="JB220" s="45"/>
      <c r="JC220" s="45"/>
      <c r="JD220" s="45"/>
      <c r="JE220" s="45"/>
      <c r="JF220" s="45"/>
      <c r="JG220" s="45"/>
      <c r="JH220" s="45"/>
      <c r="JI220" s="45"/>
      <c r="JJ220" s="45"/>
      <c r="JK220" s="45"/>
      <c r="JL220" s="45"/>
      <c r="JM220" s="45"/>
      <c r="JN220" s="45"/>
      <c r="JO220" s="45"/>
      <c r="JP220" s="45"/>
      <c r="JQ220" s="45"/>
      <c r="JR220" s="45"/>
      <c r="JS220" s="45"/>
      <c r="JT220" s="45"/>
      <c r="JU220" s="45"/>
      <c r="JV220" s="45"/>
      <c r="JW220" s="45"/>
      <c r="JX220" s="45"/>
      <c r="JY220" s="45"/>
      <c r="JZ220" s="45"/>
      <c r="KA220" s="45"/>
      <c r="KB220" s="45"/>
      <c r="KC220" s="45"/>
      <c r="KD220" s="45"/>
      <c r="KE220" s="45"/>
      <c r="KF220" s="45"/>
      <c r="KG220" s="45"/>
      <c r="KH220" s="45"/>
      <c r="KI220" s="45"/>
      <c r="KJ220" s="45"/>
      <c r="KK220" s="45"/>
      <c r="KL220" s="45"/>
      <c r="KM220" s="45"/>
      <c r="KN220" s="45"/>
      <c r="KO220" s="45"/>
      <c r="KP220" s="45"/>
      <c r="KQ220" s="45"/>
      <c r="KR220" s="45"/>
      <c r="KS220" s="45"/>
      <c r="KT220" s="45"/>
      <c r="KU220" s="45"/>
      <c r="KV220" s="45"/>
      <c r="KW220" s="45"/>
      <c r="KX220" s="45"/>
      <c r="KY220" s="45"/>
      <c r="KZ220" s="45"/>
      <c r="LA220" s="45"/>
      <c r="LB220" s="45"/>
      <c r="LC220" s="45"/>
      <c r="LD220" s="45"/>
      <c r="LE220" s="45"/>
      <c r="LF220" s="45"/>
      <c r="LG220" s="45"/>
      <c r="LH220" s="45"/>
      <c r="LI220" s="45"/>
      <c r="LJ220" s="45"/>
      <c r="LK220" s="45"/>
      <c r="LL220" s="45"/>
      <c r="LM220" s="45"/>
      <c r="LN220" s="45"/>
      <c r="LO220" s="45"/>
      <c r="LP220" s="45"/>
      <c r="LQ220" s="45"/>
      <c r="LR220" s="45"/>
      <c r="LS220" s="45"/>
      <c r="LT220" s="45"/>
      <c r="LU220" s="45"/>
      <c r="LV220" s="45"/>
      <c r="LW220" s="45"/>
      <c r="LX220" s="45"/>
      <c r="LY220" s="45"/>
      <c r="LZ220" s="45"/>
      <c r="MA220" s="45"/>
      <c r="MB220" s="45"/>
      <c r="MC220" s="45"/>
      <c r="MD220" s="45"/>
      <c r="ME220" s="45"/>
      <c r="MF220" s="45"/>
      <c r="MG220" s="45"/>
      <c r="MH220" s="45"/>
      <c r="MI220" s="45"/>
      <c r="MJ220" s="45"/>
      <c r="MK220" s="45"/>
      <c r="ML220" s="45"/>
      <c r="MM220" s="45"/>
      <c r="MN220" s="45"/>
      <c r="MO220" s="45"/>
      <c r="MP220" s="45"/>
      <c r="MQ220" s="45"/>
      <c r="MR220" s="45"/>
      <c r="MS220" s="45"/>
      <c r="MT220" s="45"/>
      <c r="MU220" s="45"/>
      <c r="MV220" s="45"/>
      <c r="MW220" s="45"/>
      <c r="MX220" s="45"/>
      <c r="MY220" s="45"/>
      <c r="MZ220" s="45"/>
      <c r="NA220" s="45"/>
      <c r="NB220" s="45"/>
      <c r="NC220" s="45"/>
      <c r="ND220" s="45"/>
      <c r="NE220" s="45"/>
      <c r="NF220" s="45"/>
      <c r="NG220" s="45"/>
      <c r="NH220" s="45"/>
      <c r="NI220" s="45"/>
      <c r="NJ220" s="45"/>
      <c r="NK220" s="45"/>
      <c r="NL220" s="45"/>
      <c r="NM220" s="45"/>
      <c r="NN220" s="45"/>
      <c r="NO220" s="45"/>
      <c r="NP220" s="45"/>
      <c r="NQ220" s="45"/>
      <c r="NR220" s="45"/>
      <c r="NS220" s="45"/>
      <c r="NT220" s="45"/>
      <c r="NU220" s="45"/>
      <c r="NV220" s="45"/>
      <c r="NW220" s="45"/>
      <c r="NX220" s="45"/>
      <c r="NY220" s="45"/>
      <c r="NZ220" s="45"/>
      <c r="OA220" s="45"/>
      <c r="OB220" s="45"/>
      <c r="OC220" s="45"/>
      <c r="OD220" s="45"/>
      <c r="OE220" s="45"/>
      <c r="OF220" s="45"/>
      <c r="OG220" s="45"/>
      <c r="OH220" s="45"/>
      <c r="OI220" s="45"/>
      <c r="OJ220" s="45"/>
      <c r="OK220" s="45"/>
      <c r="OL220" s="45"/>
      <c r="OM220" s="45"/>
      <c r="ON220" s="45"/>
      <c r="OO220" s="45"/>
      <c r="OP220" s="45"/>
      <c r="OQ220" s="45"/>
      <c r="OR220" s="45"/>
      <c r="OS220" s="45"/>
      <c r="OT220" s="45"/>
      <c r="OU220" s="45"/>
      <c r="OV220" s="45"/>
      <c r="OW220" s="45"/>
      <c r="OX220" s="45"/>
      <c r="OY220" s="45"/>
      <c r="OZ220" s="45"/>
      <c r="PA220" s="45"/>
      <c r="PB220" s="45"/>
      <c r="PC220" s="45"/>
      <c r="PD220" s="45"/>
      <c r="PE220" s="45"/>
      <c r="PF220" s="45"/>
      <c r="PG220" s="45"/>
      <c r="PH220" s="45"/>
      <c r="PI220" s="45"/>
      <c r="PJ220" s="45"/>
      <c r="PK220" s="45"/>
      <c r="PL220" s="45"/>
      <c r="PM220" s="45"/>
      <c r="PN220" s="45"/>
      <c r="PO220" s="45"/>
      <c r="PP220" s="45"/>
      <c r="PQ220" s="45"/>
      <c r="PR220" s="45"/>
      <c r="PS220" s="45"/>
      <c r="PT220" s="45"/>
      <c r="PU220" s="45"/>
      <c r="PV220" s="45"/>
      <c r="PW220" s="45"/>
      <c r="PX220" s="45"/>
      <c r="PY220" s="45"/>
      <c r="PZ220" s="45"/>
      <c r="QA220" s="45"/>
      <c r="QB220" s="45"/>
      <c r="QC220" s="45"/>
      <c r="QD220" s="45"/>
      <c r="QE220" s="45"/>
      <c r="QF220" s="45"/>
      <c r="QG220" s="45"/>
      <c r="QH220" s="45"/>
      <c r="QI220" s="45"/>
      <c r="QJ220" s="45"/>
      <c r="QK220" s="45"/>
      <c r="QL220" s="45"/>
      <c r="QM220" s="45"/>
      <c r="QN220" s="45"/>
      <c r="QO220" s="45"/>
      <c r="QP220" s="45"/>
      <c r="QQ220" s="45"/>
      <c r="QR220" s="45"/>
      <c r="QS220" s="45"/>
      <c r="QT220" s="45"/>
      <c r="QU220" s="45"/>
      <c r="QV220" s="45"/>
      <c r="QW220" s="45"/>
      <c r="QX220" s="45"/>
      <c r="QY220" s="45"/>
      <c r="QZ220" s="45"/>
      <c r="RA220" s="45"/>
      <c r="RB220" s="45"/>
      <c r="RC220" s="45"/>
      <c r="RD220" s="45"/>
      <c r="RE220" s="45"/>
      <c r="RF220" s="45"/>
      <c r="RG220" s="45"/>
      <c r="RH220" s="45"/>
      <c r="RI220" s="45"/>
      <c r="RJ220" s="45"/>
      <c r="RK220" s="45"/>
      <c r="RL220" s="45"/>
      <c r="RM220" s="45"/>
      <c r="RN220" s="45"/>
      <c r="RO220" s="45"/>
      <c r="RP220" s="45"/>
      <c r="RQ220" s="45"/>
      <c r="RR220" s="45"/>
      <c r="RS220" s="45"/>
      <c r="RT220" s="45"/>
      <c r="RU220" s="45"/>
      <c r="RV220" s="45"/>
      <c r="RW220" s="45"/>
      <c r="RX220" s="45"/>
      <c r="RY220" s="45"/>
      <c r="RZ220" s="45"/>
      <c r="SA220" s="45"/>
      <c r="SB220" s="45"/>
      <c r="SC220" s="45"/>
      <c r="SD220" s="45"/>
      <c r="SE220" s="45"/>
      <c r="SF220" s="45"/>
      <c r="SG220" s="45"/>
      <c r="SH220" s="45"/>
      <c r="SI220" s="45"/>
      <c r="SJ220" s="45"/>
      <c r="SK220" s="45"/>
      <c r="SL220" s="45"/>
      <c r="SM220" s="45"/>
      <c r="SN220" s="45"/>
      <c r="SO220" s="45"/>
      <c r="SP220" s="45"/>
      <c r="SQ220" s="45"/>
      <c r="SR220" s="45"/>
      <c r="SS220" s="45"/>
      <c r="ST220" s="45"/>
      <c r="SU220" s="45"/>
      <c r="SV220" s="45"/>
      <c r="SW220" s="45"/>
      <c r="SX220" s="45"/>
      <c r="SY220" s="45"/>
      <c r="SZ220" s="45"/>
      <c r="TA220" s="45"/>
      <c r="TB220" s="45"/>
      <c r="TC220" s="45"/>
      <c r="TD220" s="45"/>
      <c r="TE220" s="45"/>
      <c r="TF220" s="45"/>
      <c r="TG220" s="45"/>
      <c r="TH220" s="45"/>
      <c r="TI220" s="45"/>
      <c r="TJ220" s="45"/>
      <c r="TK220" s="45"/>
      <c r="TL220" s="45"/>
      <c r="TM220" s="45"/>
      <c r="TN220" s="45"/>
      <c r="TO220" s="45"/>
      <c r="TP220" s="45"/>
      <c r="TQ220" s="45"/>
      <c r="TR220" s="45"/>
      <c r="TS220" s="45"/>
      <c r="TT220" s="45"/>
      <c r="TU220" s="45"/>
      <c r="TV220" s="45"/>
      <c r="TW220" s="45"/>
      <c r="TX220" s="45"/>
      <c r="TY220" s="45"/>
      <c r="TZ220" s="45"/>
      <c r="UA220" s="45"/>
      <c r="UB220" s="45"/>
      <c r="UC220" s="45"/>
      <c r="UD220" s="45"/>
      <c r="UE220" s="45"/>
      <c r="UF220" s="45"/>
      <c r="UG220" s="45"/>
      <c r="UH220" s="45"/>
      <c r="UI220" s="45"/>
      <c r="UJ220" s="45"/>
      <c r="UK220" s="45"/>
      <c r="UL220" s="45"/>
      <c r="UM220" s="45"/>
      <c r="UN220" s="45"/>
      <c r="UO220" s="45"/>
      <c r="UP220" s="45"/>
      <c r="UQ220" s="45"/>
      <c r="UR220" s="45"/>
      <c r="US220" s="45"/>
      <c r="UT220" s="45"/>
      <c r="UU220" s="45"/>
      <c r="UV220" s="45"/>
      <c r="UW220" s="45"/>
      <c r="UX220" s="45"/>
      <c r="UY220" s="45"/>
      <c r="UZ220" s="45"/>
      <c r="VA220" s="45"/>
      <c r="VB220" s="45"/>
      <c r="VC220" s="45"/>
      <c r="VD220" s="45"/>
      <c r="VE220" s="45"/>
      <c r="VF220" s="45"/>
      <c r="VG220" s="45"/>
      <c r="VH220" s="45"/>
      <c r="VI220" s="45"/>
      <c r="VJ220" s="45"/>
      <c r="VK220" s="45"/>
      <c r="VL220" s="45"/>
      <c r="VM220" s="45"/>
      <c r="VN220" s="45"/>
      <c r="VO220" s="45"/>
      <c r="VP220" s="45"/>
      <c r="VQ220" s="45"/>
      <c r="VR220" s="45"/>
      <c r="VS220" s="45"/>
      <c r="VT220" s="45"/>
      <c r="VU220" s="45"/>
      <c r="VV220" s="45"/>
      <c r="VW220" s="45"/>
      <c r="VX220" s="45"/>
      <c r="VY220" s="45"/>
      <c r="VZ220" s="45"/>
      <c r="WA220" s="45"/>
      <c r="WB220" s="45"/>
      <c r="WC220" s="45"/>
      <c r="WD220" s="45"/>
      <c r="WE220" s="45"/>
      <c r="WF220" s="45"/>
      <c r="WG220" s="45"/>
      <c r="WH220" s="45"/>
      <c r="WI220" s="45"/>
      <c r="WJ220" s="45"/>
      <c r="WK220" s="45"/>
      <c r="WL220" s="45"/>
      <c r="WM220" s="45"/>
      <c r="WN220" s="45"/>
      <c r="WO220" s="45"/>
      <c r="WP220" s="45"/>
      <c r="WQ220" s="45"/>
      <c r="WR220" s="45"/>
      <c r="WS220" s="45"/>
      <c r="WT220" s="45"/>
      <c r="WU220" s="45"/>
      <c r="WV220" s="45"/>
      <c r="WW220" s="45"/>
      <c r="WX220" s="45"/>
      <c r="WY220" s="45"/>
      <c r="WZ220" s="45"/>
      <c r="XA220" s="45"/>
      <c r="XB220" s="45"/>
      <c r="XC220" s="45"/>
      <c r="XD220" s="45"/>
      <c r="XE220" s="45"/>
      <c r="XF220" s="45"/>
      <c r="XG220" s="45"/>
      <c r="XH220" s="45"/>
      <c r="XI220" s="45"/>
      <c r="XJ220" s="45"/>
      <c r="XK220" s="45"/>
      <c r="XL220" s="45"/>
      <c r="XM220" s="45"/>
      <c r="XN220" s="45"/>
      <c r="XO220" s="45"/>
      <c r="XP220" s="45"/>
      <c r="XQ220" s="45"/>
      <c r="XR220" s="45"/>
      <c r="XS220" s="45"/>
      <c r="XT220" s="45"/>
      <c r="XU220" s="45"/>
      <c r="XV220" s="45"/>
      <c r="XW220" s="45"/>
      <c r="XX220" s="45"/>
      <c r="XY220" s="45"/>
      <c r="XZ220" s="45"/>
      <c r="YA220" s="45"/>
      <c r="YB220" s="45"/>
      <c r="YC220" s="45"/>
      <c r="YD220" s="45"/>
      <c r="YE220" s="45"/>
      <c r="YF220" s="45"/>
      <c r="YG220" s="45"/>
      <c r="YH220" s="45"/>
      <c r="YI220" s="45"/>
      <c r="YJ220" s="45"/>
      <c r="YK220" s="45"/>
      <c r="YL220" s="45"/>
      <c r="YM220" s="45"/>
      <c r="YN220" s="45"/>
      <c r="YO220" s="45"/>
      <c r="YP220" s="45"/>
      <c r="YQ220" s="45"/>
      <c r="YR220" s="45"/>
    </row>
    <row r="221" spans="1:668" s="15" customFormat="1" ht="15.75" x14ac:dyDescent="0.25">
      <c r="A221" s="100" t="s">
        <v>188</v>
      </c>
      <c r="B221" s="101" t="s">
        <v>183</v>
      </c>
      <c r="C221" s="102" t="s">
        <v>73</v>
      </c>
      <c r="D221" s="103">
        <v>44593</v>
      </c>
      <c r="E221" s="104" t="s">
        <v>113</v>
      </c>
      <c r="F221" s="139">
        <v>76000</v>
      </c>
      <c r="G221" s="139">
        <v>2181.1999999999998</v>
      </c>
      <c r="H221" s="139">
        <v>6269.47</v>
      </c>
      <c r="I221" s="139">
        <v>2310.4</v>
      </c>
      <c r="J221" s="139">
        <v>25</v>
      </c>
      <c r="K221" s="139">
        <v>10786.07</v>
      </c>
      <c r="L221" s="193">
        <v>65213.93</v>
      </c>
      <c r="O221" s="87"/>
      <c r="P221" s="87"/>
      <c r="Q221" s="87"/>
      <c r="R221" s="87"/>
      <c r="S221" s="87"/>
      <c r="T221" s="87"/>
      <c r="U221" s="87"/>
      <c r="V221" s="87"/>
      <c r="W221" s="87"/>
      <c r="X221" s="87"/>
      <c r="Y221" s="87"/>
      <c r="Z221" s="87"/>
      <c r="AA221" s="87"/>
      <c r="AB221" s="87"/>
      <c r="AC221" s="87"/>
      <c r="AD221" s="87"/>
      <c r="AE221" s="87"/>
      <c r="AF221" s="87"/>
      <c r="AG221" s="87"/>
      <c r="AH221" s="87"/>
      <c r="AI221" s="87"/>
      <c r="AJ221" s="87"/>
      <c r="AK221" s="87"/>
      <c r="AL221" s="87"/>
      <c r="AM221" s="87"/>
      <c r="AN221" s="87"/>
      <c r="AO221" s="87"/>
      <c r="AP221" s="87"/>
      <c r="AQ221" s="87"/>
      <c r="AR221" s="87"/>
      <c r="AS221" s="87"/>
      <c r="AT221" s="45"/>
      <c r="AU221" s="45"/>
      <c r="AV221" s="45"/>
      <c r="AW221" s="45"/>
      <c r="AX221" s="45"/>
      <c r="AY221" s="45"/>
      <c r="AZ221" s="45"/>
      <c r="BA221" s="45"/>
      <c r="BB221" s="45"/>
      <c r="BC221" s="45"/>
      <c r="BD221" s="45"/>
      <c r="BE221" s="45"/>
      <c r="BF221" s="45"/>
      <c r="BG221" s="45"/>
      <c r="BH221" s="45"/>
      <c r="BI221" s="45"/>
      <c r="BJ221" s="45"/>
      <c r="BK221" s="45"/>
      <c r="BL221" s="45"/>
      <c r="BM221" s="45"/>
      <c r="BN221" s="45"/>
      <c r="BO221" s="45"/>
      <c r="BP221" s="45"/>
      <c r="BQ221" s="45"/>
      <c r="BR221" s="45"/>
      <c r="BS221" s="45"/>
      <c r="BT221" s="45"/>
      <c r="BU221" s="45"/>
      <c r="BV221" s="45"/>
      <c r="BW221" s="45"/>
      <c r="BX221" s="45"/>
      <c r="BY221" s="45"/>
      <c r="BZ221" s="45"/>
      <c r="CA221" s="45"/>
      <c r="CB221" s="45"/>
      <c r="CC221" s="45"/>
      <c r="CD221" s="45"/>
      <c r="CE221" s="45"/>
      <c r="CF221" s="45"/>
      <c r="CG221" s="45"/>
      <c r="CH221" s="45"/>
      <c r="CI221" s="45"/>
      <c r="CJ221" s="45"/>
      <c r="CK221" s="45"/>
      <c r="CL221" s="45"/>
      <c r="CM221" s="45"/>
      <c r="CN221" s="45"/>
      <c r="CO221" s="45"/>
      <c r="CP221" s="45"/>
      <c r="CQ221" s="45"/>
      <c r="CR221" s="45"/>
      <c r="CS221" s="45"/>
      <c r="CT221" s="45"/>
      <c r="CU221" s="45"/>
      <c r="CV221" s="45"/>
      <c r="CW221" s="45"/>
      <c r="CX221" s="45"/>
      <c r="CY221" s="45"/>
      <c r="CZ221" s="45"/>
      <c r="DA221" s="45"/>
      <c r="DB221" s="45"/>
      <c r="DC221" s="45"/>
      <c r="DD221" s="45"/>
      <c r="DE221" s="45"/>
      <c r="DF221" s="45"/>
      <c r="DG221" s="45"/>
      <c r="DH221" s="45"/>
      <c r="DI221" s="45"/>
      <c r="DJ221" s="45"/>
      <c r="DK221" s="45"/>
      <c r="DL221" s="45"/>
      <c r="DM221" s="45"/>
      <c r="DN221" s="45"/>
      <c r="DO221" s="45"/>
      <c r="DP221" s="45"/>
      <c r="DQ221" s="45"/>
      <c r="DR221" s="45"/>
      <c r="DS221" s="45"/>
      <c r="DT221" s="45"/>
      <c r="DU221" s="45"/>
      <c r="DV221" s="45"/>
      <c r="DW221" s="45"/>
      <c r="DX221" s="45"/>
      <c r="DY221" s="45"/>
      <c r="DZ221" s="45"/>
      <c r="EA221" s="45"/>
      <c r="EB221" s="45"/>
      <c r="EC221" s="45"/>
      <c r="ED221" s="45"/>
      <c r="EE221" s="45"/>
      <c r="EF221" s="45"/>
      <c r="EG221" s="45"/>
      <c r="EH221" s="45"/>
      <c r="EI221" s="45"/>
      <c r="EJ221" s="45"/>
      <c r="EK221" s="45"/>
      <c r="EL221" s="45"/>
      <c r="EM221" s="45"/>
      <c r="EN221" s="45"/>
      <c r="EO221" s="45"/>
      <c r="EP221" s="45"/>
      <c r="EQ221" s="45"/>
      <c r="ER221" s="45"/>
      <c r="ES221" s="45"/>
      <c r="ET221" s="45"/>
      <c r="EU221" s="45"/>
      <c r="EV221" s="45"/>
      <c r="EW221" s="45"/>
      <c r="EX221" s="45"/>
      <c r="EY221" s="45"/>
      <c r="EZ221" s="45"/>
      <c r="FA221" s="45"/>
      <c r="FB221" s="45"/>
      <c r="FC221" s="45"/>
      <c r="FD221" s="45"/>
      <c r="FE221" s="45"/>
      <c r="FF221" s="45"/>
      <c r="FG221" s="45"/>
      <c r="FH221" s="45"/>
      <c r="FI221" s="45"/>
      <c r="FJ221" s="45"/>
      <c r="FK221" s="45"/>
      <c r="FL221" s="45"/>
      <c r="FM221" s="45"/>
      <c r="FN221" s="45"/>
      <c r="FO221" s="45"/>
      <c r="FP221" s="45"/>
      <c r="FQ221" s="45"/>
      <c r="FR221" s="45"/>
      <c r="FS221" s="45"/>
      <c r="FT221" s="45"/>
      <c r="FU221" s="45"/>
      <c r="FV221" s="45"/>
      <c r="FW221" s="45"/>
      <c r="FX221" s="45"/>
      <c r="FY221" s="45"/>
      <c r="FZ221" s="45"/>
      <c r="GA221" s="45"/>
      <c r="GB221" s="45"/>
      <c r="GC221" s="45"/>
      <c r="GD221" s="45"/>
      <c r="GE221" s="45"/>
      <c r="GF221" s="45"/>
      <c r="GG221" s="45"/>
      <c r="GH221" s="45"/>
      <c r="GI221" s="45"/>
      <c r="GJ221" s="45"/>
      <c r="GK221" s="45"/>
      <c r="GL221" s="45"/>
      <c r="GM221" s="45"/>
      <c r="GN221" s="45"/>
      <c r="GO221" s="45"/>
      <c r="GP221" s="45"/>
      <c r="GQ221" s="45"/>
      <c r="GR221" s="45"/>
      <c r="GS221" s="45"/>
      <c r="GT221" s="45"/>
      <c r="GU221" s="45"/>
      <c r="GV221" s="45"/>
      <c r="GW221" s="45"/>
      <c r="GX221" s="45"/>
      <c r="GY221" s="45"/>
      <c r="GZ221" s="45"/>
      <c r="HA221" s="45"/>
      <c r="HB221" s="45"/>
      <c r="HC221" s="45"/>
      <c r="HD221" s="45"/>
      <c r="HE221" s="45"/>
      <c r="HF221" s="45"/>
      <c r="HG221" s="45"/>
      <c r="HH221" s="45"/>
      <c r="HI221" s="45"/>
      <c r="HJ221" s="45"/>
      <c r="HK221" s="45"/>
      <c r="HL221" s="45"/>
      <c r="HM221" s="45"/>
      <c r="HN221" s="45"/>
      <c r="HO221" s="45"/>
      <c r="HP221" s="45"/>
      <c r="HQ221" s="45"/>
      <c r="HR221" s="45"/>
      <c r="HS221" s="45"/>
      <c r="HT221" s="45"/>
      <c r="HU221" s="45"/>
      <c r="HV221" s="45"/>
      <c r="HW221" s="45"/>
      <c r="HX221" s="45"/>
      <c r="HY221" s="45"/>
      <c r="HZ221" s="45"/>
      <c r="IA221" s="45"/>
      <c r="IB221" s="45"/>
      <c r="IC221" s="45"/>
      <c r="ID221" s="45"/>
      <c r="IE221" s="45"/>
      <c r="IF221" s="45"/>
      <c r="IG221" s="45"/>
      <c r="IH221" s="45"/>
      <c r="II221" s="45"/>
      <c r="IJ221" s="45"/>
      <c r="IK221" s="45"/>
      <c r="IL221" s="45"/>
      <c r="IM221" s="45"/>
      <c r="IN221" s="45"/>
      <c r="IO221" s="45"/>
      <c r="IP221" s="45"/>
      <c r="IQ221" s="45"/>
      <c r="IR221" s="45"/>
      <c r="IS221" s="45"/>
      <c r="IT221" s="45"/>
      <c r="IU221" s="45"/>
      <c r="IV221" s="45"/>
      <c r="IW221" s="45"/>
      <c r="IX221" s="45"/>
      <c r="IY221" s="45"/>
      <c r="IZ221" s="45"/>
      <c r="JA221" s="45"/>
      <c r="JB221" s="45"/>
      <c r="JC221" s="45"/>
      <c r="JD221" s="45"/>
      <c r="JE221" s="45"/>
      <c r="JF221" s="45"/>
      <c r="JG221" s="45"/>
      <c r="JH221" s="45"/>
      <c r="JI221" s="45"/>
      <c r="JJ221" s="45"/>
      <c r="JK221" s="45"/>
      <c r="JL221" s="45"/>
      <c r="JM221" s="45"/>
      <c r="JN221" s="45"/>
      <c r="JO221" s="45"/>
      <c r="JP221" s="45"/>
      <c r="JQ221" s="45"/>
      <c r="JR221" s="45"/>
      <c r="JS221" s="45"/>
      <c r="JT221" s="45"/>
      <c r="JU221" s="45"/>
      <c r="JV221" s="45"/>
      <c r="JW221" s="45"/>
      <c r="JX221" s="45"/>
      <c r="JY221" s="45"/>
      <c r="JZ221" s="45"/>
      <c r="KA221" s="45"/>
      <c r="KB221" s="45"/>
      <c r="KC221" s="45"/>
      <c r="KD221" s="45"/>
      <c r="KE221" s="45"/>
      <c r="KF221" s="45"/>
      <c r="KG221" s="45"/>
      <c r="KH221" s="45"/>
      <c r="KI221" s="45"/>
      <c r="KJ221" s="45"/>
      <c r="KK221" s="45"/>
      <c r="KL221" s="45"/>
      <c r="KM221" s="45"/>
      <c r="KN221" s="45"/>
      <c r="KO221" s="45"/>
      <c r="KP221" s="45"/>
      <c r="KQ221" s="45"/>
      <c r="KR221" s="45"/>
      <c r="KS221" s="45"/>
      <c r="KT221" s="45"/>
      <c r="KU221" s="45"/>
      <c r="KV221" s="45"/>
      <c r="KW221" s="45"/>
      <c r="KX221" s="45"/>
      <c r="KY221" s="45"/>
      <c r="KZ221" s="45"/>
      <c r="LA221" s="45"/>
      <c r="LB221" s="45"/>
      <c r="LC221" s="45"/>
      <c r="LD221" s="45"/>
      <c r="LE221" s="45"/>
      <c r="LF221" s="45"/>
      <c r="LG221" s="45"/>
      <c r="LH221" s="45"/>
      <c r="LI221" s="45"/>
      <c r="LJ221" s="45"/>
      <c r="LK221" s="45"/>
      <c r="LL221" s="45"/>
      <c r="LM221" s="45"/>
      <c r="LN221" s="45"/>
      <c r="LO221" s="45"/>
      <c r="LP221" s="45"/>
      <c r="LQ221" s="45"/>
      <c r="LR221" s="45"/>
      <c r="LS221" s="45"/>
      <c r="LT221" s="45"/>
      <c r="LU221" s="45"/>
      <c r="LV221" s="45"/>
      <c r="LW221" s="45"/>
      <c r="LX221" s="45"/>
      <c r="LY221" s="45"/>
      <c r="LZ221" s="45"/>
      <c r="MA221" s="45"/>
      <c r="MB221" s="45"/>
      <c r="MC221" s="45"/>
      <c r="MD221" s="45"/>
      <c r="ME221" s="45"/>
      <c r="MF221" s="45"/>
      <c r="MG221" s="45"/>
      <c r="MH221" s="45"/>
      <c r="MI221" s="45"/>
      <c r="MJ221" s="45"/>
      <c r="MK221" s="45"/>
      <c r="ML221" s="45"/>
      <c r="MM221" s="45"/>
      <c r="MN221" s="45"/>
      <c r="MO221" s="45"/>
      <c r="MP221" s="45"/>
      <c r="MQ221" s="45"/>
      <c r="MR221" s="45"/>
      <c r="MS221" s="45"/>
      <c r="MT221" s="45"/>
      <c r="MU221" s="45"/>
      <c r="MV221" s="45"/>
      <c r="MW221" s="45"/>
      <c r="MX221" s="45"/>
      <c r="MY221" s="45"/>
      <c r="MZ221" s="45"/>
      <c r="NA221" s="45"/>
      <c r="NB221" s="45"/>
      <c r="NC221" s="45"/>
      <c r="ND221" s="45"/>
      <c r="NE221" s="45"/>
      <c r="NF221" s="45"/>
      <c r="NG221" s="45"/>
      <c r="NH221" s="45"/>
      <c r="NI221" s="45"/>
      <c r="NJ221" s="45"/>
      <c r="NK221" s="45"/>
      <c r="NL221" s="45"/>
      <c r="NM221" s="45"/>
      <c r="NN221" s="45"/>
      <c r="NO221" s="45"/>
      <c r="NP221" s="45"/>
      <c r="NQ221" s="45"/>
      <c r="NR221" s="45"/>
      <c r="NS221" s="45"/>
      <c r="NT221" s="45"/>
      <c r="NU221" s="45"/>
      <c r="NV221" s="45"/>
      <c r="NW221" s="45"/>
      <c r="NX221" s="45"/>
      <c r="NY221" s="45"/>
      <c r="NZ221" s="45"/>
      <c r="OA221" s="45"/>
      <c r="OB221" s="45"/>
      <c r="OC221" s="45"/>
      <c r="OD221" s="45"/>
      <c r="OE221" s="45"/>
      <c r="OF221" s="45"/>
      <c r="OG221" s="45"/>
      <c r="OH221" s="45"/>
      <c r="OI221" s="45"/>
      <c r="OJ221" s="45"/>
      <c r="OK221" s="45"/>
      <c r="OL221" s="45"/>
      <c r="OM221" s="45"/>
      <c r="ON221" s="45"/>
      <c r="OO221" s="45"/>
      <c r="OP221" s="45"/>
      <c r="OQ221" s="45"/>
      <c r="OR221" s="45"/>
      <c r="OS221" s="45"/>
      <c r="OT221" s="45"/>
      <c r="OU221" s="45"/>
      <c r="OV221" s="45"/>
      <c r="OW221" s="45"/>
      <c r="OX221" s="45"/>
      <c r="OY221" s="45"/>
      <c r="OZ221" s="45"/>
      <c r="PA221" s="45"/>
      <c r="PB221" s="45"/>
      <c r="PC221" s="45"/>
      <c r="PD221" s="45"/>
      <c r="PE221" s="45"/>
      <c r="PF221" s="45"/>
      <c r="PG221" s="45"/>
      <c r="PH221" s="45"/>
      <c r="PI221" s="45"/>
      <c r="PJ221" s="45"/>
      <c r="PK221" s="45"/>
      <c r="PL221" s="45"/>
      <c r="PM221" s="45"/>
      <c r="PN221" s="45"/>
      <c r="PO221" s="45"/>
      <c r="PP221" s="45"/>
      <c r="PQ221" s="45"/>
      <c r="PR221" s="45"/>
      <c r="PS221" s="45"/>
      <c r="PT221" s="45"/>
      <c r="PU221" s="45"/>
      <c r="PV221" s="45"/>
      <c r="PW221" s="45"/>
      <c r="PX221" s="45"/>
      <c r="PY221" s="45"/>
      <c r="PZ221" s="45"/>
      <c r="QA221" s="45"/>
      <c r="QB221" s="45"/>
      <c r="QC221" s="45"/>
      <c r="QD221" s="45"/>
      <c r="QE221" s="45"/>
      <c r="QF221" s="45"/>
      <c r="QG221" s="45"/>
      <c r="QH221" s="45"/>
      <c r="QI221" s="45"/>
      <c r="QJ221" s="45"/>
      <c r="QK221" s="45"/>
      <c r="QL221" s="45"/>
      <c r="QM221" s="45"/>
      <c r="QN221" s="45"/>
      <c r="QO221" s="45"/>
      <c r="QP221" s="45"/>
      <c r="QQ221" s="45"/>
      <c r="QR221" s="45"/>
      <c r="QS221" s="45"/>
      <c r="QT221" s="45"/>
      <c r="QU221" s="45"/>
      <c r="QV221" s="45"/>
      <c r="QW221" s="45"/>
      <c r="QX221" s="45"/>
      <c r="QY221" s="45"/>
      <c r="QZ221" s="45"/>
      <c r="RA221" s="45"/>
      <c r="RB221" s="45"/>
      <c r="RC221" s="45"/>
      <c r="RD221" s="45"/>
      <c r="RE221" s="45"/>
      <c r="RF221" s="45"/>
      <c r="RG221" s="45"/>
      <c r="RH221" s="45"/>
      <c r="RI221" s="45"/>
      <c r="RJ221" s="45"/>
      <c r="RK221" s="45"/>
      <c r="RL221" s="45"/>
      <c r="RM221" s="45"/>
      <c r="RN221" s="45"/>
      <c r="RO221" s="45"/>
      <c r="RP221" s="45"/>
      <c r="RQ221" s="45"/>
      <c r="RR221" s="45"/>
      <c r="RS221" s="45"/>
      <c r="RT221" s="45"/>
      <c r="RU221" s="45"/>
      <c r="RV221" s="45"/>
      <c r="RW221" s="45"/>
      <c r="RX221" s="45"/>
      <c r="RY221" s="45"/>
      <c r="RZ221" s="45"/>
      <c r="SA221" s="45"/>
      <c r="SB221" s="45"/>
      <c r="SC221" s="45"/>
      <c r="SD221" s="45"/>
      <c r="SE221" s="45"/>
      <c r="SF221" s="45"/>
      <c r="SG221" s="45"/>
      <c r="SH221" s="45"/>
      <c r="SI221" s="45"/>
      <c r="SJ221" s="45"/>
      <c r="SK221" s="45"/>
      <c r="SL221" s="45"/>
      <c r="SM221" s="45"/>
      <c r="SN221" s="45"/>
      <c r="SO221" s="45"/>
      <c r="SP221" s="45"/>
      <c r="SQ221" s="45"/>
      <c r="SR221" s="45"/>
      <c r="SS221" s="45"/>
      <c r="ST221" s="45"/>
      <c r="SU221" s="45"/>
      <c r="SV221" s="45"/>
      <c r="SW221" s="45"/>
      <c r="SX221" s="45"/>
      <c r="SY221" s="45"/>
      <c r="SZ221" s="45"/>
      <c r="TA221" s="45"/>
      <c r="TB221" s="45"/>
      <c r="TC221" s="45"/>
      <c r="TD221" s="45"/>
      <c r="TE221" s="45"/>
      <c r="TF221" s="45"/>
      <c r="TG221" s="45"/>
      <c r="TH221" s="45"/>
      <c r="TI221" s="45"/>
      <c r="TJ221" s="45"/>
      <c r="TK221" s="45"/>
      <c r="TL221" s="45"/>
      <c r="TM221" s="45"/>
      <c r="TN221" s="45"/>
      <c r="TO221" s="45"/>
      <c r="TP221" s="45"/>
      <c r="TQ221" s="45"/>
      <c r="TR221" s="45"/>
      <c r="TS221" s="45"/>
      <c r="TT221" s="45"/>
      <c r="TU221" s="45"/>
      <c r="TV221" s="45"/>
      <c r="TW221" s="45"/>
      <c r="TX221" s="45"/>
      <c r="TY221" s="45"/>
      <c r="TZ221" s="45"/>
      <c r="UA221" s="45"/>
      <c r="UB221" s="45"/>
      <c r="UC221" s="45"/>
      <c r="UD221" s="45"/>
      <c r="UE221" s="45"/>
      <c r="UF221" s="45"/>
      <c r="UG221" s="45"/>
      <c r="UH221" s="45"/>
      <c r="UI221" s="45"/>
      <c r="UJ221" s="45"/>
      <c r="UK221" s="45"/>
      <c r="UL221" s="45"/>
      <c r="UM221" s="45"/>
      <c r="UN221" s="45"/>
      <c r="UO221" s="45"/>
      <c r="UP221" s="45"/>
      <c r="UQ221" s="45"/>
      <c r="UR221" s="45"/>
      <c r="US221" s="45"/>
      <c r="UT221" s="45"/>
      <c r="UU221" s="45"/>
      <c r="UV221" s="45"/>
      <c r="UW221" s="45"/>
      <c r="UX221" s="45"/>
      <c r="UY221" s="45"/>
      <c r="UZ221" s="45"/>
      <c r="VA221" s="45"/>
      <c r="VB221" s="45"/>
      <c r="VC221" s="45"/>
      <c r="VD221" s="45"/>
      <c r="VE221" s="45"/>
      <c r="VF221" s="45"/>
      <c r="VG221" s="45"/>
      <c r="VH221" s="45"/>
      <c r="VI221" s="45"/>
      <c r="VJ221" s="45"/>
      <c r="VK221" s="45"/>
      <c r="VL221" s="45"/>
      <c r="VM221" s="45"/>
      <c r="VN221" s="45"/>
      <c r="VO221" s="45"/>
      <c r="VP221" s="45"/>
      <c r="VQ221" s="45"/>
      <c r="VR221" s="45"/>
      <c r="VS221" s="45"/>
      <c r="VT221" s="45"/>
      <c r="VU221" s="45"/>
      <c r="VV221" s="45"/>
      <c r="VW221" s="45"/>
      <c r="VX221" s="45"/>
      <c r="VY221" s="45"/>
      <c r="VZ221" s="45"/>
      <c r="WA221" s="45"/>
      <c r="WB221" s="45"/>
      <c r="WC221" s="45"/>
      <c r="WD221" s="45"/>
      <c r="WE221" s="45"/>
      <c r="WF221" s="45"/>
      <c r="WG221" s="45"/>
      <c r="WH221" s="45"/>
      <c r="WI221" s="45"/>
      <c r="WJ221" s="45"/>
      <c r="WK221" s="45"/>
      <c r="WL221" s="45"/>
      <c r="WM221" s="45"/>
      <c r="WN221" s="45"/>
      <c r="WO221" s="45"/>
      <c r="WP221" s="45"/>
      <c r="WQ221" s="45"/>
      <c r="WR221" s="45"/>
      <c r="WS221" s="45"/>
      <c r="WT221" s="45"/>
      <c r="WU221" s="45"/>
      <c r="WV221" s="45"/>
      <c r="WW221" s="45"/>
      <c r="WX221" s="45"/>
      <c r="WY221" s="45"/>
      <c r="WZ221" s="45"/>
      <c r="XA221" s="45"/>
      <c r="XB221" s="45"/>
      <c r="XC221" s="45"/>
      <c r="XD221" s="45"/>
      <c r="XE221" s="45"/>
      <c r="XF221" s="45"/>
      <c r="XG221" s="45"/>
      <c r="XH221" s="45"/>
      <c r="XI221" s="45"/>
      <c r="XJ221" s="45"/>
      <c r="XK221" s="45"/>
      <c r="XL221" s="45"/>
      <c r="XM221" s="45"/>
      <c r="XN221" s="45"/>
      <c r="XO221" s="45"/>
      <c r="XP221" s="45"/>
      <c r="XQ221" s="45"/>
      <c r="XR221" s="45"/>
      <c r="XS221" s="45"/>
      <c r="XT221" s="45"/>
      <c r="XU221" s="45"/>
      <c r="XV221" s="45"/>
      <c r="XW221" s="45"/>
      <c r="XX221" s="45"/>
      <c r="XY221" s="45"/>
      <c r="XZ221" s="45"/>
      <c r="YA221" s="45"/>
      <c r="YB221" s="45"/>
      <c r="YC221" s="45"/>
      <c r="YD221" s="45"/>
      <c r="YE221" s="45"/>
      <c r="YF221" s="45"/>
      <c r="YG221" s="45"/>
      <c r="YH221" s="45"/>
      <c r="YI221" s="45"/>
      <c r="YJ221" s="45"/>
      <c r="YK221" s="45"/>
      <c r="YL221" s="45"/>
      <c r="YM221" s="45"/>
      <c r="YN221" s="45"/>
      <c r="YO221" s="45"/>
      <c r="YP221" s="45"/>
      <c r="YQ221" s="45"/>
      <c r="YR221" s="45"/>
    </row>
    <row r="222" spans="1:668" s="15" customFormat="1" ht="15.75" x14ac:dyDescent="0.25">
      <c r="A222" s="100" t="s">
        <v>191</v>
      </c>
      <c r="B222" s="101" t="s">
        <v>85</v>
      </c>
      <c r="C222" s="102" t="s">
        <v>72</v>
      </c>
      <c r="D222" s="103">
        <v>44662</v>
      </c>
      <c r="E222" s="104" t="s">
        <v>113</v>
      </c>
      <c r="F222" s="139">
        <v>115000</v>
      </c>
      <c r="G222" s="139">
        <v>3300.5</v>
      </c>
      <c r="H222" s="139">
        <v>15633.74</v>
      </c>
      <c r="I222" s="139">
        <v>3496</v>
      </c>
      <c r="J222" s="139">
        <v>25</v>
      </c>
      <c r="K222" s="139">
        <v>22455.24</v>
      </c>
      <c r="L222" s="193">
        <v>92544.76</v>
      </c>
      <c r="O222" s="87" t="s">
        <v>207</v>
      </c>
      <c r="P222" s="87"/>
      <c r="Q222" s="87"/>
      <c r="R222" s="87"/>
      <c r="S222" s="87"/>
      <c r="T222" s="87"/>
      <c r="U222" s="87"/>
      <c r="V222" s="87"/>
      <c r="W222" s="87"/>
      <c r="X222" s="87"/>
      <c r="Y222" s="87"/>
      <c r="Z222" s="87"/>
      <c r="AA222" s="87"/>
      <c r="AB222" s="87"/>
      <c r="AC222" s="87"/>
      <c r="AD222" s="87"/>
      <c r="AE222" s="87"/>
      <c r="AF222" s="87"/>
      <c r="AG222" s="87"/>
      <c r="AH222" s="87"/>
      <c r="AI222" s="87"/>
      <c r="AJ222" s="87"/>
      <c r="AK222" s="87"/>
      <c r="AL222" s="87"/>
      <c r="AM222" s="87"/>
      <c r="AN222" s="87"/>
      <c r="AO222" s="87"/>
      <c r="AP222" s="87"/>
      <c r="AQ222" s="87"/>
      <c r="AR222" s="87"/>
      <c r="AS222" s="87"/>
      <c r="AT222" s="45"/>
      <c r="AU222" s="45"/>
      <c r="AV222" s="45"/>
      <c r="AW222" s="45"/>
      <c r="AX222" s="45"/>
      <c r="AY222" s="45"/>
      <c r="AZ222" s="45"/>
      <c r="BA222" s="45"/>
      <c r="BB222" s="45"/>
      <c r="BC222" s="45"/>
      <c r="BD222" s="45"/>
      <c r="BE222" s="45"/>
      <c r="BF222" s="45"/>
      <c r="BG222" s="45"/>
      <c r="BH222" s="45"/>
      <c r="BI222" s="45"/>
      <c r="BJ222" s="45"/>
      <c r="BK222" s="45"/>
      <c r="BL222" s="45"/>
      <c r="BM222" s="45"/>
      <c r="BN222" s="45"/>
      <c r="BO222" s="45"/>
      <c r="BP222" s="45"/>
      <c r="BQ222" s="45"/>
      <c r="BR222" s="45"/>
      <c r="BS222" s="45"/>
      <c r="BT222" s="45"/>
      <c r="BU222" s="45"/>
      <c r="BV222" s="45"/>
      <c r="BW222" s="45"/>
      <c r="BX222" s="45"/>
      <c r="BY222" s="45"/>
      <c r="BZ222" s="45"/>
      <c r="CA222" s="45"/>
      <c r="CB222" s="45"/>
      <c r="CC222" s="45"/>
      <c r="CD222" s="45"/>
      <c r="CE222" s="45"/>
      <c r="CF222" s="45"/>
      <c r="CG222" s="45"/>
      <c r="CH222" s="45"/>
      <c r="CI222" s="45"/>
      <c r="CJ222" s="45"/>
      <c r="CK222" s="45"/>
      <c r="CL222" s="45"/>
      <c r="CM222" s="45"/>
      <c r="CN222" s="45"/>
      <c r="CO222" s="45"/>
      <c r="CP222" s="45"/>
      <c r="CQ222" s="45"/>
      <c r="CR222" s="45"/>
      <c r="CS222" s="45"/>
      <c r="CT222" s="45"/>
      <c r="CU222" s="45"/>
      <c r="CV222" s="45"/>
      <c r="CW222" s="45"/>
      <c r="CX222" s="45"/>
      <c r="CY222" s="45"/>
      <c r="CZ222" s="45"/>
      <c r="DA222" s="45"/>
      <c r="DB222" s="45"/>
      <c r="DC222" s="45"/>
      <c r="DD222" s="45"/>
      <c r="DE222" s="45"/>
      <c r="DF222" s="45"/>
      <c r="DG222" s="45"/>
      <c r="DH222" s="45"/>
      <c r="DI222" s="45"/>
      <c r="DJ222" s="45"/>
      <c r="DK222" s="45"/>
      <c r="DL222" s="45"/>
      <c r="DM222" s="45"/>
      <c r="DN222" s="45"/>
      <c r="DO222" s="45"/>
      <c r="DP222" s="45"/>
      <c r="DQ222" s="45"/>
      <c r="DR222" s="45"/>
      <c r="DS222" s="45"/>
      <c r="DT222" s="45"/>
      <c r="DU222" s="45"/>
      <c r="DV222" s="45"/>
      <c r="DW222" s="45"/>
      <c r="DX222" s="45"/>
      <c r="DY222" s="45"/>
      <c r="DZ222" s="45"/>
      <c r="EA222" s="45"/>
      <c r="EB222" s="45"/>
      <c r="EC222" s="45"/>
      <c r="ED222" s="45"/>
      <c r="EE222" s="45"/>
      <c r="EF222" s="45"/>
      <c r="EG222" s="45"/>
      <c r="EH222" s="45"/>
      <c r="EI222" s="45"/>
      <c r="EJ222" s="45"/>
      <c r="EK222" s="45"/>
      <c r="EL222" s="45"/>
      <c r="EM222" s="45"/>
      <c r="EN222" s="45"/>
      <c r="EO222" s="45"/>
      <c r="EP222" s="45"/>
      <c r="EQ222" s="45"/>
      <c r="ER222" s="45"/>
      <c r="ES222" s="45"/>
      <c r="ET222" s="45"/>
      <c r="EU222" s="45"/>
      <c r="EV222" s="45"/>
      <c r="EW222" s="45"/>
      <c r="EX222" s="45"/>
      <c r="EY222" s="45"/>
      <c r="EZ222" s="45"/>
      <c r="FA222" s="45"/>
      <c r="FB222" s="45"/>
      <c r="FC222" s="45"/>
      <c r="FD222" s="45"/>
      <c r="FE222" s="45"/>
      <c r="FF222" s="45"/>
      <c r="FG222" s="45"/>
      <c r="FH222" s="45"/>
      <c r="FI222" s="45"/>
      <c r="FJ222" s="45"/>
      <c r="FK222" s="45"/>
      <c r="FL222" s="45"/>
      <c r="FM222" s="45"/>
      <c r="FN222" s="45"/>
      <c r="FO222" s="45"/>
      <c r="FP222" s="45"/>
      <c r="FQ222" s="45"/>
      <c r="FR222" s="45"/>
      <c r="FS222" s="45"/>
      <c r="FT222" s="45"/>
      <c r="FU222" s="45"/>
      <c r="FV222" s="45"/>
      <c r="FW222" s="45"/>
      <c r="FX222" s="45"/>
      <c r="FY222" s="45"/>
      <c r="FZ222" s="45"/>
      <c r="GA222" s="45"/>
      <c r="GB222" s="45"/>
      <c r="GC222" s="45"/>
      <c r="GD222" s="45"/>
      <c r="GE222" s="45"/>
      <c r="GF222" s="45"/>
      <c r="GG222" s="45"/>
      <c r="GH222" s="45"/>
      <c r="GI222" s="45"/>
      <c r="GJ222" s="45"/>
      <c r="GK222" s="45"/>
      <c r="GL222" s="45"/>
      <c r="GM222" s="45"/>
      <c r="GN222" s="45"/>
      <c r="GO222" s="45"/>
      <c r="GP222" s="45"/>
      <c r="GQ222" s="45"/>
      <c r="GR222" s="45"/>
      <c r="GS222" s="45"/>
      <c r="GT222" s="45"/>
      <c r="GU222" s="45"/>
      <c r="GV222" s="45"/>
      <c r="GW222" s="45"/>
      <c r="GX222" s="45"/>
      <c r="GY222" s="45"/>
      <c r="GZ222" s="45"/>
      <c r="HA222" s="45"/>
      <c r="HB222" s="45"/>
      <c r="HC222" s="45"/>
      <c r="HD222" s="45"/>
      <c r="HE222" s="45"/>
      <c r="HF222" s="45"/>
      <c r="HG222" s="45"/>
      <c r="HH222" s="45"/>
      <c r="HI222" s="45"/>
      <c r="HJ222" s="45"/>
      <c r="HK222" s="45"/>
      <c r="HL222" s="45"/>
      <c r="HM222" s="45"/>
      <c r="HN222" s="45"/>
      <c r="HO222" s="45"/>
      <c r="HP222" s="45"/>
      <c r="HQ222" s="45"/>
      <c r="HR222" s="45"/>
      <c r="HS222" s="45"/>
      <c r="HT222" s="45"/>
      <c r="HU222" s="45"/>
      <c r="HV222" s="45"/>
      <c r="HW222" s="45"/>
      <c r="HX222" s="45"/>
      <c r="HY222" s="45"/>
      <c r="HZ222" s="45"/>
      <c r="IA222" s="45"/>
      <c r="IB222" s="45"/>
      <c r="IC222" s="45"/>
      <c r="ID222" s="45"/>
      <c r="IE222" s="45"/>
      <c r="IF222" s="45"/>
      <c r="IG222" s="45"/>
      <c r="IH222" s="45"/>
      <c r="II222" s="45"/>
      <c r="IJ222" s="45"/>
      <c r="IK222" s="45"/>
      <c r="IL222" s="45"/>
      <c r="IM222" s="45"/>
      <c r="IN222" s="45"/>
      <c r="IO222" s="45"/>
      <c r="IP222" s="45"/>
      <c r="IQ222" s="45"/>
      <c r="IR222" s="45"/>
      <c r="IS222" s="45"/>
      <c r="IT222" s="45"/>
      <c r="IU222" s="45"/>
      <c r="IV222" s="45"/>
      <c r="IW222" s="45"/>
      <c r="IX222" s="45"/>
      <c r="IY222" s="45"/>
      <c r="IZ222" s="45"/>
      <c r="JA222" s="45"/>
      <c r="JB222" s="45"/>
      <c r="JC222" s="45"/>
      <c r="JD222" s="45"/>
      <c r="JE222" s="45"/>
      <c r="JF222" s="45"/>
      <c r="JG222" s="45"/>
      <c r="JH222" s="45"/>
      <c r="JI222" s="45"/>
      <c r="JJ222" s="45"/>
      <c r="JK222" s="45"/>
      <c r="JL222" s="45"/>
      <c r="JM222" s="45"/>
      <c r="JN222" s="45"/>
      <c r="JO222" s="45"/>
      <c r="JP222" s="45"/>
      <c r="JQ222" s="45"/>
      <c r="JR222" s="45"/>
      <c r="JS222" s="45"/>
      <c r="JT222" s="45"/>
      <c r="JU222" s="45"/>
      <c r="JV222" s="45"/>
      <c r="JW222" s="45"/>
      <c r="JX222" s="45"/>
      <c r="JY222" s="45"/>
      <c r="JZ222" s="45"/>
      <c r="KA222" s="45"/>
      <c r="KB222" s="45"/>
      <c r="KC222" s="45"/>
      <c r="KD222" s="45"/>
      <c r="KE222" s="45"/>
      <c r="KF222" s="45"/>
      <c r="KG222" s="45"/>
      <c r="KH222" s="45"/>
      <c r="KI222" s="45"/>
      <c r="KJ222" s="45"/>
      <c r="KK222" s="45"/>
      <c r="KL222" s="45"/>
      <c r="KM222" s="45"/>
      <c r="KN222" s="45"/>
      <c r="KO222" s="45"/>
      <c r="KP222" s="45"/>
      <c r="KQ222" s="45"/>
      <c r="KR222" s="45"/>
      <c r="KS222" s="45"/>
      <c r="KT222" s="45"/>
      <c r="KU222" s="45"/>
      <c r="KV222" s="45"/>
      <c r="KW222" s="45"/>
      <c r="KX222" s="45"/>
      <c r="KY222" s="45"/>
      <c r="KZ222" s="45"/>
      <c r="LA222" s="45"/>
      <c r="LB222" s="45"/>
      <c r="LC222" s="45"/>
      <c r="LD222" s="45"/>
      <c r="LE222" s="45"/>
      <c r="LF222" s="45"/>
      <c r="LG222" s="45"/>
      <c r="LH222" s="45"/>
      <c r="LI222" s="45"/>
      <c r="LJ222" s="45"/>
      <c r="LK222" s="45"/>
      <c r="LL222" s="45"/>
      <c r="LM222" s="45"/>
      <c r="LN222" s="45"/>
      <c r="LO222" s="45"/>
      <c r="LP222" s="45"/>
      <c r="LQ222" s="45"/>
      <c r="LR222" s="45"/>
      <c r="LS222" s="45"/>
      <c r="LT222" s="45"/>
      <c r="LU222" s="45"/>
      <c r="LV222" s="45"/>
      <c r="LW222" s="45"/>
      <c r="LX222" s="45"/>
      <c r="LY222" s="45"/>
      <c r="LZ222" s="45"/>
      <c r="MA222" s="45"/>
      <c r="MB222" s="45"/>
      <c r="MC222" s="45"/>
      <c r="MD222" s="45"/>
      <c r="ME222" s="45"/>
      <c r="MF222" s="45"/>
      <c r="MG222" s="45"/>
      <c r="MH222" s="45"/>
      <c r="MI222" s="45"/>
      <c r="MJ222" s="45"/>
      <c r="MK222" s="45"/>
      <c r="ML222" s="45"/>
      <c r="MM222" s="45"/>
      <c r="MN222" s="45"/>
      <c r="MO222" s="45"/>
      <c r="MP222" s="45"/>
      <c r="MQ222" s="45"/>
      <c r="MR222" s="45"/>
      <c r="MS222" s="45"/>
      <c r="MT222" s="45"/>
      <c r="MU222" s="45"/>
      <c r="MV222" s="45"/>
      <c r="MW222" s="45"/>
      <c r="MX222" s="45"/>
      <c r="MY222" s="45"/>
      <c r="MZ222" s="45"/>
      <c r="NA222" s="45"/>
      <c r="NB222" s="45"/>
      <c r="NC222" s="45"/>
      <c r="ND222" s="45"/>
      <c r="NE222" s="45"/>
      <c r="NF222" s="45"/>
      <c r="NG222" s="45"/>
      <c r="NH222" s="45"/>
      <c r="NI222" s="45"/>
      <c r="NJ222" s="45"/>
      <c r="NK222" s="45"/>
      <c r="NL222" s="45"/>
      <c r="NM222" s="45"/>
      <c r="NN222" s="45"/>
      <c r="NO222" s="45"/>
      <c r="NP222" s="45"/>
      <c r="NQ222" s="45"/>
      <c r="NR222" s="45"/>
      <c r="NS222" s="45"/>
      <c r="NT222" s="45"/>
      <c r="NU222" s="45"/>
      <c r="NV222" s="45"/>
      <c r="NW222" s="45"/>
      <c r="NX222" s="45"/>
      <c r="NY222" s="45"/>
      <c r="NZ222" s="45"/>
      <c r="OA222" s="45"/>
      <c r="OB222" s="45"/>
      <c r="OC222" s="45"/>
      <c r="OD222" s="45"/>
      <c r="OE222" s="45"/>
      <c r="OF222" s="45"/>
      <c r="OG222" s="45"/>
      <c r="OH222" s="45"/>
      <c r="OI222" s="45"/>
      <c r="OJ222" s="45"/>
      <c r="OK222" s="45"/>
      <c r="OL222" s="45"/>
      <c r="OM222" s="45"/>
      <c r="ON222" s="45"/>
      <c r="OO222" s="45"/>
      <c r="OP222" s="45"/>
      <c r="OQ222" s="45"/>
      <c r="OR222" s="45"/>
      <c r="OS222" s="45"/>
      <c r="OT222" s="45"/>
      <c r="OU222" s="45"/>
      <c r="OV222" s="45"/>
      <c r="OW222" s="45"/>
      <c r="OX222" s="45"/>
      <c r="OY222" s="45"/>
      <c r="OZ222" s="45"/>
      <c r="PA222" s="45"/>
      <c r="PB222" s="45"/>
      <c r="PC222" s="45"/>
      <c r="PD222" s="45"/>
      <c r="PE222" s="45"/>
      <c r="PF222" s="45"/>
      <c r="PG222" s="45"/>
      <c r="PH222" s="45"/>
      <c r="PI222" s="45"/>
      <c r="PJ222" s="45"/>
      <c r="PK222" s="45"/>
      <c r="PL222" s="45"/>
      <c r="PM222" s="45"/>
      <c r="PN222" s="45"/>
      <c r="PO222" s="45"/>
      <c r="PP222" s="45"/>
      <c r="PQ222" s="45"/>
      <c r="PR222" s="45"/>
      <c r="PS222" s="45"/>
      <c r="PT222" s="45"/>
      <c r="PU222" s="45"/>
      <c r="PV222" s="45"/>
      <c r="PW222" s="45"/>
      <c r="PX222" s="45"/>
      <c r="PY222" s="45"/>
      <c r="PZ222" s="45"/>
      <c r="QA222" s="45"/>
      <c r="QB222" s="45"/>
      <c r="QC222" s="45"/>
      <c r="QD222" s="45"/>
      <c r="QE222" s="45"/>
      <c r="QF222" s="45"/>
      <c r="QG222" s="45"/>
      <c r="QH222" s="45"/>
      <c r="QI222" s="45"/>
      <c r="QJ222" s="45"/>
      <c r="QK222" s="45"/>
      <c r="QL222" s="45"/>
      <c r="QM222" s="45"/>
      <c r="QN222" s="45"/>
      <c r="QO222" s="45"/>
      <c r="QP222" s="45"/>
      <c r="QQ222" s="45"/>
      <c r="QR222" s="45"/>
      <c r="QS222" s="45"/>
      <c r="QT222" s="45"/>
      <c r="QU222" s="45"/>
      <c r="QV222" s="45"/>
      <c r="QW222" s="45"/>
      <c r="QX222" s="45"/>
      <c r="QY222" s="45"/>
      <c r="QZ222" s="45"/>
      <c r="RA222" s="45"/>
      <c r="RB222" s="45"/>
      <c r="RC222" s="45"/>
      <c r="RD222" s="45"/>
      <c r="RE222" s="45"/>
      <c r="RF222" s="45"/>
      <c r="RG222" s="45"/>
      <c r="RH222" s="45"/>
      <c r="RI222" s="45"/>
      <c r="RJ222" s="45"/>
      <c r="RK222" s="45"/>
      <c r="RL222" s="45"/>
      <c r="RM222" s="45"/>
      <c r="RN222" s="45"/>
      <c r="RO222" s="45"/>
      <c r="RP222" s="45"/>
      <c r="RQ222" s="45"/>
      <c r="RR222" s="45"/>
      <c r="RS222" s="45"/>
      <c r="RT222" s="45"/>
      <c r="RU222" s="45"/>
      <c r="RV222" s="45"/>
      <c r="RW222" s="45"/>
      <c r="RX222" s="45"/>
      <c r="RY222" s="45"/>
      <c r="RZ222" s="45"/>
      <c r="SA222" s="45"/>
      <c r="SB222" s="45"/>
      <c r="SC222" s="45"/>
      <c r="SD222" s="45"/>
      <c r="SE222" s="45"/>
      <c r="SF222" s="45"/>
      <c r="SG222" s="45"/>
      <c r="SH222" s="45"/>
      <c r="SI222" s="45"/>
      <c r="SJ222" s="45"/>
      <c r="SK222" s="45"/>
      <c r="SL222" s="45"/>
      <c r="SM222" s="45"/>
      <c r="SN222" s="45"/>
      <c r="SO222" s="45"/>
      <c r="SP222" s="45"/>
      <c r="SQ222" s="45"/>
      <c r="SR222" s="45"/>
      <c r="SS222" s="45"/>
      <c r="ST222" s="45"/>
      <c r="SU222" s="45"/>
      <c r="SV222" s="45"/>
      <c r="SW222" s="45"/>
      <c r="SX222" s="45"/>
      <c r="SY222" s="45"/>
      <c r="SZ222" s="45"/>
      <c r="TA222" s="45"/>
      <c r="TB222" s="45"/>
      <c r="TC222" s="45"/>
      <c r="TD222" s="45"/>
      <c r="TE222" s="45"/>
      <c r="TF222" s="45"/>
      <c r="TG222" s="45"/>
      <c r="TH222" s="45"/>
      <c r="TI222" s="45"/>
      <c r="TJ222" s="45"/>
      <c r="TK222" s="45"/>
      <c r="TL222" s="45"/>
      <c r="TM222" s="45"/>
      <c r="TN222" s="45"/>
      <c r="TO222" s="45"/>
      <c r="TP222" s="45"/>
      <c r="TQ222" s="45"/>
      <c r="TR222" s="45"/>
      <c r="TS222" s="45"/>
      <c r="TT222" s="45"/>
      <c r="TU222" s="45"/>
      <c r="TV222" s="45"/>
      <c r="TW222" s="45"/>
      <c r="TX222" s="45"/>
      <c r="TY222" s="45"/>
      <c r="TZ222" s="45"/>
      <c r="UA222" s="45"/>
      <c r="UB222" s="45"/>
      <c r="UC222" s="45"/>
      <c r="UD222" s="45"/>
      <c r="UE222" s="45"/>
      <c r="UF222" s="45"/>
      <c r="UG222" s="45"/>
      <c r="UH222" s="45"/>
      <c r="UI222" s="45"/>
      <c r="UJ222" s="45"/>
      <c r="UK222" s="45"/>
      <c r="UL222" s="45"/>
      <c r="UM222" s="45"/>
      <c r="UN222" s="45"/>
      <c r="UO222" s="45"/>
      <c r="UP222" s="45"/>
      <c r="UQ222" s="45"/>
      <c r="UR222" s="45"/>
      <c r="US222" s="45"/>
      <c r="UT222" s="45"/>
      <c r="UU222" s="45"/>
      <c r="UV222" s="45"/>
      <c r="UW222" s="45"/>
      <c r="UX222" s="45"/>
      <c r="UY222" s="45"/>
      <c r="UZ222" s="45"/>
      <c r="VA222" s="45"/>
      <c r="VB222" s="45"/>
      <c r="VC222" s="45"/>
      <c r="VD222" s="45"/>
      <c r="VE222" s="45"/>
      <c r="VF222" s="45"/>
      <c r="VG222" s="45"/>
      <c r="VH222" s="45"/>
      <c r="VI222" s="45"/>
      <c r="VJ222" s="45"/>
      <c r="VK222" s="45"/>
      <c r="VL222" s="45"/>
      <c r="VM222" s="45"/>
      <c r="VN222" s="45"/>
      <c r="VO222" s="45"/>
      <c r="VP222" s="45"/>
      <c r="VQ222" s="45"/>
      <c r="VR222" s="45"/>
      <c r="VS222" s="45"/>
      <c r="VT222" s="45"/>
      <c r="VU222" s="45"/>
      <c r="VV222" s="45"/>
      <c r="VW222" s="45"/>
      <c r="VX222" s="45"/>
      <c r="VY222" s="45"/>
      <c r="VZ222" s="45"/>
      <c r="WA222" s="45"/>
      <c r="WB222" s="45"/>
      <c r="WC222" s="45"/>
      <c r="WD222" s="45"/>
      <c r="WE222" s="45"/>
      <c r="WF222" s="45"/>
      <c r="WG222" s="45"/>
      <c r="WH222" s="45"/>
      <c r="WI222" s="45"/>
      <c r="WJ222" s="45"/>
      <c r="WK222" s="45"/>
      <c r="WL222" s="45"/>
      <c r="WM222" s="45"/>
      <c r="WN222" s="45"/>
      <c r="WO222" s="45"/>
      <c r="WP222" s="45"/>
      <c r="WQ222" s="45"/>
      <c r="WR222" s="45"/>
      <c r="WS222" s="45"/>
      <c r="WT222" s="45"/>
      <c r="WU222" s="45"/>
      <c r="WV222" s="45"/>
      <c r="WW222" s="45"/>
      <c r="WX222" s="45"/>
      <c r="WY222" s="45"/>
      <c r="WZ222" s="45"/>
      <c r="XA222" s="45"/>
      <c r="XB222" s="45"/>
      <c r="XC222" s="45"/>
      <c r="XD222" s="45"/>
      <c r="XE222" s="45"/>
      <c r="XF222" s="45"/>
      <c r="XG222" s="45"/>
      <c r="XH222" s="45"/>
      <c r="XI222" s="45"/>
      <c r="XJ222" s="45"/>
      <c r="XK222" s="45"/>
      <c r="XL222" s="45"/>
      <c r="XM222" s="45"/>
      <c r="XN222" s="45"/>
      <c r="XO222" s="45"/>
      <c r="XP222" s="45"/>
      <c r="XQ222" s="45"/>
      <c r="XR222" s="45"/>
      <c r="XS222" s="45"/>
      <c r="XT222" s="45"/>
      <c r="XU222" s="45"/>
      <c r="XV222" s="45"/>
      <c r="XW222" s="45"/>
      <c r="XX222" s="45"/>
      <c r="XY222" s="45"/>
      <c r="XZ222" s="45"/>
      <c r="YA222" s="45"/>
      <c r="YB222" s="45"/>
      <c r="YC222" s="45"/>
      <c r="YD222" s="45"/>
      <c r="YE222" s="45"/>
      <c r="YF222" s="45"/>
      <c r="YG222" s="45"/>
      <c r="YH222" s="45"/>
      <c r="YI222" s="45"/>
      <c r="YJ222" s="45"/>
      <c r="YK222" s="45"/>
      <c r="YL222" s="45"/>
      <c r="YM222" s="45"/>
      <c r="YN222" s="45"/>
      <c r="YO222" s="45"/>
      <c r="YP222" s="45"/>
      <c r="YQ222" s="45"/>
      <c r="YR222" s="45"/>
    </row>
    <row r="223" spans="1:668" s="80" customFormat="1" ht="15.75" x14ac:dyDescent="0.25">
      <c r="A223" s="98" t="s">
        <v>14</v>
      </c>
      <c r="B223" s="36">
        <v>3</v>
      </c>
      <c r="C223" s="64"/>
      <c r="D223" s="64"/>
      <c r="E223" s="99"/>
      <c r="F223" s="168">
        <f>SUM(F220:F222)</f>
        <v>251000</v>
      </c>
      <c r="G223" s="168">
        <f t="shared" ref="G223:L223" si="34">SUM(G220:G222)</f>
        <v>7203.7</v>
      </c>
      <c r="H223" s="168">
        <f t="shared" si="34"/>
        <v>25217.699999999997</v>
      </c>
      <c r="I223" s="168">
        <f t="shared" si="34"/>
        <v>7630.4</v>
      </c>
      <c r="J223" s="168">
        <f t="shared" si="34"/>
        <v>75</v>
      </c>
      <c r="K223" s="168">
        <f t="shared" si="34"/>
        <v>40126.800000000003</v>
      </c>
      <c r="L223" s="194">
        <f t="shared" si="34"/>
        <v>210873.2</v>
      </c>
      <c r="M223" s="15"/>
      <c r="N223" s="15"/>
      <c r="O223" s="87"/>
      <c r="P223" s="87"/>
      <c r="Q223" s="87"/>
      <c r="R223" s="87"/>
      <c r="S223" s="87"/>
      <c r="T223" s="87"/>
      <c r="U223" s="87"/>
      <c r="V223" s="87"/>
      <c r="W223" s="87"/>
      <c r="X223" s="87"/>
      <c r="Y223" s="87"/>
      <c r="Z223" s="87"/>
      <c r="AA223" s="87"/>
      <c r="AB223" s="87"/>
      <c r="AC223" s="87"/>
      <c r="AD223" s="87"/>
      <c r="AE223" s="87"/>
      <c r="AF223" s="87"/>
      <c r="AG223" s="87"/>
      <c r="AH223" s="87"/>
      <c r="AI223" s="87"/>
      <c r="AJ223" s="87"/>
      <c r="AK223" s="87"/>
      <c r="AL223" s="87"/>
      <c r="AM223" s="87"/>
      <c r="AN223" s="87"/>
      <c r="AO223" s="87"/>
      <c r="AP223" s="87"/>
      <c r="AQ223" s="81"/>
      <c r="AR223" s="81"/>
      <c r="AS223" s="81"/>
      <c r="AT223" s="73"/>
      <c r="AU223" s="73"/>
      <c r="AV223" s="73"/>
      <c r="AW223" s="73"/>
      <c r="AX223" s="73"/>
      <c r="AY223" s="73"/>
      <c r="AZ223" s="73"/>
      <c r="BA223" s="73"/>
      <c r="BB223" s="73"/>
      <c r="BC223" s="73"/>
      <c r="BD223" s="73"/>
      <c r="BE223" s="73"/>
      <c r="BF223" s="73"/>
      <c r="BG223" s="73"/>
      <c r="BH223" s="73"/>
      <c r="BI223" s="73"/>
      <c r="BJ223" s="73"/>
      <c r="BK223" s="73"/>
      <c r="BL223" s="73"/>
      <c r="BM223" s="73"/>
      <c r="BN223" s="73"/>
      <c r="BO223" s="73"/>
      <c r="BP223" s="73"/>
      <c r="BQ223" s="73"/>
      <c r="BR223" s="73"/>
      <c r="BS223" s="73"/>
      <c r="BT223" s="73"/>
      <c r="BU223" s="73"/>
      <c r="BV223" s="73"/>
      <c r="BW223" s="73"/>
      <c r="BX223" s="73"/>
      <c r="BY223" s="73"/>
      <c r="BZ223" s="73"/>
      <c r="CA223" s="73"/>
      <c r="CB223" s="73"/>
      <c r="CC223" s="73"/>
      <c r="CD223" s="73"/>
      <c r="CE223" s="73"/>
      <c r="CF223" s="73"/>
      <c r="CG223" s="73"/>
      <c r="CH223" s="73"/>
      <c r="CI223" s="73"/>
      <c r="CJ223" s="73"/>
      <c r="CK223" s="73"/>
      <c r="CL223" s="73"/>
      <c r="CM223" s="73"/>
      <c r="CN223" s="73"/>
      <c r="CO223" s="73"/>
      <c r="CP223" s="73"/>
      <c r="CQ223" s="73"/>
      <c r="CR223" s="73"/>
      <c r="CS223" s="73"/>
      <c r="CT223" s="73"/>
      <c r="CU223" s="73"/>
      <c r="CV223" s="73"/>
      <c r="CW223" s="73"/>
      <c r="CX223" s="73"/>
      <c r="CY223" s="73"/>
      <c r="CZ223" s="73"/>
      <c r="DA223" s="73"/>
      <c r="DB223" s="73"/>
      <c r="DC223" s="73"/>
      <c r="DD223" s="73"/>
      <c r="DE223" s="73"/>
      <c r="DF223" s="73"/>
      <c r="DG223" s="73"/>
      <c r="DH223" s="73"/>
      <c r="DI223" s="73"/>
      <c r="DJ223" s="73"/>
      <c r="DK223" s="73"/>
      <c r="DL223" s="73"/>
      <c r="DM223" s="73"/>
      <c r="DN223" s="73"/>
      <c r="DO223" s="73"/>
      <c r="DP223" s="73"/>
      <c r="DQ223" s="73"/>
      <c r="DR223" s="73"/>
      <c r="DS223" s="73"/>
      <c r="DT223" s="73"/>
      <c r="DU223" s="73"/>
      <c r="DV223" s="73"/>
      <c r="DW223" s="73"/>
      <c r="DX223" s="73"/>
      <c r="DY223" s="73"/>
      <c r="DZ223" s="73"/>
      <c r="EA223" s="73"/>
      <c r="EB223" s="73"/>
      <c r="EC223" s="73"/>
      <c r="ED223" s="73"/>
      <c r="EE223" s="73"/>
      <c r="EF223" s="73"/>
      <c r="EG223" s="73"/>
      <c r="EH223" s="73"/>
      <c r="EI223" s="73"/>
      <c r="EJ223" s="73"/>
      <c r="EK223" s="73"/>
      <c r="EL223" s="73"/>
      <c r="EM223" s="73"/>
      <c r="EN223" s="73"/>
      <c r="EO223" s="73"/>
      <c r="EP223" s="73"/>
      <c r="EQ223" s="73"/>
      <c r="ER223" s="73"/>
      <c r="ES223" s="73"/>
      <c r="ET223" s="73"/>
      <c r="EU223" s="73"/>
      <c r="EV223" s="73"/>
      <c r="EW223" s="73"/>
      <c r="EX223" s="73"/>
      <c r="EY223" s="73"/>
      <c r="EZ223" s="73"/>
      <c r="FA223" s="73"/>
      <c r="FB223" s="73"/>
      <c r="FC223" s="73"/>
      <c r="FD223" s="73"/>
      <c r="FE223" s="73"/>
      <c r="FF223" s="73"/>
      <c r="FG223" s="73"/>
      <c r="FH223" s="73"/>
      <c r="FI223" s="73"/>
      <c r="FJ223" s="73"/>
      <c r="FK223" s="73"/>
      <c r="FL223" s="73"/>
      <c r="FM223" s="73"/>
      <c r="FN223" s="73"/>
      <c r="FO223" s="73"/>
      <c r="FP223" s="73"/>
      <c r="FQ223" s="73"/>
      <c r="FR223" s="73"/>
      <c r="FS223" s="73"/>
      <c r="FT223" s="73"/>
      <c r="FU223" s="73"/>
      <c r="FV223" s="73"/>
      <c r="FW223" s="73"/>
      <c r="FX223" s="73"/>
      <c r="FY223" s="73"/>
      <c r="FZ223" s="73"/>
      <c r="GA223" s="73"/>
      <c r="GB223" s="73"/>
      <c r="GC223" s="73"/>
      <c r="GD223" s="73"/>
      <c r="GE223" s="73"/>
      <c r="GF223" s="73"/>
      <c r="GG223" s="73"/>
      <c r="GH223" s="73"/>
      <c r="GI223" s="73"/>
      <c r="GJ223" s="73"/>
      <c r="GK223" s="73"/>
      <c r="GL223" s="73"/>
      <c r="GM223" s="73"/>
      <c r="GN223" s="73"/>
      <c r="GO223" s="73"/>
      <c r="GP223" s="73"/>
      <c r="GQ223" s="73"/>
      <c r="GR223" s="73"/>
      <c r="GS223" s="73"/>
      <c r="GT223" s="73"/>
      <c r="GU223" s="73"/>
      <c r="GV223" s="73"/>
      <c r="GW223" s="73"/>
      <c r="GX223" s="73"/>
      <c r="GY223" s="73"/>
      <c r="GZ223" s="73"/>
      <c r="HA223" s="73"/>
      <c r="HB223" s="73"/>
      <c r="HC223" s="73"/>
      <c r="HD223" s="73"/>
      <c r="HE223" s="73"/>
      <c r="HF223" s="73"/>
      <c r="HG223" s="73"/>
      <c r="HH223" s="73"/>
      <c r="HI223" s="73"/>
      <c r="HJ223" s="73"/>
      <c r="HK223" s="73"/>
      <c r="HL223" s="73"/>
      <c r="HM223" s="73"/>
      <c r="HN223" s="73"/>
      <c r="HO223" s="73"/>
      <c r="HP223" s="73"/>
      <c r="HQ223" s="73"/>
      <c r="HR223" s="73"/>
      <c r="HS223" s="73"/>
      <c r="HT223" s="73"/>
      <c r="HU223" s="73"/>
      <c r="HV223" s="73"/>
      <c r="HW223" s="73"/>
      <c r="HX223" s="73"/>
      <c r="HY223" s="73"/>
      <c r="HZ223" s="73"/>
      <c r="IA223" s="73"/>
      <c r="IB223" s="73"/>
      <c r="IC223" s="73"/>
      <c r="ID223" s="73"/>
      <c r="IE223" s="73"/>
      <c r="IF223" s="73"/>
      <c r="IG223" s="73"/>
      <c r="IH223" s="73"/>
      <c r="II223" s="73"/>
      <c r="IJ223" s="73"/>
      <c r="IK223" s="73"/>
      <c r="IL223" s="73"/>
      <c r="IM223" s="73"/>
      <c r="IN223" s="73"/>
      <c r="IO223" s="73"/>
      <c r="IP223" s="73"/>
      <c r="IQ223" s="73"/>
      <c r="IR223" s="73"/>
      <c r="IS223" s="73"/>
      <c r="IT223" s="73"/>
      <c r="IU223" s="73"/>
      <c r="IV223" s="73"/>
      <c r="IW223" s="73"/>
      <c r="IX223" s="73"/>
      <c r="IY223" s="73"/>
      <c r="IZ223" s="73"/>
      <c r="JA223" s="73"/>
      <c r="JB223" s="73"/>
      <c r="JC223" s="73"/>
      <c r="JD223" s="73"/>
      <c r="JE223" s="73"/>
      <c r="JF223" s="73"/>
      <c r="JG223" s="73"/>
      <c r="JH223" s="73"/>
      <c r="JI223" s="73"/>
      <c r="JJ223" s="73"/>
      <c r="JK223" s="73"/>
      <c r="JL223" s="73"/>
      <c r="JM223" s="73"/>
      <c r="JN223" s="73"/>
      <c r="JO223" s="73"/>
      <c r="JP223" s="73"/>
      <c r="JQ223" s="73"/>
      <c r="JR223" s="73"/>
      <c r="JS223" s="73"/>
      <c r="JT223" s="73"/>
      <c r="JU223" s="73"/>
      <c r="JV223" s="73"/>
      <c r="JW223" s="73"/>
      <c r="JX223" s="73"/>
      <c r="JY223" s="73"/>
      <c r="JZ223" s="73"/>
      <c r="KA223" s="73"/>
      <c r="KB223" s="73"/>
      <c r="KC223" s="73"/>
      <c r="KD223" s="73"/>
      <c r="KE223" s="73"/>
      <c r="KF223" s="73"/>
      <c r="KG223" s="73"/>
      <c r="KH223" s="73"/>
      <c r="KI223" s="73"/>
      <c r="KJ223" s="73"/>
      <c r="KK223" s="73"/>
      <c r="KL223" s="73"/>
      <c r="KM223" s="73"/>
      <c r="KN223" s="73"/>
      <c r="KO223" s="73"/>
      <c r="KP223" s="73"/>
      <c r="KQ223" s="73"/>
      <c r="KR223" s="73"/>
      <c r="KS223" s="73"/>
      <c r="KT223" s="73"/>
      <c r="KU223" s="73"/>
      <c r="KV223" s="73"/>
      <c r="KW223" s="73"/>
      <c r="KX223" s="73"/>
      <c r="KY223" s="73"/>
      <c r="KZ223" s="73"/>
      <c r="LA223" s="73"/>
      <c r="LB223" s="73"/>
      <c r="LC223" s="73"/>
      <c r="LD223" s="73"/>
      <c r="LE223" s="73"/>
      <c r="LF223" s="73"/>
      <c r="LG223" s="73"/>
      <c r="LH223" s="73"/>
      <c r="LI223" s="73"/>
      <c r="LJ223" s="73"/>
      <c r="LK223" s="73"/>
      <c r="LL223" s="73"/>
      <c r="LM223" s="73"/>
      <c r="LN223" s="73"/>
      <c r="LO223" s="73"/>
      <c r="LP223" s="73"/>
      <c r="LQ223" s="73"/>
      <c r="LR223" s="73"/>
      <c r="LS223" s="73"/>
      <c r="LT223" s="73"/>
      <c r="LU223" s="73"/>
      <c r="LV223" s="73"/>
      <c r="LW223" s="73"/>
      <c r="LX223" s="73"/>
      <c r="LY223" s="73"/>
      <c r="LZ223" s="73"/>
      <c r="MA223" s="73"/>
      <c r="MB223" s="73"/>
      <c r="MC223" s="73"/>
      <c r="MD223" s="73"/>
      <c r="ME223" s="73"/>
      <c r="MF223" s="73"/>
      <c r="MG223" s="73"/>
      <c r="MH223" s="73"/>
      <c r="MI223" s="73"/>
      <c r="MJ223" s="73"/>
      <c r="MK223" s="73"/>
      <c r="ML223" s="73"/>
      <c r="MM223" s="73"/>
      <c r="MN223" s="73"/>
      <c r="MO223" s="73"/>
      <c r="MP223" s="73"/>
      <c r="MQ223" s="73"/>
      <c r="MR223" s="73"/>
      <c r="MS223" s="73"/>
      <c r="MT223" s="73"/>
      <c r="MU223" s="73"/>
      <c r="MV223" s="73"/>
      <c r="MW223" s="73"/>
      <c r="MX223" s="73"/>
      <c r="MY223" s="73"/>
      <c r="MZ223" s="73"/>
      <c r="NA223" s="73"/>
      <c r="NB223" s="73"/>
      <c r="NC223" s="73"/>
      <c r="ND223" s="73"/>
      <c r="NE223" s="73"/>
      <c r="NF223" s="73"/>
      <c r="NG223" s="73"/>
      <c r="NH223" s="73"/>
      <c r="NI223" s="73"/>
      <c r="NJ223" s="73"/>
      <c r="NK223" s="73"/>
      <c r="NL223" s="73"/>
      <c r="NM223" s="73"/>
      <c r="NN223" s="73"/>
      <c r="NO223" s="73"/>
      <c r="NP223" s="73"/>
      <c r="NQ223" s="73"/>
      <c r="NR223" s="73"/>
      <c r="NS223" s="73"/>
      <c r="NT223" s="73"/>
      <c r="NU223" s="73"/>
      <c r="NV223" s="73"/>
      <c r="NW223" s="73"/>
      <c r="NX223" s="73"/>
      <c r="NY223" s="73"/>
      <c r="NZ223" s="73"/>
      <c r="OA223" s="73"/>
      <c r="OB223" s="73"/>
      <c r="OC223" s="73"/>
      <c r="OD223" s="73"/>
      <c r="OE223" s="73"/>
      <c r="OF223" s="73"/>
      <c r="OG223" s="73"/>
      <c r="OH223" s="73"/>
      <c r="OI223" s="73"/>
      <c r="OJ223" s="73"/>
      <c r="OK223" s="73"/>
      <c r="OL223" s="73"/>
      <c r="OM223" s="73"/>
      <c r="ON223" s="73"/>
      <c r="OO223" s="73"/>
      <c r="OP223" s="73"/>
      <c r="OQ223" s="73"/>
      <c r="OR223" s="73"/>
      <c r="OS223" s="73"/>
      <c r="OT223" s="73"/>
      <c r="OU223" s="73"/>
      <c r="OV223" s="73"/>
      <c r="OW223" s="73"/>
      <c r="OX223" s="73"/>
      <c r="OY223" s="73"/>
      <c r="OZ223" s="73"/>
      <c r="PA223" s="73"/>
      <c r="PB223" s="73"/>
      <c r="PC223" s="73"/>
      <c r="PD223" s="73"/>
      <c r="PE223" s="73"/>
      <c r="PF223" s="73"/>
      <c r="PG223" s="73"/>
      <c r="PH223" s="73"/>
      <c r="PI223" s="73"/>
      <c r="PJ223" s="73"/>
      <c r="PK223" s="73"/>
      <c r="PL223" s="73"/>
      <c r="PM223" s="73"/>
      <c r="PN223" s="73"/>
      <c r="PO223" s="73"/>
      <c r="PP223" s="73"/>
      <c r="PQ223" s="73"/>
      <c r="PR223" s="73"/>
      <c r="PS223" s="73"/>
      <c r="PT223" s="73"/>
      <c r="PU223" s="73"/>
      <c r="PV223" s="73"/>
      <c r="PW223" s="73"/>
      <c r="PX223" s="73"/>
      <c r="PY223" s="73"/>
      <c r="PZ223" s="73"/>
      <c r="QA223" s="73"/>
      <c r="QB223" s="73"/>
      <c r="QC223" s="73"/>
      <c r="QD223" s="73"/>
      <c r="QE223" s="73"/>
      <c r="QF223" s="73"/>
      <c r="QG223" s="73"/>
      <c r="QH223" s="73"/>
      <c r="QI223" s="73"/>
      <c r="QJ223" s="73"/>
      <c r="QK223" s="73"/>
      <c r="QL223" s="73"/>
      <c r="QM223" s="73"/>
      <c r="QN223" s="73"/>
      <c r="QO223" s="73"/>
      <c r="QP223" s="73"/>
      <c r="QQ223" s="73"/>
      <c r="QR223" s="73"/>
      <c r="QS223" s="73"/>
      <c r="QT223" s="73"/>
      <c r="QU223" s="73"/>
      <c r="QV223" s="73"/>
      <c r="QW223" s="73"/>
      <c r="QX223" s="73"/>
      <c r="QY223" s="73"/>
      <c r="QZ223" s="73"/>
      <c r="RA223" s="73"/>
      <c r="RB223" s="73"/>
      <c r="RC223" s="73"/>
      <c r="RD223" s="73"/>
      <c r="RE223" s="73"/>
      <c r="RF223" s="73"/>
      <c r="RG223" s="73"/>
      <c r="RH223" s="73"/>
      <c r="RI223" s="73"/>
      <c r="RJ223" s="73"/>
      <c r="RK223" s="73"/>
      <c r="RL223" s="73"/>
      <c r="RM223" s="73"/>
      <c r="RN223" s="73"/>
      <c r="RO223" s="73"/>
      <c r="RP223" s="73"/>
      <c r="RQ223" s="73"/>
      <c r="RR223" s="73"/>
      <c r="RS223" s="73"/>
      <c r="RT223" s="73"/>
      <c r="RU223" s="73"/>
      <c r="RV223" s="73"/>
      <c r="RW223" s="73"/>
      <c r="RX223" s="73"/>
      <c r="RY223" s="73"/>
      <c r="RZ223" s="73"/>
      <c r="SA223" s="73"/>
      <c r="SB223" s="73"/>
      <c r="SC223" s="73"/>
      <c r="SD223" s="73"/>
      <c r="SE223" s="73"/>
      <c r="SF223" s="73"/>
      <c r="SG223" s="73"/>
      <c r="SH223" s="73"/>
      <c r="SI223" s="73"/>
      <c r="SJ223" s="73"/>
      <c r="SK223" s="73"/>
      <c r="SL223" s="73"/>
      <c r="SM223" s="73"/>
      <c r="SN223" s="73"/>
      <c r="SO223" s="73"/>
      <c r="SP223" s="73"/>
      <c r="SQ223" s="73"/>
      <c r="SR223" s="73"/>
      <c r="SS223" s="73"/>
      <c r="ST223" s="73"/>
      <c r="SU223" s="73"/>
      <c r="SV223" s="73"/>
      <c r="SW223" s="73"/>
      <c r="SX223" s="73"/>
      <c r="SY223" s="73"/>
      <c r="SZ223" s="73"/>
      <c r="TA223" s="73"/>
      <c r="TB223" s="73"/>
      <c r="TC223" s="73"/>
      <c r="TD223" s="73"/>
      <c r="TE223" s="73"/>
      <c r="TF223" s="73"/>
      <c r="TG223" s="73"/>
      <c r="TH223" s="73"/>
      <c r="TI223" s="73"/>
      <c r="TJ223" s="73"/>
      <c r="TK223" s="73"/>
      <c r="TL223" s="73"/>
      <c r="TM223" s="73"/>
      <c r="TN223" s="73"/>
      <c r="TO223" s="73"/>
      <c r="TP223" s="73"/>
      <c r="TQ223" s="73"/>
      <c r="TR223" s="73"/>
      <c r="TS223" s="73"/>
      <c r="TT223" s="73"/>
      <c r="TU223" s="73"/>
      <c r="TV223" s="73"/>
      <c r="TW223" s="73"/>
      <c r="TX223" s="73"/>
      <c r="TY223" s="73"/>
      <c r="TZ223" s="73"/>
      <c r="UA223" s="73"/>
      <c r="UB223" s="73"/>
      <c r="UC223" s="73"/>
      <c r="UD223" s="73"/>
      <c r="UE223" s="73"/>
      <c r="UF223" s="73"/>
      <c r="UG223" s="73"/>
      <c r="UH223" s="73"/>
      <c r="UI223" s="73"/>
      <c r="UJ223" s="73"/>
      <c r="UK223" s="73"/>
      <c r="UL223" s="73"/>
      <c r="UM223" s="73"/>
      <c r="UN223" s="73"/>
      <c r="UO223" s="73"/>
      <c r="UP223" s="73"/>
      <c r="UQ223" s="73"/>
      <c r="UR223" s="73"/>
      <c r="US223" s="73"/>
      <c r="UT223" s="73"/>
      <c r="UU223" s="73"/>
      <c r="UV223" s="73"/>
      <c r="UW223" s="73"/>
      <c r="UX223" s="73"/>
      <c r="UY223" s="73"/>
      <c r="UZ223" s="73"/>
      <c r="VA223" s="73"/>
      <c r="VB223" s="73"/>
      <c r="VC223" s="73"/>
      <c r="VD223" s="73"/>
      <c r="VE223" s="73"/>
      <c r="VF223" s="73"/>
      <c r="VG223" s="73"/>
      <c r="VH223" s="73"/>
      <c r="VI223" s="73"/>
      <c r="VJ223" s="73"/>
      <c r="VK223" s="73"/>
      <c r="VL223" s="73"/>
      <c r="VM223" s="73"/>
      <c r="VN223" s="73"/>
      <c r="VO223" s="73"/>
      <c r="VP223" s="73"/>
      <c r="VQ223" s="73"/>
      <c r="VR223" s="73"/>
      <c r="VS223" s="73"/>
      <c r="VT223" s="73"/>
      <c r="VU223" s="73"/>
      <c r="VV223" s="73"/>
      <c r="VW223" s="73"/>
      <c r="VX223" s="73"/>
      <c r="VY223" s="73"/>
      <c r="VZ223" s="73"/>
      <c r="WA223" s="73"/>
      <c r="WB223" s="73"/>
      <c r="WC223" s="73"/>
      <c r="WD223" s="73"/>
      <c r="WE223" s="73"/>
      <c r="WF223" s="73"/>
      <c r="WG223" s="73"/>
      <c r="WH223" s="73"/>
      <c r="WI223" s="73"/>
      <c r="WJ223" s="73"/>
      <c r="WK223" s="73"/>
      <c r="WL223" s="73"/>
      <c r="WM223" s="73"/>
      <c r="WN223" s="73"/>
      <c r="WO223" s="73"/>
      <c r="WP223" s="73"/>
      <c r="WQ223" s="73"/>
      <c r="WR223" s="73"/>
      <c r="WS223" s="73"/>
      <c r="WT223" s="73"/>
      <c r="WU223" s="73"/>
      <c r="WV223" s="73"/>
      <c r="WW223" s="73"/>
      <c r="WX223" s="73"/>
      <c r="WY223" s="73"/>
      <c r="WZ223" s="73"/>
      <c r="XA223" s="73"/>
      <c r="XB223" s="73"/>
      <c r="XC223" s="73"/>
      <c r="XD223" s="73"/>
      <c r="XE223" s="73"/>
      <c r="XF223" s="73"/>
      <c r="XG223" s="73"/>
      <c r="XH223" s="73"/>
      <c r="XI223" s="73"/>
      <c r="XJ223" s="73"/>
      <c r="XK223" s="73"/>
      <c r="XL223" s="73"/>
      <c r="XM223" s="73"/>
      <c r="XN223" s="73"/>
      <c r="XO223" s="73"/>
      <c r="XP223" s="73"/>
      <c r="XQ223" s="73"/>
      <c r="XR223" s="73"/>
      <c r="XS223" s="73"/>
      <c r="XT223" s="73"/>
      <c r="XU223" s="73"/>
      <c r="XV223" s="73"/>
      <c r="XW223" s="73"/>
      <c r="XX223" s="73"/>
      <c r="XY223" s="73"/>
      <c r="XZ223" s="73"/>
      <c r="YA223" s="73"/>
      <c r="YB223" s="73"/>
      <c r="YC223" s="73"/>
      <c r="YD223" s="73"/>
      <c r="YE223" s="73"/>
      <c r="YF223" s="73"/>
      <c r="YG223" s="73"/>
      <c r="YH223" s="73"/>
      <c r="YI223" s="73"/>
      <c r="YJ223" s="73"/>
      <c r="YK223" s="73"/>
      <c r="YL223" s="73"/>
      <c r="YM223" s="73"/>
      <c r="YN223" s="73"/>
      <c r="YO223" s="73"/>
      <c r="YP223" s="73"/>
      <c r="YQ223" s="73"/>
      <c r="YR223" s="73"/>
    </row>
    <row r="225" spans="1:668" s="8" customFormat="1" ht="15.75" x14ac:dyDescent="0.25">
      <c r="A225" s="78" t="s">
        <v>185</v>
      </c>
      <c r="B225" s="75"/>
      <c r="C225" s="76"/>
      <c r="D225" s="76"/>
      <c r="E225" s="55"/>
      <c r="F225" s="143"/>
      <c r="G225" s="143"/>
      <c r="H225" s="143"/>
      <c r="I225" s="143"/>
      <c r="J225" s="143"/>
      <c r="K225" s="143"/>
      <c r="L225" s="143"/>
      <c r="O225" s="77"/>
      <c r="P225" s="77"/>
      <c r="Q225" s="77"/>
      <c r="R225" s="77"/>
      <c r="S225" s="77"/>
      <c r="T225" s="77"/>
      <c r="U225" s="77"/>
      <c r="V225" s="77"/>
      <c r="W225" s="77"/>
      <c r="X225" s="77"/>
      <c r="Y225" s="77"/>
      <c r="Z225" s="77"/>
      <c r="AA225" s="77"/>
      <c r="AB225" s="77"/>
      <c r="AC225" s="77"/>
      <c r="AD225" s="77"/>
      <c r="AE225" s="77"/>
      <c r="AF225" s="77"/>
      <c r="AG225" s="77"/>
      <c r="AH225" s="77"/>
      <c r="AI225" s="77"/>
      <c r="AJ225" s="77"/>
      <c r="AK225" s="77"/>
      <c r="AL225" s="77"/>
      <c r="AM225" s="77"/>
      <c r="AN225" s="77"/>
      <c r="AO225" s="77"/>
      <c r="AP225" s="77"/>
      <c r="AQ225" s="77"/>
      <c r="AR225" s="77"/>
      <c r="AS225" s="77"/>
      <c r="AT225" s="47"/>
      <c r="AU225" s="47"/>
      <c r="AV225" s="47"/>
      <c r="AW225" s="47"/>
      <c r="AX225" s="47"/>
      <c r="AY225" s="47"/>
      <c r="AZ225" s="47"/>
      <c r="BA225" s="47"/>
      <c r="BB225" s="47"/>
      <c r="BC225" s="47"/>
      <c r="BD225" s="47"/>
      <c r="BE225" s="47"/>
      <c r="BF225" s="47"/>
      <c r="BG225" s="47"/>
      <c r="BH225" s="47"/>
      <c r="BI225" s="47"/>
      <c r="BJ225" s="47"/>
      <c r="BK225" s="47"/>
      <c r="BL225" s="47"/>
      <c r="BM225" s="47"/>
      <c r="BN225" s="47"/>
      <c r="BO225" s="47"/>
      <c r="BP225" s="47"/>
      <c r="BQ225" s="47"/>
      <c r="BR225" s="47"/>
      <c r="BS225" s="47"/>
      <c r="BT225" s="47"/>
      <c r="BU225" s="47"/>
      <c r="BV225" s="47"/>
      <c r="BW225" s="47"/>
      <c r="BX225" s="47"/>
      <c r="BY225" s="47"/>
      <c r="BZ225" s="47"/>
      <c r="CA225" s="47"/>
      <c r="CB225" s="47"/>
      <c r="CC225" s="47"/>
      <c r="CD225" s="47"/>
      <c r="CE225" s="47"/>
      <c r="CF225" s="47"/>
      <c r="CG225" s="47"/>
      <c r="CH225" s="47"/>
      <c r="CI225" s="47"/>
      <c r="CJ225" s="47"/>
      <c r="CK225" s="47"/>
      <c r="CL225" s="47"/>
      <c r="CM225" s="47"/>
      <c r="CN225" s="47"/>
      <c r="CO225" s="47"/>
      <c r="CP225" s="47"/>
      <c r="CQ225" s="47"/>
      <c r="CR225" s="47"/>
      <c r="CS225" s="47"/>
      <c r="CT225" s="47"/>
      <c r="CU225" s="47"/>
      <c r="CV225" s="47"/>
      <c r="CW225" s="47"/>
      <c r="CX225" s="47"/>
      <c r="CY225" s="47"/>
      <c r="CZ225" s="47"/>
      <c r="DA225" s="47"/>
      <c r="DB225" s="47"/>
      <c r="DC225" s="47"/>
      <c r="DD225" s="47"/>
      <c r="DE225" s="47"/>
      <c r="DF225" s="47"/>
      <c r="DG225" s="47"/>
      <c r="DH225" s="47"/>
      <c r="DI225" s="47"/>
      <c r="DJ225" s="47"/>
      <c r="DK225" s="47"/>
      <c r="DL225" s="47"/>
      <c r="DM225" s="47"/>
      <c r="DN225" s="47"/>
      <c r="DO225" s="47"/>
      <c r="DP225" s="47"/>
      <c r="DQ225" s="47"/>
      <c r="DR225" s="47"/>
      <c r="DS225" s="47"/>
      <c r="DT225" s="47"/>
      <c r="DU225" s="47"/>
      <c r="DV225" s="47"/>
      <c r="DW225" s="47"/>
      <c r="DX225" s="47"/>
      <c r="DY225" s="47"/>
      <c r="DZ225" s="47"/>
      <c r="EA225" s="47"/>
      <c r="EB225" s="47"/>
      <c r="EC225" s="47"/>
      <c r="ED225" s="47"/>
      <c r="EE225" s="47"/>
      <c r="EF225" s="47"/>
      <c r="EG225" s="47"/>
      <c r="EH225" s="47"/>
      <c r="EI225" s="47"/>
      <c r="EJ225" s="47"/>
      <c r="EK225" s="47"/>
      <c r="EL225" s="47"/>
      <c r="EM225" s="47"/>
      <c r="EN225" s="47"/>
      <c r="EO225" s="47"/>
      <c r="EP225" s="47"/>
      <c r="EQ225" s="47"/>
      <c r="ER225" s="47"/>
      <c r="ES225" s="47"/>
      <c r="ET225" s="47"/>
      <c r="EU225" s="47"/>
      <c r="EV225" s="47"/>
      <c r="EW225" s="47"/>
      <c r="EX225" s="47"/>
      <c r="EY225" s="47"/>
      <c r="EZ225" s="47"/>
      <c r="FA225" s="47"/>
      <c r="FB225" s="47"/>
      <c r="FC225" s="47"/>
      <c r="FD225" s="47"/>
      <c r="FE225" s="47"/>
      <c r="FF225" s="47"/>
      <c r="FG225" s="47"/>
      <c r="FH225" s="47"/>
      <c r="FI225" s="47"/>
      <c r="FJ225" s="47"/>
      <c r="FK225" s="47"/>
      <c r="FL225" s="47"/>
      <c r="FM225" s="47"/>
      <c r="FN225" s="47"/>
      <c r="FO225" s="47"/>
      <c r="FP225" s="47"/>
      <c r="FQ225" s="47"/>
      <c r="FR225" s="47"/>
      <c r="FS225" s="47"/>
      <c r="FT225" s="47"/>
      <c r="FU225" s="47"/>
      <c r="FV225" s="47"/>
      <c r="FW225" s="47"/>
      <c r="FX225" s="47"/>
      <c r="FY225" s="47"/>
      <c r="FZ225" s="47"/>
      <c r="GA225" s="47"/>
      <c r="GB225" s="47"/>
      <c r="GC225" s="47"/>
      <c r="GD225" s="47"/>
      <c r="GE225" s="47"/>
      <c r="GF225" s="47"/>
      <c r="GG225" s="47"/>
      <c r="GH225" s="47"/>
      <c r="GI225" s="47"/>
      <c r="GJ225" s="47"/>
      <c r="GK225" s="47"/>
      <c r="GL225" s="47"/>
      <c r="GM225" s="47"/>
      <c r="GN225" s="47"/>
      <c r="GO225" s="47"/>
      <c r="GP225" s="47"/>
      <c r="GQ225" s="47"/>
      <c r="GR225" s="47"/>
      <c r="GS225" s="47"/>
      <c r="GT225" s="47"/>
      <c r="GU225" s="47"/>
      <c r="GV225" s="47"/>
      <c r="GW225" s="47"/>
      <c r="GX225" s="47"/>
      <c r="GY225" s="47"/>
      <c r="GZ225" s="47"/>
      <c r="HA225" s="47"/>
      <c r="HB225" s="47"/>
      <c r="HC225" s="47"/>
      <c r="HD225" s="47"/>
      <c r="HE225" s="47"/>
      <c r="HF225" s="47"/>
      <c r="HG225" s="47"/>
      <c r="HH225" s="47"/>
      <c r="HI225" s="47"/>
      <c r="HJ225" s="47"/>
      <c r="HK225" s="47"/>
      <c r="HL225" s="47"/>
      <c r="HM225" s="47"/>
      <c r="HN225" s="47"/>
      <c r="HO225" s="47"/>
      <c r="HP225" s="47"/>
      <c r="HQ225" s="47"/>
      <c r="HR225" s="47"/>
      <c r="HS225" s="47"/>
      <c r="HT225" s="47"/>
      <c r="HU225" s="47"/>
      <c r="HV225" s="47"/>
      <c r="HW225" s="47"/>
      <c r="HX225" s="47"/>
      <c r="HY225" s="47"/>
      <c r="HZ225" s="47"/>
      <c r="IA225" s="47"/>
      <c r="IB225" s="47"/>
      <c r="IC225" s="47"/>
      <c r="ID225" s="47"/>
      <c r="IE225" s="47"/>
      <c r="IF225" s="47"/>
      <c r="IG225" s="47"/>
      <c r="IH225" s="47"/>
      <c r="II225" s="47"/>
      <c r="IJ225" s="47"/>
      <c r="IK225" s="47"/>
      <c r="IL225" s="47"/>
      <c r="IM225" s="47"/>
      <c r="IN225" s="47"/>
      <c r="IO225" s="47"/>
      <c r="IP225" s="47"/>
      <c r="IQ225" s="47"/>
      <c r="IR225" s="47"/>
      <c r="IS225" s="47"/>
      <c r="IT225" s="47"/>
      <c r="IU225" s="47"/>
      <c r="IV225" s="47"/>
      <c r="IW225" s="47"/>
      <c r="IX225" s="47"/>
      <c r="IY225" s="47"/>
      <c r="IZ225" s="47"/>
      <c r="JA225" s="47"/>
      <c r="JB225" s="47"/>
      <c r="JC225" s="47"/>
      <c r="JD225" s="47"/>
      <c r="JE225" s="47"/>
      <c r="JF225" s="47"/>
      <c r="JG225" s="47"/>
      <c r="JH225" s="47"/>
      <c r="JI225" s="47"/>
      <c r="JJ225" s="47"/>
      <c r="JK225" s="47"/>
      <c r="JL225" s="47"/>
      <c r="JM225" s="47"/>
      <c r="JN225" s="47"/>
      <c r="JO225" s="47"/>
      <c r="JP225" s="47"/>
      <c r="JQ225" s="47"/>
      <c r="JR225" s="47"/>
      <c r="JS225" s="47"/>
      <c r="JT225" s="47"/>
      <c r="JU225" s="47"/>
      <c r="JV225" s="47"/>
      <c r="JW225" s="47"/>
      <c r="JX225" s="47"/>
      <c r="JY225" s="47"/>
      <c r="JZ225" s="47"/>
      <c r="KA225" s="47"/>
      <c r="KB225" s="47"/>
      <c r="KC225" s="47"/>
      <c r="KD225" s="47"/>
      <c r="KE225" s="47"/>
      <c r="KF225" s="47"/>
      <c r="KG225" s="47"/>
      <c r="KH225" s="47"/>
      <c r="KI225" s="47"/>
      <c r="KJ225" s="47"/>
      <c r="KK225" s="47"/>
      <c r="KL225" s="47"/>
      <c r="KM225" s="47"/>
      <c r="KN225" s="47"/>
      <c r="KO225" s="47"/>
      <c r="KP225" s="47"/>
      <c r="KQ225" s="47"/>
      <c r="KR225" s="47"/>
      <c r="KS225" s="47"/>
      <c r="KT225" s="47"/>
      <c r="KU225" s="47"/>
      <c r="KV225" s="47"/>
      <c r="KW225" s="47"/>
      <c r="KX225" s="47"/>
      <c r="KY225" s="47"/>
      <c r="KZ225" s="47"/>
      <c r="LA225" s="47"/>
      <c r="LB225" s="47"/>
      <c r="LC225" s="47"/>
      <c r="LD225" s="47"/>
      <c r="LE225" s="47"/>
      <c r="LF225" s="47"/>
      <c r="LG225" s="47"/>
      <c r="LH225" s="47"/>
      <c r="LI225" s="47"/>
      <c r="LJ225" s="47"/>
      <c r="LK225" s="47"/>
      <c r="LL225" s="47"/>
      <c r="LM225" s="47"/>
      <c r="LN225" s="47"/>
      <c r="LO225" s="47"/>
      <c r="LP225" s="47"/>
      <c r="LQ225" s="47"/>
      <c r="LR225" s="47"/>
      <c r="LS225" s="47"/>
      <c r="LT225" s="47"/>
      <c r="LU225" s="47"/>
      <c r="LV225" s="47"/>
      <c r="LW225" s="47"/>
      <c r="LX225" s="47"/>
      <c r="LY225" s="47"/>
      <c r="LZ225" s="47"/>
      <c r="MA225" s="47"/>
      <c r="MB225" s="47"/>
      <c r="MC225" s="47"/>
      <c r="MD225" s="47"/>
      <c r="ME225" s="47"/>
      <c r="MF225" s="47"/>
      <c r="MG225" s="47"/>
      <c r="MH225" s="47"/>
      <c r="MI225" s="47"/>
      <c r="MJ225" s="47"/>
      <c r="MK225" s="47"/>
      <c r="ML225" s="47"/>
      <c r="MM225" s="47"/>
      <c r="MN225" s="47"/>
      <c r="MO225" s="47"/>
      <c r="MP225" s="47"/>
      <c r="MQ225" s="47"/>
      <c r="MR225" s="47"/>
      <c r="MS225" s="47"/>
      <c r="MT225" s="47"/>
      <c r="MU225" s="47"/>
      <c r="MV225" s="47"/>
      <c r="MW225" s="47"/>
      <c r="MX225" s="47"/>
      <c r="MY225" s="47"/>
      <c r="MZ225" s="47"/>
      <c r="NA225" s="47"/>
      <c r="NB225" s="47"/>
      <c r="NC225" s="47"/>
      <c r="ND225" s="47"/>
      <c r="NE225" s="47"/>
      <c r="NF225" s="47"/>
      <c r="NG225" s="47"/>
      <c r="NH225" s="47"/>
      <c r="NI225" s="47"/>
      <c r="NJ225" s="47"/>
      <c r="NK225" s="47"/>
      <c r="NL225" s="47"/>
      <c r="NM225" s="47"/>
      <c r="NN225" s="47"/>
      <c r="NO225" s="47"/>
      <c r="NP225" s="47"/>
      <c r="NQ225" s="47"/>
      <c r="NR225" s="47"/>
      <c r="NS225" s="47"/>
      <c r="NT225" s="47"/>
      <c r="NU225" s="47"/>
      <c r="NV225" s="47"/>
      <c r="NW225" s="47"/>
      <c r="NX225" s="47"/>
      <c r="NY225" s="47"/>
      <c r="NZ225" s="47"/>
      <c r="OA225" s="47"/>
      <c r="OB225" s="47"/>
      <c r="OC225" s="47"/>
      <c r="OD225" s="47"/>
      <c r="OE225" s="47"/>
      <c r="OF225" s="47"/>
      <c r="OG225" s="47"/>
      <c r="OH225" s="47"/>
      <c r="OI225" s="47"/>
      <c r="OJ225" s="47"/>
      <c r="OK225" s="47"/>
      <c r="OL225" s="47"/>
      <c r="OM225" s="47"/>
      <c r="ON225" s="47"/>
      <c r="OO225" s="47"/>
      <c r="OP225" s="47"/>
      <c r="OQ225" s="47"/>
      <c r="OR225" s="47"/>
      <c r="OS225" s="47"/>
      <c r="OT225" s="47"/>
      <c r="OU225" s="47"/>
      <c r="OV225" s="47"/>
      <c r="OW225" s="47"/>
      <c r="OX225" s="47"/>
      <c r="OY225" s="47"/>
      <c r="OZ225" s="47"/>
      <c r="PA225" s="47"/>
      <c r="PB225" s="47"/>
      <c r="PC225" s="47"/>
      <c r="PD225" s="47"/>
      <c r="PE225" s="47"/>
      <c r="PF225" s="47"/>
      <c r="PG225" s="47"/>
      <c r="PH225" s="47"/>
      <c r="PI225" s="47"/>
      <c r="PJ225" s="47"/>
      <c r="PK225" s="47"/>
      <c r="PL225" s="47"/>
      <c r="PM225" s="47"/>
      <c r="PN225" s="47"/>
      <c r="PO225" s="47"/>
      <c r="PP225" s="47"/>
      <c r="PQ225" s="47"/>
      <c r="PR225" s="47"/>
      <c r="PS225" s="47"/>
      <c r="PT225" s="47"/>
      <c r="PU225" s="47"/>
      <c r="PV225" s="47"/>
      <c r="PW225" s="47"/>
      <c r="PX225" s="47"/>
      <c r="PY225" s="47"/>
      <c r="PZ225" s="47"/>
      <c r="QA225" s="47"/>
      <c r="QB225" s="47"/>
      <c r="QC225" s="47"/>
      <c r="QD225" s="47"/>
      <c r="QE225" s="47"/>
      <c r="QF225" s="47"/>
      <c r="QG225" s="47"/>
      <c r="QH225" s="47"/>
      <c r="QI225" s="47"/>
      <c r="QJ225" s="47"/>
      <c r="QK225" s="47"/>
      <c r="QL225" s="47"/>
      <c r="QM225" s="47"/>
      <c r="QN225" s="47"/>
      <c r="QO225" s="47"/>
      <c r="QP225" s="47"/>
      <c r="QQ225" s="47"/>
      <c r="QR225" s="47"/>
      <c r="QS225" s="47"/>
      <c r="QT225" s="47"/>
      <c r="QU225" s="47"/>
      <c r="QV225" s="47"/>
      <c r="QW225" s="47"/>
      <c r="QX225" s="47"/>
      <c r="QY225" s="47"/>
      <c r="QZ225" s="47"/>
      <c r="RA225" s="47"/>
      <c r="RB225" s="47"/>
      <c r="RC225" s="47"/>
      <c r="RD225" s="47"/>
      <c r="RE225" s="47"/>
      <c r="RF225" s="47"/>
      <c r="RG225" s="47"/>
      <c r="RH225" s="47"/>
      <c r="RI225" s="47"/>
      <c r="RJ225" s="47"/>
      <c r="RK225" s="47"/>
      <c r="RL225" s="47"/>
      <c r="RM225" s="47"/>
      <c r="RN225" s="47"/>
      <c r="RO225" s="47"/>
      <c r="RP225" s="47"/>
      <c r="RQ225" s="47"/>
      <c r="RR225" s="47"/>
      <c r="RS225" s="47"/>
      <c r="RT225" s="47"/>
      <c r="RU225" s="47"/>
      <c r="RV225" s="47"/>
      <c r="RW225" s="47"/>
      <c r="RX225" s="47"/>
      <c r="RY225" s="47"/>
      <c r="RZ225" s="47"/>
      <c r="SA225" s="47"/>
      <c r="SB225" s="47"/>
      <c r="SC225" s="47"/>
      <c r="SD225" s="47"/>
      <c r="SE225" s="47"/>
      <c r="SF225" s="47"/>
      <c r="SG225" s="47"/>
      <c r="SH225" s="47"/>
      <c r="SI225" s="47"/>
      <c r="SJ225" s="47"/>
      <c r="SK225" s="47"/>
      <c r="SL225" s="47"/>
      <c r="SM225" s="47"/>
      <c r="SN225" s="47"/>
      <c r="SO225" s="47"/>
      <c r="SP225" s="47"/>
      <c r="SQ225" s="47"/>
      <c r="SR225" s="47"/>
      <c r="SS225" s="47"/>
      <c r="ST225" s="47"/>
      <c r="SU225" s="47"/>
      <c r="SV225" s="47"/>
      <c r="SW225" s="47"/>
      <c r="SX225" s="47"/>
      <c r="SY225" s="47"/>
      <c r="SZ225" s="47"/>
      <c r="TA225" s="47"/>
      <c r="TB225" s="47"/>
      <c r="TC225" s="47"/>
      <c r="TD225" s="47"/>
      <c r="TE225" s="47"/>
      <c r="TF225" s="47"/>
      <c r="TG225" s="47"/>
      <c r="TH225" s="47"/>
      <c r="TI225" s="47"/>
      <c r="TJ225" s="47"/>
      <c r="TK225" s="47"/>
      <c r="TL225" s="47"/>
      <c r="TM225" s="47"/>
      <c r="TN225" s="47"/>
      <c r="TO225" s="47"/>
      <c r="TP225" s="47"/>
      <c r="TQ225" s="47"/>
      <c r="TR225" s="47"/>
      <c r="TS225" s="47"/>
      <c r="TT225" s="47"/>
      <c r="TU225" s="47"/>
      <c r="TV225" s="47"/>
      <c r="TW225" s="47"/>
      <c r="TX225" s="47"/>
      <c r="TY225" s="47"/>
      <c r="TZ225" s="47"/>
      <c r="UA225" s="47"/>
      <c r="UB225" s="47"/>
      <c r="UC225" s="47"/>
      <c r="UD225" s="47"/>
      <c r="UE225" s="47"/>
      <c r="UF225" s="47"/>
      <c r="UG225" s="47"/>
      <c r="UH225" s="47"/>
      <c r="UI225" s="47"/>
      <c r="UJ225" s="47"/>
      <c r="UK225" s="47"/>
      <c r="UL225" s="47"/>
      <c r="UM225" s="47"/>
      <c r="UN225" s="47"/>
      <c r="UO225" s="47"/>
      <c r="UP225" s="47"/>
      <c r="UQ225" s="47"/>
      <c r="UR225" s="47"/>
      <c r="US225" s="47"/>
      <c r="UT225" s="47"/>
      <c r="UU225" s="47"/>
      <c r="UV225" s="47"/>
      <c r="UW225" s="47"/>
      <c r="UX225" s="47"/>
      <c r="UY225" s="47"/>
      <c r="UZ225" s="47"/>
      <c r="VA225" s="47"/>
      <c r="VB225" s="47"/>
      <c r="VC225" s="47"/>
      <c r="VD225" s="47"/>
      <c r="VE225" s="47"/>
      <c r="VF225" s="47"/>
      <c r="VG225" s="47"/>
      <c r="VH225" s="47"/>
      <c r="VI225" s="47"/>
      <c r="VJ225" s="47"/>
      <c r="VK225" s="47"/>
      <c r="VL225" s="47"/>
      <c r="VM225" s="47"/>
      <c r="VN225" s="47"/>
      <c r="VO225" s="47"/>
      <c r="VP225" s="47"/>
      <c r="VQ225" s="47"/>
      <c r="VR225" s="47"/>
      <c r="VS225" s="47"/>
      <c r="VT225" s="47"/>
      <c r="VU225" s="47"/>
      <c r="VV225" s="47"/>
      <c r="VW225" s="47"/>
      <c r="VX225" s="47"/>
      <c r="VY225" s="47"/>
      <c r="VZ225" s="47"/>
      <c r="WA225" s="47"/>
      <c r="WB225" s="47"/>
      <c r="WC225" s="47"/>
      <c r="WD225" s="47"/>
      <c r="WE225" s="47"/>
      <c r="WF225" s="47"/>
      <c r="WG225" s="47"/>
      <c r="WH225" s="47"/>
      <c r="WI225" s="47"/>
      <c r="WJ225" s="47"/>
      <c r="WK225" s="47"/>
      <c r="WL225" s="47"/>
      <c r="WM225" s="47"/>
      <c r="WN225" s="47"/>
      <c r="WO225" s="47"/>
      <c r="WP225" s="47"/>
      <c r="WQ225" s="47"/>
      <c r="WR225" s="47"/>
      <c r="WS225" s="47"/>
      <c r="WT225" s="47"/>
      <c r="WU225" s="47"/>
      <c r="WV225" s="47"/>
      <c r="WW225" s="47"/>
      <c r="WX225" s="47"/>
      <c r="WY225" s="47"/>
      <c r="WZ225" s="47"/>
      <c r="XA225" s="47"/>
      <c r="XB225" s="47"/>
      <c r="XC225" s="47"/>
      <c r="XD225" s="47"/>
      <c r="XE225" s="47"/>
      <c r="XF225" s="47"/>
      <c r="XG225" s="47"/>
      <c r="XH225" s="47"/>
      <c r="XI225" s="47"/>
      <c r="XJ225" s="47"/>
      <c r="XK225" s="47"/>
      <c r="XL225" s="47"/>
      <c r="XM225" s="47"/>
      <c r="XN225" s="47"/>
      <c r="XO225" s="47"/>
      <c r="XP225" s="47"/>
      <c r="XQ225" s="47"/>
      <c r="XR225" s="47"/>
      <c r="XS225" s="47"/>
      <c r="XT225" s="47"/>
      <c r="XU225" s="47"/>
      <c r="XV225" s="47"/>
      <c r="XW225" s="47"/>
      <c r="XX225" s="47"/>
      <c r="XY225" s="47"/>
      <c r="XZ225" s="47"/>
      <c r="YA225" s="47"/>
      <c r="YB225" s="47"/>
      <c r="YC225" s="47"/>
      <c r="YD225" s="47"/>
      <c r="YE225" s="47"/>
      <c r="YF225" s="47"/>
      <c r="YG225" s="47"/>
      <c r="YH225" s="47"/>
      <c r="YI225" s="47"/>
      <c r="YJ225" s="47"/>
      <c r="YK225" s="47"/>
      <c r="YL225" s="47"/>
      <c r="YM225" s="47"/>
      <c r="YN225" s="47"/>
      <c r="YO225" s="47"/>
      <c r="YP225" s="47"/>
      <c r="YQ225" s="47"/>
      <c r="YR225" s="47"/>
    </row>
    <row r="226" spans="1:668" s="8" customFormat="1" ht="15.75" x14ac:dyDescent="0.25">
      <c r="A226" s="30" t="s">
        <v>110</v>
      </c>
      <c r="B226" s="75" t="s">
        <v>85</v>
      </c>
      <c r="C226" s="76" t="s">
        <v>73</v>
      </c>
      <c r="D226" s="79">
        <v>44470</v>
      </c>
      <c r="E226" s="10" t="s">
        <v>113</v>
      </c>
      <c r="F226" s="137">
        <v>89500</v>
      </c>
      <c r="G226" s="137">
        <v>2568.65</v>
      </c>
      <c r="H226" s="137">
        <v>0</v>
      </c>
      <c r="I226" s="137">
        <v>2720.8</v>
      </c>
      <c r="J226" s="137">
        <v>25</v>
      </c>
      <c r="K226" s="137">
        <v>5314.45</v>
      </c>
      <c r="L226" s="138">
        <v>84185.55</v>
      </c>
      <c r="O226" s="77"/>
      <c r="P226" s="77"/>
      <c r="Q226" s="77"/>
      <c r="R226" s="77"/>
      <c r="S226" s="77"/>
      <c r="T226" s="77"/>
      <c r="U226" s="77"/>
      <c r="V226" s="77"/>
      <c r="W226" s="77"/>
      <c r="X226" s="77"/>
      <c r="Y226" s="77"/>
      <c r="Z226" s="77"/>
      <c r="AA226" s="77"/>
      <c r="AB226" s="77"/>
      <c r="AC226" s="77"/>
      <c r="AD226" s="77"/>
      <c r="AE226" s="77"/>
      <c r="AF226" s="77"/>
      <c r="AG226" s="77"/>
      <c r="AH226" s="77"/>
      <c r="AI226" s="77"/>
      <c r="AJ226" s="77"/>
      <c r="AK226" s="77"/>
      <c r="AL226" s="77"/>
      <c r="AM226" s="77"/>
      <c r="AN226" s="77"/>
      <c r="AO226" s="77"/>
      <c r="AP226" s="77"/>
      <c r="AQ226" s="77"/>
      <c r="AR226" s="77"/>
      <c r="AS226" s="77"/>
      <c r="AT226" s="47"/>
      <c r="AU226" s="47"/>
      <c r="AV226" s="47"/>
      <c r="AW226" s="47"/>
      <c r="AX226" s="47"/>
      <c r="AY226" s="47"/>
      <c r="AZ226" s="47"/>
      <c r="BA226" s="47"/>
      <c r="BB226" s="47"/>
      <c r="BC226" s="47"/>
      <c r="BD226" s="47"/>
      <c r="BE226" s="47"/>
      <c r="BF226" s="47"/>
      <c r="BG226" s="47"/>
      <c r="BH226" s="47"/>
      <c r="BI226" s="47"/>
      <c r="BJ226" s="47"/>
      <c r="BK226" s="47"/>
      <c r="BL226" s="47"/>
      <c r="BM226" s="47"/>
      <c r="BN226" s="47"/>
      <c r="BO226" s="47"/>
      <c r="BP226" s="47"/>
      <c r="BQ226" s="47"/>
      <c r="BR226" s="47"/>
      <c r="BS226" s="47"/>
      <c r="BT226" s="47"/>
      <c r="BU226" s="47"/>
      <c r="BV226" s="47"/>
      <c r="BW226" s="47"/>
      <c r="BX226" s="47"/>
      <c r="BY226" s="47"/>
      <c r="BZ226" s="47"/>
      <c r="CA226" s="47"/>
      <c r="CB226" s="47"/>
      <c r="CC226" s="47"/>
      <c r="CD226" s="47"/>
      <c r="CE226" s="47"/>
      <c r="CF226" s="47"/>
      <c r="CG226" s="47"/>
      <c r="CH226" s="47"/>
      <c r="CI226" s="47"/>
      <c r="CJ226" s="47"/>
      <c r="CK226" s="47"/>
      <c r="CL226" s="47"/>
      <c r="CM226" s="47"/>
      <c r="CN226" s="47"/>
      <c r="CO226" s="47"/>
      <c r="CP226" s="47"/>
      <c r="CQ226" s="47"/>
      <c r="CR226" s="47"/>
      <c r="CS226" s="47"/>
      <c r="CT226" s="47"/>
      <c r="CU226" s="47"/>
      <c r="CV226" s="47"/>
      <c r="CW226" s="47"/>
      <c r="CX226" s="47"/>
      <c r="CY226" s="47"/>
      <c r="CZ226" s="47"/>
      <c r="DA226" s="47"/>
      <c r="DB226" s="47"/>
      <c r="DC226" s="47"/>
      <c r="DD226" s="47"/>
      <c r="DE226" s="47"/>
      <c r="DF226" s="47"/>
      <c r="DG226" s="47"/>
      <c r="DH226" s="47"/>
      <c r="DI226" s="47"/>
      <c r="DJ226" s="47"/>
      <c r="DK226" s="47"/>
      <c r="DL226" s="47"/>
      <c r="DM226" s="47"/>
      <c r="DN226" s="47"/>
      <c r="DO226" s="47"/>
      <c r="DP226" s="47"/>
      <c r="DQ226" s="47"/>
      <c r="DR226" s="47"/>
      <c r="DS226" s="47"/>
      <c r="DT226" s="47"/>
      <c r="DU226" s="47"/>
      <c r="DV226" s="47"/>
      <c r="DW226" s="47"/>
      <c r="DX226" s="47"/>
      <c r="DY226" s="47"/>
      <c r="DZ226" s="47"/>
      <c r="EA226" s="47"/>
      <c r="EB226" s="47"/>
      <c r="EC226" s="47"/>
      <c r="ED226" s="47"/>
      <c r="EE226" s="47"/>
      <c r="EF226" s="47"/>
      <c r="EG226" s="47"/>
      <c r="EH226" s="47"/>
      <c r="EI226" s="47"/>
      <c r="EJ226" s="47"/>
      <c r="EK226" s="47"/>
      <c r="EL226" s="47"/>
      <c r="EM226" s="47"/>
      <c r="EN226" s="47"/>
      <c r="EO226" s="47"/>
      <c r="EP226" s="47"/>
      <c r="EQ226" s="47"/>
      <c r="ER226" s="47"/>
      <c r="ES226" s="47"/>
      <c r="ET226" s="47"/>
      <c r="EU226" s="47"/>
      <c r="EV226" s="47"/>
      <c r="EW226" s="47"/>
      <c r="EX226" s="47"/>
      <c r="EY226" s="47"/>
      <c r="EZ226" s="47"/>
      <c r="FA226" s="47"/>
      <c r="FB226" s="47"/>
      <c r="FC226" s="47"/>
      <c r="FD226" s="47"/>
      <c r="FE226" s="47"/>
      <c r="FF226" s="47"/>
      <c r="FG226" s="47"/>
      <c r="FH226" s="47"/>
      <c r="FI226" s="47"/>
      <c r="FJ226" s="47"/>
      <c r="FK226" s="47"/>
      <c r="FL226" s="47"/>
      <c r="FM226" s="47"/>
      <c r="FN226" s="47"/>
      <c r="FO226" s="47"/>
      <c r="FP226" s="47"/>
      <c r="FQ226" s="47"/>
      <c r="FR226" s="47"/>
      <c r="FS226" s="47"/>
      <c r="FT226" s="47"/>
      <c r="FU226" s="47"/>
      <c r="FV226" s="47"/>
      <c r="FW226" s="47"/>
      <c r="FX226" s="47"/>
      <c r="FY226" s="47"/>
      <c r="FZ226" s="47"/>
      <c r="GA226" s="47"/>
      <c r="GB226" s="47"/>
      <c r="GC226" s="47"/>
      <c r="GD226" s="47"/>
      <c r="GE226" s="47"/>
      <c r="GF226" s="47"/>
      <c r="GG226" s="47"/>
      <c r="GH226" s="47"/>
      <c r="GI226" s="47"/>
      <c r="GJ226" s="47"/>
      <c r="GK226" s="47"/>
      <c r="GL226" s="47"/>
      <c r="GM226" s="47"/>
      <c r="GN226" s="47"/>
      <c r="GO226" s="47"/>
      <c r="GP226" s="47"/>
      <c r="GQ226" s="47"/>
      <c r="GR226" s="47"/>
      <c r="GS226" s="47"/>
      <c r="GT226" s="47"/>
      <c r="GU226" s="47"/>
      <c r="GV226" s="47"/>
      <c r="GW226" s="47"/>
      <c r="GX226" s="47"/>
      <c r="GY226" s="47"/>
      <c r="GZ226" s="47"/>
      <c r="HA226" s="47"/>
      <c r="HB226" s="47"/>
      <c r="HC226" s="47"/>
      <c r="HD226" s="47"/>
      <c r="HE226" s="47"/>
      <c r="HF226" s="47"/>
      <c r="HG226" s="47"/>
      <c r="HH226" s="47"/>
      <c r="HI226" s="47"/>
      <c r="HJ226" s="47"/>
      <c r="HK226" s="47"/>
      <c r="HL226" s="47"/>
      <c r="HM226" s="47"/>
      <c r="HN226" s="47"/>
      <c r="HO226" s="47"/>
      <c r="HP226" s="47"/>
      <c r="HQ226" s="47"/>
      <c r="HR226" s="47"/>
      <c r="HS226" s="47"/>
      <c r="HT226" s="47"/>
      <c r="HU226" s="47"/>
      <c r="HV226" s="47"/>
      <c r="HW226" s="47"/>
      <c r="HX226" s="47"/>
      <c r="HY226" s="47"/>
      <c r="HZ226" s="47"/>
      <c r="IA226" s="47"/>
      <c r="IB226" s="47"/>
      <c r="IC226" s="47"/>
      <c r="ID226" s="47"/>
      <c r="IE226" s="47"/>
      <c r="IF226" s="47"/>
      <c r="IG226" s="47"/>
      <c r="IH226" s="47"/>
      <c r="II226" s="47"/>
      <c r="IJ226" s="47"/>
      <c r="IK226" s="47"/>
      <c r="IL226" s="47"/>
      <c r="IM226" s="47"/>
      <c r="IN226" s="47"/>
      <c r="IO226" s="47"/>
      <c r="IP226" s="47"/>
      <c r="IQ226" s="47"/>
      <c r="IR226" s="47"/>
      <c r="IS226" s="47"/>
      <c r="IT226" s="47"/>
      <c r="IU226" s="47"/>
      <c r="IV226" s="47"/>
      <c r="IW226" s="47"/>
      <c r="IX226" s="47"/>
      <c r="IY226" s="47"/>
      <c r="IZ226" s="47"/>
      <c r="JA226" s="47"/>
      <c r="JB226" s="47"/>
      <c r="JC226" s="47"/>
      <c r="JD226" s="47"/>
      <c r="JE226" s="47"/>
      <c r="JF226" s="47"/>
      <c r="JG226" s="47"/>
      <c r="JH226" s="47"/>
      <c r="JI226" s="47"/>
      <c r="JJ226" s="47"/>
      <c r="JK226" s="47"/>
      <c r="JL226" s="47"/>
      <c r="JM226" s="47"/>
      <c r="JN226" s="47"/>
      <c r="JO226" s="47"/>
      <c r="JP226" s="47"/>
      <c r="JQ226" s="47"/>
      <c r="JR226" s="47"/>
      <c r="JS226" s="47"/>
      <c r="JT226" s="47"/>
      <c r="JU226" s="47"/>
      <c r="JV226" s="47"/>
      <c r="JW226" s="47"/>
      <c r="JX226" s="47"/>
      <c r="JY226" s="47"/>
      <c r="JZ226" s="47"/>
      <c r="KA226" s="47"/>
      <c r="KB226" s="47"/>
      <c r="KC226" s="47"/>
      <c r="KD226" s="47"/>
      <c r="KE226" s="47"/>
      <c r="KF226" s="47"/>
      <c r="KG226" s="47"/>
      <c r="KH226" s="47"/>
      <c r="KI226" s="47"/>
      <c r="KJ226" s="47"/>
      <c r="KK226" s="47"/>
      <c r="KL226" s="47"/>
      <c r="KM226" s="47"/>
      <c r="KN226" s="47"/>
      <c r="KO226" s="47"/>
      <c r="KP226" s="47"/>
      <c r="KQ226" s="47"/>
      <c r="KR226" s="47"/>
      <c r="KS226" s="47"/>
      <c r="KT226" s="47"/>
      <c r="KU226" s="47"/>
      <c r="KV226" s="47"/>
      <c r="KW226" s="47"/>
      <c r="KX226" s="47"/>
      <c r="KY226" s="47"/>
      <c r="KZ226" s="47"/>
      <c r="LA226" s="47"/>
      <c r="LB226" s="47"/>
      <c r="LC226" s="47"/>
      <c r="LD226" s="47"/>
      <c r="LE226" s="47"/>
      <c r="LF226" s="47"/>
      <c r="LG226" s="47"/>
      <c r="LH226" s="47"/>
      <c r="LI226" s="47"/>
      <c r="LJ226" s="47"/>
      <c r="LK226" s="47"/>
      <c r="LL226" s="47"/>
      <c r="LM226" s="47"/>
      <c r="LN226" s="47"/>
      <c r="LO226" s="47"/>
      <c r="LP226" s="47"/>
      <c r="LQ226" s="47"/>
      <c r="LR226" s="47"/>
      <c r="LS226" s="47"/>
      <c r="LT226" s="47"/>
      <c r="LU226" s="47"/>
      <c r="LV226" s="47"/>
      <c r="LW226" s="47"/>
      <c r="LX226" s="47"/>
      <c r="LY226" s="47"/>
      <c r="LZ226" s="47"/>
      <c r="MA226" s="47"/>
      <c r="MB226" s="47"/>
      <c r="MC226" s="47"/>
      <c r="MD226" s="47"/>
      <c r="ME226" s="47"/>
      <c r="MF226" s="47"/>
      <c r="MG226" s="47"/>
      <c r="MH226" s="47"/>
      <c r="MI226" s="47"/>
      <c r="MJ226" s="47"/>
      <c r="MK226" s="47"/>
      <c r="ML226" s="47"/>
      <c r="MM226" s="47"/>
      <c r="MN226" s="47"/>
      <c r="MO226" s="47"/>
      <c r="MP226" s="47"/>
      <c r="MQ226" s="47"/>
      <c r="MR226" s="47"/>
      <c r="MS226" s="47"/>
      <c r="MT226" s="47"/>
      <c r="MU226" s="47"/>
      <c r="MV226" s="47"/>
      <c r="MW226" s="47"/>
      <c r="MX226" s="47"/>
      <c r="MY226" s="47"/>
      <c r="MZ226" s="47"/>
      <c r="NA226" s="47"/>
      <c r="NB226" s="47"/>
      <c r="NC226" s="47"/>
      <c r="ND226" s="47"/>
      <c r="NE226" s="47"/>
      <c r="NF226" s="47"/>
      <c r="NG226" s="47"/>
      <c r="NH226" s="47"/>
      <c r="NI226" s="47"/>
      <c r="NJ226" s="47"/>
      <c r="NK226" s="47"/>
      <c r="NL226" s="47"/>
      <c r="NM226" s="47"/>
      <c r="NN226" s="47"/>
      <c r="NO226" s="47"/>
      <c r="NP226" s="47"/>
      <c r="NQ226" s="47"/>
      <c r="NR226" s="47"/>
      <c r="NS226" s="47"/>
      <c r="NT226" s="47"/>
      <c r="NU226" s="47"/>
      <c r="NV226" s="47"/>
      <c r="NW226" s="47"/>
      <c r="NX226" s="47"/>
      <c r="NY226" s="47"/>
      <c r="NZ226" s="47"/>
      <c r="OA226" s="47"/>
      <c r="OB226" s="47"/>
      <c r="OC226" s="47"/>
      <c r="OD226" s="47"/>
      <c r="OE226" s="47"/>
      <c r="OF226" s="47"/>
      <c r="OG226" s="47"/>
      <c r="OH226" s="47"/>
      <c r="OI226" s="47"/>
      <c r="OJ226" s="47"/>
      <c r="OK226" s="47"/>
      <c r="OL226" s="47"/>
      <c r="OM226" s="47"/>
      <c r="ON226" s="47"/>
      <c r="OO226" s="47"/>
      <c r="OP226" s="47"/>
      <c r="OQ226" s="47"/>
      <c r="OR226" s="47"/>
      <c r="OS226" s="47"/>
      <c r="OT226" s="47"/>
      <c r="OU226" s="47"/>
      <c r="OV226" s="47"/>
      <c r="OW226" s="47"/>
      <c r="OX226" s="47"/>
      <c r="OY226" s="47"/>
      <c r="OZ226" s="47"/>
      <c r="PA226" s="47"/>
      <c r="PB226" s="47"/>
      <c r="PC226" s="47"/>
      <c r="PD226" s="47"/>
      <c r="PE226" s="47"/>
      <c r="PF226" s="47"/>
      <c r="PG226" s="47"/>
      <c r="PH226" s="47"/>
      <c r="PI226" s="47"/>
      <c r="PJ226" s="47"/>
      <c r="PK226" s="47"/>
      <c r="PL226" s="47"/>
      <c r="PM226" s="47"/>
      <c r="PN226" s="47"/>
      <c r="PO226" s="47"/>
      <c r="PP226" s="47"/>
      <c r="PQ226" s="47"/>
      <c r="PR226" s="47"/>
      <c r="PS226" s="47"/>
      <c r="PT226" s="47"/>
      <c r="PU226" s="47"/>
      <c r="PV226" s="47"/>
      <c r="PW226" s="47"/>
      <c r="PX226" s="47"/>
      <c r="PY226" s="47"/>
      <c r="PZ226" s="47"/>
      <c r="QA226" s="47"/>
      <c r="QB226" s="47"/>
      <c r="QC226" s="47"/>
      <c r="QD226" s="47"/>
      <c r="QE226" s="47"/>
      <c r="QF226" s="47"/>
      <c r="QG226" s="47"/>
      <c r="QH226" s="47"/>
      <c r="QI226" s="47"/>
      <c r="QJ226" s="47"/>
      <c r="QK226" s="47"/>
      <c r="QL226" s="47"/>
      <c r="QM226" s="47"/>
      <c r="QN226" s="47"/>
      <c r="QO226" s="47"/>
      <c r="QP226" s="47"/>
      <c r="QQ226" s="47"/>
      <c r="QR226" s="47"/>
      <c r="QS226" s="47"/>
      <c r="QT226" s="47"/>
      <c r="QU226" s="47"/>
      <c r="QV226" s="47"/>
      <c r="QW226" s="47"/>
      <c r="QX226" s="47"/>
      <c r="QY226" s="47"/>
      <c r="QZ226" s="47"/>
      <c r="RA226" s="47"/>
      <c r="RB226" s="47"/>
      <c r="RC226" s="47"/>
      <c r="RD226" s="47"/>
      <c r="RE226" s="47"/>
      <c r="RF226" s="47"/>
      <c r="RG226" s="47"/>
      <c r="RH226" s="47"/>
      <c r="RI226" s="47"/>
      <c r="RJ226" s="47"/>
      <c r="RK226" s="47"/>
      <c r="RL226" s="47"/>
      <c r="RM226" s="47"/>
      <c r="RN226" s="47"/>
      <c r="RO226" s="47"/>
      <c r="RP226" s="47"/>
      <c r="RQ226" s="47"/>
      <c r="RR226" s="47"/>
      <c r="RS226" s="47"/>
      <c r="RT226" s="47"/>
      <c r="RU226" s="47"/>
      <c r="RV226" s="47"/>
      <c r="RW226" s="47"/>
      <c r="RX226" s="47"/>
      <c r="RY226" s="47"/>
      <c r="RZ226" s="47"/>
      <c r="SA226" s="47"/>
      <c r="SB226" s="47"/>
      <c r="SC226" s="47"/>
      <c r="SD226" s="47"/>
      <c r="SE226" s="47"/>
      <c r="SF226" s="47"/>
      <c r="SG226" s="47"/>
      <c r="SH226" s="47"/>
      <c r="SI226" s="47"/>
      <c r="SJ226" s="47"/>
      <c r="SK226" s="47"/>
      <c r="SL226" s="47"/>
      <c r="SM226" s="47"/>
      <c r="SN226" s="47"/>
      <c r="SO226" s="47"/>
      <c r="SP226" s="47"/>
      <c r="SQ226" s="47"/>
      <c r="SR226" s="47"/>
      <c r="SS226" s="47"/>
      <c r="ST226" s="47"/>
      <c r="SU226" s="47"/>
      <c r="SV226" s="47"/>
      <c r="SW226" s="47"/>
      <c r="SX226" s="47"/>
      <c r="SY226" s="47"/>
      <c r="SZ226" s="47"/>
      <c r="TA226" s="47"/>
      <c r="TB226" s="47"/>
      <c r="TC226" s="47"/>
      <c r="TD226" s="47"/>
      <c r="TE226" s="47"/>
      <c r="TF226" s="47"/>
      <c r="TG226" s="47"/>
      <c r="TH226" s="47"/>
      <c r="TI226" s="47"/>
      <c r="TJ226" s="47"/>
      <c r="TK226" s="47"/>
      <c r="TL226" s="47"/>
      <c r="TM226" s="47"/>
      <c r="TN226" s="47"/>
      <c r="TO226" s="47"/>
      <c r="TP226" s="47"/>
      <c r="TQ226" s="47"/>
      <c r="TR226" s="47"/>
      <c r="TS226" s="47"/>
      <c r="TT226" s="47"/>
      <c r="TU226" s="47"/>
      <c r="TV226" s="47"/>
      <c r="TW226" s="47"/>
      <c r="TX226" s="47"/>
      <c r="TY226" s="47"/>
      <c r="TZ226" s="47"/>
      <c r="UA226" s="47"/>
      <c r="UB226" s="47"/>
      <c r="UC226" s="47"/>
      <c r="UD226" s="47"/>
      <c r="UE226" s="47"/>
      <c r="UF226" s="47"/>
      <c r="UG226" s="47"/>
      <c r="UH226" s="47"/>
      <c r="UI226" s="47"/>
      <c r="UJ226" s="47"/>
      <c r="UK226" s="47"/>
      <c r="UL226" s="47"/>
      <c r="UM226" s="47"/>
      <c r="UN226" s="47"/>
      <c r="UO226" s="47"/>
      <c r="UP226" s="47"/>
      <c r="UQ226" s="47"/>
      <c r="UR226" s="47"/>
      <c r="US226" s="47"/>
      <c r="UT226" s="47"/>
      <c r="UU226" s="47"/>
      <c r="UV226" s="47"/>
      <c r="UW226" s="47"/>
      <c r="UX226" s="47"/>
      <c r="UY226" s="47"/>
      <c r="UZ226" s="47"/>
      <c r="VA226" s="47"/>
      <c r="VB226" s="47"/>
      <c r="VC226" s="47"/>
      <c r="VD226" s="47"/>
      <c r="VE226" s="47"/>
      <c r="VF226" s="47"/>
      <c r="VG226" s="47"/>
      <c r="VH226" s="47"/>
      <c r="VI226" s="47"/>
      <c r="VJ226" s="47"/>
      <c r="VK226" s="47"/>
      <c r="VL226" s="47"/>
      <c r="VM226" s="47"/>
      <c r="VN226" s="47"/>
      <c r="VO226" s="47"/>
      <c r="VP226" s="47"/>
      <c r="VQ226" s="47"/>
      <c r="VR226" s="47"/>
      <c r="VS226" s="47"/>
      <c r="VT226" s="47"/>
      <c r="VU226" s="47"/>
      <c r="VV226" s="47"/>
      <c r="VW226" s="47"/>
      <c r="VX226" s="47"/>
      <c r="VY226" s="47"/>
      <c r="VZ226" s="47"/>
      <c r="WA226" s="47"/>
      <c r="WB226" s="47"/>
      <c r="WC226" s="47"/>
      <c r="WD226" s="47"/>
      <c r="WE226" s="47"/>
      <c r="WF226" s="47"/>
      <c r="WG226" s="47"/>
      <c r="WH226" s="47"/>
      <c r="WI226" s="47"/>
      <c r="WJ226" s="47"/>
      <c r="WK226" s="47"/>
      <c r="WL226" s="47"/>
      <c r="WM226" s="47"/>
      <c r="WN226" s="47"/>
      <c r="WO226" s="47"/>
      <c r="WP226" s="47"/>
      <c r="WQ226" s="47"/>
      <c r="WR226" s="47"/>
      <c r="WS226" s="47"/>
      <c r="WT226" s="47"/>
      <c r="WU226" s="47"/>
      <c r="WV226" s="47"/>
      <c r="WW226" s="47"/>
      <c r="WX226" s="47"/>
      <c r="WY226" s="47"/>
      <c r="WZ226" s="47"/>
      <c r="XA226" s="47"/>
      <c r="XB226" s="47"/>
      <c r="XC226" s="47"/>
      <c r="XD226" s="47"/>
      <c r="XE226" s="47"/>
      <c r="XF226" s="47"/>
      <c r="XG226" s="47"/>
      <c r="XH226" s="47"/>
      <c r="XI226" s="47"/>
      <c r="XJ226" s="47"/>
      <c r="XK226" s="47"/>
      <c r="XL226" s="47"/>
      <c r="XM226" s="47"/>
      <c r="XN226" s="47"/>
      <c r="XO226" s="47"/>
      <c r="XP226" s="47"/>
      <c r="XQ226" s="47"/>
      <c r="XR226" s="47"/>
      <c r="XS226" s="47"/>
      <c r="XT226" s="47"/>
      <c r="XU226" s="47"/>
      <c r="XV226" s="47"/>
      <c r="XW226" s="47"/>
      <c r="XX226" s="47"/>
      <c r="XY226" s="47"/>
      <c r="XZ226" s="47"/>
      <c r="YA226" s="47"/>
      <c r="YB226" s="47"/>
      <c r="YC226" s="47"/>
      <c r="YD226" s="47"/>
      <c r="YE226" s="47"/>
      <c r="YF226" s="47"/>
      <c r="YG226" s="47"/>
      <c r="YH226" s="47"/>
      <c r="YI226" s="47"/>
      <c r="YJ226" s="47"/>
      <c r="YK226" s="47"/>
      <c r="YL226" s="47"/>
      <c r="YM226" s="47"/>
      <c r="YN226" s="47"/>
      <c r="YO226" s="47"/>
      <c r="YP226" s="47"/>
      <c r="YQ226" s="47"/>
      <c r="YR226" s="47"/>
    </row>
    <row r="227" spans="1:668" s="8" customFormat="1" ht="15.75" x14ac:dyDescent="0.25">
      <c r="A227" s="30" t="s">
        <v>159</v>
      </c>
      <c r="B227" s="75" t="s">
        <v>160</v>
      </c>
      <c r="C227" s="76" t="s">
        <v>73</v>
      </c>
      <c r="D227" s="79">
        <v>44593</v>
      </c>
      <c r="E227" s="10" t="s">
        <v>113</v>
      </c>
      <c r="F227" s="137">
        <v>35000</v>
      </c>
      <c r="G227" s="137">
        <v>1004.5</v>
      </c>
      <c r="H227" s="137">
        <v>0</v>
      </c>
      <c r="I227" s="137">
        <v>1064</v>
      </c>
      <c r="J227" s="137">
        <v>25</v>
      </c>
      <c r="K227" s="137">
        <v>2093.5</v>
      </c>
      <c r="L227" s="138">
        <v>32906.5</v>
      </c>
      <c r="O227" s="77"/>
      <c r="P227" s="77"/>
      <c r="Q227" s="77"/>
      <c r="R227" s="77"/>
      <c r="S227" s="77"/>
      <c r="T227" s="77"/>
      <c r="U227" s="77"/>
      <c r="V227" s="77"/>
      <c r="W227" s="77"/>
      <c r="X227" s="77"/>
      <c r="Y227" s="77"/>
      <c r="Z227" s="77"/>
      <c r="AA227" s="77"/>
      <c r="AB227" s="77"/>
      <c r="AC227" s="77"/>
      <c r="AD227" s="77"/>
      <c r="AE227" s="77"/>
      <c r="AF227" s="77"/>
      <c r="AG227" s="77"/>
      <c r="AH227" s="77"/>
      <c r="AI227" s="77"/>
      <c r="AJ227" s="77"/>
      <c r="AK227" s="77"/>
      <c r="AL227" s="77"/>
      <c r="AM227" s="77"/>
      <c r="AN227" s="77"/>
      <c r="AO227" s="77"/>
      <c r="AP227" s="77"/>
      <c r="AQ227" s="77"/>
      <c r="AR227" s="77"/>
      <c r="AS227" s="77"/>
      <c r="AT227" s="47"/>
      <c r="AU227" s="47"/>
      <c r="AV227" s="47"/>
      <c r="AW227" s="47"/>
      <c r="AX227" s="47"/>
      <c r="AY227" s="47"/>
      <c r="AZ227" s="47"/>
      <c r="BA227" s="47"/>
      <c r="BB227" s="47"/>
      <c r="BC227" s="47"/>
      <c r="BD227" s="47"/>
      <c r="BE227" s="47"/>
      <c r="BF227" s="47"/>
      <c r="BG227" s="47"/>
      <c r="BH227" s="47"/>
      <c r="BI227" s="47"/>
      <c r="BJ227" s="47"/>
      <c r="BK227" s="47"/>
      <c r="BL227" s="47"/>
      <c r="BM227" s="47"/>
      <c r="BN227" s="47"/>
      <c r="BO227" s="47"/>
      <c r="BP227" s="47"/>
      <c r="BQ227" s="47"/>
      <c r="BR227" s="47"/>
      <c r="BS227" s="47"/>
      <c r="BT227" s="47"/>
      <c r="BU227" s="47"/>
      <c r="BV227" s="47"/>
      <c r="BW227" s="47"/>
      <c r="BX227" s="47"/>
      <c r="BY227" s="47"/>
      <c r="BZ227" s="47"/>
      <c r="CA227" s="47"/>
      <c r="CB227" s="47"/>
      <c r="CC227" s="47"/>
      <c r="CD227" s="47"/>
      <c r="CE227" s="47"/>
      <c r="CF227" s="47"/>
      <c r="CG227" s="47"/>
      <c r="CH227" s="47"/>
      <c r="CI227" s="47"/>
      <c r="CJ227" s="47"/>
      <c r="CK227" s="47"/>
      <c r="CL227" s="47"/>
      <c r="CM227" s="47"/>
      <c r="CN227" s="47"/>
      <c r="CO227" s="47"/>
      <c r="CP227" s="47"/>
      <c r="CQ227" s="47"/>
      <c r="CR227" s="47"/>
      <c r="CS227" s="47"/>
      <c r="CT227" s="47"/>
      <c r="CU227" s="47"/>
      <c r="CV227" s="47"/>
      <c r="CW227" s="47"/>
      <c r="CX227" s="47"/>
      <c r="CY227" s="47"/>
      <c r="CZ227" s="47"/>
      <c r="DA227" s="47"/>
      <c r="DB227" s="47"/>
      <c r="DC227" s="47"/>
      <c r="DD227" s="47"/>
      <c r="DE227" s="47"/>
      <c r="DF227" s="47"/>
      <c r="DG227" s="47"/>
      <c r="DH227" s="47"/>
      <c r="DI227" s="47"/>
      <c r="DJ227" s="47"/>
      <c r="DK227" s="47"/>
      <c r="DL227" s="47"/>
      <c r="DM227" s="47"/>
      <c r="DN227" s="47"/>
      <c r="DO227" s="47"/>
      <c r="DP227" s="47"/>
      <c r="DQ227" s="47"/>
      <c r="DR227" s="47"/>
      <c r="DS227" s="47"/>
      <c r="DT227" s="47"/>
      <c r="DU227" s="47"/>
      <c r="DV227" s="47"/>
      <c r="DW227" s="47"/>
      <c r="DX227" s="47"/>
      <c r="DY227" s="47"/>
      <c r="DZ227" s="47"/>
      <c r="EA227" s="47"/>
      <c r="EB227" s="47"/>
      <c r="EC227" s="47"/>
      <c r="ED227" s="47"/>
      <c r="EE227" s="47"/>
      <c r="EF227" s="47"/>
      <c r="EG227" s="47"/>
      <c r="EH227" s="47"/>
      <c r="EI227" s="47"/>
      <c r="EJ227" s="47"/>
      <c r="EK227" s="47"/>
      <c r="EL227" s="47"/>
      <c r="EM227" s="47"/>
      <c r="EN227" s="47"/>
      <c r="EO227" s="47"/>
      <c r="EP227" s="47"/>
      <c r="EQ227" s="47"/>
      <c r="ER227" s="47"/>
      <c r="ES227" s="47"/>
      <c r="ET227" s="47"/>
      <c r="EU227" s="47"/>
      <c r="EV227" s="47"/>
      <c r="EW227" s="47"/>
      <c r="EX227" s="47"/>
      <c r="EY227" s="47"/>
      <c r="EZ227" s="47"/>
      <c r="FA227" s="47"/>
      <c r="FB227" s="47"/>
      <c r="FC227" s="47"/>
      <c r="FD227" s="47"/>
      <c r="FE227" s="47"/>
      <c r="FF227" s="47"/>
      <c r="FG227" s="47"/>
      <c r="FH227" s="47"/>
      <c r="FI227" s="47"/>
      <c r="FJ227" s="47"/>
      <c r="FK227" s="47"/>
      <c r="FL227" s="47"/>
      <c r="FM227" s="47"/>
      <c r="FN227" s="47"/>
      <c r="FO227" s="47"/>
      <c r="FP227" s="47"/>
      <c r="FQ227" s="47"/>
      <c r="FR227" s="47"/>
      <c r="FS227" s="47"/>
      <c r="FT227" s="47"/>
      <c r="FU227" s="47"/>
      <c r="FV227" s="47"/>
      <c r="FW227" s="47"/>
      <c r="FX227" s="47"/>
      <c r="FY227" s="47"/>
      <c r="FZ227" s="47"/>
      <c r="GA227" s="47"/>
      <c r="GB227" s="47"/>
      <c r="GC227" s="47"/>
      <c r="GD227" s="47"/>
      <c r="GE227" s="47"/>
      <c r="GF227" s="47"/>
      <c r="GG227" s="47"/>
      <c r="GH227" s="47"/>
      <c r="GI227" s="47"/>
      <c r="GJ227" s="47"/>
      <c r="GK227" s="47"/>
      <c r="GL227" s="47"/>
      <c r="GM227" s="47"/>
      <c r="GN227" s="47"/>
      <c r="GO227" s="47"/>
      <c r="GP227" s="47"/>
      <c r="GQ227" s="47"/>
      <c r="GR227" s="47"/>
      <c r="GS227" s="47"/>
      <c r="GT227" s="47"/>
      <c r="GU227" s="47"/>
      <c r="GV227" s="47"/>
      <c r="GW227" s="47"/>
      <c r="GX227" s="47"/>
      <c r="GY227" s="47"/>
      <c r="GZ227" s="47"/>
      <c r="HA227" s="47"/>
      <c r="HB227" s="47"/>
      <c r="HC227" s="47"/>
      <c r="HD227" s="47"/>
      <c r="HE227" s="47"/>
      <c r="HF227" s="47"/>
      <c r="HG227" s="47"/>
      <c r="HH227" s="47"/>
      <c r="HI227" s="47"/>
      <c r="HJ227" s="47"/>
      <c r="HK227" s="47"/>
      <c r="HL227" s="47"/>
      <c r="HM227" s="47"/>
      <c r="HN227" s="47"/>
      <c r="HO227" s="47"/>
      <c r="HP227" s="47"/>
      <c r="HQ227" s="47"/>
      <c r="HR227" s="47"/>
      <c r="HS227" s="47"/>
      <c r="HT227" s="47"/>
      <c r="HU227" s="47"/>
      <c r="HV227" s="47"/>
      <c r="HW227" s="47"/>
      <c r="HX227" s="47"/>
      <c r="HY227" s="47"/>
      <c r="HZ227" s="47"/>
      <c r="IA227" s="47"/>
      <c r="IB227" s="47"/>
      <c r="IC227" s="47"/>
      <c r="ID227" s="47"/>
      <c r="IE227" s="47"/>
      <c r="IF227" s="47"/>
      <c r="IG227" s="47"/>
      <c r="IH227" s="47"/>
      <c r="II227" s="47"/>
      <c r="IJ227" s="47"/>
      <c r="IK227" s="47"/>
      <c r="IL227" s="47"/>
      <c r="IM227" s="47"/>
      <c r="IN227" s="47"/>
      <c r="IO227" s="47"/>
      <c r="IP227" s="47"/>
      <c r="IQ227" s="47"/>
      <c r="IR227" s="47"/>
      <c r="IS227" s="47"/>
      <c r="IT227" s="47"/>
      <c r="IU227" s="47"/>
      <c r="IV227" s="47"/>
      <c r="IW227" s="47"/>
      <c r="IX227" s="47"/>
      <c r="IY227" s="47"/>
      <c r="IZ227" s="47"/>
      <c r="JA227" s="47"/>
      <c r="JB227" s="47"/>
      <c r="JC227" s="47"/>
      <c r="JD227" s="47"/>
      <c r="JE227" s="47"/>
      <c r="JF227" s="47"/>
      <c r="JG227" s="47"/>
      <c r="JH227" s="47"/>
      <c r="JI227" s="47"/>
      <c r="JJ227" s="47"/>
      <c r="JK227" s="47"/>
      <c r="JL227" s="47"/>
      <c r="JM227" s="47"/>
      <c r="JN227" s="47"/>
      <c r="JO227" s="47"/>
      <c r="JP227" s="47"/>
      <c r="JQ227" s="47"/>
      <c r="JR227" s="47"/>
      <c r="JS227" s="47"/>
      <c r="JT227" s="47"/>
      <c r="JU227" s="47"/>
      <c r="JV227" s="47"/>
      <c r="JW227" s="47"/>
      <c r="JX227" s="47"/>
      <c r="JY227" s="47"/>
      <c r="JZ227" s="47"/>
      <c r="KA227" s="47"/>
      <c r="KB227" s="47"/>
      <c r="KC227" s="47"/>
      <c r="KD227" s="47"/>
      <c r="KE227" s="47"/>
      <c r="KF227" s="47"/>
      <c r="KG227" s="47"/>
      <c r="KH227" s="47"/>
      <c r="KI227" s="47"/>
      <c r="KJ227" s="47"/>
      <c r="KK227" s="47"/>
      <c r="KL227" s="47"/>
      <c r="KM227" s="47"/>
      <c r="KN227" s="47"/>
      <c r="KO227" s="47"/>
      <c r="KP227" s="47"/>
      <c r="KQ227" s="47"/>
      <c r="KR227" s="47"/>
      <c r="KS227" s="47"/>
      <c r="KT227" s="47"/>
      <c r="KU227" s="47"/>
      <c r="KV227" s="47"/>
      <c r="KW227" s="47"/>
      <c r="KX227" s="47"/>
      <c r="KY227" s="47"/>
      <c r="KZ227" s="47"/>
      <c r="LA227" s="47"/>
      <c r="LB227" s="47"/>
      <c r="LC227" s="47"/>
      <c r="LD227" s="47"/>
      <c r="LE227" s="47"/>
      <c r="LF227" s="47"/>
      <c r="LG227" s="47"/>
      <c r="LH227" s="47"/>
      <c r="LI227" s="47"/>
      <c r="LJ227" s="47"/>
      <c r="LK227" s="47"/>
      <c r="LL227" s="47"/>
      <c r="LM227" s="47"/>
      <c r="LN227" s="47"/>
      <c r="LO227" s="47"/>
      <c r="LP227" s="47"/>
      <c r="LQ227" s="47"/>
      <c r="LR227" s="47"/>
      <c r="LS227" s="47"/>
      <c r="LT227" s="47"/>
      <c r="LU227" s="47"/>
      <c r="LV227" s="47"/>
      <c r="LW227" s="47"/>
      <c r="LX227" s="47"/>
      <c r="LY227" s="47"/>
      <c r="LZ227" s="47"/>
      <c r="MA227" s="47"/>
      <c r="MB227" s="47"/>
      <c r="MC227" s="47"/>
      <c r="MD227" s="47"/>
      <c r="ME227" s="47"/>
      <c r="MF227" s="47"/>
      <c r="MG227" s="47"/>
      <c r="MH227" s="47"/>
      <c r="MI227" s="47"/>
      <c r="MJ227" s="47"/>
      <c r="MK227" s="47"/>
      <c r="ML227" s="47"/>
      <c r="MM227" s="47"/>
      <c r="MN227" s="47"/>
      <c r="MO227" s="47"/>
      <c r="MP227" s="47"/>
      <c r="MQ227" s="47"/>
      <c r="MR227" s="47"/>
      <c r="MS227" s="47"/>
      <c r="MT227" s="47"/>
      <c r="MU227" s="47"/>
      <c r="MV227" s="47"/>
      <c r="MW227" s="47"/>
      <c r="MX227" s="47"/>
      <c r="MY227" s="47"/>
      <c r="MZ227" s="47"/>
      <c r="NA227" s="47"/>
      <c r="NB227" s="47"/>
      <c r="NC227" s="47"/>
      <c r="ND227" s="47"/>
      <c r="NE227" s="47"/>
      <c r="NF227" s="47"/>
      <c r="NG227" s="47"/>
      <c r="NH227" s="47"/>
      <c r="NI227" s="47"/>
      <c r="NJ227" s="47"/>
      <c r="NK227" s="47"/>
      <c r="NL227" s="47"/>
      <c r="NM227" s="47"/>
      <c r="NN227" s="47"/>
      <c r="NO227" s="47"/>
      <c r="NP227" s="47"/>
      <c r="NQ227" s="47"/>
      <c r="NR227" s="47"/>
      <c r="NS227" s="47"/>
      <c r="NT227" s="47"/>
      <c r="NU227" s="47"/>
      <c r="NV227" s="47"/>
      <c r="NW227" s="47"/>
      <c r="NX227" s="47"/>
      <c r="NY227" s="47"/>
      <c r="NZ227" s="47"/>
      <c r="OA227" s="47"/>
      <c r="OB227" s="47"/>
      <c r="OC227" s="47"/>
      <c r="OD227" s="47"/>
      <c r="OE227" s="47"/>
      <c r="OF227" s="47"/>
      <c r="OG227" s="47"/>
      <c r="OH227" s="47"/>
      <c r="OI227" s="47"/>
      <c r="OJ227" s="47"/>
      <c r="OK227" s="47"/>
      <c r="OL227" s="47"/>
      <c r="OM227" s="47"/>
      <c r="ON227" s="47"/>
      <c r="OO227" s="47"/>
      <c r="OP227" s="47"/>
      <c r="OQ227" s="47"/>
      <c r="OR227" s="47"/>
      <c r="OS227" s="47"/>
      <c r="OT227" s="47"/>
      <c r="OU227" s="47"/>
      <c r="OV227" s="47"/>
      <c r="OW227" s="47"/>
      <c r="OX227" s="47"/>
      <c r="OY227" s="47"/>
      <c r="OZ227" s="47"/>
      <c r="PA227" s="47"/>
      <c r="PB227" s="47"/>
      <c r="PC227" s="47"/>
      <c r="PD227" s="47"/>
      <c r="PE227" s="47"/>
      <c r="PF227" s="47"/>
      <c r="PG227" s="47"/>
      <c r="PH227" s="47"/>
      <c r="PI227" s="47"/>
      <c r="PJ227" s="47"/>
      <c r="PK227" s="47"/>
      <c r="PL227" s="47"/>
      <c r="PM227" s="47"/>
      <c r="PN227" s="47"/>
      <c r="PO227" s="47"/>
      <c r="PP227" s="47"/>
      <c r="PQ227" s="47"/>
      <c r="PR227" s="47"/>
      <c r="PS227" s="47"/>
      <c r="PT227" s="47"/>
      <c r="PU227" s="47"/>
      <c r="PV227" s="47"/>
      <c r="PW227" s="47"/>
      <c r="PX227" s="47"/>
      <c r="PY227" s="47"/>
      <c r="PZ227" s="47"/>
      <c r="QA227" s="47"/>
      <c r="QB227" s="47"/>
      <c r="QC227" s="47"/>
      <c r="QD227" s="47"/>
      <c r="QE227" s="47"/>
      <c r="QF227" s="47"/>
      <c r="QG227" s="47"/>
      <c r="QH227" s="47"/>
      <c r="QI227" s="47"/>
      <c r="QJ227" s="47"/>
      <c r="QK227" s="47"/>
      <c r="QL227" s="47"/>
      <c r="QM227" s="47"/>
      <c r="QN227" s="47"/>
      <c r="QO227" s="47"/>
      <c r="QP227" s="47"/>
      <c r="QQ227" s="47"/>
      <c r="QR227" s="47"/>
      <c r="QS227" s="47"/>
      <c r="QT227" s="47"/>
      <c r="QU227" s="47"/>
      <c r="QV227" s="47"/>
      <c r="QW227" s="47"/>
      <c r="QX227" s="47"/>
      <c r="QY227" s="47"/>
      <c r="QZ227" s="47"/>
      <c r="RA227" s="47"/>
      <c r="RB227" s="47"/>
      <c r="RC227" s="47"/>
      <c r="RD227" s="47"/>
      <c r="RE227" s="47"/>
      <c r="RF227" s="47"/>
      <c r="RG227" s="47"/>
      <c r="RH227" s="47"/>
      <c r="RI227" s="47"/>
      <c r="RJ227" s="47"/>
      <c r="RK227" s="47"/>
      <c r="RL227" s="47"/>
      <c r="RM227" s="47"/>
      <c r="RN227" s="47"/>
      <c r="RO227" s="47"/>
      <c r="RP227" s="47"/>
      <c r="RQ227" s="47"/>
      <c r="RR227" s="47"/>
      <c r="RS227" s="47"/>
      <c r="RT227" s="47"/>
      <c r="RU227" s="47"/>
      <c r="RV227" s="47"/>
      <c r="RW227" s="47"/>
      <c r="RX227" s="47"/>
      <c r="RY227" s="47"/>
      <c r="RZ227" s="47"/>
      <c r="SA227" s="47"/>
      <c r="SB227" s="47"/>
      <c r="SC227" s="47"/>
      <c r="SD227" s="47"/>
      <c r="SE227" s="47"/>
      <c r="SF227" s="47"/>
      <c r="SG227" s="47"/>
      <c r="SH227" s="47"/>
      <c r="SI227" s="47"/>
      <c r="SJ227" s="47"/>
      <c r="SK227" s="47"/>
      <c r="SL227" s="47"/>
      <c r="SM227" s="47"/>
      <c r="SN227" s="47"/>
      <c r="SO227" s="47"/>
      <c r="SP227" s="47"/>
      <c r="SQ227" s="47"/>
      <c r="SR227" s="47"/>
      <c r="SS227" s="47"/>
      <c r="ST227" s="47"/>
      <c r="SU227" s="47"/>
      <c r="SV227" s="47"/>
      <c r="SW227" s="47"/>
      <c r="SX227" s="47"/>
      <c r="SY227" s="47"/>
      <c r="SZ227" s="47"/>
      <c r="TA227" s="47"/>
      <c r="TB227" s="47"/>
      <c r="TC227" s="47"/>
      <c r="TD227" s="47"/>
      <c r="TE227" s="47"/>
      <c r="TF227" s="47"/>
      <c r="TG227" s="47"/>
      <c r="TH227" s="47"/>
      <c r="TI227" s="47"/>
      <c r="TJ227" s="47"/>
      <c r="TK227" s="47"/>
      <c r="TL227" s="47"/>
      <c r="TM227" s="47"/>
      <c r="TN227" s="47"/>
      <c r="TO227" s="47"/>
      <c r="TP227" s="47"/>
      <c r="TQ227" s="47"/>
      <c r="TR227" s="47"/>
      <c r="TS227" s="47"/>
      <c r="TT227" s="47"/>
      <c r="TU227" s="47"/>
      <c r="TV227" s="47"/>
      <c r="TW227" s="47"/>
      <c r="TX227" s="47"/>
      <c r="TY227" s="47"/>
      <c r="TZ227" s="47"/>
      <c r="UA227" s="47"/>
      <c r="UB227" s="47"/>
      <c r="UC227" s="47"/>
      <c r="UD227" s="47"/>
      <c r="UE227" s="47"/>
      <c r="UF227" s="47"/>
      <c r="UG227" s="47"/>
      <c r="UH227" s="47"/>
      <c r="UI227" s="47"/>
      <c r="UJ227" s="47"/>
      <c r="UK227" s="47"/>
      <c r="UL227" s="47"/>
      <c r="UM227" s="47"/>
      <c r="UN227" s="47"/>
      <c r="UO227" s="47"/>
      <c r="UP227" s="47"/>
      <c r="UQ227" s="47"/>
      <c r="UR227" s="47"/>
      <c r="US227" s="47"/>
      <c r="UT227" s="47"/>
      <c r="UU227" s="47"/>
      <c r="UV227" s="47"/>
      <c r="UW227" s="47"/>
      <c r="UX227" s="47"/>
      <c r="UY227" s="47"/>
      <c r="UZ227" s="47"/>
      <c r="VA227" s="47"/>
      <c r="VB227" s="47"/>
      <c r="VC227" s="47"/>
      <c r="VD227" s="47"/>
      <c r="VE227" s="47"/>
      <c r="VF227" s="47"/>
      <c r="VG227" s="47"/>
      <c r="VH227" s="47"/>
      <c r="VI227" s="47"/>
      <c r="VJ227" s="47"/>
      <c r="VK227" s="47"/>
      <c r="VL227" s="47"/>
      <c r="VM227" s="47"/>
      <c r="VN227" s="47"/>
      <c r="VO227" s="47"/>
      <c r="VP227" s="47"/>
      <c r="VQ227" s="47"/>
      <c r="VR227" s="47"/>
      <c r="VS227" s="47"/>
      <c r="VT227" s="47"/>
      <c r="VU227" s="47"/>
      <c r="VV227" s="47"/>
      <c r="VW227" s="47"/>
      <c r="VX227" s="47"/>
      <c r="VY227" s="47"/>
      <c r="VZ227" s="47"/>
      <c r="WA227" s="47"/>
      <c r="WB227" s="47"/>
      <c r="WC227" s="47"/>
      <c r="WD227" s="47"/>
      <c r="WE227" s="47"/>
      <c r="WF227" s="47"/>
      <c r="WG227" s="47"/>
      <c r="WH227" s="47"/>
      <c r="WI227" s="47"/>
      <c r="WJ227" s="47"/>
      <c r="WK227" s="47"/>
      <c r="WL227" s="47"/>
      <c r="WM227" s="47"/>
      <c r="WN227" s="47"/>
      <c r="WO227" s="47"/>
      <c r="WP227" s="47"/>
      <c r="WQ227" s="47"/>
      <c r="WR227" s="47"/>
      <c r="WS227" s="47"/>
      <c r="WT227" s="47"/>
      <c r="WU227" s="47"/>
      <c r="WV227" s="47"/>
      <c r="WW227" s="47"/>
      <c r="WX227" s="47"/>
      <c r="WY227" s="47"/>
      <c r="WZ227" s="47"/>
      <c r="XA227" s="47"/>
      <c r="XB227" s="47"/>
      <c r="XC227" s="47"/>
      <c r="XD227" s="47"/>
      <c r="XE227" s="47"/>
      <c r="XF227" s="47"/>
      <c r="XG227" s="47"/>
      <c r="XH227" s="47"/>
      <c r="XI227" s="47"/>
      <c r="XJ227" s="47"/>
      <c r="XK227" s="47"/>
      <c r="XL227" s="47"/>
      <c r="XM227" s="47"/>
      <c r="XN227" s="47"/>
      <c r="XO227" s="47"/>
      <c r="XP227" s="47"/>
      <c r="XQ227" s="47"/>
      <c r="XR227" s="47"/>
      <c r="XS227" s="47"/>
      <c r="XT227" s="47"/>
      <c r="XU227" s="47"/>
      <c r="XV227" s="47"/>
      <c r="XW227" s="47"/>
      <c r="XX227" s="47"/>
      <c r="XY227" s="47"/>
      <c r="XZ227" s="47"/>
      <c r="YA227" s="47"/>
      <c r="YB227" s="47"/>
      <c r="YC227" s="47"/>
      <c r="YD227" s="47"/>
      <c r="YE227" s="47"/>
      <c r="YF227" s="47"/>
      <c r="YG227" s="47"/>
      <c r="YH227" s="47"/>
      <c r="YI227" s="47"/>
      <c r="YJ227" s="47"/>
      <c r="YK227" s="47"/>
      <c r="YL227" s="47"/>
      <c r="YM227" s="47"/>
      <c r="YN227" s="47"/>
      <c r="YO227" s="47"/>
      <c r="YP227" s="47"/>
      <c r="YQ227" s="47"/>
      <c r="YR227" s="47"/>
    </row>
    <row r="228" spans="1:668" s="8" customFormat="1" ht="15.75" x14ac:dyDescent="0.25">
      <c r="A228" s="30" t="s">
        <v>161</v>
      </c>
      <c r="B228" s="75" t="s">
        <v>17</v>
      </c>
      <c r="C228" s="76" t="s">
        <v>72</v>
      </c>
      <c r="D228" s="79">
        <v>44593</v>
      </c>
      <c r="E228" s="10" t="s">
        <v>113</v>
      </c>
      <c r="F228" s="137">
        <v>35000</v>
      </c>
      <c r="G228" s="137">
        <v>1004.5</v>
      </c>
      <c r="H228" s="137">
        <v>0</v>
      </c>
      <c r="I228" s="137">
        <v>1064</v>
      </c>
      <c r="J228" s="137">
        <v>25</v>
      </c>
      <c r="K228" s="137">
        <v>2093.5</v>
      </c>
      <c r="L228" s="138">
        <v>32906.5</v>
      </c>
      <c r="O228" s="77"/>
      <c r="P228" s="77"/>
      <c r="Q228" s="77"/>
      <c r="R228" s="77"/>
      <c r="S228" s="77"/>
      <c r="T228" s="77"/>
      <c r="U228" s="77"/>
      <c r="V228" s="77"/>
      <c r="W228" s="77"/>
      <c r="X228" s="77"/>
      <c r="Y228" s="77"/>
      <c r="Z228" s="77"/>
      <c r="AA228" s="77"/>
      <c r="AB228" s="77"/>
      <c r="AC228" s="77"/>
      <c r="AD228" s="77"/>
      <c r="AE228" s="77"/>
      <c r="AF228" s="77"/>
      <c r="AG228" s="77"/>
      <c r="AH228" s="77"/>
      <c r="AI228" s="77"/>
      <c r="AJ228" s="77"/>
      <c r="AK228" s="77"/>
      <c r="AL228" s="77"/>
      <c r="AM228" s="77"/>
      <c r="AN228" s="77"/>
      <c r="AO228" s="77"/>
      <c r="AP228" s="77"/>
      <c r="AQ228" s="77"/>
      <c r="AR228" s="77"/>
      <c r="AS228" s="77"/>
      <c r="AT228" s="47"/>
      <c r="AU228" s="47"/>
      <c r="AV228" s="47"/>
      <c r="AW228" s="47"/>
      <c r="AX228" s="47"/>
      <c r="AY228" s="47"/>
      <c r="AZ228" s="47"/>
      <c r="BA228" s="47"/>
      <c r="BB228" s="47"/>
      <c r="BC228" s="47"/>
      <c r="BD228" s="47"/>
      <c r="BE228" s="47"/>
      <c r="BF228" s="47"/>
      <c r="BG228" s="47"/>
      <c r="BH228" s="47"/>
      <c r="BI228" s="47"/>
      <c r="BJ228" s="47"/>
      <c r="BK228" s="47"/>
      <c r="BL228" s="47"/>
      <c r="BM228" s="47"/>
      <c r="BN228" s="47"/>
      <c r="BO228" s="47"/>
      <c r="BP228" s="47"/>
      <c r="BQ228" s="47"/>
      <c r="BR228" s="47"/>
      <c r="BS228" s="47"/>
      <c r="BT228" s="47"/>
      <c r="BU228" s="47"/>
      <c r="BV228" s="47"/>
      <c r="BW228" s="47"/>
      <c r="BX228" s="47"/>
      <c r="BY228" s="47"/>
      <c r="BZ228" s="47"/>
      <c r="CA228" s="47"/>
      <c r="CB228" s="47"/>
      <c r="CC228" s="47"/>
      <c r="CD228" s="47"/>
      <c r="CE228" s="47"/>
      <c r="CF228" s="47"/>
      <c r="CG228" s="47"/>
      <c r="CH228" s="47"/>
      <c r="CI228" s="47"/>
      <c r="CJ228" s="47"/>
      <c r="CK228" s="47"/>
      <c r="CL228" s="47"/>
      <c r="CM228" s="47"/>
      <c r="CN228" s="47"/>
      <c r="CO228" s="47"/>
      <c r="CP228" s="47"/>
      <c r="CQ228" s="47"/>
      <c r="CR228" s="47"/>
      <c r="CS228" s="47"/>
      <c r="CT228" s="47"/>
      <c r="CU228" s="47"/>
      <c r="CV228" s="47"/>
      <c r="CW228" s="47"/>
      <c r="CX228" s="47"/>
      <c r="CY228" s="47"/>
      <c r="CZ228" s="47"/>
      <c r="DA228" s="47"/>
      <c r="DB228" s="47"/>
      <c r="DC228" s="47"/>
      <c r="DD228" s="47"/>
      <c r="DE228" s="47"/>
      <c r="DF228" s="47"/>
      <c r="DG228" s="47"/>
      <c r="DH228" s="47"/>
      <c r="DI228" s="47"/>
      <c r="DJ228" s="47"/>
      <c r="DK228" s="47"/>
      <c r="DL228" s="47"/>
      <c r="DM228" s="47"/>
      <c r="DN228" s="47"/>
      <c r="DO228" s="47"/>
      <c r="DP228" s="47"/>
      <c r="DQ228" s="47"/>
      <c r="DR228" s="47"/>
      <c r="DS228" s="47"/>
      <c r="DT228" s="47"/>
      <c r="DU228" s="47"/>
      <c r="DV228" s="47"/>
      <c r="DW228" s="47"/>
      <c r="DX228" s="47"/>
      <c r="DY228" s="47"/>
      <c r="DZ228" s="47"/>
      <c r="EA228" s="47"/>
      <c r="EB228" s="47"/>
      <c r="EC228" s="47"/>
      <c r="ED228" s="47"/>
      <c r="EE228" s="47"/>
      <c r="EF228" s="47"/>
      <c r="EG228" s="47"/>
      <c r="EH228" s="47"/>
      <c r="EI228" s="47"/>
      <c r="EJ228" s="47"/>
      <c r="EK228" s="47"/>
      <c r="EL228" s="47"/>
      <c r="EM228" s="47"/>
      <c r="EN228" s="47"/>
      <c r="EO228" s="47"/>
      <c r="EP228" s="47"/>
      <c r="EQ228" s="47"/>
      <c r="ER228" s="47"/>
      <c r="ES228" s="47"/>
      <c r="ET228" s="47"/>
      <c r="EU228" s="47"/>
      <c r="EV228" s="47"/>
      <c r="EW228" s="47"/>
      <c r="EX228" s="47"/>
      <c r="EY228" s="47"/>
      <c r="EZ228" s="47"/>
      <c r="FA228" s="47"/>
      <c r="FB228" s="47"/>
      <c r="FC228" s="47"/>
      <c r="FD228" s="47"/>
      <c r="FE228" s="47"/>
      <c r="FF228" s="47"/>
      <c r="FG228" s="47"/>
      <c r="FH228" s="47"/>
      <c r="FI228" s="47"/>
      <c r="FJ228" s="47"/>
      <c r="FK228" s="47"/>
      <c r="FL228" s="47"/>
      <c r="FM228" s="47"/>
      <c r="FN228" s="47"/>
      <c r="FO228" s="47"/>
      <c r="FP228" s="47"/>
      <c r="FQ228" s="47"/>
      <c r="FR228" s="47"/>
      <c r="FS228" s="47"/>
      <c r="FT228" s="47"/>
      <c r="FU228" s="47"/>
      <c r="FV228" s="47"/>
      <c r="FW228" s="47"/>
      <c r="FX228" s="47"/>
      <c r="FY228" s="47"/>
      <c r="FZ228" s="47"/>
      <c r="GA228" s="47"/>
      <c r="GB228" s="47"/>
      <c r="GC228" s="47"/>
      <c r="GD228" s="47"/>
      <c r="GE228" s="47"/>
      <c r="GF228" s="47"/>
      <c r="GG228" s="47"/>
      <c r="GH228" s="47"/>
      <c r="GI228" s="47"/>
      <c r="GJ228" s="47"/>
      <c r="GK228" s="47"/>
      <c r="GL228" s="47"/>
      <c r="GM228" s="47"/>
      <c r="GN228" s="47"/>
      <c r="GO228" s="47"/>
      <c r="GP228" s="47"/>
      <c r="GQ228" s="47"/>
      <c r="GR228" s="47"/>
      <c r="GS228" s="47"/>
      <c r="GT228" s="47"/>
      <c r="GU228" s="47"/>
      <c r="GV228" s="47"/>
      <c r="GW228" s="47"/>
      <c r="GX228" s="47"/>
      <c r="GY228" s="47"/>
      <c r="GZ228" s="47"/>
      <c r="HA228" s="47"/>
      <c r="HB228" s="47"/>
      <c r="HC228" s="47"/>
      <c r="HD228" s="47"/>
      <c r="HE228" s="47"/>
      <c r="HF228" s="47"/>
      <c r="HG228" s="47"/>
      <c r="HH228" s="47"/>
      <c r="HI228" s="47"/>
      <c r="HJ228" s="47"/>
      <c r="HK228" s="47"/>
      <c r="HL228" s="47"/>
      <c r="HM228" s="47"/>
      <c r="HN228" s="47"/>
      <c r="HO228" s="47"/>
      <c r="HP228" s="47"/>
      <c r="HQ228" s="47"/>
      <c r="HR228" s="47"/>
      <c r="HS228" s="47"/>
      <c r="HT228" s="47"/>
      <c r="HU228" s="47"/>
      <c r="HV228" s="47"/>
      <c r="HW228" s="47"/>
      <c r="HX228" s="47"/>
      <c r="HY228" s="47"/>
      <c r="HZ228" s="47"/>
      <c r="IA228" s="47"/>
      <c r="IB228" s="47"/>
      <c r="IC228" s="47"/>
      <c r="ID228" s="47"/>
      <c r="IE228" s="47"/>
      <c r="IF228" s="47"/>
      <c r="IG228" s="47"/>
      <c r="IH228" s="47"/>
      <c r="II228" s="47"/>
      <c r="IJ228" s="47"/>
      <c r="IK228" s="47"/>
      <c r="IL228" s="47"/>
      <c r="IM228" s="47"/>
      <c r="IN228" s="47"/>
      <c r="IO228" s="47"/>
      <c r="IP228" s="47"/>
      <c r="IQ228" s="47"/>
      <c r="IR228" s="47"/>
      <c r="IS228" s="47"/>
      <c r="IT228" s="47"/>
      <c r="IU228" s="47"/>
      <c r="IV228" s="47"/>
      <c r="IW228" s="47"/>
      <c r="IX228" s="47"/>
      <c r="IY228" s="47"/>
      <c r="IZ228" s="47"/>
      <c r="JA228" s="47"/>
      <c r="JB228" s="47"/>
      <c r="JC228" s="47"/>
      <c r="JD228" s="47"/>
      <c r="JE228" s="47"/>
      <c r="JF228" s="47"/>
      <c r="JG228" s="47"/>
      <c r="JH228" s="47"/>
      <c r="JI228" s="47"/>
      <c r="JJ228" s="47"/>
      <c r="JK228" s="47"/>
      <c r="JL228" s="47"/>
      <c r="JM228" s="47"/>
      <c r="JN228" s="47"/>
      <c r="JO228" s="47"/>
      <c r="JP228" s="47"/>
      <c r="JQ228" s="47"/>
      <c r="JR228" s="47"/>
      <c r="JS228" s="47"/>
      <c r="JT228" s="47"/>
      <c r="JU228" s="47"/>
      <c r="JV228" s="47"/>
      <c r="JW228" s="47"/>
      <c r="JX228" s="47"/>
      <c r="JY228" s="47"/>
      <c r="JZ228" s="47"/>
      <c r="KA228" s="47"/>
      <c r="KB228" s="47"/>
      <c r="KC228" s="47"/>
      <c r="KD228" s="47"/>
      <c r="KE228" s="47"/>
      <c r="KF228" s="47"/>
      <c r="KG228" s="47"/>
      <c r="KH228" s="47"/>
      <c r="KI228" s="47"/>
      <c r="KJ228" s="47"/>
      <c r="KK228" s="47"/>
      <c r="KL228" s="47"/>
      <c r="KM228" s="47"/>
      <c r="KN228" s="47"/>
      <c r="KO228" s="47"/>
      <c r="KP228" s="47"/>
      <c r="KQ228" s="47"/>
      <c r="KR228" s="47"/>
      <c r="KS228" s="47"/>
      <c r="KT228" s="47"/>
      <c r="KU228" s="47"/>
      <c r="KV228" s="47"/>
      <c r="KW228" s="47"/>
      <c r="KX228" s="47"/>
      <c r="KY228" s="47"/>
      <c r="KZ228" s="47"/>
      <c r="LA228" s="47"/>
      <c r="LB228" s="47"/>
      <c r="LC228" s="47"/>
      <c r="LD228" s="47"/>
      <c r="LE228" s="47"/>
      <c r="LF228" s="47"/>
      <c r="LG228" s="47"/>
      <c r="LH228" s="47"/>
      <c r="LI228" s="47"/>
      <c r="LJ228" s="47"/>
      <c r="LK228" s="47"/>
      <c r="LL228" s="47"/>
      <c r="LM228" s="47"/>
      <c r="LN228" s="47"/>
      <c r="LO228" s="47"/>
      <c r="LP228" s="47"/>
      <c r="LQ228" s="47"/>
      <c r="LR228" s="47"/>
      <c r="LS228" s="47"/>
      <c r="LT228" s="47"/>
      <c r="LU228" s="47"/>
      <c r="LV228" s="47"/>
      <c r="LW228" s="47"/>
      <c r="LX228" s="47"/>
      <c r="LY228" s="47"/>
      <c r="LZ228" s="47"/>
      <c r="MA228" s="47"/>
      <c r="MB228" s="47"/>
      <c r="MC228" s="47"/>
      <c r="MD228" s="47"/>
      <c r="ME228" s="47"/>
      <c r="MF228" s="47"/>
      <c r="MG228" s="47"/>
      <c r="MH228" s="47"/>
      <c r="MI228" s="47"/>
      <c r="MJ228" s="47"/>
      <c r="MK228" s="47"/>
      <c r="ML228" s="47"/>
      <c r="MM228" s="47"/>
      <c r="MN228" s="47"/>
      <c r="MO228" s="47"/>
      <c r="MP228" s="47"/>
      <c r="MQ228" s="47"/>
      <c r="MR228" s="47"/>
      <c r="MS228" s="47"/>
      <c r="MT228" s="47"/>
      <c r="MU228" s="47"/>
      <c r="MV228" s="47"/>
      <c r="MW228" s="47"/>
      <c r="MX228" s="47"/>
      <c r="MY228" s="47"/>
      <c r="MZ228" s="47"/>
      <c r="NA228" s="47"/>
      <c r="NB228" s="47"/>
      <c r="NC228" s="47"/>
      <c r="ND228" s="47"/>
      <c r="NE228" s="47"/>
      <c r="NF228" s="47"/>
      <c r="NG228" s="47"/>
      <c r="NH228" s="47"/>
      <c r="NI228" s="47"/>
      <c r="NJ228" s="47"/>
      <c r="NK228" s="47"/>
      <c r="NL228" s="47"/>
      <c r="NM228" s="47"/>
      <c r="NN228" s="47"/>
      <c r="NO228" s="47"/>
      <c r="NP228" s="47"/>
      <c r="NQ228" s="47"/>
      <c r="NR228" s="47"/>
      <c r="NS228" s="47"/>
      <c r="NT228" s="47"/>
      <c r="NU228" s="47"/>
      <c r="NV228" s="47"/>
      <c r="NW228" s="47"/>
      <c r="NX228" s="47"/>
      <c r="NY228" s="47"/>
      <c r="NZ228" s="47"/>
      <c r="OA228" s="47"/>
      <c r="OB228" s="47"/>
      <c r="OC228" s="47"/>
      <c r="OD228" s="47"/>
      <c r="OE228" s="47"/>
      <c r="OF228" s="47"/>
      <c r="OG228" s="47"/>
      <c r="OH228" s="47"/>
      <c r="OI228" s="47"/>
      <c r="OJ228" s="47"/>
      <c r="OK228" s="47"/>
      <c r="OL228" s="47"/>
      <c r="OM228" s="47"/>
      <c r="ON228" s="47"/>
      <c r="OO228" s="47"/>
      <c r="OP228" s="47"/>
      <c r="OQ228" s="47"/>
      <c r="OR228" s="47"/>
      <c r="OS228" s="47"/>
      <c r="OT228" s="47"/>
      <c r="OU228" s="47"/>
      <c r="OV228" s="47"/>
      <c r="OW228" s="47"/>
      <c r="OX228" s="47"/>
      <c r="OY228" s="47"/>
      <c r="OZ228" s="47"/>
      <c r="PA228" s="47"/>
      <c r="PB228" s="47"/>
      <c r="PC228" s="47"/>
      <c r="PD228" s="47"/>
      <c r="PE228" s="47"/>
      <c r="PF228" s="47"/>
      <c r="PG228" s="47"/>
      <c r="PH228" s="47"/>
      <c r="PI228" s="47"/>
      <c r="PJ228" s="47"/>
      <c r="PK228" s="47"/>
      <c r="PL228" s="47"/>
      <c r="PM228" s="47"/>
      <c r="PN228" s="47"/>
      <c r="PO228" s="47"/>
      <c r="PP228" s="47"/>
      <c r="PQ228" s="47"/>
      <c r="PR228" s="47"/>
      <c r="PS228" s="47"/>
      <c r="PT228" s="47"/>
      <c r="PU228" s="47"/>
      <c r="PV228" s="47"/>
      <c r="PW228" s="47"/>
      <c r="PX228" s="47"/>
      <c r="PY228" s="47"/>
      <c r="PZ228" s="47"/>
      <c r="QA228" s="47"/>
      <c r="QB228" s="47"/>
      <c r="QC228" s="47"/>
      <c r="QD228" s="47"/>
      <c r="QE228" s="47"/>
      <c r="QF228" s="47"/>
      <c r="QG228" s="47"/>
      <c r="QH228" s="47"/>
      <c r="QI228" s="47"/>
      <c r="QJ228" s="47"/>
      <c r="QK228" s="47"/>
      <c r="QL228" s="47"/>
      <c r="QM228" s="47"/>
      <c r="QN228" s="47"/>
      <c r="QO228" s="47"/>
      <c r="QP228" s="47"/>
      <c r="QQ228" s="47"/>
      <c r="QR228" s="47"/>
      <c r="QS228" s="47"/>
      <c r="QT228" s="47"/>
      <c r="QU228" s="47"/>
      <c r="QV228" s="47"/>
      <c r="QW228" s="47"/>
      <c r="QX228" s="47"/>
      <c r="QY228" s="47"/>
      <c r="QZ228" s="47"/>
      <c r="RA228" s="47"/>
      <c r="RB228" s="47"/>
      <c r="RC228" s="47"/>
      <c r="RD228" s="47"/>
      <c r="RE228" s="47"/>
      <c r="RF228" s="47"/>
      <c r="RG228" s="47"/>
      <c r="RH228" s="47"/>
      <c r="RI228" s="47"/>
      <c r="RJ228" s="47"/>
      <c r="RK228" s="47"/>
      <c r="RL228" s="47"/>
      <c r="RM228" s="47"/>
      <c r="RN228" s="47"/>
      <c r="RO228" s="47"/>
      <c r="RP228" s="47"/>
      <c r="RQ228" s="47"/>
      <c r="RR228" s="47"/>
      <c r="RS228" s="47"/>
      <c r="RT228" s="47"/>
      <c r="RU228" s="47"/>
      <c r="RV228" s="47"/>
      <c r="RW228" s="47"/>
      <c r="RX228" s="47"/>
      <c r="RY228" s="47"/>
      <c r="RZ228" s="47"/>
      <c r="SA228" s="47"/>
      <c r="SB228" s="47"/>
      <c r="SC228" s="47"/>
      <c r="SD228" s="47"/>
      <c r="SE228" s="47"/>
      <c r="SF228" s="47"/>
      <c r="SG228" s="47"/>
      <c r="SH228" s="47"/>
      <c r="SI228" s="47"/>
      <c r="SJ228" s="47"/>
      <c r="SK228" s="47"/>
      <c r="SL228" s="47"/>
      <c r="SM228" s="47"/>
      <c r="SN228" s="47"/>
      <c r="SO228" s="47"/>
      <c r="SP228" s="47"/>
      <c r="SQ228" s="47"/>
      <c r="SR228" s="47"/>
      <c r="SS228" s="47"/>
      <c r="ST228" s="47"/>
      <c r="SU228" s="47"/>
      <c r="SV228" s="47"/>
      <c r="SW228" s="47"/>
      <c r="SX228" s="47"/>
      <c r="SY228" s="47"/>
      <c r="SZ228" s="47"/>
      <c r="TA228" s="47"/>
      <c r="TB228" s="47"/>
      <c r="TC228" s="47"/>
      <c r="TD228" s="47"/>
      <c r="TE228" s="47"/>
      <c r="TF228" s="47"/>
      <c r="TG228" s="47"/>
      <c r="TH228" s="47"/>
      <c r="TI228" s="47"/>
      <c r="TJ228" s="47"/>
      <c r="TK228" s="47"/>
      <c r="TL228" s="47"/>
      <c r="TM228" s="47"/>
      <c r="TN228" s="47"/>
      <c r="TO228" s="47"/>
      <c r="TP228" s="47"/>
      <c r="TQ228" s="47"/>
      <c r="TR228" s="47"/>
      <c r="TS228" s="47"/>
      <c r="TT228" s="47"/>
      <c r="TU228" s="47"/>
      <c r="TV228" s="47"/>
      <c r="TW228" s="47"/>
      <c r="TX228" s="47"/>
      <c r="TY228" s="47"/>
      <c r="TZ228" s="47"/>
      <c r="UA228" s="47"/>
      <c r="UB228" s="47"/>
      <c r="UC228" s="47"/>
      <c r="UD228" s="47"/>
      <c r="UE228" s="47"/>
      <c r="UF228" s="47"/>
      <c r="UG228" s="47"/>
      <c r="UH228" s="47"/>
      <c r="UI228" s="47"/>
      <c r="UJ228" s="47"/>
      <c r="UK228" s="47"/>
      <c r="UL228" s="47"/>
      <c r="UM228" s="47"/>
      <c r="UN228" s="47"/>
      <c r="UO228" s="47"/>
      <c r="UP228" s="47"/>
      <c r="UQ228" s="47"/>
      <c r="UR228" s="47"/>
      <c r="US228" s="47"/>
      <c r="UT228" s="47"/>
      <c r="UU228" s="47"/>
      <c r="UV228" s="47"/>
      <c r="UW228" s="47"/>
      <c r="UX228" s="47"/>
      <c r="UY228" s="47"/>
      <c r="UZ228" s="47"/>
      <c r="VA228" s="47"/>
      <c r="VB228" s="47"/>
      <c r="VC228" s="47"/>
      <c r="VD228" s="47"/>
      <c r="VE228" s="47"/>
      <c r="VF228" s="47"/>
      <c r="VG228" s="47"/>
      <c r="VH228" s="47"/>
      <c r="VI228" s="47"/>
      <c r="VJ228" s="47"/>
      <c r="VK228" s="47"/>
      <c r="VL228" s="47"/>
      <c r="VM228" s="47"/>
      <c r="VN228" s="47"/>
      <c r="VO228" s="47"/>
      <c r="VP228" s="47"/>
      <c r="VQ228" s="47"/>
      <c r="VR228" s="47"/>
      <c r="VS228" s="47"/>
      <c r="VT228" s="47"/>
      <c r="VU228" s="47"/>
      <c r="VV228" s="47"/>
      <c r="VW228" s="47"/>
      <c r="VX228" s="47"/>
      <c r="VY228" s="47"/>
      <c r="VZ228" s="47"/>
      <c r="WA228" s="47"/>
      <c r="WB228" s="47"/>
      <c r="WC228" s="47"/>
      <c r="WD228" s="47"/>
      <c r="WE228" s="47"/>
      <c r="WF228" s="47"/>
      <c r="WG228" s="47"/>
      <c r="WH228" s="47"/>
      <c r="WI228" s="47"/>
      <c r="WJ228" s="47"/>
      <c r="WK228" s="47"/>
      <c r="WL228" s="47"/>
      <c r="WM228" s="47"/>
      <c r="WN228" s="47"/>
      <c r="WO228" s="47"/>
      <c r="WP228" s="47"/>
      <c r="WQ228" s="47"/>
      <c r="WR228" s="47"/>
      <c r="WS228" s="47"/>
      <c r="WT228" s="47"/>
      <c r="WU228" s="47"/>
      <c r="WV228" s="47"/>
      <c r="WW228" s="47"/>
      <c r="WX228" s="47"/>
      <c r="WY228" s="47"/>
      <c r="WZ228" s="47"/>
      <c r="XA228" s="47"/>
      <c r="XB228" s="47"/>
      <c r="XC228" s="47"/>
      <c r="XD228" s="47"/>
      <c r="XE228" s="47"/>
      <c r="XF228" s="47"/>
      <c r="XG228" s="47"/>
      <c r="XH228" s="47"/>
      <c r="XI228" s="47"/>
      <c r="XJ228" s="47"/>
      <c r="XK228" s="47"/>
      <c r="XL228" s="47"/>
      <c r="XM228" s="47"/>
      <c r="XN228" s="47"/>
      <c r="XO228" s="47"/>
      <c r="XP228" s="47"/>
      <c r="XQ228" s="47"/>
      <c r="XR228" s="47"/>
      <c r="XS228" s="47"/>
      <c r="XT228" s="47"/>
      <c r="XU228" s="47"/>
      <c r="XV228" s="47"/>
      <c r="XW228" s="47"/>
      <c r="XX228" s="47"/>
      <c r="XY228" s="47"/>
      <c r="XZ228" s="47"/>
      <c r="YA228" s="47"/>
      <c r="YB228" s="47"/>
      <c r="YC228" s="47"/>
      <c r="YD228" s="47"/>
      <c r="YE228" s="47"/>
      <c r="YF228" s="47"/>
      <c r="YG228" s="47"/>
      <c r="YH228" s="47"/>
      <c r="YI228" s="47"/>
      <c r="YJ228" s="47"/>
      <c r="YK228" s="47"/>
      <c r="YL228" s="47"/>
      <c r="YM228" s="47"/>
      <c r="YN228" s="47"/>
      <c r="YO228" s="47"/>
      <c r="YP228" s="47"/>
      <c r="YQ228" s="47"/>
      <c r="YR228" s="47"/>
    </row>
    <row r="229" spans="1:668" s="8" customFormat="1" ht="15.75" x14ac:dyDescent="0.25">
      <c r="A229" s="30" t="s">
        <v>162</v>
      </c>
      <c r="B229" s="75" t="s">
        <v>16</v>
      </c>
      <c r="C229" s="76" t="s">
        <v>72</v>
      </c>
      <c r="D229" s="79">
        <v>44593</v>
      </c>
      <c r="E229" s="10" t="s">
        <v>113</v>
      </c>
      <c r="F229" s="137">
        <v>50000</v>
      </c>
      <c r="G229" s="137">
        <v>1435</v>
      </c>
      <c r="H229" s="137">
        <v>1854</v>
      </c>
      <c r="I229" s="137">
        <v>1520</v>
      </c>
      <c r="J229" s="137">
        <v>25</v>
      </c>
      <c r="K229" s="137">
        <v>4834</v>
      </c>
      <c r="L229" s="138">
        <v>45166</v>
      </c>
      <c r="O229" s="77"/>
      <c r="P229" s="77"/>
      <c r="Q229" s="77"/>
      <c r="R229" s="77"/>
      <c r="S229" s="77"/>
      <c r="T229" s="77"/>
      <c r="U229" s="77"/>
      <c r="V229" s="77"/>
      <c r="W229" s="77"/>
      <c r="X229" s="77"/>
      <c r="Y229" s="77"/>
      <c r="Z229" s="77"/>
      <c r="AA229" s="77"/>
      <c r="AB229" s="77"/>
      <c r="AC229" s="77"/>
      <c r="AD229" s="77"/>
      <c r="AE229" s="77"/>
      <c r="AF229" s="77"/>
      <c r="AG229" s="77"/>
      <c r="AH229" s="77"/>
      <c r="AI229" s="77"/>
      <c r="AJ229" s="77"/>
      <c r="AK229" s="77"/>
      <c r="AL229" s="77"/>
      <c r="AM229" s="77"/>
      <c r="AN229" s="77"/>
      <c r="AO229" s="77"/>
      <c r="AP229" s="77"/>
      <c r="AQ229" s="77"/>
      <c r="AR229" s="77"/>
      <c r="AS229" s="77"/>
      <c r="AT229" s="47"/>
      <c r="AU229" s="47"/>
      <c r="AV229" s="47"/>
      <c r="AW229" s="47"/>
      <c r="AX229" s="47"/>
      <c r="AY229" s="47"/>
      <c r="AZ229" s="47"/>
      <c r="BA229" s="47"/>
      <c r="BB229" s="47"/>
      <c r="BC229" s="47"/>
      <c r="BD229" s="47"/>
      <c r="BE229" s="47"/>
      <c r="BF229" s="47"/>
      <c r="BG229" s="47"/>
      <c r="BH229" s="47"/>
      <c r="BI229" s="47"/>
      <c r="BJ229" s="47"/>
      <c r="BK229" s="47"/>
      <c r="BL229" s="47"/>
      <c r="BM229" s="47"/>
      <c r="BN229" s="47"/>
      <c r="BO229" s="47"/>
      <c r="BP229" s="47"/>
      <c r="BQ229" s="47"/>
      <c r="BR229" s="47"/>
      <c r="BS229" s="47"/>
      <c r="BT229" s="47"/>
      <c r="BU229" s="47"/>
      <c r="BV229" s="47"/>
      <c r="BW229" s="47"/>
      <c r="BX229" s="47"/>
      <c r="BY229" s="47"/>
      <c r="BZ229" s="47"/>
      <c r="CA229" s="47"/>
      <c r="CB229" s="47"/>
      <c r="CC229" s="47"/>
      <c r="CD229" s="47"/>
      <c r="CE229" s="47"/>
      <c r="CF229" s="47"/>
      <c r="CG229" s="47"/>
      <c r="CH229" s="47"/>
      <c r="CI229" s="47"/>
      <c r="CJ229" s="47"/>
      <c r="CK229" s="47"/>
      <c r="CL229" s="47"/>
      <c r="CM229" s="47"/>
      <c r="CN229" s="47"/>
      <c r="CO229" s="47"/>
      <c r="CP229" s="47"/>
      <c r="CQ229" s="47"/>
      <c r="CR229" s="47"/>
      <c r="CS229" s="47"/>
      <c r="CT229" s="47"/>
      <c r="CU229" s="47"/>
      <c r="CV229" s="47"/>
      <c r="CW229" s="47"/>
      <c r="CX229" s="47"/>
      <c r="CY229" s="47"/>
      <c r="CZ229" s="47"/>
      <c r="DA229" s="47"/>
      <c r="DB229" s="47"/>
      <c r="DC229" s="47"/>
      <c r="DD229" s="47"/>
      <c r="DE229" s="47"/>
      <c r="DF229" s="47"/>
      <c r="DG229" s="47"/>
      <c r="DH229" s="47"/>
      <c r="DI229" s="47"/>
      <c r="DJ229" s="47"/>
      <c r="DK229" s="47"/>
      <c r="DL229" s="47"/>
      <c r="DM229" s="47"/>
      <c r="DN229" s="47"/>
      <c r="DO229" s="47"/>
      <c r="DP229" s="47"/>
      <c r="DQ229" s="47"/>
      <c r="DR229" s="47"/>
      <c r="DS229" s="47"/>
      <c r="DT229" s="47"/>
      <c r="DU229" s="47"/>
      <c r="DV229" s="47"/>
      <c r="DW229" s="47"/>
      <c r="DX229" s="47"/>
      <c r="DY229" s="47"/>
      <c r="DZ229" s="47"/>
      <c r="EA229" s="47"/>
      <c r="EB229" s="47"/>
      <c r="EC229" s="47"/>
      <c r="ED229" s="47"/>
      <c r="EE229" s="47"/>
      <c r="EF229" s="47"/>
      <c r="EG229" s="47"/>
      <c r="EH229" s="47"/>
      <c r="EI229" s="47"/>
      <c r="EJ229" s="47"/>
      <c r="EK229" s="47"/>
      <c r="EL229" s="47"/>
      <c r="EM229" s="47"/>
      <c r="EN229" s="47"/>
      <c r="EO229" s="47"/>
      <c r="EP229" s="47"/>
      <c r="EQ229" s="47"/>
      <c r="ER229" s="47"/>
      <c r="ES229" s="47"/>
      <c r="ET229" s="47"/>
      <c r="EU229" s="47"/>
      <c r="EV229" s="47"/>
      <c r="EW229" s="47"/>
      <c r="EX229" s="47"/>
      <c r="EY229" s="47"/>
      <c r="EZ229" s="47"/>
      <c r="FA229" s="47"/>
      <c r="FB229" s="47"/>
      <c r="FC229" s="47"/>
      <c r="FD229" s="47"/>
      <c r="FE229" s="47"/>
      <c r="FF229" s="47"/>
      <c r="FG229" s="47"/>
      <c r="FH229" s="47"/>
      <c r="FI229" s="47"/>
      <c r="FJ229" s="47"/>
      <c r="FK229" s="47"/>
      <c r="FL229" s="47"/>
      <c r="FM229" s="47"/>
      <c r="FN229" s="47"/>
      <c r="FO229" s="47"/>
      <c r="FP229" s="47"/>
      <c r="FQ229" s="47"/>
      <c r="FR229" s="47"/>
      <c r="FS229" s="47"/>
      <c r="FT229" s="47"/>
      <c r="FU229" s="47"/>
      <c r="FV229" s="47"/>
      <c r="FW229" s="47"/>
      <c r="FX229" s="47"/>
      <c r="FY229" s="47"/>
      <c r="FZ229" s="47"/>
      <c r="GA229" s="47"/>
      <c r="GB229" s="47"/>
      <c r="GC229" s="47"/>
      <c r="GD229" s="47"/>
      <c r="GE229" s="47"/>
      <c r="GF229" s="47"/>
      <c r="GG229" s="47"/>
      <c r="GH229" s="47"/>
      <c r="GI229" s="47"/>
      <c r="GJ229" s="47"/>
      <c r="GK229" s="47"/>
      <c r="GL229" s="47"/>
      <c r="GM229" s="47"/>
      <c r="GN229" s="47"/>
      <c r="GO229" s="47"/>
      <c r="GP229" s="47"/>
      <c r="GQ229" s="47"/>
      <c r="GR229" s="47"/>
      <c r="GS229" s="47"/>
      <c r="GT229" s="47"/>
      <c r="GU229" s="47"/>
      <c r="GV229" s="47"/>
      <c r="GW229" s="47"/>
      <c r="GX229" s="47"/>
      <c r="GY229" s="47"/>
      <c r="GZ229" s="47"/>
      <c r="HA229" s="47"/>
      <c r="HB229" s="47"/>
      <c r="HC229" s="47"/>
      <c r="HD229" s="47"/>
      <c r="HE229" s="47"/>
      <c r="HF229" s="47"/>
      <c r="HG229" s="47"/>
      <c r="HH229" s="47"/>
      <c r="HI229" s="47"/>
      <c r="HJ229" s="47"/>
      <c r="HK229" s="47"/>
      <c r="HL229" s="47"/>
      <c r="HM229" s="47"/>
      <c r="HN229" s="47"/>
      <c r="HO229" s="47"/>
      <c r="HP229" s="47"/>
      <c r="HQ229" s="47"/>
      <c r="HR229" s="47"/>
      <c r="HS229" s="47"/>
      <c r="HT229" s="47"/>
      <c r="HU229" s="47"/>
      <c r="HV229" s="47"/>
      <c r="HW229" s="47"/>
      <c r="HX229" s="47"/>
      <c r="HY229" s="47"/>
      <c r="HZ229" s="47"/>
      <c r="IA229" s="47"/>
      <c r="IB229" s="47"/>
      <c r="IC229" s="47"/>
      <c r="ID229" s="47"/>
      <c r="IE229" s="47"/>
      <c r="IF229" s="47"/>
      <c r="IG229" s="47"/>
      <c r="IH229" s="47"/>
      <c r="II229" s="47"/>
      <c r="IJ229" s="47"/>
      <c r="IK229" s="47"/>
      <c r="IL229" s="47"/>
      <c r="IM229" s="47"/>
      <c r="IN229" s="47"/>
      <c r="IO229" s="47"/>
      <c r="IP229" s="47"/>
      <c r="IQ229" s="47"/>
      <c r="IR229" s="47"/>
      <c r="IS229" s="47"/>
      <c r="IT229" s="47"/>
      <c r="IU229" s="47"/>
      <c r="IV229" s="47"/>
      <c r="IW229" s="47"/>
      <c r="IX229" s="47"/>
      <c r="IY229" s="47"/>
      <c r="IZ229" s="47"/>
      <c r="JA229" s="47"/>
      <c r="JB229" s="47"/>
      <c r="JC229" s="47"/>
      <c r="JD229" s="47"/>
      <c r="JE229" s="47"/>
      <c r="JF229" s="47"/>
      <c r="JG229" s="47"/>
      <c r="JH229" s="47"/>
      <c r="JI229" s="47"/>
      <c r="JJ229" s="47"/>
      <c r="JK229" s="47"/>
      <c r="JL229" s="47"/>
      <c r="JM229" s="47"/>
      <c r="JN229" s="47"/>
      <c r="JO229" s="47"/>
      <c r="JP229" s="47"/>
      <c r="JQ229" s="47"/>
      <c r="JR229" s="47"/>
      <c r="JS229" s="47"/>
      <c r="JT229" s="47"/>
      <c r="JU229" s="47"/>
      <c r="JV229" s="47"/>
      <c r="JW229" s="47"/>
      <c r="JX229" s="47"/>
      <c r="JY229" s="47"/>
      <c r="JZ229" s="47"/>
      <c r="KA229" s="47"/>
      <c r="KB229" s="47"/>
      <c r="KC229" s="47"/>
      <c r="KD229" s="47"/>
      <c r="KE229" s="47"/>
      <c r="KF229" s="47"/>
      <c r="KG229" s="47"/>
      <c r="KH229" s="47"/>
      <c r="KI229" s="47"/>
      <c r="KJ229" s="47"/>
      <c r="KK229" s="47"/>
      <c r="KL229" s="47"/>
      <c r="KM229" s="47"/>
      <c r="KN229" s="47"/>
      <c r="KO229" s="47"/>
      <c r="KP229" s="47"/>
      <c r="KQ229" s="47"/>
      <c r="KR229" s="47"/>
      <c r="KS229" s="47"/>
      <c r="KT229" s="47"/>
      <c r="KU229" s="47"/>
      <c r="KV229" s="47"/>
      <c r="KW229" s="47"/>
      <c r="KX229" s="47"/>
      <c r="KY229" s="47"/>
      <c r="KZ229" s="47"/>
      <c r="LA229" s="47"/>
      <c r="LB229" s="47"/>
      <c r="LC229" s="47"/>
      <c r="LD229" s="47"/>
      <c r="LE229" s="47"/>
      <c r="LF229" s="47"/>
      <c r="LG229" s="47"/>
      <c r="LH229" s="47"/>
      <c r="LI229" s="47"/>
      <c r="LJ229" s="47"/>
      <c r="LK229" s="47"/>
      <c r="LL229" s="47"/>
      <c r="LM229" s="47"/>
      <c r="LN229" s="47"/>
      <c r="LO229" s="47"/>
      <c r="LP229" s="47"/>
      <c r="LQ229" s="47"/>
      <c r="LR229" s="47"/>
      <c r="LS229" s="47"/>
      <c r="LT229" s="47"/>
      <c r="LU229" s="47"/>
      <c r="LV229" s="47"/>
      <c r="LW229" s="47"/>
      <c r="LX229" s="47"/>
      <c r="LY229" s="47"/>
      <c r="LZ229" s="47"/>
      <c r="MA229" s="47"/>
      <c r="MB229" s="47"/>
      <c r="MC229" s="47"/>
      <c r="MD229" s="47"/>
      <c r="ME229" s="47"/>
      <c r="MF229" s="47"/>
      <c r="MG229" s="47"/>
      <c r="MH229" s="47"/>
      <c r="MI229" s="47"/>
      <c r="MJ229" s="47"/>
      <c r="MK229" s="47"/>
      <c r="ML229" s="47"/>
      <c r="MM229" s="47"/>
      <c r="MN229" s="47"/>
      <c r="MO229" s="47"/>
      <c r="MP229" s="47"/>
      <c r="MQ229" s="47"/>
      <c r="MR229" s="47"/>
      <c r="MS229" s="47"/>
      <c r="MT229" s="47"/>
      <c r="MU229" s="47"/>
      <c r="MV229" s="47"/>
      <c r="MW229" s="47"/>
      <c r="MX229" s="47"/>
      <c r="MY229" s="47"/>
      <c r="MZ229" s="47"/>
      <c r="NA229" s="47"/>
      <c r="NB229" s="47"/>
      <c r="NC229" s="47"/>
      <c r="ND229" s="47"/>
      <c r="NE229" s="47"/>
      <c r="NF229" s="47"/>
      <c r="NG229" s="47"/>
      <c r="NH229" s="47"/>
      <c r="NI229" s="47"/>
      <c r="NJ229" s="47"/>
      <c r="NK229" s="47"/>
      <c r="NL229" s="47"/>
      <c r="NM229" s="47"/>
      <c r="NN229" s="47"/>
      <c r="NO229" s="47"/>
      <c r="NP229" s="47"/>
      <c r="NQ229" s="47"/>
      <c r="NR229" s="47"/>
      <c r="NS229" s="47"/>
      <c r="NT229" s="47"/>
      <c r="NU229" s="47"/>
      <c r="NV229" s="47"/>
      <c r="NW229" s="47"/>
      <c r="NX229" s="47"/>
      <c r="NY229" s="47"/>
      <c r="NZ229" s="47"/>
      <c r="OA229" s="47"/>
      <c r="OB229" s="47"/>
      <c r="OC229" s="47"/>
      <c r="OD229" s="47"/>
      <c r="OE229" s="47"/>
      <c r="OF229" s="47"/>
      <c r="OG229" s="47"/>
      <c r="OH229" s="47"/>
      <c r="OI229" s="47"/>
      <c r="OJ229" s="47"/>
      <c r="OK229" s="47"/>
      <c r="OL229" s="47"/>
      <c r="OM229" s="47"/>
      <c r="ON229" s="47"/>
      <c r="OO229" s="47"/>
      <c r="OP229" s="47"/>
      <c r="OQ229" s="47"/>
      <c r="OR229" s="47"/>
      <c r="OS229" s="47"/>
      <c r="OT229" s="47"/>
      <c r="OU229" s="47"/>
      <c r="OV229" s="47"/>
      <c r="OW229" s="47"/>
      <c r="OX229" s="47"/>
      <c r="OY229" s="47"/>
      <c r="OZ229" s="47"/>
      <c r="PA229" s="47"/>
      <c r="PB229" s="47"/>
      <c r="PC229" s="47"/>
      <c r="PD229" s="47"/>
      <c r="PE229" s="47"/>
      <c r="PF229" s="47"/>
      <c r="PG229" s="47"/>
      <c r="PH229" s="47"/>
      <c r="PI229" s="47"/>
      <c r="PJ229" s="47"/>
      <c r="PK229" s="47"/>
      <c r="PL229" s="47"/>
      <c r="PM229" s="47"/>
      <c r="PN229" s="47"/>
      <c r="PO229" s="47"/>
      <c r="PP229" s="47"/>
      <c r="PQ229" s="47"/>
      <c r="PR229" s="47"/>
      <c r="PS229" s="47"/>
      <c r="PT229" s="47"/>
      <c r="PU229" s="47"/>
      <c r="PV229" s="47"/>
      <c r="PW229" s="47"/>
      <c r="PX229" s="47"/>
      <c r="PY229" s="47"/>
      <c r="PZ229" s="47"/>
      <c r="QA229" s="47"/>
      <c r="QB229" s="47"/>
      <c r="QC229" s="47"/>
      <c r="QD229" s="47"/>
      <c r="QE229" s="47"/>
      <c r="QF229" s="47"/>
      <c r="QG229" s="47"/>
      <c r="QH229" s="47"/>
      <c r="QI229" s="47"/>
      <c r="QJ229" s="47"/>
      <c r="QK229" s="47"/>
      <c r="QL229" s="47"/>
      <c r="QM229" s="47"/>
      <c r="QN229" s="47"/>
      <c r="QO229" s="47"/>
      <c r="QP229" s="47"/>
      <c r="QQ229" s="47"/>
      <c r="QR229" s="47"/>
      <c r="QS229" s="47"/>
      <c r="QT229" s="47"/>
      <c r="QU229" s="47"/>
      <c r="QV229" s="47"/>
      <c r="QW229" s="47"/>
      <c r="QX229" s="47"/>
      <c r="QY229" s="47"/>
      <c r="QZ229" s="47"/>
      <c r="RA229" s="47"/>
      <c r="RB229" s="47"/>
      <c r="RC229" s="47"/>
      <c r="RD229" s="47"/>
      <c r="RE229" s="47"/>
      <c r="RF229" s="47"/>
      <c r="RG229" s="47"/>
      <c r="RH229" s="47"/>
      <c r="RI229" s="47"/>
      <c r="RJ229" s="47"/>
      <c r="RK229" s="47"/>
      <c r="RL229" s="47"/>
      <c r="RM229" s="47"/>
      <c r="RN229" s="47"/>
      <c r="RO229" s="47"/>
      <c r="RP229" s="47"/>
      <c r="RQ229" s="47"/>
      <c r="RR229" s="47"/>
      <c r="RS229" s="47"/>
      <c r="RT229" s="47"/>
      <c r="RU229" s="47"/>
      <c r="RV229" s="47"/>
      <c r="RW229" s="47"/>
      <c r="RX229" s="47"/>
      <c r="RY229" s="47"/>
      <c r="RZ229" s="47"/>
      <c r="SA229" s="47"/>
      <c r="SB229" s="47"/>
      <c r="SC229" s="47"/>
      <c r="SD229" s="47"/>
      <c r="SE229" s="47"/>
      <c r="SF229" s="47"/>
      <c r="SG229" s="47"/>
      <c r="SH229" s="47"/>
      <c r="SI229" s="47"/>
      <c r="SJ229" s="47"/>
      <c r="SK229" s="47"/>
      <c r="SL229" s="47"/>
      <c r="SM229" s="47"/>
      <c r="SN229" s="47"/>
      <c r="SO229" s="47"/>
      <c r="SP229" s="47"/>
      <c r="SQ229" s="47"/>
      <c r="SR229" s="47"/>
      <c r="SS229" s="47"/>
      <c r="ST229" s="47"/>
      <c r="SU229" s="47"/>
      <c r="SV229" s="47"/>
      <c r="SW229" s="47"/>
      <c r="SX229" s="47"/>
      <c r="SY229" s="47"/>
      <c r="SZ229" s="47"/>
      <c r="TA229" s="47"/>
      <c r="TB229" s="47"/>
      <c r="TC229" s="47"/>
      <c r="TD229" s="47"/>
      <c r="TE229" s="47"/>
      <c r="TF229" s="47"/>
      <c r="TG229" s="47"/>
      <c r="TH229" s="47"/>
      <c r="TI229" s="47"/>
      <c r="TJ229" s="47"/>
      <c r="TK229" s="47"/>
      <c r="TL229" s="47"/>
      <c r="TM229" s="47"/>
      <c r="TN229" s="47"/>
      <c r="TO229" s="47"/>
      <c r="TP229" s="47"/>
      <c r="TQ229" s="47"/>
      <c r="TR229" s="47"/>
      <c r="TS229" s="47"/>
      <c r="TT229" s="47"/>
      <c r="TU229" s="47"/>
      <c r="TV229" s="47"/>
      <c r="TW229" s="47"/>
      <c r="TX229" s="47"/>
      <c r="TY229" s="47"/>
      <c r="TZ229" s="47"/>
      <c r="UA229" s="47"/>
      <c r="UB229" s="47"/>
      <c r="UC229" s="47"/>
      <c r="UD229" s="47"/>
      <c r="UE229" s="47"/>
      <c r="UF229" s="47"/>
      <c r="UG229" s="47"/>
      <c r="UH229" s="47"/>
      <c r="UI229" s="47"/>
      <c r="UJ229" s="47"/>
      <c r="UK229" s="47"/>
      <c r="UL229" s="47"/>
      <c r="UM229" s="47"/>
      <c r="UN229" s="47"/>
      <c r="UO229" s="47"/>
      <c r="UP229" s="47"/>
      <c r="UQ229" s="47"/>
      <c r="UR229" s="47"/>
      <c r="US229" s="47"/>
      <c r="UT229" s="47"/>
      <c r="UU229" s="47"/>
      <c r="UV229" s="47"/>
      <c r="UW229" s="47"/>
      <c r="UX229" s="47"/>
      <c r="UY229" s="47"/>
      <c r="UZ229" s="47"/>
      <c r="VA229" s="47"/>
      <c r="VB229" s="47"/>
      <c r="VC229" s="47"/>
      <c r="VD229" s="47"/>
      <c r="VE229" s="47"/>
      <c r="VF229" s="47"/>
      <c r="VG229" s="47"/>
      <c r="VH229" s="47"/>
      <c r="VI229" s="47"/>
      <c r="VJ229" s="47"/>
      <c r="VK229" s="47"/>
      <c r="VL229" s="47"/>
      <c r="VM229" s="47"/>
      <c r="VN229" s="47"/>
      <c r="VO229" s="47"/>
      <c r="VP229" s="47"/>
      <c r="VQ229" s="47"/>
      <c r="VR229" s="47"/>
      <c r="VS229" s="47"/>
      <c r="VT229" s="47"/>
      <c r="VU229" s="47"/>
      <c r="VV229" s="47"/>
      <c r="VW229" s="47"/>
      <c r="VX229" s="47"/>
      <c r="VY229" s="47"/>
      <c r="VZ229" s="47"/>
      <c r="WA229" s="47"/>
      <c r="WB229" s="47"/>
      <c r="WC229" s="47"/>
      <c r="WD229" s="47"/>
      <c r="WE229" s="47"/>
      <c r="WF229" s="47"/>
      <c r="WG229" s="47"/>
      <c r="WH229" s="47"/>
      <c r="WI229" s="47"/>
      <c r="WJ229" s="47"/>
      <c r="WK229" s="47"/>
      <c r="WL229" s="47"/>
      <c r="WM229" s="47"/>
      <c r="WN229" s="47"/>
      <c r="WO229" s="47"/>
      <c r="WP229" s="47"/>
      <c r="WQ229" s="47"/>
      <c r="WR229" s="47"/>
      <c r="WS229" s="47"/>
      <c r="WT229" s="47"/>
      <c r="WU229" s="47"/>
      <c r="WV229" s="47"/>
      <c r="WW229" s="47"/>
      <c r="WX229" s="47"/>
      <c r="WY229" s="47"/>
      <c r="WZ229" s="47"/>
      <c r="XA229" s="47"/>
      <c r="XB229" s="47"/>
      <c r="XC229" s="47"/>
      <c r="XD229" s="47"/>
      <c r="XE229" s="47"/>
      <c r="XF229" s="47"/>
      <c r="XG229" s="47"/>
      <c r="XH229" s="47"/>
      <c r="XI229" s="47"/>
      <c r="XJ229" s="47"/>
      <c r="XK229" s="47"/>
      <c r="XL229" s="47"/>
      <c r="XM229" s="47"/>
      <c r="XN229" s="47"/>
      <c r="XO229" s="47"/>
      <c r="XP229" s="47"/>
      <c r="XQ229" s="47"/>
      <c r="XR229" s="47"/>
      <c r="XS229" s="47"/>
      <c r="XT229" s="47"/>
      <c r="XU229" s="47"/>
      <c r="XV229" s="47"/>
      <c r="XW229" s="47"/>
      <c r="XX229" s="47"/>
      <c r="XY229" s="47"/>
      <c r="XZ229" s="47"/>
      <c r="YA229" s="47"/>
      <c r="YB229" s="47"/>
      <c r="YC229" s="47"/>
      <c r="YD229" s="47"/>
      <c r="YE229" s="47"/>
      <c r="YF229" s="47"/>
      <c r="YG229" s="47"/>
      <c r="YH229" s="47"/>
      <c r="YI229" s="47"/>
      <c r="YJ229" s="47"/>
      <c r="YK229" s="47"/>
      <c r="YL229" s="47"/>
      <c r="YM229" s="47"/>
      <c r="YN229" s="47"/>
      <c r="YO229" s="47"/>
      <c r="YP229" s="47"/>
      <c r="YQ229" s="47"/>
      <c r="YR229" s="47"/>
    </row>
    <row r="230" spans="1:668" s="8" customFormat="1" ht="15.75" x14ac:dyDescent="0.25">
      <c r="A230" s="30" t="s">
        <v>163</v>
      </c>
      <c r="B230" s="75" t="s">
        <v>17</v>
      </c>
      <c r="C230" s="76" t="s">
        <v>73</v>
      </c>
      <c r="D230" s="79">
        <v>44593</v>
      </c>
      <c r="E230" s="10" t="s">
        <v>113</v>
      </c>
      <c r="F230" s="137">
        <v>35000</v>
      </c>
      <c r="G230" s="137">
        <v>1004.5</v>
      </c>
      <c r="H230" s="137">
        <v>0</v>
      </c>
      <c r="I230" s="137">
        <v>1064</v>
      </c>
      <c r="J230" s="137">
        <v>25</v>
      </c>
      <c r="K230" s="137">
        <v>2093.5</v>
      </c>
      <c r="L230" s="138">
        <v>32906.5</v>
      </c>
      <c r="O230" s="77"/>
      <c r="P230" s="77"/>
      <c r="Q230" s="77"/>
      <c r="R230" s="77"/>
      <c r="S230" s="77"/>
      <c r="T230" s="77"/>
      <c r="U230" s="77"/>
      <c r="V230" s="77"/>
      <c r="W230" s="77"/>
      <c r="X230" s="77"/>
      <c r="Y230" s="77"/>
      <c r="Z230" s="77"/>
      <c r="AA230" s="77"/>
      <c r="AB230" s="77"/>
      <c r="AC230" s="77"/>
      <c r="AD230" s="77"/>
      <c r="AE230" s="77"/>
      <c r="AF230" s="77"/>
      <c r="AG230" s="77"/>
      <c r="AH230" s="77"/>
      <c r="AI230" s="77"/>
      <c r="AJ230" s="77"/>
      <c r="AK230" s="77"/>
      <c r="AL230" s="77"/>
      <c r="AM230" s="77"/>
      <c r="AN230" s="77"/>
      <c r="AO230" s="77"/>
      <c r="AP230" s="77"/>
      <c r="AQ230" s="77"/>
      <c r="AR230" s="77"/>
      <c r="AS230" s="77"/>
      <c r="AT230" s="47"/>
      <c r="AU230" s="47"/>
      <c r="AV230" s="47"/>
      <c r="AW230" s="47"/>
      <c r="AX230" s="47"/>
      <c r="AY230" s="47"/>
      <c r="AZ230" s="47"/>
      <c r="BA230" s="47"/>
      <c r="BB230" s="47"/>
      <c r="BC230" s="47"/>
      <c r="BD230" s="47"/>
      <c r="BE230" s="47"/>
      <c r="BF230" s="47"/>
      <c r="BG230" s="47"/>
      <c r="BH230" s="47"/>
      <c r="BI230" s="47"/>
      <c r="BJ230" s="47"/>
      <c r="BK230" s="47"/>
      <c r="BL230" s="47"/>
      <c r="BM230" s="47"/>
      <c r="BN230" s="47"/>
      <c r="BO230" s="47"/>
      <c r="BP230" s="47"/>
      <c r="BQ230" s="47"/>
      <c r="BR230" s="47"/>
      <c r="BS230" s="47"/>
      <c r="BT230" s="47"/>
      <c r="BU230" s="47"/>
      <c r="BV230" s="47"/>
      <c r="BW230" s="47"/>
      <c r="BX230" s="47"/>
      <c r="BY230" s="47"/>
      <c r="BZ230" s="47"/>
      <c r="CA230" s="47"/>
      <c r="CB230" s="47"/>
      <c r="CC230" s="47"/>
      <c r="CD230" s="47"/>
      <c r="CE230" s="47"/>
      <c r="CF230" s="47"/>
      <c r="CG230" s="47"/>
      <c r="CH230" s="47"/>
      <c r="CI230" s="47"/>
      <c r="CJ230" s="47"/>
      <c r="CK230" s="47"/>
      <c r="CL230" s="47"/>
      <c r="CM230" s="47"/>
      <c r="CN230" s="47"/>
      <c r="CO230" s="47"/>
      <c r="CP230" s="47"/>
      <c r="CQ230" s="47"/>
      <c r="CR230" s="47"/>
      <c r="CS230" s="47"/>
      <c r="CT230" s="47"/>
      <c r="CU230" s="47"/>
      <c r="CV230" s="47"/>
      <c r="CW230" s="47"/>
      <c r="CX230" s="47"/>
      <c r="CY230" s="47"/>
      <c r="CZ230" s="47"/>
      <c r="DA230" s="47"/>
      <c r="DB230" s="47"/>
      <c r="DC230" s="47"/>
      <c r="DD230" s="47"/>
      <c r="DE230" s="47"/>
      <c r="DF230" s="47"/>
      <c r="DG230" s="47"/>
      <c r="DH230" s="47"/>
      <c r="DI230" s="47"/>
      <c r="DJ230" s="47"/>
      <c r="DK230" s="47"/>
      <c r="DL230" s="47"/>
      <c r="DM230" s="47"/>
      <c r="DN230" s="47"/>
      <c r="DO230" s="47"/>
      <c r="DP230" s="47"/>
      <c r="DQ230" s="47"/>
      <c r="DR230" s="47"/>
      <c r="DS230" s="47"/>
      <c r="DT230" s="47"/>
      <c r="DU230" s="47"/>
      <c r="DV230" s="47"/>
      <c r="DW230" s="47"/>
      <c r="DX230" s="47"/>
      <c r="DY230" s="47"/>
      <c r="DZ230" s="47"/>
      <c r="EA230" s="47"/>
      <c r="EB230" s="47"/>
      <c r="EC230" s="47"/>
      <c r="ED230" s="47"/>
      <c r="EE230" s="47"/>
      <c r="EF230" s="47"/>
      <c r="EG230" s="47"/>
      <c r="EH230" s="47"/>
      <c r="EI230" s="47"/>
      <c r="EJ230" s="47"/>
      <c r="EK230" s="47"/>
      <c r="EL230" s="47"/>
      <c r="EM230" s="47"/>
      <c r="EN230" s="47"/>
      <c r="EO230" s="47"/>
      <c r="EP230" s="47"/>
      <c r="EQ230" s="47"/>
      <c r="ER230" s="47"/>
      <c r="ES230" s="47"/>
      <c r="ET230" s="47"/>
      <c r="EU230" s="47"/>
      <c r="EV230" s="47"/>
      <c r="EW230" s="47"/>
      <c r="EX230" s="47"/>
      <c r="EY230" s="47"/>
      <c r="EZ230" s="47"/>
      <c r="FA230" s="47"/>
      <c r="FB230" s="47"/>
      <c r="FC230" s="47"/>
      <c r="FD230" s="47"/>
      <c r="FE230" s="47"/>
      <c r="FF230" s="47"/>
      <c r="FG230" s="47"/>
      <c r="FH230" s="47"/>
      <c r="FI230" s="47"/>
      <c r="FJ230" s="47"/>
      <c r="FK230" s="47"/>
      <c r="FL230" s="47"/>
      <c r="FM230" s="47"/>
      <c r="FN230" s="47"/>
      <c r="FO230" s="47"/>
      <c r="FP230" s="47"/>
      <c r="FQ230" s="47"/>
      <c r="FR230" s="47"/>
      <c r="FS230" s="47"/>
      <c r="FT230" s="47"/>
      <c r="FU230" s="47"/>
      <c r="FV230" s="47"/>
      <c r="FW230" s="47"/>
      <c r="FX230" s="47"/>
      <c r="FY230" s="47"/>
      <c r="FZ230" s="47"/>
      <c r="GA230" s="47"/>
      <c r="GB230" s="47"/>
      <c r="GC230" s="47"/>
      <c r="GD230" s="47"/>
      <c r="GE230" s="47"/>
      <c r="GF230" s="47"/>
      <c r="GG230" s="47"/>
      <c r="GH230" s="47"/>
      <c r="GI230" s="47"/>
      <c r="GJ230" s="47"/>
      <c r="GK230" s="47"/>
      <c r="GL230" s="47"/>
      <c r="GM230" s="47"/>
      <c r="GN230" s="47"/>
      <c r="GO230" s="47"/>
      <c r="GP230" s="47"/>
      <c r="GQ230" s="47"/>
      <c r="GR230" s="47"/>
      <c r="GS230" s="47"/>
      <c r="GT230" s="47"/>
      <c r="GU230" s="47"/>
      <c r="GV230" s="47"/>
      <c r="GW230" s="47"/>
      <c r="GX230" s="47"/>
      <c r="GY230" s="47"/>
      <c r="GZ230" s="47"/>
      <c r="HA230" s="47"/>
      <c r="HB230" s="47"/>
      <c r="HC230" s="47"/>
      <c r="HD230" s="47"/>
      <c r="HE230" s="47"/>
      <c r="HF230" s="47"/>
      <c r="HG230" s="47"/>
      <c r="HH230" s="47"/>
      <c r="HI230" s="47"/>
      <c r="HJ230" s="47"/>
      <c r="HK230" s="47"/>
      <c r="HL230" s="47"/>
      <c r="HM230" s="47"/>
      <c r="HN230" s="47"/>
      <c r="HO230" s="47"/>
      <c r="HP230" s="47"/>
      <c r="HQ230" s="47"/>
      <c r="HR230" s="47"/>
      <c r="HS230" s="47"/>
      <c r="HT230" s="47"/>
      <c r="HU230" s="47"/>
      <c r="HV230" s="47"/>
      <c r="HW230" s="47"/>
      <c r="HX230" s="47"/>
      <c r="HY230" s="47"/>
      <c r="HZ230" s="47"/>
      <c r="IA230" s="47"/>
      <c r="IB230" s="47"/>
      <c r="IC230" s="47"/>
      <c r="ID230" s="47"/>
      <c r="IE230" s="47"/>
      <c r="IF230" s="47"/>
      <c r="IG230" s="47"/>
      <c r="IH230" s="47"/>
      <c r="II230" s="47"/>
      <c r="IJ230" s="47"/>
      <c r="IK230" s="47"/>
      <c r="IL230" s="47"/>
      <c r="IM230" s="47"/>
      <c r="IN230" s="47"/>
      <c r="IO230" s="47"/>
      <c r="IP230" s="47"/>
      <c r="IQ230" s="47"/>
      <c r="IR230" s="47"/>
      <c r="IS230" s="47"/>
      <c r="IT230" s="47"/>
      <c r="IU230" s="47"/>
      <c r="IV230" s="47"/>
      <c r="IW230" s="47"/>
      <c r="IX230" s="47"/>
      <c r="IY230" s="47"/>
      <c r="IZ230" s="47"/>
      <c r="JA230" s="47"/>
      <c r="JB230" s="47"/>
      <c r="JC230" s="47"/>
      <c r="JD230" s="47"/>
      <c r="JE230" s="47"/>
      <c r="JF230" s="47"/>
      <c r="JG230" s="47"/>
      <c r="JH230" s="47"/>
      <c r="JI230" s="47"/>
      <c r="JJ230" s="47"/>
      <c r="JK230" s="47"/>
      <c r="JL230" s="47"/>
      <c r="JM230" s="47"/>
      <c r="JN230" s="47"/>
      <c r="JO230" s="47"/>
      <c r="JP230" s="47"/>
      <c r="JQ230" s="47"/>
      <c r="JR230" s="47"/>
      <c r="JS230" s="47"/>
      <c r="JT230" s="47"/>
      <c r="JU230" s="47"/>
      <c r="JV230" s="47"/>
      <c r="JW230" s="47"/>
      <c r="JX230" s="47"/>
      <c r="JY230" s="47"/>
      <c r="JZ230" s="47"/>
      <c r="KA230" s="47"/>
      <c r="KB230" s="47"/>
      <c r="KC230" s="47"/>
      <c r="KD230" s="47"/>
      <c r="KE230" s="47"/>
      <c r="KF230" s="47"/>
      <c r="KG230" s="47"/>
      <c r="KH230" s="47"/>
      <c r="KI230" s="47"/>
      <c r="KJ230" s="47"/>
      <c r="KK230" s="47"/>
      <c r="KL230" s="47"/>
      <c r="KM230" s="47"/>
      <c r="KN230" s="47"/>
      <c r="KO230" s="47"/>
      <c r="KP230" s="47"/>
      <c r="KQ230" s="47"/>
      <c r="KR230" s="47"/>
      <c r="KS230" s="47"/>
      <c r="KT230" s="47"/>
      <c r="KU230" s="47"/>
      <c r="KV230" s="47"/>
      <c r="KW230" s="47"/>
      <c r="KX230" s="47"/>
      <c r="KY230" s="47"/>
      <c r="KZ230" s="47"/>
      <c r="LA230" s="47"/>
      <c r="LB230" s="47"/>
      <c r="LC230" s="47"/>
      <c r="LD230" s="47"/>
      <c r="LE230" s="47"/>
      <c r="LF230" s="47"/>
      <c r="LG230" s="47"/>
      <c r="LH230" s="47"/>
      <c r="LI230" s="47"/>
      <c r="LJ230" s="47"/>
      <c r="LK230" s="47"/>
      <c r="LL230" s="47"/>
      <c r="LM230" s="47"/>
      <c r="LN230" s="47"/>
      <c r="LO230" s="47"/>
      <c r="LP230" s="47"/>
      <c r="LQ230" s="47"/>
      <c r="LR230" s="47"/>
      <c r="LS230" s="47"/>
      <c r="LT230" s="47"/>
      <c r="LU230" s="47"/>
      <c r="LV230" s="47"/>
      <c r="LW230" s="47"/>
      <c r="LX230" s="47"/>
      <c r="LY230" s="47"/>
      <c r="LZ230" s="47"/>
      <c r="MA230" s="47"/>
      <c r="MB230" s="47"/>
      <c r="MC230" s="47"/>
      <c r="MD230" s="47"/>
      <c r="ME230" s="47"/>
      <c r="MF230" s="47"/>
      <c r="MG230" s="47"/>
      <c r="MH230" s="47"/>
      <c r="MI230" s="47"/>
      <c r="MJ230" s="47"/>
      <c r="MK230" s="47"/>
      <c r="ML230" s="47"/>
      <c r="MM230" s="47"/>
      <c r="MN230" s="47"/>
      <c r="MO230" s="47"/>
      <c r="MP230" s="47"/>
      <c r="MQ230" s="47"/>
      <c r="MR230" s="47"/>
      <c r="MS230" s="47"/>
      <c r="MT230" s="47"/>
      <c r="MU230" s="47"/>
      <c r="MV230" s="47"/>
      <c r="MW230" s="47"/>
      <c r="MX230" s="47"/>
      <c r="MY230" s="47"/>
      <c r="MZ230" s="47"/>
      <c r="NA230" s="47"/>
      <c r="NB230" s="47"/>
      <c r="NC230" s="47"/>
      <c r="ND230" s="47"/>
      <c r="NE230" s="47"/>
      <c r="NF230" s="47"/>
      <c r="NG230" s="47"/>
      <c r="NH230" s="47"/>
      <c r="NI230" s="47"/>
      <c r="NJ230" s="47"/>
      <c r="NK230" s="47"/>
      <c r="NL230" s="47"/>
      <c r="NM230" s="47"/>
      <c r="NN230" s="47"/>
      <c r="NO230" s="47"/>
      <c r="NP230" s="47"/>
      <c r="NQ230" s="47"/>
      <c r="NR230" s="47"/>
      <c r="NS230" s="47"/>
      <c r="NT230" s="47"/>
      <c r="NU230" s="47"/>
      <c r="NV230" s="47"/>
      <c r="NW230" s="47"/>
      <c r="NX230" s="47"/>
      <c r="NY230" s="47"/>
      <c r="NZ230" s="47"/>
      <c r="OA230" s="47"/>
      <c r="OB230" s="47"/>
      <c r="OC230" s="47"/>
      <c r="OD230" s="47"/>
      <c r="OE230" s="47"/>
      <c r="OF230" s="47"/>
      <c r="OG230" s="47"/>
      <c r="OH230" s="47"/>
      <c r="OI230" s="47"/>
      <c r="OJ230" s="47"/>
      <c r="OK230" s="47"/>
      <c r="OL230" s="47"/>
      <c r="OM230" s="47"/>
      <c r="ON230" s="47"/>
      <c r="OO230" s="47"/>
      <c r="OP230" s="47"/>
      <c r="OQ230" s="47"/>
      <c r="OR230" s="47"/>
      <c r="OS230" s="47"/>
      <c r="OT230" s="47"/>
      <c r="OU230" s="47"/>
      <c r="OV230" s="47"/>
      <c r="OW230" s="47"/>
      <c r="OX230" s="47"/>
      <c r="OY230" s="47"/>
      <c r="OZ230" s="47"/>
      <c r="PA230" s="47"/>
      <c r="PB230" s="47"/>
      <c r="PC230" s="47"/>
      <c r="PD230" s="47"/>
      <c r="PE230" s="47"/>
      <c r="PF230" s="47"/>
      <c r="PG230" s="47"/>
      <c r="PH230" s="47"/>
      <c r="PI230" s="47"/>
      <c r="PJ230" s="47"/>
      <c r="PK230" s="47"/>
      <c r="PL230" s="47"/>
      <c r="PM230" s="47"/>
      <c r="PN230" s="47"/>
      <c r="PO230" s="47"/>
      <c r="PP230" s="47"/>
      <c r="PQ230" s="47"/>
      <c r="PR230" s="47"/>
      <c r="PS230" s="47"/>
      <c r="PT230" s="47"/>
      <c r="PU230" s="47"/>
      <c r="PV230" s="47"/>
      <c r="PW230" s="47"/>
      <c r="PX230" s="47"/>
      <c r="PY230" s="47"/>
      <c r="PZ230" s="47"/>
      <c r="QA230" s="47"/>
      <c r="QB230" s="47"/>
      <c r="QC230" s="47"/>
      <c r="QD230" s="47"/>
      <c r="QE230" s="47"/>
      <c r="QF230" s="47"/>
      <c r="QG230" s="47"/>
      <c r="QH230" s="47"/>
      <c r="QI230" s="47"/>
      <c r="QJ230" s="47"/>
      <c r="QK230" s="47"/>
      <c r="QL230" s="47"/>
      <c r="QM230" s="47"/>
      <c r="QN230" s="47"/>
      <c r="QO230" s="47"/>
      <c r="QP230" s="47"/>
      <c r="QQ230" s="47"/>
      <c r="QR230" s="47"/>
      <c r="QS230" s="47"/>
      <c r="QT230" s="47"/>
      <c r="QU230" s="47"/>
      <c r="QV230" s="47"/>
      <c r="QW230" s="47"/>
      <c r="QX230" s="47"/>
      <c r="QY230" s="47"/>
      <c r="QZ230" s="47"/>
      <c r="RA230" s="47"/>
      <c r="RB230" s="47"/>
      <c r="RC230" s="47"/>
      <c r="RD230" s="47"/>
      <c r="RE230" s="47"/>
      <c r="RF230" s="47"/>
      <c r="RG230" s="47"/>
      <c r="RH230" s="47"/>
      <c r="RI230" s="47"/>
      <c r="RJ230" s="47"/>
      <c r="RK230" s="47"/>
      <c r="RL230" s="47"/>
      <c r="RM230" s="47"/>
      <c r="RN230" s="47"/>
      <c r="RO230" s="47"/>
      <c r="RP230" s="47"/>
      <c r="RQ230" s="47"/>
      <c r="RR230" s="47"/>
      <c r="RS230" s="47"/>
      <c r="RT230" s="47"/>
      <c r="RU230" s="47"/>
      <c r="RV230" s="47"/>
      <c r="RW230" s="47"/>
      <c r="RX230" s="47"/>
      <c r="RY230" s="47"/>
      <c r="RZ230" s="47"/>
      <c r="SA230" s="47"/>
      <c r="SB230" s="47"/>
      <c r="SC230" s="47"/>
      <c r="SD230" s="47"/>
      <c r="SE230" s="47"/>
      <c r="SF230" s="47"/>
      <c r="SG230" s="47"/>
      <c r="SH230" s="47"/>
      <c r="SI230" s="47"/>
      <c r="SJ230" s="47"/>
      <c r="SK230" s="47"/>
      <c r="SL230" s="47"/>
      <c r="SM230" s="47"/>
      <c r="SN230" s="47"/>
      <c r="SO230" s="47"/>
      <c r="SP230" s="47"/>
      <c r="SQ230" s="47"/>
      <c r="SR230" s="47"/>
      <c r="SS230" s="47"/>
      <c r="ST230" s="47"/>
      <c r="SU230" s="47"/>
      <c r="SV230" s="47"/>
      <c r="SW230" s="47"/>
      <c r="SX230" s="47"/>
      <c r="SY230" s="47"/>
      <c r="SZ230" s="47"/>
      <c r="TA230" s="47"/>
      <c r="TB230" s="47"/>
      <c r="TC230" s="47"/>
      <c r="TD230" s="47"/>
      <c r="TE230" s="47"/>
      <c r="TF230" s="47"/>
      <c r="TG230" s="47"/>
      <c r="TH230" s="47"/>
      <c r="TI230" s="47"/>
      <c r="TJ230" s="47"/>
      <c r="TK230" s="47"/>
      <c r="TL230" s="47"/>
      <c r="TM230" s="47"/>
      <c r="TN230" s="47"/>
      <c r="TO230" s="47"/>
      <c r="TP230" s="47"/>
      <c r="TQ230" s="47"/>
      <c r="TR230" s="47"/>
      <c r="TS230" s="47"/>
      <c r="TT230" s="47"/>
      <c r="TU230" s="47"/>
      <c r="TV230" s="47"/>
      <c r="TW230" s="47"/>
      <c r="TX230" s="47"/>
      <c r="TY230" s="47"/>
      <c r="TZ230" s="47"/>
      <c r="UA230" s="47"/>
      <c r="UB230" s="47"/>
      <c r="UC230" s="47"/>
      <c r="UD230" s="47"/>
      <c r="UE230" s="47"/>
      <c r="UF230" s="47"/>
      <c r="UG230" s="47"/>
      <c r="UH230" s="47"/>
      <c r="UI230" s="47"/>
      <c r="UJ230" s="47"/>
      <c r="UK230" s="47"/>
      <c r="UL230" s="47"/>
      <c r="UM230" s="47"/>
      <c r="UN230" s="47"/>
      <c r="UO230" s="47"/>
      <c r="UP230" s="47"/>
      <c r="UQ230" s="47"/>
      <c r="UR230" s="47"/>
      <c r="US230" s="47"/>
      <c r="UT230" s="47"/>
      <c r="UU230" s="47"/>
      <c r="UV230" s="47"/>
      <c r="UW230" s="47"/>
      <c r="UX230" s="47"/>
      <c r="UY230" s="47"/>
      <c r="UZ230" s="47"/>
      <c r="VA230" s="47"/>
      <c r="VB230" s="47"/>
      <c r="VC230" s="47"/>
      <c r="VD230" s="47"/>
      <c r="VE230" s="47"/>
      <c r="VF230" s="47"/>
      <c r="VG230" s="47"/>
      <c r="VH230" s="47"/>
      <c r="VI230" s="47"/>
      <c r="VJ230" s="47"/>
      <c r="VK230" s="47"/>
      <c r="VL230" s="47"/>
      <c r="VM230" s="47"/>
      <c r="VN230" s="47"/>
      <c r="VO230" s="47"/>
      <c r="VP230" s="47"/>
      <c r="VQ230" s="47"/>
      <c r="VR230" s="47"/>
      <c r="VS230" s="47"/>
      <c r="VT230" s="47"/>
      <c r="VU230" s="47"/>
      <c r="VV230" s="47"/>
      <c r="VW230" s="47"/>
      <c r="VX230" s="47"/>
      <c r="VY230" s="47"/>
      <c r="VZ230" s="47"/>
      <c r="WA230" s="47"/>
      <c r="WB230" s="47"/>
      <c r="WC230" s="47"/>
      <c r="WD230" s="47"/>
      <c r="WE230" s="47"/>
      <c r="WF230" s="47"/>
      <c r="WG230" s="47"/>
      <c r="WH230" s="47"/>
      <c r="WI230" s="47"/>
      <c r="WJ230" s="47"/>
      <c r="WK230" s="47"/>
      <c r="WL230" s="47"/>
      <c r="WM230" s="47"/>
      <c r="WN230" s="47"/>
      <c r="WO230" s="47"/>
      <c r="WP230" s="47"/>
      <c r="WQ230" s="47"/>
      <c r="WR230" s="47"/>
      <c r="WS230" s="47"/>
      <c r="WT230" s="47"/>
      <c r="WU230" s="47"/>
      <c r="WV230" s="47"/>
      <c r="WW230" s="47"/>
      <c r="WX230" s="47"/>
      <c r="WY230" s="47"/>
      <c r="WZ230" s="47"/>
      <c r="XA230" s="47"/>
      <c r="XB230" s="47"/>
      <c r="XC230" s="47"/>
      <c r="XD230" s="47"/>
      <c r="XE230" s="47"/>
      <c r="XF230" s="47"/>
      <c r="XG230" s="47"/>
      <c r="XH230" s="47"/>
      <c r="XI230" s="47"/>
      <c r="XJ230" s="47"/>
      <c r="XK230" s="47"/>
      <c r="XL230" s="47"/>
      <c r="XM230" s="47"/>
      <c r="XN230" s="47"/>
      <c r="XO230" s="47"/>
      <c r="XP230" s="47"/>
      <c r="XQ230" s="47"/>
      <c r="XR230" s="47"/>
      <c r="XS230" s="47"/>
      <c r="XT230" s="47"/>
      <c r="XU230" s="47"/>
      <c r="XV230" s="47"/>
      <c r="XW230" s="47"/>
      <c r="XX230" s="47"/>
      <c r="XY230" s="47"/>
      <c r="XZ230" s="47"/>
      <c r="YA230" s="47"/>
      <c r="YB230" s="47"/>
      <c r="YC230" s="47"/>
      <c r="YD230" s="47"/>
      <c r="YE230" s="47"/>
      <c r="YF230" s="47"/>
      <c r="YG230" s="47"/>
      <c r="YH230" s="47"/>
      <c r="YI230" s="47"/>
      <c r="YJ230" s="47"/>
      <c r="YK230" s="47"/>
      <c r="YL230" s="47"/>
      <c r="YM230" s="47"/>
      <c r="YN230" s="47"/>
      <c r="YO230" s="47"/>
      <c r="YP230" s="47"/>
      <c r="YQ230" s="47"/>
      <c r="YR230" s="47"/>
    </row>
    <row r="231" spans="1:668" s="8" customFormat="1" ht="15.75" x14ac:dyDescent="0.25">
      <c r="A231" s="30" t="s">
        <v>164</v>
      </c>
      <c r="B231" s="75" t="s">
        <v>165</v>
      </c>
      <c r="C231" s="76" t="s">
        <v>72</v>
      </c>
      <c r="D231" s="79">
        <v>44593</v>
      </c>
      <c r="E231" s="10" t="s">
        <v>113</v>
      </c>
      <c r="F231" s="137">
        <v>35000</v>
      </c>
      <c r="G231" s="137">
        <v>1004.5</v>
      </c>
      <c r="H231" s="137">
        <v>0</v>
      </c>
      <c r="I231" s="137">
        <v>1064</v>
      </c>
      <c r="J231" s="137">
        <v>25</v>
      </c>
      <c r="K231" s="137">
        <v>2093.5</v>
      </c>
      <c r="L231" s="138">
        <v>32906.5</v>
      </c>
      <c r="O231" s="77"/>
      <c r="P231" s="77"/>
      <c r="Q231" s="77"/>
      <c r="R231" s="77"/>
      <c r="S231" s="77"/>
      <c r="T231" s="77"/>
      <c r="U231" s="77"/>
      <c r="V231" s="77"/>
      <c r="W231" s="77"/>
      <c r="X231" s="77"/>
      <c r="Y231" s="77"/>
      <c r="Z231" s="77"/>
      <c r="AA231" s="77"/>
      <c r="AB231" s="77"/>
      <c r="AC231" s="77"/>
      <c r="AD231" s="77"/>
      <c r="AE231" s="77"/>
      <c r="AF231" s="77"/>
      <c r="AG231" s="77"/>
      <c r="AH231" s="77"/>
      <c r="AI231" s="77"/>
      <c r="AJ231" s="77"/>
      <c r="AK231" s="77"/>
      <c r="AL231" s="77"/>
      <c r="AM231" s="77"/>
      <c r="AN231" s="77"/>
      <c r="AO231" s="77"/>
      <c r="AP231" s="77"/>
      <c r="AQ231" s="77"/>
      <c r="AR231" s="77"/>
      <c r="AS231" s="77"/>
      <c r="AT231" s="47"/>
      <c r="AU231" s="47"/>
      <c r="AV231" s="47"/>
      <c r="AW231" s="47"/>
      <c r="AX231" s="47"/>
      <c r="AY231" s="47"/>
      <c r="AZ231" s="47"/>
      <c r="BA231" s="47"/>
      <c r="BB231" s="47"/>
      <c r="BC231" s="47"/>
      <c r="BD231" s="47"/>
      <c r="BE231" s="47"/>
      <c r="BF231" s="47"/>
      <c r="BG231" s="47"/>
      <c r="BH231" s="47"/>
      <c r="BI231" s="47"/>
      <c r="BJ231" s="47"/>
      <c r="BK231" s="47"/>
      <c r="BL231" s="47"/>
      <c r="BM231" s="47"/>
      <c r="BN231" s="47"/>
      <c r="BO231" s="47"/>
      <c r="BP231" s="47"/>
      <c r="BQ231" s="47"/>
      <c r="BR231" s="47"/>
      <c r="BS231" s="47"/>
      <c r="BT231" s="47"/>
      <c r="BU231" s="47"/>
      <c r="BV231" s="47"/>
      <c r="BW231" s="47"/>
      <c r="BX231" s="47"/>
      <c r="BY231" s="47"/>
      <c r="BZ231" s="47"/>
      <c r="CA231" s="47"/>
      <c r="CB231" s="47"/>
      <c r="CC231" s="47"/>
      <c r="CD231" s="47"/>
      <c r="CE231" s="47"/>
      <c r="CF231" s="47"/>
      <c r="CG231" s="47"/>
      <c r="CH231" s="47"/>
      <c r="CI231" s="47"/>
      <c r="CJ231" s="47"/>
      <c r="CK231" s="47"/>
      <c r="CL231" s="47"/>
      <c r="CM231" s="47"/>
      <c r="CN231" s="47"/>
      <c r="CO231" s="47"/>
      <c r="CP231" s="47"/>
      <c r="CQ231" s="47"/>
      <c r="CR231" s="47"/>
      <c r="CS231" s="47"/>
      <c r="CT231" s="47"/>
      <c r="CU231" s="47"/>
      <c r="CV231" s="47"/>
      <c r="CW231" s="47"/>
      <c r="CX231" s="47"/>
      <c r="CY231" s="47"/>
      <c r="CZ231" s="47"/>
      <c r="DA231" s="47"/>
      <c r="DB231" s="47"/>
      <c r="DC231" s="47"/>
      <c r="DD231" s="47"/>
      <c r="DE231" s="47"/>
      <c r="DF231" s="47"/>
      <c r="DG231" s="47"/>
      <c r="DH231" s="47"/>
      <c r="DI231" s="47"/>
      <c r="DJ231" s="47"/>
      <c r="DK231" s="47"/>
      <c r="DL231" s="47"/>
      <c r="DM231" s="47"/>
      <c r="DN231" s="47"/>
      <c r="DO231" s="47"/>
      <c r="DP231" s="47"/>
      <c r="DQ231" s="47"/>
      <c r="DR231" s="47"/>
      <c r="DS231" s="47"/>
      <c r="DT231" s="47"/>
      <c r="DU231" s="47"/>
      <c r="DV231" s="47"/>
      <c r="DW231" s="47"/>
      <c r="DX231" s="47"/>
      <c r="DY231" s="47"/>
      <c r="DZ231" s="47"/>
      <c r="EA231" s="47"/>
      <c r="EB231" s="47"/>
      <c r="EC231" s="47"/>
      <c r="ED231" s="47"/>
      <c r="EE231" s="47"/>
      <c r="EF231" s="47"/>
      <c r="EG231" s="47"/>
      <c r="EH231" s="47"/>
      <c r="EI231" s="47"/>
      <c r="EJ231" s="47"/>
      <c r="EK231" s="47"/>
      <c r="EL231" s="47"/>
      <c r="EM231" s="47"/>
      <c r="EN231" s="47"/>
      <c r="EO231" s="47"/>
      <c r="EP231" s="47"/>
      <c r="EQ231" s="47"/>
      <c r="ER231" s="47"/>
      <c r="ES231" s="47"/>
      <c r="ET231" s="47"/>
      <c r="EU231" s="47"/>
      <c r="EV231" s="47"/>
      <c r="EW231" s="47"/>
      <c r="EX231" s="47"/>
      <c r="EY231" s="47"/>
      <c r="EZ231" s="47"/>
      <c r="FA231" s="47"/>
      <c r="FB231" s="47"/>
      <c r="FC231" s="47"/>
      <c r="FD231" s="47"/>
      <c r="FE231" s="47"/>
      <c r="FF231" s="47"/>
      <c r="FG231" s="47"/>
      <c r="FH231" s="47"/>
      <c r="FI231" s="47"/>
      <c r="FJ231" s="47"/>
      <c r="FK231" s="47"/>
      <c r="FL231" s="47"/>
      <c r="FM231" s="47"/>
      <c r="FN231" s="47"/>
      <c r="FO231" s="47"/>
      <c r="FP231" s="47"/>
      <c r="FQ231" s="47"/>
      <c r="FR231" s="47"/>
      <c r="FS231" s="47"/>
      <c r="FT231" s="47"/>
      <c r="FU231" s="47"/>
      <c r="FV231" s="47"/>
      <c r="FW231" s="47"/>
      <c r="FX231" s="47"/>
      <c r="FY231" s="47"/>
      <c r="FZ231" s="47"/>
      <c r="GA231" s="47"/>
      <c r="GB231" s="47"/>
      <c r="GC231" s="47"/>
      <c r="GD231" s="47"/>
      <c r="GE231" s="47"/>
      <c r="GF231" s="47"/>
      <c r="GG231" s="47"/>
      <c r="GH231" s="47"/>
      <c r="GI231" s="47"/>
      <c r="GJ231" s="47"/>
      <c r="GK231" s="47"/>
      <c r="GL231" s="47"/>
      <c r="GM231" s="47"/>
      <c r="GN231" s="47"/>
      <c r="GO231" s="47"/>
      <c r="GP231" s="47"/>
      <c r="GQ231" s="47"/>
      <c r="GR231" s="47"/>
      <c r="GS231" s="47"/>
      <c r="GT231" s="47"/>
      <c r="GU231" s="47"/>
      <c r="GV231" s="47"/>
      <c r="GW231" s="47"/>
      <c r="GX231" s="47"/>
      <c r="GY231" s="47"/>
      <c r="GZ231" s="47"/>
      <c r="HA231" s="47"/>
      <c r="HB231" s="47"/>
      <c r="HC231" s="47"/>
      <c r="HD231" s="47"/>
      <c r="HE231" s="47"/>
      <c r="HF231" s="47"/>
      <c r="HG231" s="47"/>
      <c r="HH231" s="47"/>
      <c r="HI231" s="47"/>
      <c r="HJ231" s="47"/>
      <c r="HK231" s="47"/>
      <c r="HL231" s="47"/>
      <c r="HM231" s="47"/>
      <c r="HN231" s="47"/>
      <c r="HO231" s="47"/>
      <c r="HP231" s="47"/>
      <c r="HQ231" s="47"/>
      <c r="HR231" s="47"/>
      <c r="HS231" s="47"/>
      <c r="HT231" s="47"/>
      <c r="HU231" s="47"/>
      <c r="HV231" s="47"/>
      <c r="HW231" s="47"/>
      <c r="HX231" s="47"/>
      <c r="HY231" s="47"/>
      <c r="HZ231" s="47"/>
      <c r="IA231" s="47"/>
      <c r="IB231" s="47"/>
      <c r="IC231" s="47"/>
      <c r="ID231" s="47"/>
      <c r="IE231" s="47"/>
      <c r="IF231" s="47"/>
      <c r="IG231" s="47"/>
      <c r="IH231" s="47"/>
      <c r="II231" s="47"/>
      <c r="IJ231" s="47"/>
      <c r="IK231" s="47"/>
      <c r="IL231" s="47"/>
      <c r="IM231" s="47"/>
      <c r="IN231" s="47"/>
      <c r="IO231" s="47"/>
      <c r="IP231" s="47"/>
      <c r="IQ231" s="47"/>
      <c r="IR231" s="47"/>
      <c r="IS231" s="47"/>
      <c r="IT231" s="47"/>
      <c r="IU231" s="47"/>
      <c r="IV231" s="47"/>
      <c r="IW231" s="47"/>
      <c r="IX231" s="47"/>
      <c r="IY231" s="47"/>
      <c r="IZ231" s="47"/>
      <c r="JA231" s="47"/>
      <c r="JB231" s="47"/>
      <c r="JC231" s="47"/>
      <c r="JD231" s="47"/>
      <c r="JE231" s="47"/>
      <c r="JF231" s="47"/>
      <c r="JG231" s="47"/>
      <c r="JH231" s="47"/>
      <c r="JI231" s="47"/>
      <c r="JJ231" s="47"/>
      <c r="JK231" s="47"/>
      <c r="JL231" s="47"/>
      <c r="JM231" s="47"/>
      <c r="JN231" s="47"/>
      <c r="JO231" s="47"/>
      <c r="JP231" s="47"/>
      <c r="JQ231" s="47"/>
      <c r="JR231" s="47"/>
      <c r="JS231" s="47"/>
      <c r="JT231" s="47"/>
      <c r="JU231" s="47"/>
      <c r="JV231" s="47"/>
      <c r="JW231" s="47"/>
      <c r="JX231" s="47"/>
      <c r="JY231" s="47"/>
      <c r="JZ231" s="47"/>
      <c r="KA231" s="47"/>
      <c r="KB231" s="47"/>
      <c r="KC231" s="47"/>
      <c r="KD231" s="47"/>
      <c r="KE231" s="47"/>
      <c r="KF231" s="47"/>
      <c r="KG231" s="47"/>
      <c r="KH231" s="47"/>
      <c r="KI231" s="47"/>
      <c r="KJ231" s="47"/>
      <c r="KK231" s="47"/>
      <c r="KL231" s="47"/>
      <c r="KM231" s="47"/>
      <c r="KN231" s="47"/>
      <c r="KO231" s="47"/>
      <c r="KP231" s="47"/>
      <c r="KQ231" s="47"/>
      <c r="KR231" s="47"/>
      <c r="KS231" s="47"/>
      <c r="KT231" s="47"/>
      <c r="KU231" s="47"/>
      <c r="KV231" s="47"/>
      <c r="KW231" s="47"/>
      <c r="KX231" s="47"/>
      <c r="KY231" s="47"/>
      <c r="KZ231" s="47"/>
      <c r="LA231" s="47"/>
      <c r="LB231" s="47"/>
      <c r="LC231" s="47"/>
      <c r="LD231" s="47"/>
      <c r="LE231" s="47"/>
      <c r="LF231" s="47"/>
      <c r="LG231" s="47"/>
      <c r="LH231" s="47"/>
      <c r="LI231" s="47"/>
      <c r="LJ231" s="47"/>
      <c r="LK231" s="47"/>
      <c r="LL231" s="47"/>
      <c r="LM231" s="47"/>
      <c r="LN231" s="47"/>
      <c r="LO231" s="47"/>
      <c r="LP231" s="47"/>
      <c r="LQ231" s="47"/>
      <c r="LR231" s="47"/>
      <c r="LS231" s="47"/>
      <c r="LT231" s="47"/>
      <c r="LU231" s="47"/>
      <c r="LV231" s="47"/>
      <c r="LW231" s="47"/>
      <c r="LX231" s="47"/>
      <c r="LY231" s="47"/>
      <c r="LZ231" s="47"/>
      <c r="MA231" s="47"/>
      <c r="MB231" s="47"/>
      <c r="MC231" s="47"/>
      <c r="MD231" s="47"/>
      <c r="ME231" s="47"/>
      <c r="MF231" s="47"/>
      <c r="MG231" s="47"/>
      <c r="MH231" s="47"/>
      <c r="MI231" s="47"/>
      <c r="MJ231" s="47"/>
      <c r="MK231" s="47"/>
      <c r="ML231" s="47"/>
      <c r="MM231" s="47"/>
      <c r="MN231" s="47"/>
      <c r="MO231" s="47"/>
      <c r="MP231" s="47"/>
      <c r="MQ231" s="47"/>
      <c r="MR231" s="47"/>
      <c r="MS231" s="47"/>
      <c r="MT231" s="47"/>
      <c r="MU231" s="47"/>
      <c r="MV231" s="47"/>
      <c r="MW231" s="47"/>
      <c r="MX231" s="47"/>
      <c r="MY231" s="47"/>
      <c r="MZ231" s="47"/>
      <c r="NA231" s="47"/>
      <c r="NB231" s="47"/>
      <c r="NC231" s="47"/>
      <c r="ND231" s="47"/>
      <c r="NE231" s="47"/>
      <c r="NF231" s="47"/>
      <c r="NG231" s="47"/>
      <c r="NH231" s="47"/>
      <c r="NI231" s="47"/>
      <c r="NJ231" s="47"/>
      <c r="NK231" s="47"/>
      <c r="NL231" s="47"/>
      <c r="NM231" s="47"/>
      <c r="NN231" s="47"/>
      <c r="NO231" s="47"/>
      <c r="NP231" s="47"/>
      <c r="NQ231" s="47"/>
      <c r="NR231" s="47"/>
      <c r="NS231" s="47"/>
      <c r="NT231" s="47"/>
      <c r="NU231" s="47"/>
      <c r="NV231" s="47"/>
      <c r="NW231" s="47"/>
      <c r="NX231" s="47"/>
      <c r="NY231" s="47"/>
      <c r="NZ231" s="47"/>
      <c r="OA231" s="47"/>
      <c r="OB231" s="47"/>
      <c r="OC231" s="47"/>
      <c r="OD231" s="47"/>
      <c r="OE231" s="47"/>
      <c r="OF231" s="47"/>
      <c r="OG231" s="47"/>
      <c r="OH231" s="47"/>
      <c r="OI231" s="47"/>
      <c r="OJ231" s="47"/>
      <c r="OK231" s="47"/>
      <c r="OL231" s="47"/>
      <c r="OM231" s="47"/>
      <c r="ON231" s="47"/>
      <c r="OO231" s="47"/>
      <c r="OP231" s="47"/>
      <c r="OQ231" s="47"/>
      <c r="OR231" s="47"/>
      <c r="OS231" s="47"/>
      <c r="OT231" s="47"/>
      <c r="OU231" s="47"/>
      <c r="OV231" s="47"/>
      <c r="OW231" s="47"/>
      <c r="OX231" s="47"/>
      <c r="OY231" s="47"/>
      <c r="OZ231" s="47"/>
      <c r="PA231" s="47"/>
      <c r="PB231" s="47"/>
      <c r="PC231" s="47"/>
      <c r="PD231" s="47"/>
      <c r="PE231" s="47"/>
      <c r="PF231" s="47"/>
      <c r="PG231" s="47"/>
      <c r="PH231" s="47"/>
      <c r="PI231" s="47"/>
      <c r="PJ231" s="47"/>
      <c r="PK231" s="47"/>
      <c r="PL231" s="47"/>
      <c r="PM231" s="47"/>
      <c r="PN231" s="47"/>
      <c r="PO231" s="47"/>
      <c r="PP231" s="47"/>
      <c r="PQ231" s="47"/>
      <c r="PR231" s="47"/>
      <c r="PS231" s="47"/>
      <c r="PT231" s="47"/>
      <c r="PU231" s="47"/>
      <c r="PV231" s="47"/>
      <c r="PW231" s="47"/>
      <c r="PX231" s="47"/>
      <c r="PY231" s="47"/>
      <c r="PZ231" s="47"/>
      <c r="QA231" s="47"/>
      <c r="QB231" s="47"/>
      <c r="QC231" s="47"/>
      <c r="QD231" s="47"/>
      <c r="QE231" s="47"/>
      <c r="QF231" s="47"/>
      <c r="QG231" s="47"/>
      <c r="QH231" s="47"/>
      <c r="QI231" s="47"/>
      <c r="QJ231" s="47"/>
      <c r="QK231" s="47"/>
      <c r="QL231" s="47"/>
      <c r="QM231" s="47"/>
      <c r="QN231" s="47"/>
      <c r="QO231" s="47"/>
      <c r="QP231" s="47"/>
      <c r="QQ231" s="47"/>
      <c r="QR231" s="47"/>
      <c r="QS231" s="47"/>
      <c r="QT231" s="47"/>
      <c r="QU231" s="47"/>
      <c r="QV231" s="47"/>
      <c r="QW231" s="47"/>
      <c r="QX231" s="47"/>
      <c r="QY231" s="47"/>
      <c r="QZ231" s="47"/>
      <c r="RA231" s="47"/>
      <c r="RB231" s="47"/>
      <c r="RC231" s="47"/>
      <c r="RD231" s="47"/>
      <c r="RE231" s="47"/>
      <c r="RF231" s="47"/>
      <c r="RG231" s="47"/>
      <c r="RH231" s="47"/>
      <c r="RI231" s="47"/>
      <c r="RJ231" s="47"/>
      <c r="RK231" s="47"/>
      <c r="RL231" s="47"/>
      <c r="RM231" s="47"/>
      <c r="RN231" s="47"/>
      <c r="RO231" s="47"/>
      <c r="RP231" s="47"/>
      <c r="RQ231" s="47"/>
      <c r="RR231" s="47"/>
      <c r="RS231" s="47"/>
      <c r="RT231" s="47"/>
      <c r="RU231" s="47"/>
      <c r="RV231" s="47"/>
      <c r="RW231" s="47"/>
      <c r="RX231" s="47"/>
      <c r="RY231" s="47"/>
      <c r="RZ231" s="47"/>
      <c r="SA231" s="47"/>
      <c r="SB231" s="47"/>
      <c r="SC231" s="47"/>
      <c r="SD231" s="47"/>
      <c r="SE231" s="47"/>
      <c r="SF231" s="47"/>
      <c r="SG231" s="47"/>
      <c r="SH231" s="47"/>
      <c r="SI231" s="47"/>
      <c r="SJ231" s="47"/>
      <c r="SK231" s="47"/>
      <c r="SL231" s="47"/>
      <c r="SM231" s="47"/>
      <c r="SN231" s="47"/>
      <c r="SO231" s="47"/>
      <c r="SP231" s="47"/>
      <c r="SQ231" s="47"/>
      <c r="SR231" s="47"/>
      <c r="SS231" s="47"/>
      <c r="ST231" s="47"/>
      <c r="SU231" s="47"/>
      <c r="SV231" s="47"/>
      <c r="SW231" s="47"/>
      <c r="SX231" s="47"/>
      <c r="SY231" s="47"/>
      <c r="SZ231" s="47"/>
      <c r="TA231" s="47"/>
      <c r="TB231" s="47"/>
      <c r="TC231" s="47"/>
      <c r="TD231" s="47"/>
      <c r="TE231" s="47"/>
      <c r="TF231" s="47"/>
      <c r="TG231" s="47"/>
      <c r="TH231" s="47"/>
      <c r="TI231" s="47"/>
      <c r="TJ231" s="47"/>
      <c r="TK231" s="47"/>
      <c r="TL231" s="47"/>
      <c r="TM231" s="47"/>
      <c r="TN231" s="47"/>
      <c r="TO231" s="47"/>
      <c r="TP231" s="47"/>
      <c r="TQ231" s="47"/>
      <c r="TR231" s="47"/>
      <c r="TS231" s="47"/>
      <c r="TT231" s="47"/>
      <c r="TU231" s="47"/>
      <c r="TV231" s="47"/>
      <c r="TW231" s="47"/>
      <c r="TX231" s="47"/>
      <c r="TY231" s="47"/>
      <c r="TZ231" s="47"/>
      <c r="UA231" s="47"/>
      <c r="UB231" s="47"/>
      <c r="UC231" s="47"/>
      <c r="UD231" s="47"/>
      <c r="UE231" s="47"/>
      <c r="UF231" s="47"/>
      <c r="UG231" s="47"/>
      <c r="UH231" s="47"/>
      <c r="UI231" s="47"/>
      <c r="UJ231" s="47"/>
      <c r="UK231" s="47"/>
      <c r="UL231" s="47"/>
      <c r="UM231" s="47"/>
      <c r="UN231" s="47"/>
      <c r="UO231" s="47"/>
      <c r="UP231" s="47"/>
      <c r="UQ231" s="47"/>
      <c r="UR231" s="47"/>
      <c r="US231" s="47"/>
      <c r="UT231" s="47"/>
      <c r="UU231" s="47"/>
      <c r="UV231" s="47"/>
      <c r="UW231" s="47"/>
      <c r="UX231" s="47"/>
      <c r="UY231" s="47"/>
      <c r="UZ231" s="47"/>
      <c r="VA231" s="47"/>
      <c r="VB231" s="47"/>
      <c r="VC231" s="47"/>
      <c r="VD231" s="47"/>
      <c r="VE231" s="47"/>
      <c r="VF231" s="47"/>
      <c r="VG231" s="47"/>
      <c r="VH231" s="47"/>
      <c r="VI231" s="47"/>
      <c r="VJ231" s="47"/>
      <c r="VK231" s="47"/>
      <c r="VL231" s="47"/>
      <c r="VM231" s="47"/>
      <c r="VN231" s="47"/>
      <c r="VO231" s="47"/>
      <c r="VP231" s="47"/>
      <c r="VQ231" s="47"/>
      <c r="VR231" s="47"/>
      <c r="VS231" s="47"/>
      <c r="VT231" s="47"/>
      <c r="VU231" s="47"/>
      <c r="VV231" s="47"/>
      <c r="VW231" s="47"/>
      <c r="VX231" s="47"/>
      <c r="VY231" s="47"/>
      <c r="VZ231" s="47"/>
      <c r="WA231" s="47"/>
      <c r="WB231" s="47"/>
      <c r="WC231" s="47"/>
      <c r="WD231" s="47"/>
      <c r="WE231" s="47"/>
      <c r="WF231" s="47"/>
      <c r="WG231" s="47"/>
      <c r="WH231" s="47"/>
      <c r="WI231" s="47"/>
      <c r="WJ231" s="47"/>
      <c r="WK231" s="47"/>
      <c r="WL231" s="47"/>
      <c r="WM231" s="47"/>
      <c r="WN231" s="47"/>
      <c r="WO231" s="47"/>
      <c r="WP231" s="47"/>
      <c r="WQ231" s="47"/>
      <c r="WR231" s="47"/>
      <c r="WS231" s="47"/>
      <c r="WT231" s="47"/>
      <c r="WU231" s="47"/>
      <c r="WV231" s="47"/>
      <c r="WW231" s="47"/>
      <c r="WX231" s="47"/>
      <c r="WY231" s="47"/>
      <c r="WZ231" s="47"/>
      <c r="XA231" s="47"/>
      <c r="XB231" s="47"/>
      <c r="XC231" s="47"/>
      <c r="XD231" s="47"/>
      <c r="XE231" s="47"/>
      <c r="XF231" s="47"/>
      <c r="XG231" s="47"/>
      <c r="XH231" s="47"/>
      <c r="XI231" s="47"/>
      <c r="XJ231" s="47"/>
      <c r="XK231" s="47"/>
      <c r="XL231" s="47"/>
      <c r="XM231" s="47"/>
      <c r="XN231" s="47"/>
      <c r="XO231" s="47"/>
      <c r="XP231" s="47"/>
      <c r="XQ231" s="47"/>
      <c r="XR231" s="47"/>
      <c r="XS231" s="47"/>
      <c r="XT231" s="47"/>
      <c r="XU231" s="47"/>
      <c r="XV231" s="47"/>
      <c r="XW231" s="47"/>
      <c r="XX231" s="47"/>
      <c r="XY231" s="47"/>
      <c r="XZ231" s="47"/>
      <c r="YA231" s="47"/>
      <c r="YB231" s="47"/>
      <c r="YC231" s="47"/>
      <c r="YD231" s="47"/>
      <c r="YE231" s="47"/>
      <c r="YF231" s="47"/>
      <c r="YG231" s="47"/>
      <c r="YH231" s="47"/>
      <c r="YI231" s="47"/>
      <c r="YJ231" s="47"/>
      <c r="YK231" s="47"/>
      <c r="YL231" s="47"/>
      <c r="YM231" s="47"/>
      <c r="YN231" s="47"/>
      <c r="YO231" s="47"/>
      <c r="YP231" s="47"/>
      <c r="YQ231" s="47"/>
      <c r="YR231" s="47"/>
    </row>
    <row r="232" spans="1:668" s="8" customFormat="1" ht="15.75" x14ac:dyDescent="0.25">
      <c r="A232" s="30" t="s">
        <v>192</v>
      </c>
      <c r="B232" s="75" t="s">
        <v>165</v>
      </c>
      <c r="C232" s="76" t="s">
        <v>72</v>
      </c>
      <c r="D232" s="79">
        <v>44627</v>
      </c>
      <c r="E232" s="10" t="s">
        <v>113</v>
      </c>
      <c r="F232" s="137">
        <v>35000</v>
      </c>
      <c r="G232" s="137">
        <v>1004.5</v>
      </c>
      <c r="H232" s="137">
        <v>0</v>
      </c>
      <c r="I232" s="137">
        <v>1064</v>
      </c>
      <c r="J232" s="137">
        <v>25</v>
      </c>
      <c r="K232" s="137">
        <v>2093.5</v>
      </c>
      <c r="L232" s="138">
        <v>32906.5</v>
      </c>
      <c r="O232" s="77"/>
      <c r="P232" s="77"/>
      <c r="Q232" s="77"/>
      <c r="R232" s="77"/>
      <c r="S232" s="77"/>
      <c r="T232" s="77"/>
      <c r="U232" s="77"/>
      <c r="V232" s="77"/>
      <c r="W232" s="77"/>
      <c r="X232" s="77"/>
      <c r="Y232" s="77"/>
      <c r="Z232" s="77"/>
      <c r="AA232" s="77"/>
      <c r="AB232" s="77"/>
      <c r="AC232" s="77"/>
      <c r="AD232" s="77"/>
      <c r="AE232" s="77"/>
      <c r="AF232" s="77"/>
      <c r="AG232" s="77"/>
      <c r="AH232" s="77"/>
      <c r="AI232" s="77"/>
      <c r="AJ232" s="77"/>
      <c r="AK232" s="77"/>
      <c r="AL232" s="77"/>
      <c r="AM232" s="77"/>
      <c r="AN232" s="77"/>
      <c r="AO232" s="77"/>
      <c r="AP232" s="77"/>
      <c r="AQ232" s="77"/>
      <c r="AR232" s="77"/>
      <c r="AS232" s="77"/>
      <c r="AT232" s="47"/>
      <c r="AU232" s="47"/>
      <c r="AV232" s="47"/>
      <c r="AW232" s="47"/>
      <c r="AX232" s="47"/>
      <c r="AY232" s="47"/>
      <c r="AZ232" s="47"/>
      <c r="BA232" s="47"/>
      <c r="BB232" s="47"/>
      <c r="BC232" s="47"/>
      <c r="BD232" s="47"/>
      <c r="BE232" s="47"/>
      <c r="BF232" s="47"/>
      <c r="BG232" s="47"/>
      <c r="BH232" s="47"/>
      <c r="BI232" s="47"/>
      <c r="BJ232" s="47"/>
      <c r="BK232" s="47"/>
      <c r="BL232" s="47"/>
      <c r="BM232" s="47"/>
      <c r="BN232" s="47"/>
      <c r="BO232" s="47"/>
      <c r="BP232" s="47"/>
      <c r="BQ232" s="47"/>
      <c r="BR232" s="47"/>
      <c r="BS232" s="47"/>
      <c r="BT232" s="47"/>
      <c r="BU232" s="47"/>
      <c r="BV232" s="47"/>
      <c r="BW232" s="47"/>
      <c r="BX232" s="47"/>
      <c r="BY232" s="47"/>
      <c r="BZ232" s="47"/>
      <c r="CA232" s="47"/>
      <c r="CB232" s="47"/>
      <c r="CC232" s="47"/>
      <c r="CD232" s="47"/>
      <c r="CE232" s="47"/>
      <c r="CF232" s="47"/>
      <c r="CG232" s="47"/>
      <c r="CH232" s="47"/>
      <c r="CI232" s="47"/>
      <c r="CJ232" s="47"/>
      <c r="CK232" s="47"/>
      <c r="CL232" s="47"/>
      <c r="CM232" s="47"/>
      <c r="CN232" s="47"/>
      <c r="CO232" s="47"/>
      <c r="CP232" s="47"/>
      <c r="CQ232" s="47"/>
      <c r="CR232" s="47"/>
      <c r="CS232" s="47"/>
      <c r="CT232" s="47"/>
      <c r="CU232" s="47"/>
      <c r="CV232" s="47"/>
      <c r="CW232" s="47"/>
      <c r="CX232" s="47"/>
      <c r="CY232" s="47"/>
      <c r="CZ232" s="47"/>
      <c r="DA232" s="47"/>
      <c r="DB232" s="47"/>
      <c r="DC232" s="47"/>
      <c r="DD232" s="47"/>
      <c r="DE232" s="47"/>
      <c r="DF232" s="47"/>
      <c r="DG232" s="47"/>
      <c r="DH232" s="47"/>
      <c r="DI232" s="47"/>
      <c r="DJ232" s="47"/>
      <c r="DK232" s="47"/>
      <c r="DL232" s="47"/>
      <c r="DM232" s="47"/>
      <c r="DN232" s="47"/>
      <c r="DO232" s="47"/>
      <c r="DP232" s="47"/>
      <c r="DQ232" s="47"/>
      <c r="DR232" s="47"/>
      <c r="DS232" s="47"/>
      <c r="DT232" s="47"/>
      <c r="DU232" s="47"/>
      <c r="DV232" s="47"/>
      <c r="DW232" s="47"/>
      <c r="DX232" s="47"/>
      <c r="DY232" s="47"/>
      <c r="DZ232" s="47"/>
      <c r="EA232" s="47"/>
      <c r="EB232" s="47"/>
      <c r="EC232" s="47"/>
      <c r="ED232" s="47"/>
      <c r="EE232" s="47"/>
      <c r="EF232" s="47"/>
      <c r="EG232" s="47"/>
      <c r="EH232" s="47"/>
      <c r="EI232" s="47"/>
      <c r="EJ232" s="47"/>
      <c r="EK232" s="47"/>
      <c r="EL232" s="47"/>
      <c r="EM232" s="47"/>
      <c r="EN232" s="47"/>
      <c r="EO232" s="47"/>
      <c r="EP232" s="47"/>
      <c r="EQ232" s="47"/>
      <c r="ER232" s="47"/>
      <c r="ES232" s="47"/>
      <c r="ET232" s="47"/>
      <c r="EU232" s="47"/>
      <c r="EV232" s="47"/>
      <c r="EW232" s="47"/>
      <c r="EX232" s="47"/>
      <c r="EY232" s="47"/>
      <c r="EZ232" s="47"/>
      <c r="FA232" s="47"/>
      <c r="FB232" s="47"/>
      <c r="FC232" s="47"/>
      <c r="FD232" s="47"/>
      <c r="FE232" s="47"/>
      <c r="FF232" s="47"/>
      <c r="FG232" s="47"/>
      <c r="FH232" s="47"/>
      <c r="FI232" s="47"/>
      <c r="FJ232" s="47"/>
      <c r="FK232" s="47"/>
      <c r="FL232" s="47"/>
      <c r="FM232" s="47"/>
      <c r="FN232" s="47"/>
      <c r="FO232" s="47"/>
      <c r="FP232" s="47"/>
      <c r="FQ232" s="47"/>
      <c r="FR232" s="47"/>
      <c r="FS232" s="47"/>
      <c r="FT232" s="47"/>
      <c r="FU232" s="47"/>
      <c r="FV232" s="47"/>
      <c r="FW232" s="47"/>
      <c r="FX232" s="47"/>
      <c r="FY232" s="47"/>
      <c r="FZ232" s="47"/>
      <c r="GA232" s="47"/>
      <c r="GB232" s="47"/>
      <c r="GC232" s="47"/>
      <c r="GD232" s="47"/>
      <c r="GE232" s="47"/>
      <c r="GF232" s="47"/>
      <c r="GG232" s="47"/>
      <c r="GH232" s="47"/>
      <c r="GI232" s="47"/>
      <c r="GJ232" s="47"/>
      <c r="GK232" s="47"/>
      <c r="GL232" s="47"/>
      <c r="GM232" s="47"/>
      <c r="GN232" s="47"/>
      <c r="GO232" s="47"/>
      <c r="GP232" s="47"/>
      <c r="GQ232" s="47"/>
      <c r="GR232" s="47"/>
      <c r="GS232" s="47"/>
      <c r="GT232" s="47"/>
      <c r="GU232" s="47"/>
      <c r="GV232" s="47"/>
      <c r="GW232" s="47"/>
      <c r="GX232" s="47"/>
      <c r="GY232" s="47"/>
      <c r="GZ232" s="47"/>
      <c r="HA232" s="47"/>
      <c r="HB232" s="47"/>
      <c r="HC232" s="47"/>
      <c r="HD232" s="47"/>
      <c r="HE232" s="47"/>
      <c r="HF232" s="47"/>
      <c r="HG232" s="47"/>
      <c r="HH232" s="47"/>
      <c r="HI232" s="47"/>
      <c r="HJ232" s="47"/>
      <c r="HK232" s="47"/>
      <c r="HL232" s="47"/>
      <c r="HM232" s="47"/>
      <c r="HN232" s="47"/>
      <c r="HO232" s="47"/>
      <c r="HP232" s="47"/>
      <c r="HQ232" s="47"/>
      <c r="HR232" s="47"/>
      <c r="HS232" s="47"/>
      <c r="HT232" s="47"/>
      <c r="HU232" s="47"/>
      <c r="HV232" s="47"/>
      <c r="HW232" s="47"/>
      <c r="HX232" s="47"/>
      <c r="HY232" s="47"/>
      <c r="HZ232" s="47"/>
      <c r="IA232" s="47"/>
      <c r="IB232" s="47"/>
      <c r="IC232" s="47"/>
      <c r="ID232" s="47"/>
      <c r="IE232" s="47"/>
      <c r="IF232" s="47"/>
      <c r="IG232" s="47"/>
      <c r="IH232" s="47"/>
      <c r="II232" s="47"/>
      <c r="IJ232" s="47"/>
      <c r="IK232" s="47"/>
      <c r="IL232" s="47"/>
      <c r="IM232" s="47"/>
      <c r="IN232" s="47"/>
      <c r="IO232" s="47"/>
      <c r="IP232" s="47"/>
      <c r="IQ232" s="47"/>
      <c r="IR232" s="47"/>
      <c r="IS232" s="47"/>
      <c r="IT232" s="47"/>
      <c r="IU232" s="47"/>
      <c r="IV232" s="47"/>
      <c r="IW232" s="47"/>
      <c r="IX232" s="47"/>
      <c r="IY232" s="47"/>
      <c r="IZ232" s="47"/>
      <c r="JA232" s="47"/>
      <c r="JB232" s="47"/>
      <c r="JC232" s="47"/>
      <c r="JD232" s="47"/>
      <c r="JE232" s="47"/>
      <c r="JF232" s="47"/>
      <c r="JG232" s="47"/>
      <c r="JH232" s="47"/>
      <c r="JI232" s="47"/>
      <c r="JJ232" s="47"/>
      <c r="JK232" s="47"/>
      <c r="JL232" s="47"/>
      <c r="JM232" s="47"/>
      <c r="JN232" s="47"/>
      <c r="JO232" s="47"/>
      <c r="JP232" s="47"/>
      <c r="JQ232" s="47"/>
      <c r="JR232" s="47"/>
      <c r="JS232" s="47"/>
      <c r="JT232" s="47"/>
      <c r="JU232" s="47"/>
      <c r="JV232" s="47"/>
      <c r="JW232" s="47"/>
      <c r="JX232" s="47"/>
      <c r="JY232" s="47"/>
      <c r="JZ232" s="47"/>
      <c r="KA232" s="47"/>
      <c r="KB232" s="47"/>
      <c r="KC232" s="47"/>
      <c r="KD232" s="47"/>
      <c r="KE232" s="47"/>
      <c r="KF232" s="47"/>
      <c r="KG232" s="47"/>
      <c r="KH232" s="47"/>
      <c r="KI232" s="47"/>
      <c r="KJ232" s="47"/>
      <c r="KK232" s="47"/>
      <c r="KL232" s="47"/>
      <c r="KM232" s="47"/>
      <c r="KN232" s="47"/>
      <c r="KO232" s="47"/>
      <c r="KP232" s="47"/>
      <c r="KQ232" s="47"/>
      <c r="KR232" s="47"/>
      <c r="KS232" s="47"/>
      <c r="KT232" s="47"/>
      <c r="KU232" s="47"/>
      <c r="KV232" s="47"/>
      <c r="KW232" s="47"/>
      <c r="KX232" s="47"/>
      <c r="KY232" s="47"/>
      <c r="KZ232" s="47"/>
      <c r="LA232" s="47"/>
      <c r="LB232" s="47"/>
      <c r="LC232" s="47"/>
      <c r="LD232" s="47"/>
      <c r="LE232" s="47"/>
      <c r="LF232" s="47"/>
      <c r="LG232" s="47"/>
      <c r="LH232" s="47"/>
      <c r="LI232" s="47"/>
      <c r="LJ232" s="47"/>
      <c r="LK232" s="47"/>
      <c r="LL232" s="47"/>
      <c r="LM232" s="47"/>
      <c r="LN232" s="47"/>
      <c r="LO232" s="47"/>
      <c r="LP232" s="47"/>
      <c r="LQ232" s="47"/>
      <c r="LR232" s="47"/>
      <c r="LS232" s="47"/>
      <c r="LT232" s="47"/>
      <c r="LU232" s="47"/>
      <c r="LV232" s="47"/>
      <c r="LW232" s="47"/>
      <c r="LX232" s="47"/>
      <c r="LY232" s="47"/>
      <c r="LZ232" s="47"/>
      <c r="MA232" s="47"/>
      <c r="MB232" s="47"/>
      <c r="MC232" s="47"/>
      <c r="MD232" s="47"/>
      <c r="ME232" s="47"/>
      <c r="MF232" s="47"/>
      <c r="MG232" s="47"/>
      <c r="MH232" s="47"/>
      <c r="MI232" s="47"/>
      <c r="MJ232" s="47"/>
      <c r="MK232" s="47"/>
      <c r="ML232" s="47"/>
      <c r="MM232" s="47"/>
      <c r="MN232" s="47"/>
      <c r="MO232" s="47"/>
      <c r="MP232" s="47"/>
      <c r="MQ232" s="47"/>
      <c r="MR232" s="47"/>
      <c r="MS232" s="47"/>
      <c r="MT232" s="47"/>
      <c r="MU232" s="47"/>
      <c r="MV232" s="47"/>
      <c r="MW232" s="47"/>
      <c r="MX232" s="47"/>
      <c r="MY232" s="47"/>
      <c r="MZ232" s="47"/>
      <c r="NA232" s="47"/>
      <c r="NB232" s="47"/>
      <c r="NC232" s="47"/>
      <c r="ND232" s="47"/>
      <c r="NE232" s="47"/>
      <c r="NF232" s="47"/>
      <c r="NG232" s="47"/>
      <c r="NH232" s="47"/>
      <c r="NI232" s="47"/>
      <c r="NJ232" s="47"/>
      <c r="NK232" s="47"/>
      <c r="NL232" s="47"/>
      <c r="NM232" s="47"/>
      <c r="NN232" s="47"/>
      <c r="NO232" s="47"/>
      <c r="NP232" s="47"/>
      <c r="NQ232" s="47"/>
      <c r="NR232" s="47"/>
      <c r="NS232" s="47"/>
      <c r="NT232" s="47"/>
      <c r="NU232" s="47"/>
      <c r="NV232" s="47"/>
      <c r="NW232" s="47"/>
      <c r="NX232" s="47"/>
      <c r="NY232" s="47"/>
      <c r="NZ232" s="47"/>
      <c r="OA232" s="47"/>
      <c r="OB232" s="47"/>
      <c r="OC232" s="47"/>
      <c r="OD232" s="47"/>
      <c r="OE232" s="47"/>
      <c r="OF232" s="47"/>
      <c r="OG232" s="47"/>
      <c r="OH232" s="47"/>
      <c r="OI232" s="47"/>
      <c r="OJ232" s="47"/>
      <c r="OK232" s="47"/>
      <c r="OL232" s="47"/>
      <c r="OM232" s="47"/>
      <c r="ON232" s="47"/>
      <c r="OO232" s="47"/>
      <c r="OP232" s="47"/>
      <c r="OQ232" s="47"/>
      <c r="OR232" s="47"/>
      <c r="OS232" s="47"/>
      <c r="OT232" s="47"/>
      <c r="OU232" s="47"/>
      <c r="OV232" s="47"/>
      <c r="OW232" s="47"/>
      <c r="OX232" s="47"/>
      <c r="OY232" s="47"/>
      <c r="OZ232" s="47"/>
      <c r="PA232" s="47"/>
      <c r="PB232" s="47"/>
      <c r="PC232" s="47"/>
      <c r="PD232" s="47"/>
      <c r="PE232" s="47"/>
      <c r="PF232" s="47"/>
      <c r="PG232" s="47"/>
      <c r="PH232" s="47"/>
      <c r="PI232" s="47"/>
      <c r="PJ232" s="47"/>
      <c r="PK232" s="47"/>
      <c r="PL232" s="47"/>
      <c r="PM232" s="47"/>
      <c r="PN232" s="47"/>
      <c r="PO232" s="47"/>
      <c r="PP232" s="47"/>
      <c r="PQ232" s="47"/>
      <c r="PR232" s="47"/>
      <c r="PS232" s="47"/>
      <c r="PT232" s="47"/>
      <c r="PU232" s="47"/>
      <c r="PV232" s="47"/>
      <c r="PW232" s="47"/>
      <c r="PX232" s="47"/>
      <c r="PY232" s="47"/>
      <c r="PZ232" s="47"/>
      <c r="QA232" s="47"/>
      <c r="QB232" s="47"/>
      <c r="QC232" s="47"/>
      <c r="QD232" s="47"/>
      <c r="QE232" s="47"/>
      <c r="QF232" s="47"/>
      <c r="QG232" s="47"/>
      <c r="QH232" s="47"/>
      <c r="QI232" s="47"/>
      <c r="QJ232" s="47"/>
      <c r="QK232" s="47"/>
      <c r="QL232" s="47"/>
      <c r="QM232" s="47"/>
      <c r="QN232" s="47"/>
      <c r="QO232" s="47"/>
      <c r="QP232" s="47"/>
      <c r="QQ232" s="47"/>
      <c r="QR232" s="47"/>
      <c r="QS232" s="47"/>
      <c r="QT232" s="47"/>
      <c r="QU232" s="47"/>
      <c r="QV232" s="47"/>
      <c r="QW232" s="47"/>
      <c r="QX232" s="47"/>
      <c r="QY232" s="47"/>
      <c r="QZ232" s="47"/>
      <c r="RA232" s="47"/>
      <c r="RB232" s="47"/>
      <c r="RC232" s="47"/>
      <c r="RD232" s="47"/>
      <c r="RE232" s="47"/>
      <c r="RF232" s="47"/>
      <c r="RG232" s="47"/>
      <c r="RH232" s="47"/>
      <c r="RI232" s="47"/>
      <c r="RJ232" s="47"/>
      <c r="RK232" s="47"/>
      <c r="RL232" s="47"/>
      <c r="RM232" s="47"/>
      <c r="RN232" s="47"/>
      <c r="RO232" s="47"/>
      <c r="RP232" s="47"/>
      <c r="RQ232" s="47"/>
      <c r="RR232" s="47"/>
      <c r="RS232" s="47"/>
      <c r="RT232" s="47"/>
      <c r="RU232" s="47"/>
      <c r="RV232" s="47"/>
      <c r="RW232" s="47"/>
      <c r="RX232" s="47"/>
      <c r="RY232" s="47"/>
      <c r="RZ232" s="47"/>
      <c r="SA232" s="47"/>
      <c r="SB232" s="47"/>
      <c r="SC232" s="47"/>
      <c r="SD232" s="47"/>
      <c r="SE232" s="47"/>
      <c r="SF232" s="47"/>
      <c r="SG232" s="47"/>
      <c r="SH232" s="47"/>
      <c r="SI232" s="47"/>
      <c r="SJ232" s="47"/>
      <c r="SK232" s="47"/>
      <c r="SL232" s="47"/>
      <c r="SM232" s="47"/>
      <c r="SN232" s="47"/>
      <c r="SO232" s="47"/>
      <c r="SP232" s="47"/>
      <c r="SQ232" s="47"/>
      <c r="SR232" s="47"/>
      <c r="SS232" s="47"/>
      <c r="ST232" s="47"/>
      <c r="SU232" s="47"/>
      <c r="SV232" s="47"/>
      <c r="SW232" s="47"/>
      <c r="SX232" s="47"/>
      <c r="SY232" s="47"/>
      <c r="SZ232" s="47"/>
      <c r="TA232" s="47"/>
      <c r="TB232" s="47"/>
      <c r="TC232" s="47"/>
      <c r="TD232" s="47"/>
      <c r="TE232" s="47"/>
      <c r="TF232" s="47"/>
      <c r="TG232" s="47"/>
      <c r="TH232" s="47"/>
      <c r="TI232" s="47"/>
      <c r="TJ232" s="47"/>
      <c r="TK232" s="47"/>
      <c r="TL232" s="47"/>
      <c r="TM232" s="47"/>
      <c r="TN232" s="47"/>
      <c r="TO232" s="47"/>
      <c r="TP232" s="47"/>
      <c r="TQ232" s="47"/>
      <c r="TR232" s="47"/>
      <c r="TS232" s="47"/>
      <c r="TT232" s="47"/>
      <c r="TU232" s="47"/>
      <c r="TV232" s="47"/>
      <c r="TW232" s="47"/>
      <c r="TX232" s="47"/>
      <c r="TY232" s="47"/>
      <c r="TZ232" s="47"/>
      <c r="UA232" s="47"/>
      <c r="UB232" s="47"/>
      <c r="UC232" s="47"/>
      <c r="UD232" s="47"/>
      <c r="UE232" s="47"/>
      <c r="UF232" s="47"/>
      <c r="UG232" s="47"/>
      <c r="UH232" s="47"/>
      <c r="UI232" s="47"/>
      <c r="UJ232" s="47"/>
      <c r="UK232" s="47"/>
      <c r="UL232" s="47"/>
      <c r="UM232" s="47"/>
      <c r="UN232" s="47"/>
      <c r="UO232" s="47"/>
      <c r="UP232" s="47"/>
      <c r="UQ232" s="47"/>
      <c r="UR232" s="47"/>
      <c r="US232" s="47"/>
      <c r="UT232" s="47"/>
      <c r="UU232" s="47"/>
      <c r="UV232" s="47"/>
      <c r="UW232" s="47"/>
      <c r="UX232" s="47"/>
      <c r="UY232" s="47"/>
      <c r="UZ232" s="47"/>
      <c r="VA232" s="47"/>
      <c r="VB232" s="47"/>
      <c r="VC232" s="47"/>
      <c r="VD232" s="47"/>
      <c r="VE232" s="47"/>
      <c r="VF232" s="47"/>
      <c r="VG232" s="47"/>
      <c r="VH232" s="47"/>
      <c r="VI232" s="47"/>
      <c r="VJ232" s="47"/>
      <c r="VK232" s="47"/>
      <c r="VL232" s="47"/>
      <c r="VM232" s="47"/>
      <c r="VN232" s="47"/>
      <c r="VO232" s="47"/>
      <c r="VP232" s="47"/>
      <c r="VQ232" s="47"/>
      <c r="VR232" s="47"/>
      <c r="VS232" s="47"/>
      <c r="VT232" s="47"/>
      <c r="VU232" s="47"/>
      <c r="VV232" s="47"/>
      <c r="VW232" s="47"/>
      <c r="VX232" s="47"/>
      <c r="VY232" s="47"/>
      <c r="VZ232" s="47"/>
      <c r="WA232" s="47"/>
      <c r="WB232" s="47"/>
      <c r="WC232" s="47"/>
      <c r="WD232" s="47"/>
      <c r="WE232" s="47"/>
      <c r="WF232" s="47"/>
      <c r="WG232" s="47"/>
      <c r="WH232" s="47"/>
      <c r="WI232" s="47"/>
      <c r="WJ232" s="47"/>
      <c r="WK232" s="47"/>
      <c r="WL232" s="47"/>
      <c r="WM232" s="47"/>
      <c r="WN232" s="47"/>
      <c r="WO232" s="47"/>
      <c r="WP232" s="47"/>
      <c r="WQ232" s="47"/>
      <c r="WR232" s="47"/>
      <c r="WS232" s="47"/>
      <c r="WT232" s="47"/>
      <c r="WU232" s="47"/>
      <c r="WV232" s="47"/>
      <c r="WW232" s="47"/>
      <c r="WX232" s="47"/>
      <c r="WY232" s="47"/>
      <c r="WZ232" s="47"/>
      <c r="XA232" s="47"/>
      <c r="XB232" s="47"/>
      <c r="XC232" s="47"/>
      <c r="XD232" s="47"/>
      <c r="XE232" s="47"/>
      <c r="XF232" s="47"/>
      <c r="XG232" s="47"/>
      <c r="XH232" s="47"/>
      <c r="XI232" s="47"/>
      <c r="XJ232" s="47"/>
      <c r="XK232" s="47"/>
      <c r="XL232" s="47"/>
      <c r="XM232" s="47"/>
      <c r="XN232" s="47"/>
      <c r="XO232" s="47"/>
      <c r="XP232" s="47"/>
      <c r="XQ232" s="47"/>
      <c r="XR232" s="47"/>
      <c r="XS232" s="47"/>
      <c r="XT232" s="47"/>
      <c r="XU232" s="47"/>
      <c r="XV232" s="47"/>
      <c r="XW232" s="47"/>
      <c r="XX232" s="47"/>
      <c r="XY232" s="47"/>
      <c r="XZ232" s="47"/>
      <c r="YA232" s="47"/>
      <c r="YB232" s="47"/>
      <c r="YC232" s="47"/>
      <c r="YD232" s="47"/>
      <c r="YE232" s="47"/>
      <c r="YF232" s="47"/>
      <c r="YG232" s="47"/>
      <c r="YH232" s="47"/>
      <c r="YI232" s="47"/>
      <c r="YJ232" s="47"/>
      <c r="YK232" s="47"/>
      <c r="YL232" s="47"/>
      <c r="YM232" s="47"/>
      <c r="YN232" s="47"/>
      <c r="YO232" s="47"/>
      <c r="YP232" s="47"/>
      <c r="YQ232" s="47"/>
      <c r="YR232" s="47"/>
    </row>
    <row r="233" spans="1:668" s="8" customFormat="1" ht="15.75" x14ac:dyDescent="0.25">
      <c r="A233" s="30" t="s">
        <v>193</v>
      </c>
      <c r="B233" s="75" t="s">
        <v>165</v>
      </c>
      <c r="C233" s="76" t="s">
        <v>73</v>
      </c>
      <c r="D233" s="79">
        <v>44627</v>
      </c>
      <c r="E233" s="10" t="s">
        <v>113</v>
      </c>
      <c r="F233" s="137">
        <v>35000</v>
      </c>
      <c r="G233" s="137">
        <v>1004.5</v>
      </c>
      <c r="H233" s="137">
        <v>0</v>
      </c>
      <c r="I233" s="137">
        <v>1064</v>
      </c>
      <c r="J233" s="137">
        <v>25</v>
      </c>
      <c r="K233" s="137">
        <v>2093.5</v>
      </c>
      <c r="L233" s="138">
        <v>32906.5</v>
      </c>
      <c r="O233" s="77"/>
      <c r="P233" s="77"/>
      <c r="Q233" s="77"/>
      <c r="R233" s="77"/>
      <c r="S233" s="77"/>
      <c r="T233" s="77"/>
      <c r="U233" s="77"/>
      <c r="V233" s="77"/>
      <c r="W233" s="77"/>
      <c r="X233" s="77"/>
      <c r="Y233" s="77"/>
      <c r="Z233" s="77"/>
      <c r="AA233" s="77"/>
      <c r="AB233" s="77"/>
      <c r="AC233" s="77"/>
      <c r="AD233" s="77"/>
      <c r="AE233" s="77"/>
      <c r="AF233" s="77"/>
      <c r="AG233" s="77"/>
      <c r="AH233" s="77"/>
      <c r="AI233" s="77"/>
      <c r="AJ233" s="77"/>
      <c r="AK233" s="77"/>
      <c r="AL233" s="77"/>
      <c r="AM233" s="77"/>
      <c r="AN233" s="77"/>
      <c r="AO233" s="77"/>
      <c r="AP233" s="77"/>
      <c r="AQ233" s="77"/>
      <c r="AR233" s="77"/>
      <c r="AS233" s="77"/>
      <c r="AT233" s="47"/>
      <c r="AU233" s="47"/>
      <c r="AV233" s="47"/>
      <c r="AW233" s="47"/>
      <c r="AX233" s="47"/>
      <c r="AY233" s="47"/>
      <c r="AZ233" s="47"/>
      <c r="BA233" s="47"/>
      <c r="BB233" s="47"/>
      <c r="BC233" s="47"/>
      <c r="BD233" s="47"/>
      <c r="BE233" s="47"/>
      <c r="BF233" s="47"/>
      <c r="BG233" s="47"/>
      <c r="BH233" s="47"/>
      <c r="BI233" s="47"/>
      <c r="BJ233" s="47"/>
      <c r="BK233" s="47"/>
      <c r="BL233" s="47"/>
      <c r="BM233" s="47"/>
      <c r="BN233" s="47"/>
      <c r="BO233" s="47"/>
      <c r="BP233" s="47"/>
      <c r="BQ233" s="47"/>
      <c r="BR233" s="47"/>
      <c r="BS233" s="47"/>
      <c r="BT233" s="47"/>
      <c r="BU233" s="47"/>
      <c r="BV233" s="47"/>
      <c r="BW233" s="47"/>
      <c r="BX233" s="47"/>
      <c r="BY233" s="47"/>
      <c r="BZ233" s="47"/>
      <c r="CA233" s="47"/>
      <c r="CB233" s="47"/>
      <c r="CC233" s="47"/>
      <c r="CD233" s="47"/>
      <c r="CE233" s="47"/>
      <c r="CF233" s="47"/>
      <c r="CG233" s="47"/>
      <c r="CH233" s="47"/>
      <c r="CI233" s="47"/>
      <c r="CJ233" s="47"/>
      <c r="CK233" s="47"/>
      <c r="CL233" s="47"/>
      <c r="CM233" s="47"/>
      <c r="CN233" s="47"/>
      <c r="CO233" s="47"/>
      <c r="CP233" s="47"/>
      <c r="CQ233" s="47"/>
      <c r="CR233" s="47"/>
      <c r="CS233" s="47"/>
      <c r="CT233" s="47"/>
      <c r="CU233" s="47"/>
      <c r="CV233" s="47"/>
      <c r="CW233" s="47"/>
      <c r="CX233" s="47"/>
      <c r="CY233" s="47"/>
      <c r="CZ233" s="47"/>
      <c r="DA233" s="47"/>
      <c r="DB233" s="47"/>
      <c r="DC233" s="47"/>
      <c r="DD233" s="47"/>
      <c r="DE233" s="47"/>
      <c r="DF233" s="47"/>
      <c r="DG233" s="47"/>
      <c r="DH233" s="47"/>
      <c r="DI233" s="47"/>
      <c r="DJ233" s="47"/>
      <c r="DK233" s="47"/>
      <c r="DL233" s="47"/>
      <c r="DM233" s="47"/>
      <c r="DN233" s="47"/>
      <c r="DO233" s="47"/>
      <c r="DP233" s="47"/>
      <c r="DQ233" s="47"/>
      <c r="DR233" s="47"/>
      <c r="DS233" s="47"/>
      <c r="DT233" s="47"/>
      <c r="DU233" s="47"/>
      <c r="DV233" s="47"/>
      <c r="DW233" s="47"/>
      <c r="DX233" s="47"/>
      <c r="DY233" s="47"/>
      <c r="DZ233" s="47"/>
      <c r="EA233" s="47"/>
      <c r="EB233" s="47"/>
      <c r="EC233" s="47"/>
      <c r="ED233" s="47"/>
      <c r="EE233" s="47"/>
      <c r="EF233" s="47"/>
      <c r="EG233" s="47"/>
      <c r="EH233" s="47"/>
      <c r="EI233" s="47"/>
      <c r="EJ233" s="47"/>
      <c r="EK233" s="47"/>
      <c r="EL233" s="47"/>
      <c r="EM233" s="47"/>
      <c r="EN233" s="47"/>
      <c r="EO233" s="47"/>
      <c r="EP233" s="47"/>
      <c r="EQ233" s="47"/>
      <c r="ER233" s="47"/>
      <c r="ES233" s="47"/>
      <c r="ET233" s="47"/>
      <c r="EU233" s="47"/>
      <c r="EV233" s="47"/>
      <c r="EW233" s="47"/>
      <c r="EX233" s="47"/>
      <c r="EY233" s="47"/>
      <c r="EZ233" s="47"/>
      <c r="FA233" s="47"/>
      <c r="FB233" s="47"/>
      <c r="FC233" s="47"/>
      <c r="FD233" s="47"/>
      <c r="FE233" s="47"/>
      <c r="FF233" s="47"/>
      <c r="FG233" s="47"/>
      <c r="FH233" s="47"/>
      <c r="FI233" s="47"/>
      <c r="FJ233" s="47"/>
      <c r="FK233" s="47"/>
      <c r="FL233" s="47"/>
      <c r="FM233" s="47"/>
      <c r="FN233" s="47"/>
      <c r="FO233" s="47"/>
      <c r="FP233" s="47"/>
      <c r="FQ233" s="47"/>
      <c r="FR233" s="47"/>
      <c r="FS233" s="47"/>
      <c r="FT233" s="47"/>
      <c r="FU233" s="47"/>
      <c r="FV233" s="47"/>
      <c r="FW233" s="47"/>
      <c r="FX233" s="47"/>
      <c r="FY233" s="47"/>
      <c r="FZ233" s="47"/>
      <c r="GA233" s="47"/>
      <c r="GB233" s="47"/>
      <c r="GC233" s="47"/>
      <c r="GD233" s="47"/>
      <c r="GE233" s="47"/>
      <c r="GF233" s="47"/>
      <c r="GG233" s="47"/>
      <c r="GH233" s="47"/>
      <c r="GI233" s="47"/>
      <c r="GJ233" s="47"/>
      <c r="GK233" s="47"/>
      <c r="GL233" s="47"/>
      <c r="GM233" s="47"/>
      <c r="GN233" s="47"/>
      <c r="GO233" s="47"/>
      <c r="GP233" s="47"/>
      <c r="GQ233" s="47"/>
      <c r="GR233" s="47"/>
      <c r="GS233" s="47"/>
      <c r="GT233" s="47"/>
      <c r="GU233" s="47"/>
      <c r="GV233" s="47"/>
      <c r="GW233" s="47"/>
      <c r="GX233" s="47"/>
      <c r="GY233" s="47"/>
      <c r="GZ233" s="47"/>
      <c r="HA233" s="47"/>
      <c r="HB233" s="47"/>
      <c r="HC233" s="47"/>
      <c r="HD233" s="47"/>
      <c r="HE233" s="47"/>
      <c r="HF233" s="47"/>
      <c r="HG233" s="47"/>
      <c r="HH233" s="47"/>
      <c r="HI233" s="47"/>
      <c r="HJ233" s="47"/>
      <c r="HK233" s="47"/>
      <c r="HL233" s="47"/>
      <c r="HM233" s="47"/>
      <c r="HN233" s="47"/>
      <c r="HO233" s="47"/>
      <c r="HP233" s="47"/>
      <c r="HQ233" s="47"/>
      <c r="HR233" s="47"/>
      <c r="HS233" s="47"/>
      <c r="HT233" s="47"/>
      <c r="HU233" s="47"/>
      <c r="HV233" s="47"/>
      <c r="HW233" s="47"/>
      <c r="HX233" s="47"/>
      <c r="HY233" s="47"/>
      <c r="HZ233" s="47"/>
      <c r="IA233" s="47"/>
      <c r="IB233" s="47"/>
      <c r="IC233" s="47"/>
      <c r="ID233" s="47"/>
      <c r="IE233" s="47"/>
      <c r="IF233" s="47"/>
      <c r="IG233" s="47"/>
      <c r="IH233" s="47"/>
      <c r="II233" s="47"/>
      <c r="IJ233" s="47"/>
      <c r="IK233" s="47"/>
      <c r="IL233" s="47"/>
      <c r="IM233" s="47"/>
      <c r="IN233" s="47"/>
      <c r="IO233" s="47"/>
      <c r="IP233" s="47"/>
      <c r="IQ233" s="47"/>
      <c r="IR233" s="47"/>
      <c r="IS233" s="47"/>
      <c r="IT233" s="47"/>
      <c r="IU233" s="47"/>
      <c r="IV233" s="47"/>
      <c r="IW233" s="47"/>
      <c r="IX233" s="47"/>
      <c r="IY233" s="47"/>
      <c r="IZ233" s="47"/>
      <c r="JA233" s="47"/>
      <c r="JB233" s="47"/>
      <c r="JC233" s="47"/>
      <c r="JD233" s="47"/>
      <c r="JE233" s="47"/>
      <c r="JF233" s="47"/>
      <c r="JG233" s="47"/>
      <c r="JH233" s="47"/>
      <c r="JI233" s="47"/>
      <c r="JJ233" s="47"/>
      <c r="JK233" s="47"/>
      <c r="JL233" s="47"/>
      <c r="JM233" s="47"/>
      <c r="JN233" s="47"/>
      <c r="JO233" s="47"/>
      <c r="JP233" s="47"/>
      <c r="JQ233" s="47"/>
      <c r="JR233" s="47"/>
      <c r="JS233" s="47"/>
      <c r="JT233" s="47"/>
      <c r="JU233" s="47"/>
      <c r="JV233" s="47"/>
      <c r="JW233" s="47"/>
      <c r="JX233" s="47"/>
      <c r="JY233" s="47"/>
      <c r="JZ233" s="47"/>
      <c r="KA233" s="47"/>
      <c r="KB233" s="47"/>
      <c r="KC233" s="47"/>
      <c r="KD233" s="47"/>
      <c r="KE233" s="47"/>
      <c r="KF233" s="47"/>
      <c r="KG233" s="47"/>
      <c r="KH233" s="47"/>
      <c r="KI233" s="47"/>
      <c r="KJ233" s="47"/>
      <c r="KK233" s="47"/>
      <c r="KL233" s="47"/>
      <c r="KM233" s="47"/>
      <c r="KN233" s="47"/>
      <c r="KO233" s="47"/>
      <c r="KP233" s="47"/>
      <c r="KQ233" s="47"/>
      <c r="KR233" s="47"/>
      <c r="KS233" s="47"/>
      <c r="KT233" s="47"/>
      <c r="KU233" s="47"/>
      <c r="KV233" s="47"/>
      <c r="KW233" s="47"/>
      <c r="KX233" s="47"/>
      <c r="KY233" s="47"/>
      <c r="KZ233" s="47"/>
      <c r="LA233" s="47"/>
      <c r="LB233" s="47"/>
      <c r="LC233" s="47"/>
      <c r="LD233" s="47"/>
      <c r="LE233" s="47"/>
      <c r="LF233" s="47"/>
      <c r="LG233" s="47"/>
      <c r="LH233" s="47"/>
      <c r="LI233" s="47"/>
      <c r="LJ233" s="47"/>
      <c r="LK233" s="47"/>
      <c r="LL233" s="47"/>
      <c r="LM233" s="47"/>
      <c r="LN233" s="47"/>
      <c r="LO233" s="47"/>
      <c r="LP233" s="47"/>
      <c r="LQ233" s="47"/>
      <c r="LR233" s="47"/>
      <c r="LS233" s="47"/>
      <c r="LT233" s="47"/>
      <c r="LU233" s="47"/>
      <c r="LV233" s="47"/>
      <c r="LW233" s="47"/>
      <c r="LX233" s="47"/>
      <c r="LY233" s="47"/>
      <c r="LZ233" s="47"/>
      <c r="MA233" s="47"/>
      <c r="MB233" s="47"/>
      <c r="MC233" s="47"/>
      <c r="MD233" s="47"/>
      <c r="ME233" s="47"/>
      <c r="MF233" s="47"/>
      <c r="MG233" s="47"/>
      <c r="MH233" s="47"/>
      <c r="MI233" s="47"/>
      <c r="MJ233" s="47"/>
      <c r="MK233" s="47"/>
      <c r="ML233" s="47"/>
      <c r="MM233" s="47"/>
      <c r="MN233" s="47"/>
      <c r="MO233" s="47"/>
      <c r="MP233" s="47"/>
      <c r="MQ233" s="47"/>
      <c r="MR233" s="47"/>
      <c r="MS233" s="47"/>
      <c r="MT233" s="47"/>
      <c r="MU233" s="47"/>
      <c r="MV233" s="47"/>
      <c r="MW233" s="47"/>
      <c r="MX233" s="47"/>
      <c r="MY233" s="47"/>
      <c r="MZ233" s="47"/>
      <c r="NA233" s="47"/>
      <c r="NB233" s="47"/>
      <c r="NC233" s="47"/>
      <c r="ND233" s="47"/>
      <c r="NE233" s="47"/>
      <c r="NF233" s="47"/>
      <c r="NG233" s="47"/>
      <c r="NH233" s="47"/>
      <c r="NI233" s="47"/>
      <c r="NJ233" s="47"/>
      <c r="NK233" s="47"/>
      <c r="NL233" s="47"/>
      <c r="NM233" s="47"/>
      <c r="NN233" s="47"/>
      <c r="NO233" s="47"/>
      <c r="NP233" s="47"/>
      <c r="NQ233" s="47"/>
      <c r="NR233" s="47"/>
      <c r="NS233" s="47"/>
      <c r="NT233" s="47"/>
      <c r="NU233" s="47"/>
      <c r="NV233" s="47"/>
      <c r="NW233" s="47"/>
      <c r="NX233" s="47"/>
      <c r="NY233" s="47"/>
      <c r="NZ233" s="47"/>
      <c r="OA233" s="47"/>
      <c r="OB233" s="47"/>
      <c r="OC233" s="47"/>
      <c r="OD233" s="47"/>
      <c r="OE233" s="47"/>
      <c r="OF233" s="47"/>
      <c r="OG233" s="47"/>
      <c r="OH233" s="47"/>
      <c r="OI233" s="47"/>
      <c r="OJ233" s="47"/>
      <c r="OK233" s="47"/>
      <c r="OL233" s="47"/>
      <c r="OM233" s="47"/>
      <c r="ON233" s="47"/>
      <c r="OO233" s="47"/>
      <c r="OP233" s="47"/>
      <c r="OQ233" s="47"/>
      <c r="OR233" s="47"/>
      <c r="OS233" s="47"/>
      <c r="OT233" s="47"/>
      <c r="OU233" s="47"/>
      <c r="OV233" s="47"/>
      <c r="OW233" s="47"/>
      <c r="OX233" s="47"/>
      <c r="OY233" s="47"/>
      <c r="OZ233" s="47"/>
      <c r="PA233" s="47"/>
      <c r="PB233" s="47"/>
      <c r="PC233" s="47"/>
      <c r="PD233" s="47"/>
      <c r="PE233" s="47"/>
      <c r="PF233" s="47"/>
      <c r="PG233" s="47"/>
      <c r="PH233" s="47"/>
      <c r="PI233" s="47"/>
      <c r="PJ233" s="47"/>
      <c r="PK233" s="47"/>
      <c r="PL233" s="47"/>
      <c r="PM233" s="47"/>
      <c r="PN233" s="47"/>
      <c r="PO233" s="47"/>
      <c r="PP233" s="47"/>
      <c r="PQ233" s="47"/>
      <c r="PR233" s="47"/>
      <c r="PS233" s="47"/>
      <c r="PT233" s="47"/>
      <c r="PU233" s="47"/>
      <c r="PV233" s="47"/>
      <c r="PW233" s="47"/>
      <c r="PX233" s="47"/>
      <c r="PY233" s="47"/>
      <c r="PZ233" s="47"/>
      <c r="QA233" s="47"/>
      <c r="QB233" s="47"/>
      <c r="QC233" s="47"/>
      <c r="QD233" s="47"/>
      <c r="QE233" s="47"/>
      <c r="QF233" s="47"/>
      <c r="QG233" s="47"/>
      <c r="QH233" s="47"/>
      <c r="QI233" s="47"/>
      <c r="QJ233" s="47"/>
      <c r="QK233" s="47"/>
      <c r="QL233" s="47"/>
      <c r="QM233" s="47"/>
      <c r="QN233" s="47"/>
      <c r="QO233" s="47"/>
      <c r="QP233" s="47"/>
      <c r="QQ233" s="47"/>
      <c r="QR233" s="47"/>
      <c r="QS233" s="47"/>
      <c r="QT233" s="47"/>
      <c r="QU233" s="47"/>
      <c r="QV233" s="47"/>
      <c r="QW233" s="47"/>
      <c r="QX233" s="47"/>
      <c r="QY233" s="47"/>
      <c r="QZ233" s="47"/>
      <c r="RA233" s="47"/>
      <c r="RB233" s="47"/>
      <c r="RC233" s="47"/>
      <c r="RD233" s="47"/>
      <c r="RE233" s="47"/>
      <c r="RF233" s="47"/>
      <c r="RG233" s="47"/>
      <c r="RH233" s="47"/>
      <c r="RI233" s="47"/>
      <c r="RJ233" s="47"/>
      <c r="RK233" s="47"/>
      <c r="RL233" s="47"/>
      <c r="RM233" s="47"/>
      <c r="RN233" s="47"/>
      <c r="RO233" s="47"/>
      <c r="RP233" s="47"/>
      <c r="RQ233" s="47"/>
      <c r="RR233" s="47"/>
      <c r="RS233" s="47"/>
      <c r="RT233" s="47"/>
      <c r="RU233" s="47"/>
      <c r="RV233" s="47"/>
      <c r="RW233" s="47"/>
      <c r="RX233" s="47"/>
      <c r="RY233" s="47"/>
      <c r="RZ233" s="47"/>
      <c r="SA233" s="47"/>
      <c r="SB233" s="47"/>
      <c r="SC233" s="47"/>
      <c r="SD233" s="47"/>
      <c r="SE233" s="47"/>
      <c r="SF233" s="47"/>
      <c r="SG233" s="47"/>
      <c r="SH233" s="47"/>
      <c r="SI233" s="47"/>
      <c r="SJ233" s="47"/>
      <c r="SK233" s="47"/>
      <c r="SL233" s="47"/>
      <c r="SM233" s="47"/>
      <c r="SN233" s="47"/>
      <c r="SO233" s="47"/>
      <c r="SP233" s="47"/>
      <c r="SQ233" s="47"/>
      <c r="SR233" s="47"/>
      <c r="SS233" s="47"/>
      <c r="ST233" s="47"/>
      <c r="SU233" s="47"/>
      <c r="SV233" s="47"/>
      <c r="SW233" s="47"/>
      <c r="SX233" s="47"/>
      <c r="SY233" s="47"/>
      <c r="SZ233" s="47"/>
      <c r="TA233" s="47"/>
      <c r="TB233" s="47"/>
      <c r="TC233" s="47"/>
      <c r="TD233" s="47"/>
      <c r="TE233" s="47"/>
      <c r="TF233" s="47"/>
      <c r="TG233" s="47"/>
      <c r="TH233" s="47"/>
      <c r="TI233" s="47"/>
      <c r="TJ233" s="47"/>
      <c r="TK233" s="47"/>
      <c r="TL233" s="47"/>
      <c r="TM233" s="47"/>
      <c r="TN233" s="47"/>
      <c r="TO233" s="47"/>
      <c r="TP233" s="47"/>
      <c r="TQ233" s="47"/>
      <c r="TR233" s="47"/>
      <c r="TS233" s="47"/>
      <c r="TT233" s="47"/>
      <c r="TU233" s="47"/>
      <c r="TV233" s="47"/>
      <c r="TW233" s="47"/>
      <c r="TX233" s="47"/>
      <c r="TY233" s="47"/>
      <c r="TZ233" s="47"/>
      <c r="UA233" s="47"/>
      <c r="UB233" s="47"/>
      <c r="UC233" s="47"/>
      <c r="UD233" s="47"/>
      <c r="UE233" s="47"/>
      <c r="UF233" s="47"/>
      <c r="UG233" s="47"/>
      <c r="UH233" s="47"/>
      <c r="UI233" s="47"/>
      <c r="UJ233" s="47"/>
      <c r="UK233" s="47"/>
      <c r="UL233" s="47"/>
      <c r="UM233" s="47"/>
      <c r="UN233" s="47"/>
      <c r="UO233" s="47"/>
      <c r="UP233" s="47"/>
      <c r="UQ233" s="47"/>
      <c r="UR233" s="47"/>
      <c r="US233" s="47"/>
      <c r="UT233" s="47"/>
      <c r="UU233" s="47"/>
      <c r="UV233" s="47"/>
      <c r="UW233" s="47"/>
      <c r="UX233" s="47"/>
      <c r="UY233" s="47"/>
      <c r="UZ233" s="47"/>
      <c r="VA233" s="47"/>
      <c r="VB233" s="47"/>
      <c r="VC233" s="47"/>
      <c r="VD233" s="47"/>
      <c r="VE233" s="47"/>
      <c r="VF233" s="47"/>
      <c r="VG233" s="47"/>
      <c r="VH233" s="47"/>
      <c r="VI233" s="47"/>
      <c r="VJ233" s="47"/>
      <c r="VK233" s="47"/>
      <c r="VL233" s="47"/>
      <c r="VM233" s="47"/>
      <c r="VN233" s="47"/>
      <c r="VO233" s="47"/>
      <c r="VP233" s="47"/>
      <c r="VQ233" s="47"/>
      <c r="VR233" s="47"/>
      <c r="VS233" s="47"/>
      <c r="VT233" s="47"/>
      <c r="VU233" s="47"/>
      <c r="VV233" s="47"/>
      <c r="VW233" s="47"/>
      <c r="VX233" s="47"/>
      <c r="VY233" s="47"/>
      <c r="VZ233" s="47"/>
      <c r="WA233" s="47"/>
      <c r="WB233" s="47"/>
      <c r="WC233" s="47"/>
      <c r="WD233" s="47"/>
      <c r="WE233" s="47"/>
      <c r="WF233" s="47"/>
      <c r="WG233" s="47"/>
      <c r="WH233" s="47"/>
      <c r="WI233" s="47"/>
      <c r="WJ233" s="47"/>
      <c r="WK233" s="47"/>
      <c r="WL233" s="47"/>
      <c r="WM233" s="47"/>
      <c r="WN233" s="47"/>
      <c r="WO233" s="47"/>
      <c r="WP233" s="47"/>
      <c r="WQ233" s="47"/>
      <c r="WR233" s="47"/>
      <c r="WS233" s="47"/>
      <c r="WT233" s="47"/>
      <c r="WU233" s="47"/>
      <c r="WV233" s="47"/>
      <c r="WW233" s="47"/>
      <c r="WX233" s="47"/>
      <c r="WY233" s="47"/>
      <c r="WZ233" s="47"/>
      <c r="XA233" s="47"/>
      <c r="XB233" s="47"/>
      <c r="XC233" s="47"/>
      <c r="XD233" s="47"/>
      <c r="XE233" s="47"/>
      <c r="XF233" s="47"/>
      <c r="XG233" s="47"/>
      <c r="XH233" s="47"/>
      <c r="XI233" s="47"/>
      <c r="XJ233" s="47"/>
      <c r="XK233" s="47"/>
      <c r="XL233" s="47"/>
      <c r="XM233" s="47"/>
      <c r="XN233" s="47"/>
      <c r="XO233" s="47"/>
      <c r="XP233" s="47"/>
      <c r="XQ233" s="47"/>
      <c r="XR233" s="47"/>
      <c r="XS233" s="47"/>
      <c r="XT233" s="47"/>
      <c r="XU233" s="47"/>
      <c r="XV233" s="47"/>
      <c r="XW233" s="47"/>
      <c r="XX233" s="47"/>
      <c r="XY233" s="47"/>
      <c r="XZ233" s="47"/>
      <c r="YA233" s="47"/>
      <c r="YB233" s="47"/>
      <c r="YC233" s="47"/>
      <c r="YD233" s="47"/>
      <c r="YE233" s="47"/>
      <c r="YF233" s="47"/>
      <c r="YG233" s="47"/>
      <c r="YH233" s="47"/>
      <c r="YI233" s="47"/>
      <c r="YJ233" s="47"/>
      <c r="YK233" s="47"/>
      <c r="YL233" s="47"/>
      <c r="YM233" s="47"/>
      <c r="YN233" s="47"/>
      <c r="YO233" s="47"/>
      <c r="YP233" s="47"/>
      <c r="YQ233" s="47"/>
      <c r="YR233" s="47"/>
    </row>
    <row r="234" spans="1:668" s="8" customFormat="1" ht="15.75" x14ac:dyDescent="0.25">
      <c r="A234" s="30" t="s">
        <v>194</v>
      </c>
      <c r="B234" s="75" t="s">
        <v>165</v>
      </c>
      <c r="C234" s="76" t="s">
        <v>73</v>
      </c>
      <c r="D234" s="79">
        <v>44652</v>
      </c>
      <c r="E234" s="10" t="s">
        <v>113</v>
      </c>
      <c r="F234" s="137">
        <v>35000</v>
      </c>
      <c r="G234" s="137">
        <v>1004.5</v>
      </c>
      <c r="H234" s="137">
        <v>0</v>
      </c>
      <c r="I234" s="137">
        <v>1064</v>
      </c>
      <c r="J234" s="137">
        <v>25</v>
      </c>
      <c r="K234" s="137">
        <v>2093.5</v>
      </c>
      <c r="L234" s="138">
        <v>32906.5</v>
      </c>
      <c r="O234" s="77"/>
      <c r="P234" s="77"/>
      <c r="Q234" s="77"/>
      <c r="R234" s="77"/>
      <c r="S234" s="77"/>
      <c r="T234" s="77"/>
      <c r="U234" s="77"/>
      <c r="V234" s="77"/>
      <c r="W234" s="77"/>
      <c r="X234" s="77"/>
      <c r="Y234" s="77"/>
      <c r="Z234" s="77"/>
      <c r="AA234" s="77"/>
      <c r="AB234" s="77"/>
      <c r="AC234" s="77"/>
      <c r="AD234" s="77"/>
      <c r="AE234" s="77"/>
      <c r="AF234" s="77"/>
      <c r="AG234" s="77"/>
      <c r="AH234" s="77"/>
      <c r="AI234" s="77"/>
      <c r="AJ234" s="77"/>
      <c r="AK234" s="77"/>
      <c r="AL234" s="77"/>
      <c r="AM234" s="77"/>
      <c r="AN234" s="77"/>
      <c r="AO234" s="77"/>
      <c r="AP234" s="77"/>
      <c r="AQ234" s="77"/>
      <c r="AR234" s="77"/>
      <c r="AS234" s="77"/>
      <c r="AT234" s="47"/>
      <c r="AU234" s="47"/>
      <c r="AV234" s="47"/>
      <c r="AW234" s="47"/>
      <c r="AX234" s="47"/>
      <c r="AY234" s="47"/>
      <c r="AZ234" s="47"/>
      <c r="BA234" s="47"/>
      <c r="BB234" s="47"/>
      <c r="BC234" s="47"/>
      <c r="BD234" s="47"/>
      <c r="BE234" s="47"/>
      <c r="BF234" s="47"/>
      <c r="BG234" s="47"/>
      <c r="BH234" s="47"/>
      <c r="BI234" s="47"/>
      <c r="BJ234" s="47"/>
      <c r="BK234" s="47"/>
      <c r="BL234" s="47"/>
      <c r="BM234" s="47"/>
      <c r="BN234" s="47"/>
      <c r="BO234" s="47"/>
      <c r="BP234" s="47"/>
      <c r="BQ234" s="47"/>
      <c r="BR234" s="47"/>
      <c r="BS234" s="47"/>
      <c r="BT234" s="47"/>
      <c r="BU234" s="47"/>
      <c r="BV234" s="47"/>
      <c r="BW234" s="47"/>
      <c r="BX234" s="47"/>
      <c r="BY234" s="47"/>
      <c r="BZ234" s="47"/>
      <c r="CA234" s="47"/>
      <c r="CB234" s="47"/>
      <c r="CC234" s="47"/>
      <c r="CD234" s="47"/>
      <c r="CE234" s="47"/>
      <c r="CF234" s="47"/>
      <c r="CG234" s="47"/>
      <c r="CH234" s="47"/>
      <c r="CI234" s="47"/>
      <c r="CJ234" s="47"/>
      <c r="CK234" s="47"/>
      <c r="CL234" s="47"/>
      <c r="CM234" s="47"/>
      <c r="CN234" s="47"/>
      <c r="CO234" s="47"/>
      <c r="CP234" s="47"/>
      <c r="CQ234" s="47"/>
      <c r="CR234" s="47"/>
      <c r="CS234" s="47"/>
      <c r="CT234" s="47"/>
      <c r="CU234" s="47"/>
      <c r="CV234" s="47"/>
      <c r="CW234" s="47"/>
      <c r="CX234" s="47"/>
      <c r="CY234" s="47"/>
      <c r="CZ234" s="47"/>
      <c r="DA234" s="47"/>
      <c r="DB234" s="47"/>
      <c r="DC234" s="47"/>
      <c r="DD234" s="47"/>
      <c r="DE234" s="47"/>
      <c r="DF234" s="47"/>
      <c r="DG234" s="47"/>
      <c r="DH234" s="47"/>
      <c r="DI234" s="47"/>
      <c r="DJ234" s="47"/>
      <c r="DK234" s="47"/>
      <c r="DL234" s="47"/>
      <c r="DM234" s="47"/>
      <c r="DN234" s="47"/>
      <c r="DO234" s="47"/>
      <c r="DP234" s="47"/>
      <c r="DQ234" s="47"/>
      <c r="DR234" s="47"/>
      <c r="DS234" s="47"/>
      <c r="DT234" s="47"/>
      <c r="DU234" s="47"/>
      <c r="DV234" s="47"/>
      <c r="DW234" s="47"/>
      <c r="DX234" s="47"/>
      <c r="DY234" s="47"/>
      <c r="DZ234" s="47"/>
      <c r="EA234" s="47"/>
      <c r="EB234" s="47"/>
      <c r="EC234" s="47"/>
      <c r="ED234" s="47"/>
      <c r="EE234" s="47"/>
      <c r="EF234" s="47"/>
      <c r="EG234" s="47"/>
      <c r="EH234" s="47"/>
      <c r="EI234" s="47"/>
      <c r="EJ234" s="47"/>
      <c r="EK234" s="47"/>
      <c r="EL234" s="47"/>
      <c r="EM234" s="47"/>
      <c r="EN234" s="47"/>
      <c r="EO234" s="47"/>
      <c r="EP234" s="47"/>
      <c r="EQ234" s="47"/>
      <c r="ER234" s="47"/>
      <c r="ES234" s="47"/>
      <c r="ET234" s="47"/>
      <c r="EU234" s="47"/>
      <c r="EV234" s="47"/>
      <c r="EW234" s="47"/>
      <c r="EX234" s="47"/>
      <c r="EY234" s="47"/>
      <c r="EZ234" s="47"/>
      <c r="FA234" s="47"/>
      <c r="FB234" s="47"/>
      <c r="FC234" s="47"/>
      <c r="FD234" s="47"/>
      <c r="FE234" s="47"/>
      <c r="FF234" s="47"/>
      <c r="FG234" s="47"/>
      <c r="FH234" s="47"/>
      <c r="FI234" s="47"/>
      <c r="FJ234" s="47"/>
      <c r="FK234" s="47"/>
      <c r="FL234" s="47"/>
      <c r="FM234" s="47"/>
      <c r="FN234" s="47"/>
      <c r="FO234" s="47"/>
      <c r="FP234" s="47"/>
      <c r="FQ234" s="47"/>
      <c r="FR234" s="47"/>
      <c r="FS234" s="47"/>
      <c r="FT234" s="47"/>
      <c r="FU234" s="47"/>
      <c r="FV234" s="47"/>
      <c r="FW234" s="47"/>
      <c r="FX234" s="47"/>
      <c r="FY234" s="47"/>
      <c r="FZ234" s="47"/>
      <c r="GA234" s="47"/>
      <c r="GB234" s="47"/>
      <c r="GC234" s="47"/>
      <c r="GD234" s="47"/>
      <c r="GE234" s="47"/>
      <c r="GF234" s="47"/>
      <c r="GG234" s="47"/>
      <c r="GH234" s="47"/>
      <c r="GI234" s="47"/>
      <c r="GJ234" s="47"/>
      <c r="GK234" s="47"/>
      <c r="GL234" s="47"/>
      <c r="GM234" s="47"/>
      <c r="GN234" s="47"/>
      <c r="GO234" s="47"/>
      <c r="GP234" s="47"/>
      <c r="GQ234" s="47"/>
      <c r="GR234" s="47"/>
      <c r="GS234" s="47"/>
      <c r="GT234" s="47"/>
      <c r="GU234" s="47"/>
      <c r="GV234" s="47"/>
      <c r="GW234" s="47"/>
      <c r="GX234" s="47"/>
      <c r="GY234" s="47"/>
      <c r="GZ234" s="47"/>
      <c r="HA234" s="47"/>
      <c r="HB234" s="47"/>
      <c r="HC234" s="47"/>
      <c r="HD234" s="47"/>
      <c r="HE234" s="47"/>
      <c r="HF234" s="47"/>
      <c r="HG234" s="47"/>
      <c r="HH234" s="47"/>
      <c r="HI234" s="47"/>
      <c r="HJ234" s="47"/>
      <c r="HK234" s="47"/>
      <c r="HL234" s="47"/>
      <c r="HM234" s="47"/>
      <c r="HN234" s="47"/>
      <c r="HO234" s="47"/>
      <c r="HP234" s="47"/>
      <c r="HQ234" s="47"/>
      <c r="HR234" s="47"/>
      <c r="HS234" s="47"/>
      <c r="HT234" s="47"/>
      <c r="HU234" s="47"/>
      <c r="HV234" s="47"/>
      <c r="HW234" s="47"/>
      <c r="HX234" s="47"/>
      <c r="HY234" s="47"/>
      <c r="HZ234" s="47"/>
      <c r="IA234" s="47"/>
      <c r="IB234" s="47"/>
      <c r="IC234" s="47"/>
      <c r="ID234" s="47"/>
      <c r="IE234" s="47"/>
      <c r="IF234" s="47"/>
      <c r="IG234" s="47"/>
      <c r="IH234" s="47"/>
      <c r="II234" s="47"/>
      <c r="IJ234" s="47"/>
      <c r="IK234" s="47"/>
      <c r="IL234" s="47"/>
      <c r="IM234" s="47"/>
      <c r="IN234" s="47"/>
      <c r="IO234" s="47"/>
      <c r="IP234" s="47"/>
      <c r="IQ234" s="47"/>
      <c r="IR234" s="47"/>
      <c r="IS234" s="47"/>
      <c r="IT234" s="47"/>
      <c r="IU234" s="47"/>
      <c r="IV234" s="47"/>
      <c r="IW234" s="47"/>
      <c r="IX234" s="47"/>
      <c r="IY234" s="47"/>
      <c r="IZ234" s="47"/>
      <c r="JA234" s="47"/>
      <c r="JB234" s="47"/>
      <c r="JC234" s="47"/>
      <c r="JD234" s="47"/>
      <c r="JE234" s="47"/>
      <c r="JF234" s="47"/>
      <c r="JG234" s="47"/>
      <c r="JH234" s="47"/>
      <c r="JI234" s="47"/>
      <c r="JJ234" s="47"/>
      <c r="JK234" s="47"/>
      <c r="JL234" s="47"/>
      <c r="JM234" s="47"/>
      <c r="JN234" s="47"/>
      <c r="JO234" s="47"/>
      <c r="JP234" s="47"/>
      <c r="JQ234" s="47"/>
      <c r="JR234" s="47"/>
      <c r="JS234" s="47"/>
      <c r="JT234" s="47"/>
      <c r="JU234" s="47"/>
      <c r="JV234" s="47"/>
      <c r="JW234" s="47"/>
      <c r="JX234" s="47"/>
      <c r="JY234" s="47"/>
      <c r="JZ234" s="47"/>
      <c r="KA234" s="47"/>
      <c r="KB234" s="47"/>
      <c r="KC234" s="47"/>
      <c r="KD234" s="47"/>
      <c r="KE234" s="47"/>
      <c r="KF234" s="47"/>
      <c r="KG234" s="47"/>
      <c r="KH234" s="47"/>
      <c r="KI234" s="47"/>
      <c r="KJ234" s="47"/>
      <c r="KK234" s="47"/>
      <c r="KL234" s="47"/>
      <c r="KM234" s="47"/>
      <c r="KN234" s="47"/>
      <c r="KO234" s="47"/>
      <c r="KP234" s="47"/>
      <c r="KQ234" s="47"/>
      <c r="KR234" s="47"/>
      <c r="KS234" s="47"/>
      <c r="KT234" s="47"/>
      <c r="KU234" s="47"/>
      <c r="KV234" s="47"/>
      <c r="KW234" s="47"/>
      <c r="KX234" s="47"/>
      <c r="KY234" s="47"/>
      <c r="KZ234" s="47"/>
      <c r="LA234" s="47"/>
      <c r="LB234" s="47"/>
      <c r="LC234" s="47"/>
      <c r="LD234" s="47"/>
      <c r="LE234" s="47"/>
      <c r="LF234" s="47"/>
      <c r="LG234" s="47"/>
      <c r="LH234" s="47"/>
      <c r="LI234" s="47"/>
      <c r="LJ234" s="47"/>
      <c r="LK234" s="47"/>
      <c r="LL234" s="47"/>
      <c r="LM234" s="47"/>
      <c r="LN234" s="47"/>
      <c r="LO234" s="47"/>
      <c r="LP234" s="47"/>
      <c r="LQ234" s="47"/>
      <c r="LR234" s="47"/>
      <c r="LS234" s="47"/>
      <c r="LT234" s="47"/>
      <c r="LU234" s="47"/>
      <c r="LV234" s="47"/>
      <c r="LW234" s="47"/>
      <c r="LX234" s="47"/>
      <c r="LY234" s="47"/>
      <c r="LZ234" s="47"/>
      <c r="MA234" s="47"/>
      <c r="MB234" s="47"/>
      <c r="MC234" s="47"/>
      <c r="MD234" s="47"/>
      <c r="ME234" s="47"/>
      <c r="MF234" s="47"/>
      <c r="MG234" s="47"/>
      <c r="MH234" s="47"/>
      <c r="MI234" s="47"/>
      <c r="MJ234" s="47"/>
      <c r="MK234" s="47"/>
      <c r="ML234" s="47"/>
      <c r="MM234" s="47"/>
      <c r="MN234" s="47"/>
      <c r="MO234" s="47"/>
      <c r="MP234" s="47"/>
      <c r="MQ234" s="47"/>
      <c r="MR234" s="47"/>
      <c r="MS234" s="47"/>
      <c r="MT234" s="47"/>
      <c r="MU234" s="47"/>
      <c r="MV234" s="47"/>
      <c r="MW234" s="47"/>
      <c r="MX234" s="47"/>
      <c r="MY234" s="47"/>
      <c r="MZ234" s="47"/>
      <c r="NA234" s="47"/>
      <c r="NB234" s="47"/>
      <c r="NC234" s="47"/>
      <c r="ND234" s="47"/>
      <c r="NE234" s="47"/>
      <c r="NF234" s="47"/>
      <c r="NG234" s="47"/>
      <c r="NH234" s="47"/>
      <c r="NI234" s="47"/>
      <c r="NJ234" s="47"/>
      <c r="NK234" s="47"/>
      <c r="NL234" s="47"/>
      <c r="NM234" s="47"/>
      <c r="NN234" s="47"/>
      <c r="NO234" s="47"/>
      <c r="NP234" s="47"/>
      <c r="NQ234" s="47"/>
      <c r="NR234" s="47"/>
      <c r="NS234" s="47"/>
      <c r="NT234" s="47"/>
      <c r="NU234" s="47"/>
      <c r="NV234" s="47"/>
      <c r="NW234" s="47"/>
      <c r="NX234" s="47"/>
      <c r="NY234" s="47"/>
      <c r="NZ234" s="47"/>
      <c r="OA234" s="47"/>
      <c r="OB234" s="47"/>
      <c r="OC234" s="47"/>
      <c r="OD234" s="47"/>
      <c r="OE234" s="47"/>
      <c r="OF234" s="47"/>
      <c r="OG234" s="47"/>
      <c r="OH234" s="47"/>
      <c r="OI234" s="47"/>
      <c r="OJ234" s="47"/>
      <c r="OK234" s="47"/>
      <c r="OL234" s="47"/>
      <c r="OM234" s="47"/>
      <c r="ON234" s="47"/>
      <c r="OO234" s="47"/>
      <c r="OP234" s="47"/>
      <c r="OQ234" s="47"/>
      <c r="OR234" s="47"/>
      <c r="OS234" s="47"/>
      <c r="OT234" s="47"/>
      <c r="OU234" s="47"/>
      <c r="OV234" s="47"/>
      <c r="OW234" s="47"/>
      <c r="OX234" s="47"/>
      <c r="OY234" s="47"/>
      <c r="OZ234" s="47"/>
      <c r="PA234" s="47"/>
      <c r="PB234" s="47"/>
      <c r="PC234" s="47"/>
      <c r="PD234" s="47"/>
      <c r="PE234" s="47"/>
      <c r="PF234" s="47"/>
      <c r="PG234" s="47"/>
      <c r="PH234" s="47"/>
      <c r="PI234" s="47"/>
      <c r="PJ234" s="47"/>
      <c r="PK234" s="47"/>
      <c r="PL234" s="47"/>
      <c r="PM234" s="47"/>
      <c r="PN234" s="47"/>
      <c r="PO234" s="47"/>
      <c r="PP234" s="47"/>
      <c r="PQ234" s="47"/>
      <c r="PR234" s="47"/>
      <c r="PS234" s="47"/>
      <c r="PT234" s="47"/>
      <c r="PU234" s="47"/>
      <c r="PV234" s="47"/>
      <c r="PW234" s="47"/>
      <c r="PX234" s="47"/>
      <c r="PY234" s="47"/>
      <c r="PZ234" s="47"/>
      <c r="QA234" s="47"/>
      <c r="QB234" s="47"/>
      <c r="QC234" s="47"/>
      <c r="QD234" s="47"/>
      <c r="QE234" s="47"/>
      <c r="QF234" s="47"/>
      <c r="QG234" s="47"/>
      <c r="QH234" s="47"/>
      <c r="QI234" s="47"/>
      <c r="QJ234" s="47"/>
      <c r="QK234" s="47"/>
      <c r="QL234" s="47"/>
      <c r="QM234" s="47"/>
      <c r="QN234" s="47"/>
      <c r="QO234" s="47"/>
      <c r="QP234" s="47"/>
      <c r="QQ234" s="47"/>
      <c r="QR234" s="47"/>
      <c r="QS234" s="47"/>
      <c r="QT234" s="47"/>
      <c r="QU234" s="47"/>
      <c r="QV234" s="47"/>
      <c r="QW234" s="47"/>
      <c r="QX234" s="47"/>
      <c r="QY234" s="47"/>
      <c r="QZ234" s="47"/>
      <c r="RA234" s="47"/>
      <c r="RB234" s="47"/>
      <c r="RC234" s="47"/>
      <c r="RD234" s="47"/>
      <c r="RE234" s="47"/>
      <c r="RF234" s="47"/>
      <c r="RG234" s="47"/>
      <c r="RH234" s="47"/>
      <c r="RI234" s="47"/>
      <c r="RJ234" s="47"/>
      <c r="RK234" s="47"/>
      <c r="RL234" s="47"/>
      <c r="RM234" s="47"/>
      <c r="RN234" s="47"/>
      <c r="RO234" s="47"/>
      <c r="RP234" s="47"/>
      <c r="RQ234" s="47"/>
      <c r="RR234" s="47"/>
      <c r="RS234" s="47"/>
      <c r="RT234" s="47"/>
      <c r="RU234" s="47"/>
      <c r="RV234" s="47"/>
      <c r="RW234" s="47"/>
      <c r="RX234" s="47"/>
      <c r="RY234" s="47"/>
      <c r="RZ234" s="47"/>
      <c r="SA234" s="47"/>
      <c r="SB234" s="47"/>
      <c r="SC234" s="47"/>
      <c r="SD234" s="47"/>
      <c r="SE234" s="47"/>
      <c r="SF234" s="47"/>
      <c r="SG234" s="47"/>
      <c r="SH234" s="47"/>
      <c r="SI234" s="47"/>
      <c r="SJ234" s="47"/>
      <c r="SK234" s="47"/>
      <c r="SL234" s="47"/>
      <c r="SM234" s="47"/>
      <c r="SN234" s="47"/>
      <c r="SO234" s="47"/>
      <c r="SP234" s="47"/>
      <c r="SQ234" s="47"/>
      <c r="SR234" s="47"/>
      <c r="SS234" s="47"/>
      <c r="ST234" s="47"/>
      <c r="SU234" s="47"/>
      <c r="SV234" s="47"/>
      <c r="SW234" s="47"/>
      <c r="SX234" s="47"/>
      <c r="SY234" s="47"/>
      <c r="SZ234" s="47"/>
      <c r="TA234" s="47"/>
      <c r="TB234" s="47"/>
      <c r="TC234" s="47"/>
      <c r="TD234" s="47"/>
      <c r="TE234" s="47"/>
      <c r="TF234" s="47"/>
      <c r="TG234" s="47"/>
      <c r="TH234" s="47"/>
      <c r="TI234" s="47"/>
      <c r="TJ234" s="47"/>
      <c r="TK234" s="47"/>
      <c r="TL234" s="47"/>
      <c r="TM234" s="47"/>
      <c r="TN234" s="47"/>
      <c r="TO234" s="47"/>
      <c r="TP234" s="47"/>
      <c r="TQ234" s="47"/>
      <c r="TR234" s="47"/>
      <c r="TS234" s="47"/>
      <c r="TT234" s="47"/>
      <c r="TU234" s="47"/>
      <c r="TV234" s="47"/>
      <c r="TW234" s="47"/>
      <c r="TX234" s="47"/>
      <c r="TY234" s="47"/>
      <c r="TZ234" s="47"/>
      <c r="UA234" s="47"/>
      <c r="UB234" s="47"/>
      <c r="UC234" s="47"/>
      <c r="UD234" s="47"/>
      <c r="UE234" s="47"/>
      <c r="UF234" s="47"/>
      <c r="UG234" s="47"/>
      <c r="UH234" s="47"/>
      <c r="UI234" s="47"/>
      <c r="UJ234" s="47"/>
      <c r="UK234" s="47"/>
      <c r="UL234" s="47"/>
      <c r="UM234" s="47"/>
      <c r="UN234" s="47"/>
      <c r="UO234" s="47"/>
      <c r="UP234" s="47"/>
      <c r="UQ234" s="47"/>
      <c r="UR234" s="47"/>
      <c r="US234" s="47"/>
      <c r="UT234" s="47"/>
      <c r="UU234" s="47"/>
      <c r="UV234" s="47"/>
      <c r="UW234" s="47"/>
      <c r="UX234" s="47"/>
      <c r="UY234" s="47"/>
      <c r="UZ234" s="47"/>
      <c r="VA234" s="47"/>
      <c r="VB234" s="47"/>
      <c r="VC234" s="47"/>
      <c r="VD234" s="47"/>
      <c r="VE234" s="47"/>
      <c r="VF234" s="47"/>
      <c r="VG234" s="47"/>
      <c r="VH234" s="47"/>
      <c r="VI234" s="47"/>
      <c r="VJ234" s="47"/>
      <c r="VK234" s="47"/>
      <c r="VL234" s="47"/>
      <c r="VM234" s="47"/>
      <c r="VN234" s="47"/>
      <c r="VO234" s="47"/>
      <c r="VP234" s="47"/>
      <c r="VQ234" s="47"/>
      <c r="VR234" s="47"/>
      <c r="VS234" s="47"/>
      <c r="VT234" s="47"/>
      <c r="VU234" s="47"/>
      <c r="VV234" s="47"/>
      <c r="VW234" s="47"/>
      <c r="VX234" s="47"/>
      <c r="VY234" s="47"/>
      <c r="VZ234" s="47"/>
      <c r="WA234" s="47"/>
      <c r="WB234" s="47"/>
      <c r="WC234" s="47"/>
      <c r="WD234" s="47"/>
      <c r="WE234" s="47"/>
      <c r="WF234" s="47"/>
      <c r="WG234" s="47"/>
      <c r="WH234" s="47"/>
      <c r="WI234" s="47"/>
      <c r="WJ234" s="47"/>
      <c r="WK234" s="47"/>
      <c r="WL234" s="47"/>
      <c r="WM234" s="47"/>
      <c r="WN234" s="47"/>
      <c r="WO234" s="47"/>
      <c r="WP234" s="47"/>
      <c r="WQ234" s="47"/>
      <c r="WR234" s="47"/>
      <c r="WS234" s="47"/>
      <c r="WT234" s="47"/>
      <c r="WU234" s="47"/>
      <c r="WV234" s="47"/>
      <c r="WW234" s="47"/>
      <c r="WX234" s="47"/>
      <c r="WY234" s="47"/>
      <c r="WZ234" s="47"/>
      <c r="XA234" s="47"/>
      <c r="XB234" s="47"/>
      <c r="XC234" s="47"/>
      <c r="XD234" s="47"/>
      <c r="XE234" s="47"/>
      <c r="XF234" s="47"/>
      <c r="XG234" s="47"/>
      <c r="XH234" s="47"/>
      <c r="XI234" s="47"/>
      <c r="XJ234" s="47"/>
      <c r="XK234" s="47"/>
      <c r="XL234" s="47"/>
      <c r="XM234" s="47"/>
      <c r="XN234" s="47"/>
      <c r="XO234" s="47"/>
      <c r="XP234" s="47"/>
      <c r="XQ234" s="47"/>
      <c r="XR234" s="47"/>
      <c r="XS234" s="47"/>
      <c r="XT234" s="47"/>
      <c r="XU234" s="47"/>
      <c r="XV234" s="47"/>
      <c r="XW234" s="47"/>
      <c r="XX234" s="47"/>
      <c r="XY234" s="47"/>
      <c r="XZ234" s="47"/>
      <c r="YA234" s="47"/>
      <c r="YB234" s="47"/>
      <c r="YC234" s="47"/>
      <c r="YD234" s="47"/>
      <c r="YE234" s="47"/>
      <c r="YF234" s="47"/>
      <c r="YG234" s="47"/>
      <c r="YH234" s="47"/>
      <c r="YI234" s="47"/>
      <c r="YJ234" s="47"/>
      <c r="YK234" s="47"/>
      <c r="YL234" s="47"/>
      <c r="YM234" s="47"/>
      <c r="YN234" s="47"/>
      <c r="YO234" s="47"/>
      <c r="YP234" s="47"/>
      <c r="YQ234" s="47"/>
      <c r="YR234" s="47"/>
    </row>
    <row r="235" spans="1:668" s="80" customFormat="1" ht="15.75" x14ac:dyDescent="0.25">
      <c r="A235" s="98" t="s">
        <v>14</v>
      </c>
      <c r="B235" s="36">
        <v>9</v>
      </c>
      <c r="C235" s="58"/>
      <c r="D235" s="82"/>
      <c r="E235" s="83"/>
      <c r="F235" s="168">
        <f>F226+F227+F228+F229+F230+F231+F232+F233+F234</f>
        <v>384500</v>
      </c>
      <c r="G235" s="168">
        <f>G226+G227+G228+G229+G230+G231+G232+G233+G234</f>
        <v>11035.15</v>
      </c>
      <c r="H235" s="168">
        <f>H226+H229</f>
        <v>1854</v>
      </c>
      <c r="I235" s="168">
        <f>I226+I227+I228+I229+I230+I231+I232+I233+I234</f>
        <v>11688.8</v>
      </c>
      <c r="J235" s="168">
        <f>J226+J227+J228+J229+J230+J231+J232+J233+J234</f>
        <v>225</v>
      </c>
      <c r="K235" s="168">
        <f>K226+K227+K228+K229+K230+K231+K232+K233+K234</f>
        <v>24802.95</v>
      </c>
      <c r="L235" s="194">
        <f>L226+L227+L228+L229+L230+L231+L232+L233+L234</f>
        <v>359697.05</v>
      </c>
      <c r="M235" s="8"/>
      <c r="N235" s="8"/>
      <c r="O235" s="77"/>
      <c r="P235" s="77"/>
      <c r="Q235" s="77"/>
      <c r="R235" s="77"/>
      <c r="S235" s="77"/>
      <c r="T235" s="77"/>
      <c r="U235" s="77"/>
      <c r="V235" s="77"/>
      <c r="W235" s="77"/>
      <c r="X235" s="77"/>
      <c r="Y235" s="77"/>
      <c r="Z235" s="77"/>
      <c r="AA235" s="77"/>
      <c r="AB235" s="77"/>
      <c r="AC235" s="77"/>
      <c r="AD235" s="77"/>
      <c r="AE235" s="77"/>
      <c r="AF235" s="81"/>
      <c r="AG235" s="81"/>
      <c r="AH235" s="81"/>
      <c r="AI235" s="81"/>
      <c r="AJ235" s="81"/>
      <c r="AK235" s="81"/>
      <c r="AL235" s="81"/>
      <c r="AM235" s="81"/>
      <c r="AN235" s="81"/>
      <c r="AO235" s="81"/>
      <c r="AP235" s="81"/>
      <c r="AQ235" s="81"/>
      <c r="AR235" s="81"/>
      <c r="AS235" s="81"/>
      <c r="AT235" s="73"/>
      <c r="AU235" s="73"/>
      <c r="AV235" s="73"/>
      <c r="AW235" s="73"/>
      <c r="AX235" s="73"/>
      <c r="AY235" s="73"/>
      <c r="AZ235" s="73"/>
      <c r="BA235" s="73"/>
      <c r="BB235" s="73"/>
      <c r="BC235" s="73"/>
      <c r="BD235" s="73"/>
      <c r="BE235" s="73"/>
      <c r="BF235" s="73"/>
      <c r="BG235" s="73"/>
      <c r="BH235" s="73"/>
      <c r="BI235" s="73"/>
      <c r="BJ235" s="73"/>
      <c r="BK235" s="73"/>
      <c r="BL235" s="73"/>
      <c r="BM235" s="73"/>
      <c r="BN235" s="73"/>
      <c r="BO235" s="73"/>
      <c r="BP235" s="73"/>
      <c r="BQ235" s="73"/>
      <c r="BR235" s="73"/>
      <c r="BS235" s="73"/>
      <c r="BT235" s="73"/>
      <c r="BU235" s="73"/>
      <c r="BV235" s="73"/>
      <c r="BW235" s="73"/>
      <c r="BX235" s="73"/>
      <c r="BY235" s="73"/>
      <c r="BZ235" s="73"/>
      <c r="CA235" s="73"/>
      <c r="CB235" s="73"/>
      <c r="CC235" s="73"/>
      <c r="CD235" s="73"/>
      <c r="CE235" s="73"/>
      <c r="CF235" s="73"/>
      <c r="CG235" s="73"/>
      <c r="CH235" s="73"/>
      <c r="CI235" s="73"/>
      <c r="CJ235" s="73"/>
      <c r="CK235" s="73"/>
      <c r="CL235" s="73"/>
      <c r="CM235" s="73"/>
      <c r="CN235" s="73"/>
      <c r="CO235" s="73"/>
      <c r="CP235" s="73"/>
      <c r="CQ235" s="73"/>
      <c r="CR235" s="73"/>
      <c r="CS235" s="73"/>
      <c r="CT235" s="73"/>
      <c r="CU235" s="73"/>
      <c r="CV235" s="73"/>
      <c r="CW235" s="73"/>
      <c r="CX235" s="73"/>
      <c r="CY235" s="73"/>
      <c r="CZ235" s="73"/>
      <c r="DA235" s="73"/>
      <c r="DB235" s="73"/>
      <c r="DC235" s="73"/>
      <c r="DD235" s="73"/>
      <c r="DE235" s="73"/>
      <c r="DF235" s="73"/>
      <c r="DG235" s="73"/>
      <c r="DH235" s="73"/>
      <c r="DI235" s="73"/>
      <c r="DJ235" s="73"/>
      <c r="DK235" s="73"/>
      <c r="DL235" s="73"/>
      <c r="DM235" s="73"/>
      <c r="DN235" s="73"/>
      <c r="DO235" s="73"/>
      <c r="DP235" s="73"/>
      <c r="DQ235" s="73"/>
      <c r="DR235" s="73"/>
      <c r="DS235" s="73"/>
      <c r="DT235" s="73"/>
      <c r="DU235" s="73"/>
      <c r="DV235" s="73"/>
      <c r="DW235" s="73"/>
      <c r="DX235" s="73"/>
      <c r="DY235" s="73"/>
      <c r="DZ235" s="73"/>
      <c r="EA235" s="73"/>
      <c r="EB235" s="73"/>
      <c r="EC235" s="73"/>
      <c r="ED235" s="73"/>
      <c r="EE235" s="73"/>
      <c r="EF235" s="73"/>
      <c r="EG235" s="73"/>
      <c r="EH235" s="73"/>
      <c r="EI235" s="73"/>
      <c r="EJ235" s="73"/>
      <c r="EK235" s="73"/>
      <c r="EL235" s="73"/>
      <c r="EM235" s="73"/>
      <c r="EN235" s="73"/>
      <c r="EO235" s="73"/>
      <c r="EP235" s="73"/>
      <c r="EQ235" s="73"/>
      <c r="ER235" s="73"/>
      <c r="ES235" s="73"/>
      <c r="ET235" s="73"/>
      <c r="EU235" s="73"/>
      <c r="EV235" s="73"/>
      <c r="EW235" s="73"/>
      <c r="EX235" s="73"/>
      <c r="EY235" s="73"/>
      <c r="EZ235" s="73"/>
      <c r="FA235" s="73"/>
      <c r="FB235" s="73"/>
      <c r="FC235" s="73"/>
      <c r="FD235" s="73"/>
      <c r="FE235" s="73"/>
      <c r="FF235" s="73"/>
      <c r="FG235" s="73"/>
      <c r="FH235" s="73"/>
      <c r="FI235" s="73"/>
      <c r="FJ235" s="73"/>
      <c r="FK235" s="73"/>
      <c r="FL235" s="73"/>
      <c r="FM235" s="73"/>
      <c r="FN235" s="73"/>
      <c r="FO235" s="73"/>
      <c r="FP235" s="73"/>
      <c r="FQ235" s="73"/>
      <c r="FR235" s="73"/>
      <c r="FS235" s="73"/>
      <c r="FT235" s="73"/>
      <c r="FU235" s="73"/>
      <c r="FV235" s="73"/>
      <c r="FW235" s="73"/>
      <c r="FX235" s="73"/>
      <c r="FY235" s="73"/>
      <c r="FZ235" s="73"/>
      <c r="GA235" s="73"/>
      <c r="GB235" s="73"/>
      <c r="GC235" s="73"/>
      <c r="GD235" s="73"/>
      <c r="GE235" s="73"/>
      <c r="GF235" s="73"/>
      <c r="GG235" s="73"/>
      <c r="GH235" s="73"/>
      <c r="GI235" s="73"/>
      <c r="GJ235" s="73"/>
      <c r="GK235" s="73"/>
      <c r="GL235" s="73"/>
      <c r="GM235" s="73"/>
      <c r="GN235" s="73"/>
      <c r="GO235" s="73"/>
      <c r="GP235" s="73"/>
      <c r="GQ235" s="73"/>
      <c r="GR235" s="73"/>
      <c r="GS235" s="73"/>
      <c r="GT235" s="73"/>
      <c r="GU235" s="73"/>
      <c r="GV235" s="73"/>
      <c r="GW235" s="73"/>
      <c r="GX235" s="73"/>
      <c r="GY235" s="73"/>
      <c r="GZ235" s="73"/>
      <c r="HA235" s="73"/>
      <c r="HB235" s="73"/>
      <c r="HC235" s="73"/>
      <c r="HD235" s="73"/>
      <c r="HE235" s="73"/>
      <c r="HF235" s="73"/>
      <c r="HG235" s="73"/>
      <c r="HH235" s="73"/>
      <c r="HI235" s="73"/>
      <c r="HJ235" s="73"/>
      <c r="HK235" s="73"/>
      <c r="HL235" s="73"/>
      <c r="HM235" s="73"/>
      <c r="HN235" s="73"/>
      <c r="HO235" s="73"/>
      <c r="HP235" s="73"/>
      <c r="HQ235" s="73"/>
      <c r="HR235" s="73"/>
      <c r="HS235" s="73"/>
      <c r="HT235" s="73"/>
      <c r="HU235" s="73"/>
      <c r="HV235" s="73"/>
      <c r="HW235" s="73"/>
      <c r="HX235" s="73"/>
      <c r="HY235" s="73"/>
      <c r="HZ235" s="73"/>
      <c r="IA235" s="73"/>
      <c r="IB235" s="73"/>
      <c r="IC235" s="73"/>
      <c r="ID235" s="73"/>
      <c r="IE235" s="73"/>
      <c r="IF235" s="73"/>
      <c r="IG235" s="73"/>
      <c r="IH235" s="73"/>
      <c r="II235" s="73"/>
      <c r="IJ235" s="73"/>
      <c r="IK235" s="73"/>
      <c r="IL235" s="73"/>
      <c r="IM235" s="73"/>
      <c r="IN235" s="73"/>
      <c r="IO235" s="73"/>
      <c r="IP235" s="73"/>
      <c r="IQ235" s="73"/>
      <c r="IR235" s="73"/>
      <c r="IS235" s="73"/>
      <c r="IT235" s="73"/>
      <c r="IU235" s="73"/>
      <c r="IV235" s="73"/>
      <c r="IW235" s="73"/>
      <c r="IX235" s="73"/>
      <c r="IY235" s="73"/>
      <c r="IZ235" s="73"/>
      <c r="JA235" s="73"/>
      <c r="JB235" s="73"/>
      <c r="JC235" s="73"/>
      <c r="JD235" s="73"/>
      <c r="JE235" s="73"/>
      <c r="JF235" s="73"/>
      <c r="JG235" s="73"/>
      <c r="JH235" s="73"/>
      <c r="JI235" s="73"/>
      <c r="JJ235" s="73"/>
      <c r="JK235" s="73"/>
      <c r="JL235" s="73"/>
      <c r="JM235" s="73"/>
      <c r="JN235" s="73"/>
      <c r="JO235" s="73"/>
      <c r="JP235" s="73"/>
      <c r="JQ235" s="73"/>
      <c r="JR235" s="73"/>
      <c r="JS235" s="73"/>
      <c r="JT235" s="73"/>
      <c r="JU235" s="73"/>
      <c r="JV235" s="73"/>
      <c r="JW235" s="73"/>
      <c r="JX235" s="73"/>
      <c r="JY235" s="73"/>
      <c r="JZ235" s="73"/>
      <c r="KA235" s="73"/>
      <c r="KB235" s="73"/>
      <c r="KC235" s="73"/>
      <c r="KD235" s="73"/>
      <c r="KE235" s="73"/>
      <c r="KF235" s="73"/>
      <c r="KG235" s="73"/>
      <c r="KH235" s="73"/>
      <c r="KI235" s="73"/>
      <c r="KJ235" s="73"/>
      <c r="KK235" s="73"/>
      <c r="KL235" s="73"/>
      <c r="KM235" s="73"/>
      <c r="KN235" s="73"/>
      <c r="KO235" s="73"/>
      <c r="KP235" s="73"/>
      <c r="KQ235" s="73"/>
      <c r="KR235" s="73"/>
      <c r="KS235" s="73"/>
      <c r="KT235" s="73"/>
      <c r="KU235" s="73"/>
      <c r="KV235" s="73"/>
      <c r="KW235" s="73"/>
      <c r="KX235" s="73"/>
      <c r="KY235" s="73"/>
      <c r="KZ235" s="73"/>
      <c r="LA235" s="73"/>
      <c r="LB235" s="73"/>
      <c r="LC235" s="73"/>
      <c r="LD235" s="73"/>
      <c r="LE235" s="73"/>
      <c r="LF235" s="73"/>
      <c r="LG235" s="73"/>
      <c r="LH235" s="73"/>
      <c r="LI235" s="73"/>
      <c r="LJ235" s="73"/>
      <c r="LK235" s="73"/>
      <c r="LL235" s="73"/>
      <c r="LM235" s="73"/>
      <c r="LN235" s="73"/>
      <c r="LO235" s="73"/>
      <c r="LP235" s="73"/>
      <c r="LQ235" s="73"/>
      <c r="LR235" s="73"/>
      <c r="LS235" s="73"/>
      <c r="LT235" s="73"/>
      <c r="LU235" s="73"/>
      <c r="LV235" s="73"/>
      <c r="LW235" s="73"/>
      <c r="LX235" s="73"/>
      <c r="LY235" s="73"/>
      <c r="LZ235" s="73"/>
      <c r="MA235" s="73"/>
      <c r="MB235" s="73"/>
      <c r="MC235" s="73"/>
      <c r="MD235" s="73"/>
      <c r="ME235" s="73"/>
      <c r="MF235" s="73"/>
      <c r="MG235" s="73"/>
      <c r="MH235" s="73"/>
      <c r="MI235" s="73"/>
      <c r="MJ235" s="73"/>
      <c r="MK235" s="73"/>
      <c r="ML235" s="73"/>
      <c r="MM235" s="73"/>
      <c r="MN235" s="73"/>
      <c r="MO235" s="73"/>
      <c r="MP235" s="73"/>
      <c r="MQ235" s="73"/>
      <c r="MR235" s="73"/>
      <c r="MS235" s="73"/>
      <c r="MT235" s="73"/>
      <c r="MU235" s="73"/>
      <c r="MV235" s="73"/>
      <c r="MW235" s="73"/>
      <c r="MX235" s="73"/>
      <c r="MY235" s="73"/>
      <c r="MZ235" s="73"/>
      <c r="NA235" s="73"/>
      <c r="NB235" s="73"/>
      <c r="NC235" s="73"/>
      <c r="ND235" s="73"/>
      <c r="NE235" s="73"/>
      <c r="NF235" s="73"/>
      <c r="NG235" s="73"/>
      <c r="NH235" s="73"/>
      <c r="NI235" s="73"/>
      <c r="NJ235" s="73"/>
      <c r="NK235" s="73"/>
      <c r="NL235" s="73"/>
      <c r="NM235" s="73"/>
      <c r="NN235" s="73"/>
      <c r="NO235" s="73"/>
      <c r="NP235" s="73"/>
      <c r="NQ235" s="73"/>
      <c r="NR235" s="73"/>
      <c r="NS235" s="73"/>
      <c r="NT235" s="73"/>
      <c r="NU235" s="73"/>
      <c r="NV235" s="73"/>
      <c r="NW235" s="73"/>
      <c r="NX235" s="73"/>
      <c r="NY235" s="73"/>
      <c r="NZ235" s="73"/>
      <c r="OA235" s="73"/>
      <c r="OB235" s="73"/>
      <c r="OC235" s="73"/>
      <c r="OD235" s="73"/>
      <c r="OE235" s="73"/>
      <c r="OF235" s="73"/>
      <c r="OG235" s="73"/>
      <c r="OH235" s="73"/>
      <c r="OI235" s="73"/>
      <c r="OJ235" s="73"/>
      <c r="OK235" s="73"/>
      <c r="OL235" s="73"/>
      <c r="OM235" s="73"/>
      <c r="ON235" s="73"/>
      <c r="OO235" s="73"/>
      <c r="OP235" s="73"/>
      <c r="OQ235" s="73"/>
      <c r="OR235" s="73"/>
      <c r="OS235" s="73"/>
      <c r="OT235" s="73"/>
      <c r="OU235" s="73"/>
      <c r="OV235" s="73"/>
      <c r="OW235" s="73"/>
      <c r="OX235" s="73"/>
      <c r="OY235" s="73"/>
      <c r="OZ235" s="73"/>
      <c r="PA235" s="73"/>
      <c r="PB235" s="73"/>
      <c r="PC235" s="73"/>
      <c r="PD235" s="73"/>
      <c r="PE235" s="73"/>
      <c r="PF235" s="73"/>
      <c r="PG235" s="73"/>
      <c r="PH235" s="73"/>
      <c r="PI235" s="73"/>
      <c r="PJ235" s="73"/>
      <c r="PK235" s="73"/>
      <c r="PL235" s="73"/>
      <c r="PM235" s="73"/>
      <c r="PN235" s="73"/>
      <c r="PO235" s="73"/>
      <c r="PP235" s="73"/>
      <c r="PQ235" s="73"/>
      <c r="PR235" s="73"/>
      <c r="PS235" s="73"/>
      <c r="PT235" s="73"/>
      <c r="PU235" s="73"/>
      <c r="PV235" s="73"/>
      <c r="PW235" s="73"/>
      <c r="PX235" s="73"/>
      <c r="PY235" s="73"/>
      <c r="PZ235" s="73"/>
      <c r="QA235" s="73"/>
      <c r="QB235" s="73"/>
      <c r="QC235" s="73"/>
      <c r="QD235" s="73"/>
      <c r="QE235" s="73"/>
      <c r="QF235" s="73"/>
      <c r="QG235" s="73"/>
      <c r="QH235" s="73"/>
      <c r="QI235" s="73"/>
      <c r="QJ235" s="73"/>
      <c r="QK235" s="73"/>
      <c r="QL235" s="73"/>
      <c r="QM235" s="73"/>
      <c r="QN235" s="73"/>
      <c r="QO235" s="73"/>
      <c r="QP235" s="73"/>
      <c r="QQ235" s="73"/>
      <c r="QR235" s="73"/>
      <c r="QS235" s="73"/>
      <c r="QT235" s="73"/>
      <c r="QU235" s="73"/>
      <c r="QV235" s="73"/>
      <c r="QW235" s="73"/>
      <c r="QX235" s="73"/>
      <c r="QY235" s="73"/>
      <c r="QZ235" s="73"/>
      <c r="RA235" s="73"/>
      <c r="RB235" s="73"/>
      <c r="RC235" s="73"/>
      <c r="RD235" s="73"/>
      <c r="RE235" s="73"/>
      <c r="RF235" s="73"/>
      <c r="RG235" s="73"/>
      <c r="RH235" s="73"/>
      <c r="RI235" s="73"/>
      <c r="RJ235" s="73"/>
      <c r="RK235" s="73"/>
      <c r="RL235" s="73"/>
      <c r="RM235" s="73"/>
      <c r="RN235" s="73"/>
      <c r="RO235" s="73"/>
      <c r="RP235" s="73"/>
      <c r="RQ235" s="73"/>
      <c r="RR235" s="73"/>
      <c r="RS235" s="73"/>
      <c r="RT235" s="73"/>
      <c r="RU235" s="73"/>
      <c r="RV235" s="73"/>
      <c r="RW235" s="73"/>
      <c r="RX235" s="73"/>
      <c r="RY235" s="73"/>
      <c r="RZ235" s="73"/>
      <c r="SA235" s="73"/>
      <c r="SB235" s="73"/>
      <c r="SC235" s="73"/>
      <c r="SD235" s="73"/>
      <c r="SE235" s="73"/>
      <c r="SF235" s="73"/>
      <c r="SG235" s="73"/>
      <c r="SH235" s="73"/>
      <c r="SI235" s="73"/>
      <c r="SJ235" s="73"/>
      <c r="SK235" s="73"/>
      <c r="SL235" s="73"/>
      <c r="SM235" s="73"/>
      <c r="SN235" s="73"/>
      <c r="SO235" s="73"/>
      <c r="SP235" s="73"/>
      <c r="SQ235" s="73"/>
      <c r="SR235" s="73"/>
      <c r="SS235" s="73"/>
      <c r="ST235" s="73"/>
      <c r="SU235" s="73"/>
      <c r="SV235" s="73"/>
      <c r="SW235" s="73"/>
      <c r="SX235" s="73"/>
      <c r="SY235" s="73"/>
      <c r="SZ235" s="73"/>
      <c r="TA235" s="73"/>
      <c r="TB235" s="73"/>
      <c r="TC235" s="73"/>
      <c r="TD235" s="73"/>
      <c r="TE235" s="73"/>
      <c r="TF235" s="73"/>
      <c r="TG235" s="73"/>
      <c r="TH235" s="73"/>
      <c r="TI235" s="73"/>
      <c r="TJ235" s="73"/>
      <c r="TK235" s="73"/>
      <c r="TL235" s="73"/>
      <c r="TM235" s="73"/>
      <c r="TN235" s="73"/>
      <c r="TO235" s="73"/>
      <c r="TP235" s="73"/>
      <c r="TQ235" s="73"/>
      <c r="TR235" s="73"/>
      <c r="TS235" s="73"/>
      <c r="TT235" s="73"/>
      <c r="TU235" s="73"/>
      <c r="TV235" s="73"/>
      <c r="TW235" s="73"/>
      <c r="TX235" s="73"/>
      <c r="TY235" s="73"/>
      <c r="TZ235" s="73"/>
      <c r="UA235" s="73"/>
      <c r="UB235" s="73"/>
      <c r="UC235" s="73"/>
      <c r="UD235" s="73"/>
      <c r="UE235" s="73"/>
      <c r="UF235" s="73"/>
      <c r="UG235" s="73"/>
      <c r="UH235" s="73"/>
      <c r="UI235" s="73"/>
      <c r="UJ235" s="73"/>
      <c r="UK235" s="73"/>
      <c r="UL235" s="73"/>
      <c r="UM235" s="73"/>
      <c r="UN235" s="73"/>
      <c r="UO235" s="73"/>
      <c r="UP235" s="73"/>
      <c r="UQ235" s="73"/>
      <c r="UR235" s="73"/>
      <c r="US235" s="73"/>
      <c r="UT235" s="73"/>
      <c r="UU235" s="73"/>
      <c r="UV235" s="73"/>
      <c r="UW235" s="73"/>
      <c r="UX235" s="73"/>
      <c r="UY235" s="73"/>
      <c r="UZ235" s="73"/>
      <c r="VA235" s="73"/>
      <c r="VB235" s="73"/>
      <c r="VC235" s="73"/>
      <c r="VD235" s="73"/>
      <c r="VE235" s="73"/>
      <c r="VF235" s="73"/>
      <c r="VG235" s="73"/>
      <c r="VH235" s="73"/>
      <c r="VI235" s="73"/>
      <c r="VJ235" s="73"/>
      <c r="VK235" s="73"/>
      <c r="VL235" s="73"/>
      <c r="VM235" s="73"/>
      <c r="VN235" s="73"/>
      <c r="VO235" s="73"/>
      <c r="VP235" s="73"/>
      <c r="VQ235" s="73"/>
      <c r="VR235" s="73"/>
      <c r="VS235" s="73"/>
      <c r="VT235" s="73"/>
      <c r="VU235" s="73"/>
      <c r="VV235" s="73"/>
      <c r="VW235" s="73"/>
      <c r="VX235" s="73"/>
      <c r="VY235" s="73"/>
      <c r="VZ235" s="73"/>
      <c r="WA235" s="73"/>
      <c r="WB235" s="73"/>
      <c r="WC235" s="73"/>
      <c r="WD235" s="73"/>
      <c r="WE235" s="73"/>
      <c r="WF235" s="73"/>
      <c r="WG235" s="73"/>
      <c r="WH235" s="73"/>
      <c r="WI235" s="73"/>
      <c r="WJ235" s="73"/>
      <c r="WK235" s="73"/>
      <c r="WL235" s="73"/>
      <c r="WM235" s="73"/>
      <c r="WN235" s="73"/>
      <c r="WO235" s="73"/>
      <c r="WP235" s="73"/>
      <c r="WQ235" s="73"/>
      <c r="WR235" s="73"/>
      <c r="WS235" s="73"/>
      <c r="WT235" s="73"/>
      <c r="WU235" s="73"/>
      <c r="WV235" s="73"/>
      <c r="WW235" s="73"/>
      <c r="WX235" s="73"/>
      <c r="WY235" s="73"/>
      <c r="WZ235" s="73"/>
      <c r="XA235" s="73"/>
      <c r="XB235" s="73"/>
      <c r="XC235" s="73"/>
      <c r="XD235" s="73"/>
      <c r="XE235" s="73"/>
      <c r="XF235" s="73"/>
      <c r="XG235" s="73"/>
      <c r="XH235" s="73"/>
      <c r="XI235" s="73"/>
      <c r="XJ235" s="73"/>
      <c r="XK235" s="73"/>
      <c r="XL235" s="73"/>
      <c r="XM235" s="73"/>
      <c r="XN235" s="73"/>
      <c r="XO235" s="73"/>
      <c r="XP235" s="73"/>
      <c r="XQ235" s="73"/>
      <c r="XR235" s="73"/>
      <c r="XS235" s="73"/>
      <c r="XT235" s="73"/>
      <c r="XU235" s="73"/>
      <c r="XV235" s="73"/>
      <c r="XW235" s="73"/>
      <c r="XX235" s="73"/>
      <c r="XY235" s="73"/>
      <c r="XZ235" s="73"/>
      <c r="YA235" s="73"/>
      <c r="YB235" s="73"/>
      <c r="YC235" s="73"/>
      <c r="YD235" s="73"/>
      <c r="YE235" s="73"/>
      <c r="YF235" s="73"/>
      <c r="YG235" s="73"/>
      <c r="YH235" s="73"/>
      <c r="YI235" s="73"/>
      <c r="YJ235" s="73"/>
      <c r="YK235" s="73"/>
      <c r="YL235" s="73"/>
      <c r="YM235" s="73"/>
      <c r="YN235" s="73"/>
      <c r="YO235" s="73"/>
      <c r="YP235" s="73"/>
      <c r="YQ235" s="73"/>
      <c r="YR235" s="73"/>
    </row>
    <row r="236" spans="1:668" s="8" customFormat="1" ht="15.75" x14ac:dyDescent="0.25">
      <c r="B236" s="75"/>
      <c r="C236" s="76"/>
      <c r="D236" s="76"/>
      <c r="E236" s="55"/>
      <c r="F236" s="143"/>
      <c r="G236" s="143"/>
      <c r="H236" s="143"/>
      <c r="I236" s="143"/>
      <c r="J236" s="143"/>
      <c r="K236" s="143"/>
      <c r="L236" s="190"/>
      <c r="O236" s="77"/>
      <c r="P236" s="77"/>
      <c r="Q236" s="77"/>
      <c r="R236" s="77"/>
      <c r="S236" s="77"/>
      <c r="T236" s="77"/>
      <c r="U236" s="77"/>
      <c r="V236" s="77"/>
      <c r="W236" s="77"/>
      <c r="X236" s="77"/>
      <c r="Y236" s="77"/>
      <c r="Z236" s="77"/>
      <c r="AA236" s="77"/>
      <c r="AB236" s="77"/>
      <c r="AC236" s="77"/>
      <c r="AD236" s="77"/>
      <c r="AE236" s="77"/>
      <c r="AF236" s="77"/>
      <c r="AG236" s="77"/>
      <c r="AH236" s="77"/>
      <c r="AI236" s="77"/>
      <c r="AJ236" s="77"/>
      <c r="AK236" s="77"/>
      <c r="AL236" s="77"/>
      <c r="AM236" s="77"/>
      <c r="AN236" s="77"/>
      <c r="AO236" s="77"/>
      <c r="AP236" s="77"/>
      <c r="AQ236" s="77"/>
      <c r="AR236" s="77"/>
      <c r="AS236" s="77"/>
      <c r="AT236" s="47"/>
      <c r="AU236" s="47"/>
      <c r="AV236" s="47"/>
      <c r="AW236" s="47"/>
      <c r="AX236" s="47"/>
      <c r="AY236" s="47"/>
      <c r="AZ236" s="47"/>
      <c r="BA236" s="47"/>
      <c r="BB236" s="47"/>
      <c r="BC236" s="47"/>
      <c r="BD236" s="47"/>
      <c r="BE236" s="47"/>
      <c r="BF236" s="47"/>
      <c r="BG236" s="47"/>
      <c r="BH236" s="47"/>
      <c r="BI236" s="47"/>
      <c r="BJ236" s="47"/>
      <c r="BK236" s="47"/>
      <c r="BL236" s="47"/>
      <c r="BM236" s="47"/>
      <c r="BN236" s="47"/>
      <c r="BO236" s="47"/>
      <c r="BP236" s="47"/>
      <c r="BQ236" s="47"/>
      <c r="BR236" s="47"/>
      <c r="BS236" s="47"/>
      <c r="BT236" s="47"/>
      <c r="BU236" s="47"/>
      <c r="BV236" s="47"/>
      <c r="BW236" s="47"/>
      <c r="BX236" s="47"/>
      <c r="BY236" s="47"/>
      <c r="BZ236" s="47"/>
      <c r="CA236" s="47"/>
      <c r="CB236" s="47"/>
      <c r="CC236" s="47"/>
      <c r="CD236" s="47"/>
      <c r="CE236" s="47"/>
      <c r="CF236" s="47"/>
      <c r="CG236" s="47"/>
      <c r="CH236" s="47"/>
      <c r="CI236" s="47"/>
      <c r="CJ236" s="47"/>
      <c r="CK236" s="47"/>
      <c r="CL236" s="47"/>
      <c r="CM236" s="47"/>
      <c r="CN236" s="47"/>
      <c r="CO236" s="47"/>
      <c r="CP236" s="47"/>
      <c r="CQ236" s="47"/>
      <c r="CR236" s="47"/>
      <c r="CS236" s="47"/>
      <c r="CT236" s="47"/>
      <c r="CU236" s="47"/>
      <c r="CV236" s="47"/>
      <c r="CW236" s="47"/>
      <c r="CX236" s="47"/>
      <c r="CY236" s="47"/>
      <c r="CZ236" s="47"/>
      <c r="DA236" s="47"/>
      <c r="DB236" s="47"/>
      <c r="DC236" s="47"/>
      <c r="DD236" s="47"/>
      <c r="DE236" s="47"/>
      <c r="DF236" s="47"/>
      <c r="DG236" s="47"/>
      <c r="DH236" s="47"/>
      <c r="DI236" s="47"/>
      <c r="DJ236" s="47"/>
      <c r="DK236" s="47"/>
      <c r="DL236" s="47"/>
      <c r="DM236" s="47"/>
      <c r="DN236" s="47"/>
      <c r="DO236" s="47"/>
      <c r="DP236" s="47"/>
      <c r="DQ236" s="47"/>
      <c r="DR236" s="47"/>
      <c r="DS236" s="47"/>
      <c r="DT236" s="47"/>
      <c r="DU236" s="47"/>
      <c r="DV236" s="47"/>
      <c r="DW236" s="47"/>
      <c r="DX236" s="47"/>
      <c r="DY236" s="47"/>
      <c r="DZ236" s="47"/>
      <c r="EA236" s="47"/>
      <c r="EB236" s="47"/>
      <c r="EC236" s="47"/>
      <c r="ED236" s="47"/>
      <c r="EE236" s="47"/>
      <c r="EF236" s="47"/>
      <c r="EG236" s="47"/>
      <c r="EH236" s="47"/>
      <c r="EI236" s="47"/>
      <c r="EJ236" s="47"/>
      <c r="EK236" s="47"/>
      <c r="EL236" s="47"/>
      <c r="EM236" s="47"/>
      <c r="EN236" s="47"/>
      <c r="EO236" s="47"/>
      <c r="EP236" s="47"/>
      <c r="EQ236" s="47"/>
      <c r="ER236" s="47"/>
      <c r="ES236" s="47"/>
      <c r="ET236" s="47"/>
      <c r="EU236" s="47"/>
      <c r="EV236" s="47"/>
      <c r="EW236" s="47"/>
      <c r="EX236" s="47"/>
      <c r="EY236" s="47"/>
      <c r="EZ236" s="47"/>
      <c r="FA236" s="47"/>
      <c r="FB236" s="47"/>
      <c r="FC236" s="47"/>
      <c r="FD236" s="47"/>
      <c r="FE236" s="47"/>
      <c r="FF236" s="47"/>
      <c r="FG236" s="47"/>
      <c r="FH236" s="47"/>
      <c r="FI236" s="47"/>
      <c r="FJ236" s="47"/>
      <c r="FK236" s="47"/>
      <c r="FL236" s="47"/>
      <c r="FM236" s="47"/>
      <c r="FN236" s="47"/>
      <c r="FO236" s="47"/>
      <c r="FP236" s="47"/>
      <c r="FQ236" s="47"/>
      <c r="FR236" s="47"/>
      <c r="FS236" s="47"/>
      <c r="FT236" s="47"/>
      <c r="FU236" s="47"/>
      <c r="FV236" s="47"/>
      <c r="FW236" s="47"/>
      <c r="FX236" s="47"/>
      <c r="FY236" s="47"/>
      <c r="FZ236" s="47"/>
      <c r="GA236" s="47"/>
      <c r="GB236" s="47"/>
      <c r="GC236" s="47"/>
      <c r="GD236" s="47"/>
      <c r="GE236" s="47"/>
      <c r="GF236" s="47"/>
      <c r="GG236" s="47"/>
      <c r="GH236" s="47"/>
      <c r="GI236" s="47"/>
      <c r="GJ236" s="47"/>
      <c r="GK236" s="47"/>
      <c r="GL236" s="47"/>
      <c r="GM236" s="47"/>
      <c r="GN236" s="47"/>
      <c r="GO236" s="47"/>
      <c r="GP236" s="47"/>
      <c r="GQ236" s="47"/>
      <c r="GR236" s="47"/>
      <c r="GS236" s="47"/>
      <c r="GT236" s="47"/>
      <c r="GU236" s="47"/>
      <c r="GV236" s="47"/>
      <c r="GW236" s="47"/>
      <c r="GX236" s="47"/>
      <c r="GY236" s="47"/>
      <c r="GZ236" s="47"/>
      <c r="HA236" s="47"/>
      <c r="HB236" s="47"/>
      <c r="HC236" s="47"/>
      <c r="HD236" s="47"/>
      <c r="HE236" s="47"/>
      <c r="HF236" s="47"/>
      <c r="HG236" s="47"/>
      <c r="HH236" s="47"/>
      <c r="HI236" s="47"/>
      <c r="HJ236" s="47"/>
      <c r="HK236" s="47"/>
      <c r="HL236" s="47"/>
      <c r="HM236" s="47"/>
      <c r="HN236" s="47"/>
      <c r="HO236" s="47"/>
      <c r="HP236" s="47"/>
      <c r="HQ236" s="47"/>
      <c r="HR236" s="47"/>
      <c r="HS236" s="47"/>
      <c r="HT236" s="47"/>
      <c r="HU236" s="47"/>
      <c r="HV236" s="47"/>
      <c r="HW236" s="47"/>
      <c r="HX236" s="47"/>
      <c r="HY236" s="47"/>
      <c r="HZ236" s="47"/>
      <c r="IA236" s="47"/>
      <c r="IB236" s="47"/>
      <c r="IC236" s="47"/>
      <c r="ID236" s="47"/>
      <c r="IE236" s="47"/>
      <c r="IF236" s="47"/>
      <c r="IG236" s="47"/>
      <c r="IH236" s="47"/>
      <c r="II236" s="47"/>
      <c r="IJ236" s="47"/>
      <c r="IK236" s="47"/>
      <c r="IL236" s="47"/>
      <c r="IM236" s="47"/>
      <c r="IN236" s="47"/>
      <c r="IO236" s="47"/>
      <c r="IP236" s="47"/>
      <c r="IQ236" s="47"/>
      <c r="IR236" s="47"/>
      <c r="IS236" s="47"/>
      <c r="IT236" s="47"/>
      <c r="IU236" s="47"/>
      <c r="IV236" s="47"/>
      <c r="IW236" s="47"/>
      <c r="IX236" s="47"/>
      <c r="IY236" s="47"/>
      <c r="IZ236" s="47"/>
      <c r="JA236" s="47"/>
      <c r="JB236" s="47"/>
      <c r="JC236" s="47"/>
      <c r="JD236" s="47"/>
      <c r="JE236" s="47"/>
      <c r="JF236" s="47"/>
      <c r="JG236" s="47"/>
      <c r="JH236" s="47"/>
      <c r="JI236" s="47"/>
      <c r="JJ236" s="47"/>
      <c r="JK236" s="47"/>
      <c r="JL236" s="47"/>
      <c r="JM236" s="47"/>
      <c r="JN236" s="47"/>
      <c r="JO236" s="47"/>
      <c r="JP236" s="47"/>
      <c r="JQ236" s="47"/>
      <c r="JR236" s="47"/>
      <c r="JS236" s="47"/>
      <c r="JT236" s="47"/>
      <c r="JU236" s="47"/>
      <c r="JV236" s="47"/>
      <c r="JW236" s="47"/>
      <c r="JX236" s="47"/>
      <c r="JY236" s="47"/>
      <c r="JZ236" s="47"/>
      <c r="KA236" s="47"/>
      <c r="KB236" s="47"/>
      <c r="KC236" s="47"/>
      <c r="KD236" s="47"/>
      <c r="KE236" s="47"/>
      <c r="KF236" s="47"/>
      <c r="KG236" s="47"/>
      <c r="KH236" s="47"/>
      <c r="KI236" s="47"/>
      <c r="KJ236" s="47"/>
      <c r="KK236" s="47"/>
      <c r="KL236" s="47"/>
      <c r="KM236" s="47"/>
      <c r="KN236" s="47"/>
      <c r="KO236" s="47"/>
      <c r="KP236" s="47"/>
      <c r="KQ236" s="47"/>
      <c r="KR236" s="47"/>
      <c r="KS236" s="47"/>
      <c r="KT236" s="47"/>
      <c r="KU236" s="47"/>
      <c r="KV236" s="47"/>
      <c r="KW236" s="47"/>
      <c r="KX236" s="47"/>
      <c r="KY236" s="47"/>
      <c r="KZ236" s="47"/>
      <c r="LA236" s="47"/>
      <c r="LB236" s="47"/>
      <c r="LC236" s="47"/>
      <c r="LD236" s="47"/>
      <c r="LE236" s="47"/>
      <c r="LF236" s="47"/>
      <c r="LG236" s="47"/>
      <c r="LH236" s="47"/>
      <c r="LI236" s="47"/>
      <c r="LJ236" s="47"/>
      <c r="LK236" s="47"/>
      <c r="LL236" s="47"/>
      <c r="LM236" s="47"/>
      <c r="LN236" s="47"/>
      <c r="LO236" s="47"/>
      <c r="LP236" s="47"/>
      <c r="LQ236" s="47"/>
      <c r="LR236" s="47"/>
      <c r="LS236" s="47"/>
      <c r="LT236" s="47"/>
      <c r="LU236" s="47"/>
      <c r="LV236" s="47"/>
      <c r="LW236" s="47"/>
      <c r="LX236" s="47"/>
      <c r="LY236" s="47"/>
      <c r="LZ236" s="47"/>
      <c r="MA236" s="47"/>
      <c r="MB236" s="47"/>
      <c r="MC236" s="47"/>
      <c r="MD236" s="47"/>
      <c r="ME236" s="47"/>
      <c r="MF236" s="47"/>
      <c r="MG236" s="47"/>
      <c r="MH236" s="47"/>
      <c r="MI236" s="47"/>
      <c r="MJ236" s="47"/>
      <c r="MK236" s="47"/>
      <c r="ML236" s="47"/>
      <c r="MM236" s="47"/>
      <c r="MN236" s="47"/>
      <c r="MO236" s="47"/>
      <c r="MP236" s="47"/>
      <c r="MQ236" s="47"/>
      <c r="MR236" s="47"/>
      <c r="MS236" s="47"/>
      <c r="MT236" s="47"/>
      <c r="MU236" s="47"/>
      <c r="MV236" s="47"/>
      <c r="MW236" s="47"/>
      <c r="MX236" s="47"/>
      <c r="MY236" s="47"/>
      <c r="MZ236" s="47"/>
      <c r="NA236" s="47"/>
      <c r="NB236" s="47"/>
      <c r="NC236" s="47"/>
      <c r="ND236" s="47"/>
      <c r="NE236" s="47"/>
      <c r="NF236" s="47"/>
      <c r="NG236" s="47"/>
      <c r="NH236" s="47"/>
      <c r="NI236" s="47"/>
      <c r="NJ236" s="47"/>
      <c r="NK236" s="47"/>
      <c r="NL236" s="47"/>
      <c r="NM236" s="47"/>
      <c r="NN236" s="47"/>
      <c r="NO236" s="47"/>
      <c r="NP236" s="47"/>
      <c r="NQ236" s="47"/>
      <c r="NR236" s="47"/>
      <c r="NS236" s="47"/>
      <c r="NT236" s="47"/>
      <c r="NU236" s="47"/>
      <c r="NV236" s="47"/>
      <c r="NW236" s="47"/>
      <c r="NX236" s="47"/>
      <c r="NY236" s="47"/>
      <c r="NZ236" s="47"/>
      <c r="OA236" s="47"/>
      <c r="OB236" s="47"/>
      <c r="OC236" s="47"/>
      <c r="OD236" s="47"/>
      <c r="OE236" s="47"/>
      <c r="OF236" s="47"/>
      <c r="OG236" s="47"/>
      <c r="OH236" s="47"/>
      <c r="OI236" s="47"/>
      <c r="OJ236" s="47"/>
      <c r="OK236" s="47"/>
      <c r="OL236" s="47"/>
      <c r="OM236" s="47"/>
      <c r="ON236" s="47"/>
      <c r="OO236" s="47"/>
      <c r="OP236" s="47"/>
      <c r="OQ236" s="47"/>
      <c r="OR236" s="47"/>
      <c r="OS236" s="47"/>
      <c r="OT236" s="47"/>
      <c r="OU236" s="47"/>
      <c r="OV236" s="47"/>
      <c r="OW236" s="47"/>
      <c r="OX236" s="47"/>
      <c r="OY236" s="47"/>
      <c r="OZ236" s="47"/>
      <c r="PA236" s="47"/>
      <c r="PB236" s="47"/>
      <c r="PC236" s="47"/>
      <c r="PD236" s="47"/>
      <c r="PE236" s="47"/>
      <c r="PF236" s="47"/>
      <c r="PG236" s="47"/>
      <c r="PH236" s="47"/>
      <c r="PI236" s="47"/>
      <c r="PJ236" s="47"/>
      <c r="PK236" s="47"/>
      <c r="PL236" s="47"/>
      <c r="PM236" s="47"/>
      <c r="PN236" s="47"/>
      <c r="PO236" s="47"/>
      <c r="PP236" s="47"/>
      <c r="PQ236" s="47"/>
      <c r="PR236" s="47"/>
      <c r="PS236" s="47"/>
      <c r="PT236" s="47"/>
      <c r="PU236" s="47"/>
      <c r="PV236" s="47"/>
      <c r="PW236" s="47"/>
      <c r="PX236" s="47"/>
      <c r="PY236" s="47"/>
      <c r="PZ236" s="47"/>
      <c r="QA236" s="47"/>
      <c r="QB236" s="47"/>
      <c r="QC236" s="47"/>
      <c r="QD236" s="47"/>
      <c r="QE236" s="47"/>
      <c r="QF236" s="47"/>
      <c r="QG236" s="47"/>
      <c r="QH236" s="47"/>
      <c r="QI236" s="47"/>
      <c r="QJ236" s="47"/>
      <c r="QK236" s="47"/>
      <c r="QL236" s="47"/>
      <c r="QM236" s="47"/>
      <c r="QN236" s="47"/>
      <c r="QO236" s="47"/>
      <c r="QP236" s="47"/>
      <c r="QQ236" s="47"/>
      <c r="QR236" s="47"/>
      <c r="QS236" s="47"/>
      <c r="QT236" s="47"/>
      <c r="QU236" s="47"/>
      <c r="QV236" s="47"/>
      <c r="QW236" s="47"/>
      <c r="QX236" s="47"/>
      <c r="QY236" s="47"/>
      <c r="QZ236" s="47"/>
      <c r="RA236" s="47"/>
      <c r="RB236" s="47"/>
      <c r="RC236" s="47"/>
      <c r="RD236" s="47"/>
      <c r="RE236" s="47"/>
      <c r="RF236" s="47"/>
      <c r="RG236" s="47"/>
      <c r="RH236" s="47"/>
      <c r="RI236" s="47"/>
      <c r="RJ236" s="47"/>
      <c r="RK236" s="47"/>
      <c r="RL236" s="47"/>
      <c r="RM236" s="47"/>
      <c r="RN236" s="47"/>
      <c r="RO236" s="47"/>
      <c r="RP236" s="47"/>
      <c r="RQ236" s="47"/>
      <c r="RR236" s="47"/>
      <c r="RS236" s="47"/>
      <c r="RT236" s="47"/>
      <c r="RU236" s="47"/>
      <c r="RV236" s="47"/>
      <c r="RW236" s="47"/>
      <c r="RX236" s="47"/>
      <c r="RY236" s="47"/>
      <c r="RZ236" s="47"/>
      <c r="SA236" s="47"/>
      <c r="SB236" s="47"/>
      <c r="SC236" s="47"/>
      <c r="SD236" s="47"/>
      <c r="SE236" s="47"/>
      <c r="SF236" s="47"/>
      <c r="SG236" s="47"/>
      <c r="SH236" s="47"/>
      <c r="SI236" s="47"/>
      <c r="SJ236" s="47"/>
      <c r="SK236" s="47"/>
      <c r="SL236" s="47"/>
      <c r="SM236" s="47"/>
      <c r="SN236" s="47"/>
      <c r="SO236" s="47"/>
      <c r="SP236" s="47"/>
      <c r="SQ236" s="47"/>
      <c r="SR236" s="47"/>
      <c r="SS236" s="47"/>
      <c r="ST236" s="47"/>
      <c r="SU236" s="47"/>
      <c r="SV236" s="47"/>
      <c r="SW236" s="47"/>
      <c r="SX236" s="47"/>
      <c r="SY236" s="47"/>
      <c r="SZ236" s="47"/>
      <c r="TA236" s="47"/>
      <c r="TB236" s="47"/>
      <c r="TC236" s="47"/>
      <c r="TD236" s="47"/>
      <c r="TE236" s="47"/>
      <c r="TF236" s="47"/>
      <c r="TG236" s="47"/>
      <c r="TH236" s="47"/>
      <c r="TI236" s="47"/>
      <c r="TJ236" s="47"/>
      <c r="TK236" s="47"/>
      <c r="TL236" s="47"/>
      <c r="TM236" s="47"/>
      <c r="TN236" s="47"/>
      <c r="TO236" s="47"/>
      <c r="TP236" s="47"/>
      <c r="TQ236" s="47"/>
      <c r="TR236" s="47"/>
      <c r="TS236" s="47"/>
      <c r="TT236" s="47"/>
      <c r="TU236" s="47"/>
      <c r="TV236" s="47"/>
      <c r="TW236" s="47"/>
      <c r="TX236" s="47"/>
      <c r="TY236" s="47"/>
      <c r="TZ236" s="47"/>
      <c r="UA236" s="47"/>
      <c r="UB236" s="47"/>
      <c r="UC236" s="47"/>
      <c r="UD236" s="47"/>
      <c r="UE236" s="47"/>
      <c r="UF236" s="47"/>
      <c r="UG236" s="47"/>
      <c r="UH236" s="47"/>
      <c r="UI236" s="47"/>
      <c r="UJ236" s="47"/>
      <c r="UK236" s="47"/>
      <c r="UL236" s="47"/>
      <c r="UM236" s="47"/>
      <c r="UN236" s="47"/>
      <c r="UO236" s="47"/>
      <c r="UP236" s="47"/>
      <c r="UQ236" s="47"/>
      <c r="UR236" s="47"/>
      <c r="US236" s="47"/>
      <c r="UT236" s="47"/>
      <c r="UU236" s="47"/>
      <c r="UV236" s="47"/>
      <c r="UW236" s="47"/>
      <c r="UX236" s="47"/>
      <c r="UY236" s="47"/>
      <c r="UZ236" s="47"/>
      <c r="VA236" s="47"/>
      <c r="VB236" s="47"/>
      <c r="VC236" s="47"/>
      <c r="VD236" s="47"/>
      <c r="VE236" s="47"/>
      <c r="VF236" s="47"/>
      <c r="VG236" s="47"/>
      <c r="VH236" s="47"/>
      <c r="VI236" s="47"/>
      <c r="VJ236" s="47"/>
      <c r="VK236" s="47"/>
      <c r="VL236" s="47"/>
      <c r="VM236" s="47"/>
      <c r="VN236" s="47"/>
      <c r="VO236" s="47"/>
      <c r="VP236" s="47"/>
      <c r="VQ236" s="47"/>
      <c r="VR236" s="47"/>
      <c r="VS236" s="47"/>
      <c r="VT236" s="47"/>
      <c r="VU236" s="47"/>
      <c r="VV236" s="47"/>
      <c r="VW236" s="47"/>
      <c r="VX236" s="47"/>
      <c r="VY236" s="47"/>
      <c r="VZ236" s="47"/>
      <c r="WA236" s="47"/>
      <c r="WB236" s="47"/>
      <c r="WC236" s="47"/>
      <c r="WD236" s="47"/>
      <c r="WE236" s="47"/>
      <c r="WF236" s="47"/>
      <c r="WG236" s="47"/>
      <c r="WH236" s="47"/>
      <c r="WI236" s="47"/>
      <c r="WJ236" s="47"/>
      <c r="WK236" s="47"/>
      <c r="WL236" s="47"/>
      <c r="WM236" s="47"/>
      <c r="WN236" s="47"/>
      <c r="WO236" s="47"/>
      <c r="WP236" s="47"/>
      <c r="WQ236" s="47"/>
      <c r="WR236" s="47"/>
      <c r="WS236" s="47"/>
      <c r="WT236" s="47"/>
      <c r="WU236" s="47"/>
      <c r="WV236" s="47"/>
      <c r="WW236" s="47"/>
      <c r="WX236" s="47"/>
      <c r="WY236" s="47"/>
      <c r="WZ236" s="47"/>
      <c r="XA236" s="47"/>
      <c r="XB236" s="47"/>
      <c r="XC236" s="47"/>
      <c r="XD236" s="47"/>
      <c r="XE236" s="47"/>
      <c r="XF236" s="47"/>
      <c r="XG236" s="47"/>
      <c r="XH236" s="47"/>
      <c r="XI236" s="47"/>
      <c r="XJ236" s="47"/>
      <c r="XK236" s="47"/>
      <c r="XL236" s="47"/>
      <c r="XM236" s="47"/>
      <c r="XN236" s="47"/>
      <c r="XO236" s="47"/>
      <c r="XP236" s="47"/>
      <c r="XQ236" s="47"/>
      <c r="XR236" s="47"/>
      <c r="XS236" s="47"/>
      <c r="XT236" s="47"/>
      <c r="XU236" s="47"/>
      <c r="XV236" s="47"/>
      <c r="XW236" s="47"/>
      <c r="XX236" s="47"/>
      <c r="XY236" s="47"/>
      <c r="XZ236" s="47"/>
      <c r="YA236" s="47"/>
      <c r="YB236" s="47"/>
      <c r="YC236" s="47"/>
      <c r="YD236" s="47"/>
      <c r="YE236" s="47"/>
      <c r="YF236" s="47"/>
      <c r="YG236" s="47"/>
      <c r="YH236" s="47"/>
      <c r="YI236" s="47"/>
      <c r="YJ236" s="47"/>
      <c r="YK236" s="47"/>
      <c r="YL236" s="47"/>
      <c r="YM236" s="47"/>
      <c r="YN236" s="47"/>
      <c r="YO236" s="47"/>
      <c r="YP236" s="47"/>
      <c r="YQ236" s="47"/>
      <c r="YR236" s="47"/>
    </row>
    <row r="237" spans="1:668" s="8" customFormat="1" ht="15.75" x14ac:dyDescent="0.25">
      <c r="A237" s="78" t="s">
        <v>91</v>
      </c>
      <c r="B237" s="75"/>
      <c r="C237" s="76"/>
      <c r="D237" s="76"/>
      <c r="E237" s="55"/>
      <c r="F237" s="143"/>
      <c r="G237" s="143"/>
      <c r="H237" s="143"/>
      <c r="I237" s="143"/>
      <c r="J237" s="143"/>
      <c r="K237" s="143"/>
      <c r="L237" s="190"/>
      <c r="M237" s="15"/>
      <c r="N237" s="15"/>
      <c r="O237" s="87"/>
      <c r="P237" s="87"/>
      <c r="Q237" s="87"/>
      <c r="R237" s="87"/>
      <c r="S237" s="87"/>
      <c r="T237" s="87"/>
      <c r="U237" s="87"/>
      <c r="V237" s="87"/>
      <c r="W237" s="87"/>
      <c r="X237" s="87"/>
      <c r="Y237" s="87"/>
      <c r="Z237" s="87"/>
      <c r="AA237" s="87"/>
      <c r="AB237" s="87"/>
      <c r="AC237" s="87"/>
      <c r="AD237" s="87"/>
      <c r="AE237" s="87"/>
      <c r="AF237" s="87"/>
      <c r="AG237" s="87"/>
      <c r="AH237" s="87"/>
      <c r="AI237" s="87"/>
      <c r="AJ237" s="87"/>
      <c r="AK237" s="87"/>
      <c r="AL237" s="87"/>
      <c r="AM237" s="87"/>
      <c r="AN237" s="87"/>
      <c r="AO237" s="87"/>
      <c r="AP237" s="87"/>
      <c r="AQ237" s="77"/>
      <c r="AR237" s="77"/>
      <c r="AS237" s="77"/>
      <c r="AT237" s="47"/>
      <c r="AU237" s="47"/>
      <c r="AV237" s="47"/>
      <c r="AW237" s="47"/>
      <c r="AX237" s="47"/>
      <c r="AY237" s="47"/>
      <c r="AZ237" s="47"/>
      <c r="BA237" s="47"/>
      <c r="BB237" s="47"/>
      <c r="BC237" s="47"/>
      <c r="BD237" s="47"/>
      <c r="BE237" s="47"/>
      <c r="BF237" s="47"/>
      <c r="BG237" s="47"/>
      <c r="BH237" s="47"/>
      <c r="BI237" s="47"/>
      <c r="BJ237" s="47"/>
      <c r="BK237" s="47"/>
      <c r="BL237" s="47"/>
      <c r="BM237" s="47"/>
      <c r="BN237" s="47"/>
      <c r="BO237" s="47"/>
      <c r="BP237" s="47"/>
      <c r="BQ237" s="47"/>
      <c r="BR237" s="47"/>
      <c r="BS237" s="47"/>
      <c r="BT237" s="47"/>
      <c r="BU237" s="47"/>
      <c r="BV237" s="47"/>
      <c r="BW237" s="47"/>
      <c r="BX237" s="47"/>
      <c r="BY237" s="47"/>
      <c r="BZ237" s="47"/>
      <c r="CA237" s="47"/>
      <c r="CB237" s="47"/>
      <c r="CC237" s="47"/>
      <c r="CD237" s="47"/>
      <c r="CE237" s="47"/>
      <c r="CF237" s="47"/>
      <c r="CG237" s="47"/>
      <c r="CH237" s="47"/>
      <c r="CI237" s="47"/>
      <c r="CJ237" s="47"/>
      <c r="CK237" s="47"/>
      <c r="CL237" s="47"/>
      <c r="CM237" s="47"/>
      <c r="CN237" s="47"/>
      <c r="CO237" s="47"/>
      <c r="CP237" s="47"/>
      <c r="CQ237" s="47"/>
      <c r="CR237" s="47"/>
      <c r="CS237" s="47"/>
      <c r="CT237" s="47"/>
      <c r="CU237" s="47"/>
      <c r="CV237" s="47"/>
      <c r="CW237" s="47"/>
      <c r="CX237" s="47"/>
      <c r="CY237" s="47"/>
      <c r="CZ237" s="47"/>
      <c r="DA237" s="47"/>
      <c r="DB237" s="47"/>
      <c r="DC237" s="47"/>
      <c r="DD237" s="47"/>
      <c r="DE237" s="47"/>
      <c r="DF237" s="47"/>
      <c r="DG237" s="47"/>
      <c r="DH237" s="47"/>
      <c r="DI237" s="47"/>
      <c r="DJ237" s="47"/>
      <c r="DK237" s="47"/>
      <c r="DL237" s="47"/>
      <c r="DM237" s="47"/>
      <c r="DN237" s="47"/>
      <c r="DO237" s="47"/>
      <c r="DP237" s="47"/>
      <c r="DQ237" s="47"/>
      <c r="DR237" s="47"/>
      <c r="DS237" s="47"/>
      <c r="DT237" s="47"/>
      <c r="DU237" s="47"/>
      <c r="DV237" s="47"/>
      <c r="DW237" s="47"/>
      <c r="DX237" s="47"/>
      <c r="DY237" s="47"/>
      <c r="DZ237" s="47"/>
      <c r="EA237" s="47"/>
      <c r="EB237" s="47"/>
      <c r="EC237" s="47"/>
      <c r="ED237" s="47"/>
      <c r="EE237" s="47"/>
      <c r="EF237" s="47"/>
      <c r="EG237" s="47"/>
      <c r="EH237" s="47"/>
      <c r="EI237" s="47"/>
      <c r="EJ237" s="47"/>
      <c r="EK237" s="47"/>
      <c r="EL237" s="47"/>
      <c r="EM237" s="47"/>
      <c r="EN237" s="47"/>
      <c r="EO237" s="47"/>
      <c r="EP237" s="47"/>
      <c r="EQ237" s="47"/>
      <c r="ER237" s="47"/>
      <c r="ES237" s="47"/>
      <c r="ET237" s="47"/>
      <c r="EU237" s="47"/>
      <c r="EV237" s="47"/>
      <c r="EW237" s="47"/>
      <c r="EX237" s="47"/>
      <c r="EY237" s="47"/>
      <c r="EZ237" s="47"/>
      <c r="FA237" s="47"/>
      <c r="FB237" s="47"/>
      <c r="FC237" s="47"/>
      <c r="FD237" s="47"/>
      <c r="FE237" s="47"/>
      <c r="FF237" s="47"/>
      <c r="FG237" s="47"/>
      <c r="FH237" s="47"/>
      <c r="FI237" s="47"/>
      <c r="FJ237" s="47"/>
      <c r="FK237" s="47"/>
      <c r="FL237" s="47"/>
      <c r="FM237" s="47"/>
      <c r="FN237" s="47"/>
      <c r="FO237" s="47"/>
      <c r="FP237" s="47"/>
      <c r="FQ237" s="47"/>
      <c r="FR237" s="47"/>
      <c r="FS237" s="47"/>
      <c r="FT237" s="47"/>
      <c r="FU237" s="47"/>
      <c r="FV237" s="47"/>
      <c r="FW237" s="47"/>
      <c r="FX237" s="47"/>
      <c r="FY237" s="47"/>
      <c r="FZ237" s="47"/>
      <c r="GA237" s="47"/>
      <c r="GB237" s="47"/>
      <c r="GC237" s="47"/>
      <c r="GD237" s="47"/>
      <c r="GE237" s="47"/>
      <c r="GF237" s="47"/>
      <c r="GG237" s="47"/>
      <c r="GH237" s="47"/>
      <c r="GI237" s="47"/>
      <c r="GJ237" s="47"/>
      <c r="GK237" s="47"/>
      <c r="GL237" s="47"/>
      <c r="GM237" s="47"/>
      <c r="GN237" s="47"/>
      <c r="GO237" s="47"/>
      <c r="GP237" s="47"/>
      <c r="GQ237" s="47"/>
      <c r="GR237" s="47"/>
      <c r="GS237" s="47"/>
      <c r="GT237" s="47"/>
      <c r="GU237" s="47"/>
      <c r="GV237" s="47"/>
      <c r="GW237" s="47"/>
      <c r="GX237" s="47"/>
      <c r="GY237" s="47"/>
      <c r="GZ237" s="47"/>
      <c r="HA237" s="47"/>
      <c r="HB237" s="47"/>
      <c r="HC237" s="47"/>
      <c r="HD237" s="47"/>
      <c r="HE237" s="47"/>
      <c r="HF237" s="47"/>
      <c r="HG237" s="47"/>
      <c r="HH237" s="47"/>
      <c r="HI237" s="47"/>
      <c r="HJ237" s="47"/>
      <c r="HK237" s="47"/>
      <c r="HL237" s="47"/>
      <c r="HM237" s="47"/>
      <c r="HN237" s="47"/>
      <c r="HO237" s="47"/>
      <c r="HP237" s="47"/>
      <c r="HQ237" s="47"/>
      <c r="HR237" s="47"/>
      <c r="HS237" s="47"/>
      <c r="HT237" s="47"/>
      <c r="HU237" s="47"/>
      <c r="HV237" s="47"/>
      <c r="HW237" s="47"/>
      <c r="HX237" s="47"/>
      <c r="HY237" s="47"/>
      <c r="HZ237" s="47"/>
      <c r="IA237" s="47"/>
      <c r="IB237" s="47"/>
      <c r="IC237" s="47"/>
      <c r="ID237" s="47"/>
      <c r="IE237" s="47"/>
      <c r="IF237" s="47"/>
      <c r="IG237" s="47"/>
      <c r="IH237" s="47"/>
      <c r="II237" s="47"/>
      <c r="IJ237" s="47"/>
      <c r="IK237" s="47"/>
      <c r="IL237" s="47"/>
      <c r="IM237" s="47"/>
      <c r="IN237" s="47"/>
      <c r="IO237" s="47"/>
      <c r="IP237" s="47"/>
      <c r="IQ237" s="47"/>
      <c r="IR237" s="47"/>
      <c r="IS237" s="47"/>
      <c r="IT237" s="47"/>
      <c r="IU237" s="47"/>
      <c r="IV237" s="47"/>
      <c r="IW237" s="47"/>
      <c r="IX237" s="47"/>
      <c r="IY237" s="47"/>
      <c r="IZ237" s="47"/>
      <c r="JA237" s="47"/>
      <c r="JB237" s="47"/>
      <c r="JC237" s="47"/>
      <c r="JD237" s="47"/>
      <c r="JE237" s="47"/>
      <c r="JF237" s="47"/>
      <c r="JG237" s="47"/>
      <c r="JH237" s="47"/>
      <c r="JI237" s="47"/>
      <c r="JJ237" s="47"/>
      <c r="JK237" s="47"/>
      <c r="JL237" s="47"/>
      <c r="JM237" s="47"/>
      <c r="JN237" s="47"/>
      <c r="JO237" s="47"/>
      <c r="JP237" s="47"/>
      <c r="JQ237" s="47"/>
      <c r="JR237" s="47"/>
      <c r="JS237" s="47"/>
      <c r="JT237" s="47"/>
      <c r="JU237" s="47"/>
      <c r="JV237" s="47"/>
      <c r="JW237" s="47"/>
      <c r="JX237" s="47"/>
      <c r="JY237" s="47"/>
      <c r="JZ237" s="47"/>
      <c r="KA237" s="47"/>
      <c r="KB237" s="47"/>
      <c r="KC237" s="47"/>
      <c r="KD237" s="47"/>
      <c r="KE237" s="47"/>
      <c r="KF237" s="47"/>
      <c r="KG237" s="47"/>
      <c r="KH237" s="47"/>
      <c r="KI237" s="47"/>
      <c r="KJ237" s="47"/>
      <c r="KK237" s="47"/>
      <c r="KL237" s="47"/>
      <c r="KM237" s="47"/>
      <c r="KN237" s="47"/>
      <c r="KO237" s="47"/>
      <c r="KP237" s="47"/>
      <c r="KQ237" s="47"/>
      <c r="KR237" s="47"/>
      <c r="KS237" s="47"/>
      <c r="KT237" s="47"/>
      <c r="KU237" s="47"/>
      <c r="KV237" s="47"/>
      <c r="KW237" s="47"/>
      <c r="KX237" s="47"/>
      <c r="KY237" s="47"/>
      <c r="KZ237" s="47"/>
      <c r="LA237" s="47"/>
      <c r="LB237" s="47"/>
      <c r="LC237" s="47"/>
      <c r="LD237" s="47"/>
      <c r="LE237" s="47"/>
      <c r="LF237" s="47"/>
      <c r="LG237" s="47"/>
      <c r="LH237" s="47"/>
      <c r="LI237" s="47"/>
      <c r="LJ237" s="47"/>
      <c r="LK237" s="47"/>
      <c r="LL237" s="47"/>
      <c r="LM237" s="47"/>
      <c r="LN237" s="47"/>
      <c r="LO237" s="47"/>
      <c r="LP237" s="47"/>
      <c r="LQ237" s="47"/>
      <c r="LR237" s="47"/>
      <c r="LS237" s="47"/>
      <c r="LT237" s="47"/>
      <c r="LU237" s="47"/>
      <c r="LV237" s="47"/>
      <c r="LW237" s="47"/>
      <c r="LX237" s="47"/>
      <c r="LY237" s="47"/>
      <c r="LZ237" s="47"/>
      <c r="MA237" s="47"/>
      <c r="MB237" s="47"/>
      <c r="MC237" s="47"/>
      <c r="MD237" s="47"/>
      <c r="ME237" s="47"/>
      <c r="MF237" s="47"/>
      <c r="MG237" s="47"/>
      <c r="MH237" s="47"/>
      <c r="MI237" s="47"/>
      <c r="MJ237" s="47"/>
      <c r="MK237" s="47"/>
      <c r="ML237" s="47"/>
      <c r="MM237" s="47"/>
      <c r="MN237" s="47"/>
      <c r="MO237" s="47"/>
      <c r="MP237" s="47"/>
      <c r="MQ237" s="47"/>
      <c r="MR237" s="47"/>
      <c r="MS237" s="47"/>
      <c r="MT237" s="47"/>
      <c r="MU237" s="47"/>
      <c r="MV237" s="47"/>
      <c r="MW237" s="47"/>
      <c r="MX237" s="47"/>
      <c r="MY237" s="47"/>
      <c r="MZ237" s="47"/>
      <c r="NA237" s="47"/>
      <c r="NB237" s="47"/>
      <c r="NC237" s="47"/>
      <c r="ND237" s="47"/>
      <c r="NE237" s="47"/>
      <c r="NF237" s="47"/>
      <c r="NG237" s="47"/>
      <c r="NH237" s="47"/>
      <c r="NI237" s="47"/>
      <c r="NJ237" s="47"/>
      <c r="NK237" s="47"/>
      <c r="NL237" s="47"/>
      <c r="NM237" s="47"/>
      <c r="NN237" s="47"/>
      <c r="NO237" s="47"/>
      <c r="NP237" s="47"/>
      <c r="NQ237" s="47"/>
      <c r="NR237" s="47"/>
      <c r="NS237" s="47"/>
      <c r="NT237" s="47"/>
      <c r="NU237" s="47"/>
      <c r="NV237" s="47"/>
      <c r="NW237" s="47"/>
      <c r="NX237" s="47"/>
      <c r="NY237" s="47"/>
      <c r="NZ237" s="47"/>
      <c r="OA237" s="47"/>
      <c r="OB237" s="47"/>
      <c r="OC237" s="47"/>
      <c r="OD237" s="47"/>
      <c r="OE237" s="47"/>
      <c r="OF237" s="47"/>
      <c r="OG237" s="47"/>
      <c r="OH237" s="47"/>
      <c r="OI237" s="47"/>
      <c r="OJ237" s="47"/>
      <c r="OK237" s="47"/>
      <c r="OL237" s="47"/>
      <c r="OM237" s="47"/>
      <c r="ON237" s="47"/>
      <c r="OO237" s="47"/>
      <c r="OP237" s="47"/>
      <c r="OQ237" s="47"/>
      <c r="OR237" s="47"/>
      <c r="OS237" s="47"/>
      <c r="OT237" s="47"/>
      <c r="OU237" s="47"/>
      <c r="OV237" s="47"/>
      <c r="OW237" s="47"/>
      <c r="OX237" s="47"/>
      <c r="OY237" s="47"/>
      <c r="OZ237" s="47"/>
      <c r="PA237" s="47"/>
      <c r="PB237" s="47"/>
      <c r="PC237" s="47"/>
      <c r="PD237" s="47"/>
      <c r="PE237" s="47"/>
      <c r="PF237" s="47"/>
      <c r="PG237" s="47"/>
      <c r="PH237" s="47"/>
      <c r="PI237" s="47"/>
      <c r="PJ237" s="47"/>
      <c r="PK237" s="47"/>
      <c r="PL237" s="47"/>
      <c r="PM237" s="47"/>
      <c r="PN237" s="47"/>
      <c r="PO237" s="47"/>
      <c r="PP237" s="47"/>
      <c r="PQ237" s="47"/>
      <c r="PR237" s="47"/>
      <c r="PS237" s="47"/>
      <c r="PT237" s="47"/>
      <c r="PU237" s="47"/>
      <c r="PV237" s="47"/>
      <c r="PW237" s="47"/>
      <c r="PX237" s="47"/>
      <c r="PY237" s="47"/>
      <c r="PZ237" s="47"/>
      <c r="QA237" s="47"/>
      <c r="QB237" s="47"/>
      <c r="QC237" s="47"/>
      <c r="QD237" s="47"/>
      <c r="QE237" s="47"/>
      <c r="QF237" s="47"/>
      <c r="QG237" s="47"/>
      <c r="QH237" s="47"/>
      <c r="QI237" s="47"/>
      <c r="QJ237" s="47"/>
      <c r="QK237" s="47"/>
      <c r="QL237" s="47"/>
      <c r="QM237" s="47"/>
      <c r="QN237" s="47"/>
      <c r="QO237" s="47"/>
      <c r="QP237" s="47"/>
      <c r="QQ237" s="47"/>
      <c r="QR237" s="47"/>
      <c r="QS237" s="47"/>
      <c r="QT237" s="47"/>
      <c r="QU237" s="47"/>
      <c r="QV237" s="47"/>
      <c r="QW237" s="47"/>
      <c r="QX237" s="47"/>
      <c r="QY237" s="47"/>
      <c r="QZ237" s="47"/>
      <c r="RA237" s="47"/>
      <c r="RB237" s="47"/>
      <c r="RC237" s="47"/>
      <c r="RD237" s="47"/>
      <c r="RE237" s="47"/>
      <c r="RF237" s="47"/>
      <c r="RG237" s="47"/>
      <c r="RH237" s="47"/>
      <c r="RI237" s="47"/>
      <c r="RJ237" s="47"/>
      <c r="RK237" s="47"/>
      <c r="RL237" s="47"/>
      <c r="RM237" s="47"/>
      <c r="RN237" s="47"/>
      <c r="RO237" s="47"/>
      <c r="RP237" s="47"/>
      <c r="RQ237" s="47"/>
      <c r="RR237" s="47"/>
      <c r="RS237" s="47"/>
      <c r="RT237" s="47"/>
      <c r="RU237" s="47"/>
      <c r="RV237" s="47"/>
      <c r="RW237" s="47"/>
      <c r="RX237" s="47"/>
      <c r="RY237" s="47"/>
      <c r="RZ237" s="47"/>
      <c r="SA237" s="47"/>
      <c r="SB237" s="47"/>
      <c r="SC237" s="47"/>
      <c r="SD237" s="47"/>
      <c r="SE237" s="47"/>
      <c r="SF237" s="47"/>
      <c r="SG237" s="47"/>
      <c r="SH237" s="47"/>
      <c r="SI237" s="47"/>
      <c r="SJ237" s="47"/>
      <c r="SK237" s="47"/>
      <c r="SL237" s="47"/>
      <c r="SM237" s="47"/>
      <c r="SN237" s="47"/>
      <c r="SO237" s="47"/>
      <c r="SP237" s="47"/>
      <c r="SQ237" s="47"/>
      <c r="SR237" s="47"/>
      <c r="SS237" s="47"/>
      <c r="ST237" s="47"/>
      <c r="SU237" s="47"/>
      <c r="SV237" s="47"/>
      <c r="SW237" s="47"/>
      <c r="SX237" s="47"/>
      <c r="SY237" s="47"/>
      <c r="SZ237" s="47"/>
      <c r="TA237" s="47"/>
      <c r="TB237" s="47"/>
      <c r="TC237" s="47"/>
      <c r="TD237" s="47"/>
      <c r="TE237" s="47"/>
      <c r="TF237" s="47"/>
      <c r="TG237" s="47"/>
      <c r="TH237" s="47"/>
      <c r="TI237" s="47"/>
      <c r="TJ237" s="47"/>
      <c r="TK237" s="47"/>
      <c r="TL237" s="47"/>
      <c r="TM237" s="47"/>
      <c r="TN237" s="47"/>
      <c r="TO237" s="47"/>
      <c r="TP237" s="47"/>
      <c r="TQ237" s="47"/>
      <c r="TR237" s="47"/>
      <c r="TS237" s="47"/>
      <c r="TT237" s="47"/>
      <c r="TU237" s="47"/>
      <c r="TV237" s="47"/>
      <c r="TW237" s="47"/>
      <c r="TX237" s="47"/>
      <c r="TY237" s="47"/>
      <c r="TZ237" s="47"/>
      <c r="UA237" s="47"/>
      <c r="UB237" s="47"/>
      <c r="UC237" s="47"/>
      <c r="UD237" s="47"/>
      <c r="UE237" s="47"/>
      <c r="UF237" s="47"/>
      <c r="UG237" s="47"/>
      <c r="UH237" s="47"/>
      <c r="UI237" s="47"/>
      <c r="UJ237" s="47"/>
      <c r="UK237" s="47"/>
      <c r="UL237" s="47"/>
      <c r="UM237" s="47"/>
      <c r="UN237" s="47"/>
      <c r="UO237" s="47"/>
      <c r="UP237" s="47"/>
      <c r="UQ237" s="47"/>
      <c r="UR237" s="47"/>
      <c r="US237" s="47"/>
      <c r="UT237" s="47"/>
      <c r="UU237" s="47"/>
      <c r="UV237" s="47"/>
      <c r="UW237" s="47"/>
      <c r="UX237" s="47"/>
      <c r="UY237" s="47"/>
      <c r="UZ237" s="47"/>
      <c r="VA237" s="47"/>
      <c r="VB237" s="47"/>
      <c r="VC237" s="47"/>
      <c r="VD237" s="47"/>
      <c r="VE237" s="47"/>
      <c r="VF237" s="47"/>
      <c r="VG237" s="47"/>
      <c r="VH237" s="47"/>
      <c r="VI237" s="47"/>
      <c r="VJ237" s="47"/>
      <c r="VK237" s="47"/>
      <c r="VL237" s="47"/>
      <c r="VM237" s="47"/>
      <c r="VN237" s="47"/>
      <c r="VO237" s="47"/>
      <c r="VP237" s="47"/>
      <c r="VQ237" s="47"/>
      <c r="VR237" s="47"/>
      <c r="VS237" s="47"/>
      <c r="VT237" s="47"/>
      <c r="VU237" s="47"/>
      <c r="VV237" s="47"/>
      <c r="VW237" s="47"/>
      <c r="VX237" s="47"/>
      <c r="VY237" s="47"/>
      <c r="VZ237" s="47"/>
      <c r="WA237" s="47"/>
      <c r="WB237" s="47"/>
      <c r="WC237" s="47"/>
      <c r="WD237" s="47"/>
      <c r="WE237" s="47"/>
      <c r="WF237" s="47"/>
      <c r="WG237" s="47"/>
      <c r="WH237" s="47"/>
      <c r="WI237" s="47"/>
      <c r="WJ237" s="47"/>
      <c r="WK237" s="47"/>
      <c r="WL237" s="47"/>
      <c r="WM237" s="47"/>
      <c r="WN237" s="47"/>
      <c r="WO237" s="47"/>
      <c r="WP237" s="47"/>
      <c r="WQ237" s="47"/>
      <c r="WR237" s="47"/>
      <c r="WS237" s="47"/>
      <c r="WT237" s="47"/>
      <c r="WU237" s="47"/>
      <c r="WV237" s="47"/>
      <c r="WW237" s="47"/>
      <c r="WX237" s="47"/>
      <c r="WY237" s="47"/>
      <c r="WZ237" s="47"/>
      <c r="XA237" s="47"/>
      <c r="XB237" s="47"/>
      <c r="XC237" s="47"/>
      <c r="XD237" s="47"/>
      <c r="XE237" s="47"/>
      <c r="XF237" s="47"/>
      <c r="XG237" s="47"/>
      <c r="XH237" s="47"/>
      <c r="XI237" s="47"/>
      <c r="XJ237" s="47"/>
      <c r="XK237" s="47"/>
      <c r="XL237" s="47"/>
      <c r="XM237" s="47"/>
      <c r="XN237" s="47"/>
      <c r="XO237" s="47"/>
      <c r="XP237" s="47"/>
      <c r="XQ237" s="47"/>
      <c r="XR237" s="47"/>
      <c r="XS237" s="47"/>
      <c r="XT237" s="47"/>
      <c r="XU237" s="47"/>
      <c r="XV237" s="47"/>
      <c r="XW237" s="47"/>
      <c r="XX237" s="47"/>
      <c r="XY237" s="47"/>
      <c r="XZ237" s="47"/>
      <c r="YA237" s="47"/>
      <c r="YB237" s="47"/>
      <c r="YC237" s="47"/>
      <c r="YD237" s="47"/>
      <c r="YE237" s="47"/>
      <c r="YF237" s="47"/>
      <c r="YG237" s="47"/>
      <c r="YH237" s="47"/>
      <c r="YI237" s="47"/>
      <c r="YJ237" s="47"/>
      <c r="YK237" s="47"/>
      <c r="YL237" s="47"/>
      <c r="YM237" s="47"/>
      <c r="YN237" s="47"/>
      <c r="YO237" s="47"/>
      <c r="YP237" s="47"/>
      <c r="YQ237" s="47"/>
      <c r="YR237" s="47"/>
    </row>
    <row r="238" spans="1:668" s="15" customFormat="1" ht="15.75" x14ac:dyDescent="0.25">
      <c r="A238" s="100" t="s">
        <v>112</v>
      </c>
      <c r="B238" s="101" t="s">
        <v>85</v>
      </c>
      <c r="C238" s="102" t="s">
        <v>73</v>
      </c>
      <c r="D238" s="103">
        <v>44470</v>
      </c>
      <c r="E238" s="104" t="s">
        <v>113</v>
      </c>
      <c r="F238" s="139">
        <v>89500</v>
      </c>
      <c r="G238" s="139">
        <v>2568.65</v>
      </c>
      <c r="H238" s="139">
        <v>0</v>
      </c>
      <c r="I238" s="139">
        <v>2720.8</v>
      </c>
      <c r="J238" s="139">
        <v>25</v>
      </c>
      <c r="K238" s="139">
        <v>5314.45</v>
      </c>
      <c r="L238" s="193">
        <f>F238-K238</f>
        <v>84185.55</v>
      </c>
      <c r="O238" s="87"/>
      <c r="P238" s="87"/>
      <c r="Q238" s="87"/>
      <c r="R238" s="87"/>
      <c r="S238" s="87"/>
      <c r="T238" s="87"/>
      <c r="U238" s="87"/>
      <c r="V238" s="87"/>
      <c r="W238" s="87"/>
      <c r="X238" s="87"/>
      <c r="Y238" s="87"/>
      <c r="Z238" s="87"/>
      <c r="AA238" s="87"/>
      <c r="AB238" s="87"/>
      <c r="AC238" s="87"/>
      <c r="AD238" s="87"/>
      <c r="AE238" s="87"/>
      <c r="AF238" s="87"/>
      <c r="AG238" s="87"/>
      <c r="AH238" s="87"/>
      <c r="AI238" s="87"/>
      <c r="AJ238" s="87"/>
      <c r="AK238" s="87"/>
      <c r="AL238" s="87"/>
      <c r="AM238" s="87"/>
      <c r="AN238" s="87"/>
      <c r="AO238" s="87"/>
      <c r="AP238" s="87"/>
      <c r="AQ238" s="87"/>
      <c r="AR238" s="87"/>
      <c r="AS238" s="87"/>
      <c r="AT238" s="45"/>
      <c r="AU238" s="45"/>
      <c r="AV238" s="45"/>
      <c r="AW238" s="45"/>
      <c r="AX238" s="45"/>
      <c r="AY238" s="45"/>
      <c r="AZ238" s="45"/>
      <c r="BA238" s="45"/>
      <c r="BB238" s="45"/>
      <c r="BC238" s="45"/>
      <c r="BD238" s="45"/>
      <c r="BE238" s="45"/>
      <c r="BF238" s="45"/>
      <c r="BG238" s="45"/>
      <c r="BH238" s="45"/>
      <c r="BI238" s="45"/>
      <c r="BJ238" s="45"/>
      <c r="BK238" s="45"/>
      <c r="BL238" s="45"/>
      <c r="BM238" s="45"/>
      <c r="BN238" s="45"/>
      <c r="BO238" s="45"/>
      <c r="BP238" s="45"/>
      <c r="BQ238" s="45"/>
      <c r="BR238" s="45"/>
      <c r="BS238" s="45"/>
      <c r="BT238" s="45"/>
      <c r="BU238" s="45"/>
      <c r="BV238" s="45"/>
      <c r="BW238" s="45"/>
      <c r="BX238" s="45"/>
      <c r="BY238" s="45"/>
      <c r="BZ238" s="45"/>
      <c r="CA238" s="45"/>
      <c r="CB238" s="45"/>
      <c r="CC238" s="45"/>
      <c r="CD238" s="45"/>
      <c r="CE238" s="45"/>
      <c r="CF238" s="45"/>
      <c r="CG238" s="45"/>
      <c r="CH238" s="45"/>
      <c r="CI238" s="45"/>
      <c r="CJ238" s="45"/>
      <c r="CK238" s="45"/>
      <c r="CL238" s="45"/>
      <c r="CM238" s="45"/>
      <c r="CN238" s="45"/>
      <c r="CO238" s="45"/>
      <c r="CP238" s="45"/>
      <c r="CQ238" s="45"/>
      <c r="CR238" s="45"/>
      <c r="CS238" s="45"/>
      <c r="CT238" s="45"/>
      <c r="CU238" s="45"/>
      <c r="CV238" s="45"/>
      <c r="CW238" s="45"/>
      <c r="CX238" s="45"/>
      <c r="CY238" s="45"/>
      <c r="CZ238" s="45"/>
      <c r="DA238" s="45"/>
      <c r="DB238" s="45"/>
      <c r="DC238" s="45"/>
      <c r="DD238" s="45"/>
      <c r="DE238" s="45"/>
      <c r="DF238" s="45"/>
      <c r="DG238" s="45"/>
      <c r="DH238" s="45"/>
      <c r="DI238" s="45"/>
      <c r="DJ238" s="45"/>
      <c r="DK238" s="45"/>
      <c r="DL238" s="45"/>
      <c r="DM238" s="45"/>
      <c r="DN238" s="45"/>
      <c r="DO238" s="45"/>
      <c r="DP238" s="45"/>
      <c r="DQ238" s="45"/>
      <c r="DR238" s="45"/>
      <c r="DS238" s="45"/>
      <c r="DT238" s="45"/>
      <c r="DU238" s="45"/>
      <c r="DV238" s="45"/>
      <c r="DW238" s="45"/>
      <c r="DX238" s="45"/>
      <c r="DY238" s="45"/>
      <c r="DZ238" s="45"/>
      <c r="EA238" s="45"/>
      <c r="EB238" s="45"/>
      <c r="EC238" s="45"/>
      <c r="ED238" s="45"/>
      <c r="EE238" s="45"/>
      <c r="EF238" s="45"/>
      <c r="EG238" s="45"/>
      <c r="EH238" s="45"/>
      <c r="EI238" s="45"/>
      <c r="EJ238" s="45"/>
      <c r="EK238" s="45"/>
      <c r="EL238" s="45"/>
      <c r="EM238" s="45"/>
      <c r="EN238" s="45"/>
      <c r="EO238" s="45"/>
      <c r="EP238" s="45"/>
      <c r="EQ238" s="45"/>
      <c r="ER238" s="45"/>
      <c r="ES238" s="45"/>
      <c r="ET238" s="45"/>
      <c r="EU238" s="45"/>
      <c r="EV238" s="45"/>
      <c r="EW238" s="45"/>
      <c r="EX238" s="45"/>
      <c r="EY238" s="45"/>
      <c r="EZ238" s="45"/>
      <c r="FA238" s="45"/>
      <c r="FB238" s="45"/>
      <c r="FC238" s="45"/>
      <c r="FD238" s="45"/>
      <c r="FE238" s="45"/>
      <c r="FF238" s="45"/>
      <c r="FG238" s="45"/>
      <c r="FH238" s="45"/>
      <c r="FI238" s="45"/>
      <c r="FJ238" s="45"/>
      <c r="FK238" s="45"/>
      <c r="FL238" s="45"/>
      <c r="FM238" s="45"/>
      <c r="FN238" s="45"/>
      <c r="FO238" s="45"/>
      <c r="FP238" s="45"/>
      <c r="FQ238" s="45"/>
      <c r="FR238" s="45"/>
      <c r="FS238" s="45"/>
      <c r="FT238" s="45"/>
      <c r="FU238" s="45"/>
      <c r="FV238" s="45"/>
      <c r="FW238" s="45"/>
      <c r="FX238" s="45"/>
      <c r="FY238" s="45"/>
      <c r="FZ238" s="45"/>
      <c r="GA238" s="45"/>
      <c r="GB238" s="45"/>
      <c r="GC238" s="45"/>
      <c r="GD238" s="45"/>
      <c r="GE238" s="45"/>
      <c r="GF238" s="45"/>
      <c r="GG238" s="45"/>
      <c r="GH238" s="45"/>
      <c r="GI238" s="45"/>
      <c r="GJ238" s="45"/>
      <c r="GK238" s="45"/>
      <c r="GL238" s="45"/>
      <c r="GM238" s="45"/>
      <c r="GN238" s="45"/>
      <c r="GO238" s="45"/>
      <c r="GP238" s="45"/>
      <c r="GQ238" s="45"/>
      <c r="GR238" s="45"/>
      <c r="GS238" s="45"/>
      <c r="GT238" s="45"/>
      <c r="GU238" s="45"/>
      <c r="GV238" s="45"/>
      <c r="GW238" s="45"/>
      <c r="GX238" s="45"/>
      <c r="GY238" s="45"/>
      <c r="GZ238" s="45"/>
      <c r="HA238" s="45"/>
      <c r="HB238" s="45"/>
      <c r="HC238" s="45"/>
      <c r="HD238" s="45"/>
      <c r="HE238" s="45"/>
      <c r="HF238" s="45"/>
      <c r="HG238" s="45"/>
      <c r="HH238" s="45"/>
      <c r="HI238" s="45"/>
      <c r="HJ238" s="45"/>
      <c r="HK238" s="45"/>
      <c r="HL238" s="45"/>
      <c r="HM238" s="45"/>
      <c r="HN238" s="45"/>
      <c r="HO238" s="45"/>
      <c r="HP238" s="45"/>
      <c r="HQ238" s="45"/>
      <c r="HR238" s="45"/>
      <c r="HS238" s="45"/>
      <c r="HT238" s="45"/>
      <c r="HU238" s="45"/>
      <c r="HV238" s="45"/>
      <c r="HW238" s="45"/>
      <c r="HX238" s="45"/>
      <c r="HY238" s="45"/>
      <c r="HZ238" s="45"/>
      <c r="IA238" s="45"/>
      <c r="IB238" s="45"/>
      <c r="IC238" s="45"/>
      <c r="ID238" s="45"/>
      <c r="IE238" s="45"/>
      <c r="IF238" s="45"/>
      <c r="IG238" s="45"/>
      <c r="IH238" s="45"/>
      <c r="II238" s="45"/>
      <c r="IJ238" s="45"/>
      <c r="IK238" s="45"/>
      <c r="IL238" s="45"/>
      <c r="IM238" s="45"/>
      <c r="IN238" s="45"/>
      <c r="IO238" s="45"/>
      <c r="IP238" s="45"/>
      <c r="IQ238" s="45"/>
      <c r="IR238" s="45"/>
      <c r="IS238" s="45"/>
      <c r="IT238" s="45"/>
      <c r="IU238" s="45"/>
      <c r="IV238" s="45"/>
      <c r="IW238" s="45"/>
      <c r="IX238" s="45"/>
      <c r="IY238" s="45"/>
      <c r="IZ238" s="45"/>
      <c r="JA238" s="45"/>
      <c r="JB238" s="45"/>
      <c r="JC238" s="45"/>
      <c r="JD238" s="45"/>
      <c r="JE238" s="45"/>
      <c r="JF238" s="45"/>
      <c r="JG238" s="45"/>
      <c r="JH238" s="45"/>
      <c r="JI238" s="45"/>
      <c r="JJ238" s="45"/>
      <c r="JK238" s="45"/>
      <c r="JL238" s="45"/>
      <c r="JM238" s="45"/>
      <c r="JN238" s="45"/>
      <c r="JO238" s="45"/>
      <c r="JP238" s="45"/>
      <c r="JQ238" s="45"/>
      <c r="JR238" s="45"/>
      <c r="JS238" s="45"/>
      <c r="JT238" s="45"/>
      <c r="JU238" s="45"/>
      <c r="JV238" s="45"/>
      <c r="JW238" s="45"/>
      <c r="JX238" s="45"/>
      <c r="JY238" s="45"/>
      <c r="JZ238" s="45"/>
      <c r="KA238" s="45"/>
      <c r="KB238" s="45"/>
      <c r="KC238" s="45"/>
      <c r="KD238" s="45"/>
      <c r="KE238" s="45"/>
      <c r="KF238" s="45"/>
      <c r="KG238" s="45"/>
      <c r="KH238" s="45"/>
      <c r="KI238" s="45"/>
      <c r="KJ238" s="45"/>
      <c r="KK238" s="45"/>
      <c r="KL238" s="45"/>
      <c r="KM238" s="45"/>
      <c r="KN238" s="45"/>
      <c r="KO238" s="45"/>
      <c r="KP238" s="45"/>
      <c r="KQ238" s="45"/>
      <c r="KR238" s="45"/>
      <c r="KS238" s="45"/>
      <c r="KT238" s="45"/>
      <c r="KU238" s="45"/>
      <c r="KV238" s="45"/>
      <c r="KW238" s="45"/>
      <c r="KX238" s="45"/>
      <c r="KY238" s="45"/>
      <c r="KZ238" s="45"/>
      <c r="LA238" s="45"/>
      <c r="LB238" s="45"/>
      <c r="LC238" s="45"/>
      <c r="LD238" s="45"/>
      <c r="LE238" s="45"/>
      <c r="LF238" s="45"/>
      <c r="LG238" s="45"/>
      <c r="LH238" s="45"/>
      <c r="LI238" s="45"/>
      <c r="LJ238" s="45"/>
      <c r="LK238" s="45"/>
      <c r="LL238" s="45"/>
      <c r="LM238" s="45"/>
      <c r="LN238" s="45"/>
      <c r="LO238" s="45"/>
      <c r="LP238" s="45"/>
      <c r="LQ238" s="45"/>
      <c r="LR238" s="45"/>
      <c r="LS238" s="45"/>
      <c r="LT238" s="45"/>
      <c r="LU238" s="45"/>
      <c r="LV238" s="45"/>
      <c r="LW238" s="45"/>
      <c r="LX238" s="45"/>
      <c r="LY238" s="45"/>
      <c r="LZ238" s="45"/>
      <c r="MA238" s="45"/>
      <c r="MB238" s="45"/>
      <c r="MC238" s="45"/>
      <c r="MD238" s="45"/>
      <c r="ME238" s="45"/>
      <c r="MF238" s="45"/>
      <c r="MG238" s="45"/>
      <c r="MH238" s="45"/>
      <c r="MI238" s="45"/>
      <c r="MJ238" s="45"/>
      <c r="MK238" s="45"/>
      <c r="ML238" s="45"/>
      <c r="MM238" s="45"/>
      <c r="MN238" s="45"/>
      <c r="MO238" s="45"/>
      <c r="MP238" s="45"/>
      <c r="MQ238" s="45"/>
      <c r="MR238" s="45"/>
      <c r="MS238" s="45"/>
      <c r="MT238" s="45"/>
      <c r="MU238" s="45"/>
      <c r="MV238" s="45"/>
      <c r="MW238" s="45"/>
      <c r="MX238" s="45"/>
      <c r="MY238" s="45"/>
      <c r="MZ238" s="45"/>
      <c r="NA238" s="45"/>
      <c r="NB238" s="45"/>
      <c r="NC238" s="45"/>
      <c r="ND238" s="45"/>
      <c r="NE238" s="45"/>
      <c r="NF238" s="45"/>
      <c r="NG238" s="45"/>
      <c r="NH238" s="45"/>
      <c r="NI238" s="45"/>
      <c r="NJ238" s="45"/>
      <c r="NK238" s="45"/>
      <c r="NL238" s="45"/>
      <c r="NM238" s="45"/>
      <c r="NN238" s="45"/>
      <c r="NO238" s="45"/>
      <c r="NP238" s="45"/>
      <c r="NQ238" s="45"/>
      <c r="NR238" s="45"/>
      <c r="NS238" s="45"/>
      <c r="NT238" s="45"/>
      <c r="NU238" s="45"/>
      <c r="NV238" s="45"/>
      <c r="NW238" s="45"/>
      <c r="NX238" s="45"/>
      <c r="NY238" s="45"/>
      <c r="NZ238" s="45"/>
      <c r="OA238" s="45"/>
      <c r="OB238" s="45"/>
      <c r="OC238" s="45"/>
      <c r="OD238" s="45"/>
      <c r="OE238" s="45"/>
      <c r="OF238" s="45"/>
      <c r="OG238" s="45"/>
      <c r="OH238" s="45"/>
      <c r="OI238" s="45"/>
      <c r="OJ238" s="45"/>
      <c r="OK238" s="45"/>
      <c r="OL238" s="45"/>
      <c r="OM238" s="45"/>
      <c r="ON238" s="45"/>
      <c r="OO238" s="45"/>
      <c r="OP238" s="45"/>
      <c r="OQ238" s="45"/>
      <c r="OR238" s="45"/>
      <c r="OS238" s="45"/>
      <c r="OT238" s="45"/>
      <c r="OU238" s="45"/>
      <c r="OV238" s="45"/>
      <c r="OW238" s="45"/>
      <c r="OX238" s="45"/>
      <c r="OY238" s="45"/>
      <c r="OZ238" s="45"/>
      <c r="PA238" s="45"/>
      <c r="PB238" s="45"/>
      <c r="PC238" s="45"/>
      <c r="PD238" s="45"/>
      <c r="PE238" s="45"/>
      <c r="PF238" s="45"/>
      <c r="PG238" s="45"/>
      <c r="PH238" s="45"/>
      <c r="PI238" s="45"/>
      <c r="PJ238" s="45"/>
      <c r="PK238" s="45"/>
      <c r="PL238" s="45"/>
      <c r="PM238" s="45"/>
      <c r="PN238" s="45"/>
      <c r="PO238" s="45"/>
      <c r="PP238" s="45"/>
      <c r="PQ238" s="45"/>
      <c r="PR238" s="45"/>
      <c r="PS238" s="45"/>
      <c r="PT238" s="45"/>
      <c r="PU238" s="45"/>
      <c r="PV238" s="45"/>
      <c r="PW238" s="45"/>
      <c r="PX238" s="45"/>
      <c r="PY238" s="45"/>
      <c r="PZ238" s="45"/>
      <c r="QA238" s="45"/>
      <c r="QB238" s="45"/>
      <c r="QC238" s="45"/>
      <c r="QD238" s="45"/>
      <c r="QE238" s="45"/>
      <c r="QF238" s="45"/>
      <c r="QG238" s="45"/>
      <c r="QH238" s="45"/>
      <c r="QI238" s="45"/>
      <c r="QJ238" s="45"/>
      <c r="QK238" s="45"/>
      <c r="QL238" s="45"/>
      <c r="QM238" s="45"/>
      <c r="QN238" s="45"/>
      <c r="QO238" s="45"/>
      <c r="QP238" s="45"/>
      <c r="QQ238" s="45"/>
      <c r="QR238" s="45"/>
      <c r="QS238" s="45"/>
      <c r="QT238" s="45"/>
      <c r="QU238" s="45"/>
      <c r="QV238" s="45"/>
      <c r="QW238" s="45"/>
      <c r="QX238" s="45"/>
      <c r="QY238" s="45"/>
      <c r="QZ238" s="45"/>
      <c r="RA238" s="45"/>
      <c r="RB238" s="45"/>
      <c r="RC238" s="45"/>
      <c r="RD238" s="45"/>
      <c r="RE238" s="45"/>
      <c r="RF238" s="45"/>
      <c r="RG238" s="45"/>
      <c r="RH238" s="45"/>
      <c r="RI238" s="45"/>
      <c r="RJ238" s="45"/>
      <c r="RK238" s="45"/>
      <c r="RL238" s="45"/>
      <c r="RM238" s="45"/>
      <c r="RN238" s="45"/>
      <c r="RO238" s="45"/>
      <c r="RP238" s="45"/>
      <c r="RQ238" s="45"/>
      <c r="RR238" s="45"/>
      <c r="RS238" s="45"/>
      <c r="RT238" s="45"/>
      <c r="RU238" s="45"/>
      <c r="RV238" s="45"/>
      <c r="RW238" s="45"/>
      <c r="RX238" s="45"/>
      <c r="RY238" s="45"/>
      <c r="RZ238" s="45"/>
      <c r="SA238" s="45"/>
      <c r="SB238" s="45"/>
      <c r="SC238" s="45"/>
      <c r="SD238" s="45"/>
      <c r="SE238" s="45"/>
      <c r="SF238" s="45"/>
      <c r="SG238" s="45"/>
      <c r="SH238" s="45"/>
      <c r="SI238" s="45"/>
      <c r="SJ238" s="45"/>
      <c r="SK238" s="45"/>
      <c r="SL238" s="45"/>
      <c r="SM238" s="45"/>
      <c r="SN238" s="45"/>
      <c r="SO238" s="45"/>
      <c r="SP238" s="45"/>
      <c r="SQ238" s="45"/>
      <c r="SR238" s="45"/>
      <c r="SS238" s="45"/>
      <c r="ST238" s="45"/>
      <c r="SU238" s="45"/>
      <c r="SV238" s="45"/>
      <c r="SW238" s="45"/>
      <c r="SX238" s="45"/>
      <c r="SY238" s="45"/>
      <c r="SZ238" s="45"/>
      <c r="TA238" s="45"/>
      <c r="TB238" s="45"/>
      <c r="TC238" s="45"/>
      <c r="TD238" s="45"/>
      <c r="TE238" s="45"/>
      <c r="TF238" s="45"/>
      <c r="TG238" s="45"/>
      <c r="TH238" s="45"/>
      <c r="TI238" s="45"/>
      <c r="TJ238" s="45"/>
      <c r="TK238" s="45"/>
      <c r="TL238" s="45"/>
      <c r="TM238" s="45"/>
      <c r="TN238" s="45"/>
      <c r="TO238" s="45"/>
      <c r="TP238" s="45"/>
      <c r="TQ238" s="45"/>
      <c r="TR238" s="45"/>
      <c r="TS238" s="45"/>
      <c r="TT238" s="45"/>
      <c r="TU238" s="45"/>
      <c r="TV238" s="45"/>
      <c r="TW238" s="45"/>
      <c r="TX238" s="45"/>
      <c r="TY238" s="45"/>
      <c r="TZ238" s="45"/>
      <c r="UA238" s="45"/>
      <c r="UB238" s="45"/>
      <c r="UC238" s="45"/>
      <c r="UD238" s="45"/>
      <c r="UE238" s="45"/>
      <c r="UF238" s="45"/>
      <c r="UG238" s="45"/>
      <c r="UH238" s="45"/>
      <c r="UI238" s="45"/>
      <c r="UJ238" s="45"/>
      <c r="UK238" s="45"/>
      <c r="UL238" s="45"/>
      <c r="UM238" s="45"/>
      <c r="UN238" s="45"/>
      <c r="UO238" s="45"/>
      <c r="UP238" s="45"/>
      <c r="UQ238" s="45"/>
      <c r="UR238" s="45"/>
      <c r="US238" s="45"/>
      <c r="UT238" s="45"/>
      <c r="UU238" s="45"/>
      <c r="UV238" s="45"/>
      <c r="UW238" s="45"/>
      <c r="UX238" s="45"/>
      <c r="UY238" s="45"/>
      <c r="UZ238" s="45"/>
      <c r="VA238" s="45"/>
      <c r="VB238" s="45"/>
      <c r="VC238" s="45"/>
      <c r="VD238" s="45"/>
      <c r="VE238" s="45"/>
      <c r="VF238" s="45"/>
      <c r="VG238" s="45"/>
      <c r="VH238" s="45"/>
      <c r="VI238" s="45"/>
      <c r="VJ238" s="45"/>
      <c r="VK238" s="45"/>
      <c r="VL238" s="45"/>
      <c r="VM238" s="45"/>
      <c r="VN238" s="45"/>
      <c r="VO238" s="45"/>
      <c r="VP238" s="45"/>
      <c r="VQ238" s="45"/>
      <c r="VR238" s="45"/>
      <c r="VS238" s="45"/>
      <c r="VT238" s="45"/>
      <c r="VU238" s="45"/>
      <c r="VV238" s="45"/>
      <c r="VW238" s="45"/>
      <c r="VX238" s="45"/>
      <c r="VY238" s="45"/>
      <c r="VZ238" s="45"/>
      <c r="WA238" s="45"/>
      <c r="WB238" s="45"/>
      <c r="WC238" s="45"/>
      <c r="WD238" s="45"/>
      <c r="WE238" s="45"/>
      <c r="WF238" s="45"/>
      <c r="WG238" s="45"/>
      <c r="WH238" s="45"/>
      <c r="WI238" s="45"/>
      <c r="WJ238" s="45"/>
      <c r="WK238" s="45"/>
      <c r="WL238" s="45"/>
      <c r="WM238" s="45"/>
      <c r="WN238" s="45"/>
      <c r="WO238" s="45"/>
      <c r="WP238" s="45"/>
      <c r="WQ238" s="45"/>
      <c r="WR238" s="45"/>
      <c r="WS238" s="45"/>
      <c r="WT238" s="45"/>
      <c r="WU238" s="45"/>
      <c r="WV238" s="45"/>
      <c r="WW238" s="45"/>
      <c r="WX238" s="45"/>
      <c r="WY238" s="45"/>
      <c r="WZ238" s="45"/>
      <c r="XA238" s="45"/>
      <c r="XB238" s="45"/>
      <c r="XC238" s="45"/>
      <c r="XD238" s="45"/>
      <c r="XE238" s="45"/>
      <c r="XF238" s="45"/>
      <c r="XG238" s="45"/>
      <c r="XH238" s="45"/>
      <c r="XI238" s="45"/>
      <c r="XJ238" s="45"/>
      <c r="XK238" s="45"/>
      <c r="XL238" s="45"/>
      <c r="XM238" s="45"/>
      <c r="XN238" s="45"/>
      <c r="XO238" s="45"/>
      <c r="XP238" s="45"/>
      <c r="XQ238" s="45"/>
      <c r="XR238" s="45"/>
      <c r="XS238" s="45"/>
      <c r="XT238" s="45"/>
      <c r="XU238" s="45"/>
      <c r="XV238" s="45"/>
      <c r="XW238" s="45"/>
      <c r="XX238" s="45"/>
      <c r="XY238" s="45"/>
      <c r="XZ238" s="45"/>
      <c r="YA238" s="45"/>
      <c r="YB238" s="45"/>
      <c r="YC238" s="45"/>
      <c r="YD238" s="45"/>
      <c r="YE238" s="45"/>
      <c r="YF238" s="45"/>
      <c r="YG238" s="45"/>
      <c r="YH238" s="45"/>
      <c r="YI238" s="45"/>
      <c r="YJ238" s="45"/>
      <c r="YK238" s="45"/>
      <c r="YL238" s="45"/>
      <c r="YM238" s="45"/>
      <c r="YN238" s="45"/>
      <c r="YO238" s="45"/>
      <c r="YP238" s="45"/>
      <c r="YQ238" s="45"/>
      <c r="YR238" s="45"/>
    </row>
    <row r="239" spans="1:668" s="15" customFormat="1" ht="15.75" x14ac:dyDescent="0.25">
      <c r="A239" s="100" t="s">
        <v>166</v>
      </c>
      <c r="B239" s="101" t="s">
        <v>16</v>
      </c>
      <c r="C239" s="102" t="s">
        <v>73</v>
      </c>
      <c r="D239" s="103">
        <v>44593</v>
      </c>
      <c r="E239" s="104" t="s">
        <v>113</v>
      </c>
      <c r="F239" s="139">
        <v>50000</v>
      </c>
      <c r="G239" s="139">
        <v>1435</v>
      </c>
      <c r="H239" s="139">
        <v>1854</v>
      </c>
      <c r="I239" s="139">
        <v>1520</v>
      </c>
      <c r="J239" s="139">
        <v>25</v>
      </c>
      <c r="K239" s="139">
        <v>4834</v>
      </c>
      <c r="L239" s="193">
        <v>45166</v>
      </c>
      <c r="O239" s="87"/>
      <c r="P239" s="87"/>
      <c r="Q239" s="87"/>
      <c r="R239" s="87"/>
      <c r="S239" s="87"/>
      <c r="T239" s="87"/>
      <c r="U239" s="87"/>
      <c r="V239" s="87"/>
      <c r="W239" s="87"/>
      <c r="X239" s="87"/>
      <c r="Y239" s="87"/>
      <c r="Z239" s="87"/>
      <c r="AA239" s="87"/>
      <c r="AB239" s="87"/>
      <c r="AC239" s="87"/>
      <c r="AD239" s="87"/>
      <c r="AE239" s="87"/>
      <c r="AF239" s="87"/>
      <c r="AG239" s="87"/>
      <c r="AH239" s="87"/>
      <c r="AI239" s="87"/>
      <c r="AJ239" s="87"/>
      <c r="AK239" s="87"/>
      <c r="AL239" s="87"/>
      <c r="AM239" s="87"/>
      <c r="AN239" s="87"/>
      <c r="AO239" s="87"/>
      <c r="AP239" s="87"/>
      <c r="AQ239" s="87"/>
      <c r="AR239" s="87"/>
      <c r="AS239" s="87"/>
      <c r="AT239" s="45"/>
      <c r="AU239" s="45"/>
      <c r="AV239" s="45"/>
      <c r="AW239" s="45"/>
      <c r="AX239" s="45"/>
      <c r="AY239" s="45"/>
      <c r="AZ239" s="45"/>
      <c r="BA239" s="45"/>
      <c r="BB239" s="45"/>
      <c r="BC239" s="45"/>
      <c r="BD239" s="45"/>
      <c r="BE239" s="45"/>
      <c r="BF239" s="45"/>
      <c r="BG239" s="45"/>
      <c r="BH239" s="45"/>
      <c r="BI239" s="45"/>
      <c r="BJ239" s="45"/>
      <c r="BK239" s="45"/>
      <c r="BL239" s="45"/>
      <c r="BM239" s="45"/>
      <c r="BN239" s="45"/>
      <c r="BO239" s="45"/>
      <c r="BP239" s="45"/>
      <c r="BQ239" s="45"/>
      <c r="BR239" s="45"/>
      <c r="BS239" s="45"/>
      <c r="BT239" s="45"/>
      <c r="BU239" s="45"/>
      <c r="BV239" s="45"/>
      <c r="BW239" s="45"/>
      <c r="BX239" s="45"/>
      <c r="BY239" s="45"/>
      <c r="BZ239" s="45"/>
      <c r="CA239" s="45"/>
      <c r="CB239" s="45"/>
      <c r="CC239" s="45"/>
      <c r="CD239" s="45"/>
      <c r="CE239" s="45"/>
      <c r="CF239" s="45"/>
      <c r="CG239" s="45"/>
      <c r="CH239" s="45"/>
      <c r="CI239" s="45"/>
      <c r="CJ239" s="45"/>
      <c r="CK239" s="45"/>
      <c r="CL239" s="45"/>
      <c r="CM239" s="45"/>
      <c r="CN239" s="45"/>
      <c r="CO239" s="45"/>
      <c r="CP239" s="45"/>
      <c r="CQ239" s="45"/>
      <c r="CR239" s="45"/>
      <c r="CS239" s="45"/>
      <c r="CT239" s="45"/>
      <c r="CU239" s="45"/>
      <c r="CV239" s="45"/>
      <c r="CW239" s="45"/>
      <c r="CX239" s="45"/>
      <c r="CY239" s="45"/>
      <c r="CZ239" s="45"/>
      <c r="DA239" s="45"/>
      <c r="DB239" s="45"/>
      <c r="DC239" s="45"/>
      <c r="DD239" s="45"/>
      <c r="DE239" s="45"/>
      <c r="DF239" s="45"/>
      <c r="DG239" s="45"/>
      <c r="DH239" s="45"/>
      <c r="DI239" s="45"/>
      <c r="DJ239" s="45"/>
      <c r="DK239" s="45"/>
      <c r="DL239" s="45"/>
      <c r="DM239" s="45"/>
      <c r="DN239" s="45"/>
      <c r="DO239" s="45"/>
      <c r="DP239" s="45"/>
      <c r="DQ239" s="45"/>
      <c r="DR239" s="45"/>
      <c r="DS239" s="45"/>
      <c r="DT239" s="45"/>
      <c r="DU239" s="45"/>
      <c r="DV239" s="45"/>
      <c r="DW239" s="45"/>
      <c r="DX239" s="45"/>
      <c r="DY239" s="45"/>
      <c r="DZ239" s="45"/>
      <c r="EA239" s="45"/>
      <c r="EB239" s="45"/>
      <c r="EC239" s="45"/>
      <c r="ED239" s="45"/>
      <c r="EE239" s="45"/>
      <c r="EF239" s="45"/>
      <c r="EG239" s="45"/>
      <c r="EH239" s="45"/>
      <c r="EI239" s="45"/>
      <c r="EJ239" s="45"/>
      <c r="EK239" s="45"/>
      <c r="EL239" s="45"/>
      <c r="EM239" s="45"/>
      <c r="EN239" s="45"/>
      <c r="EO239" s="45"/>
      <c r="EP239" s="45"/>
      <c r="EQ239" s="45"/>
      <c r="ER239" s="45"/>
      <c r="ES239" s="45"/>
      <c r="ET239" s="45"/>
      <c r="EU239" s="45"/>
      <c r="EV239" s="45"/>
      <c r="EW239" s="45"/>
      <c r="EX239" s="45"/>
      <c r="EY239" s="45"/>
      <c r="EZ239" s="45"/>
      <c r="FA239" s="45"/>
      <c r="FB239" s="45"/>
      <c r="FC239" s="45"/>
      <c r="FD239" s="45"/>
      <c r="FE239" s="45"/>
      <c r="FF239" s="45"/>
      <c r="FG239" s="45"/>
      <c r="FH239" s="45"/>
      <c r="FI239" s="45"/>
      <c r="FJ239" s="45"/>
      <c r="FK239" s="45"/>
      <c r="FL239" s="45"/>
      <c r="FM239" s="45"/>
      <c r="FN239" s="45"/>
      <c r="FO239" s="45"/>
      <c r="FP239" s="45"/>
      <c r="FQ239" s="45"/>
      <c r="FR239" s="45"/>
      <c r="FS239" s="45"/>
      <c r="FT239" s="45"/>
      <c r="FU239" s="45"/>
      <c r="FV239" s="45"/>
      <c r="FW239" s="45"/>
      <c r="FX239" s="45"/>
      <c r="FY239" s="45"/>
      <c r="FZ239" s="45"/>
      <c r="GA239" s="45"/>
      <c r="GB239" s="45"/>
      <c r="GC239" s="45"/>
      <c r="GD239" s="45"/>
      <c r="GE239" s="45"/>
      <c r="GF239" s="45"/>
      <c r="GG239" s="45"/>
      <c r="GH239" s="45"/>
      <c r="GI239" s="45"/>
      <c r="GJ239" s="45"/>
      <c r="GK239" s="45"/>
      <c r="GL239" s="45"/>
      <c r="GM239" s="45"/>
      <c r="GN239" s="45"/>
      <c r="GO239" s="45"/>
      <c r="GP239" s="45"/>
      <c r="GQ239" s="45"/>
      <c r="GR239" s="45"/>
      <c r="GS239" s="45"/>
      <c r="GT239" s="45"/>
      <c r="GU239" s="45"/>
      <c r="GV239" s="45"/>
      <c r="GW239" s="45"/>
      <c r="GX239" s="45"/>
      <c r="GY239" s="45"/>
      <c r="GZ239" s="45"/>
      <c r="HA239" s="45"/>
      <c r="HB239" s="45"/>
      <c r="HC239" s="45"/>
      <c r="HD239" s="45"/>
      <c r="HE239" s="45"/>
      <c r="HF239" s="45"/>
      <c r="HG239" s="45"/>
      <c r="HH239" s="45"/>
      <c r="HI239" s="45"/>
      <c r="HJ239" s="45"/>
      <c r="HK239" s="45"/>
      <c r="HL239" s="45"/>
      <c r="HM239" s="45"/>
      <c r="HN239" s="45"/>
      <c r="HO239" s="45"/>
      <c r="HP239" s="45"/>
      <c r="HQ239" s="45"/>
      <c r="HR239" s="45"/>
      <c r="HS239" s="45"/>
      <c r="HT239" s="45"/>
      <c r="HU239" s="45"/>
      <c r="HV239" s="45"/>
      <c r="HW239" s="45"/>
      <c r="HX239" s="45"/>
      <c r="HY239" s="45"/>
      <c r="HZ239" s="45"/>
      <c r="IA239" s="45"/>
      <c r="IB239" s="45"/>
      <c r="IC239" s="45"/>
      <c r="ID239" s="45"/>
      <c r="IE239" s="45"/>
      <c r="IF239" s="45"/>
      <c r="IG239" s="45"/>
      <c r="IH239" s="45"/>
      <c r="II239" s="45"/>
      <c r="IJ239" s="45"/>
      <c r="IK239" s="45"/>
      <c r="IL239" s="45"/>
      <c r="IM239" s="45"/>
      <c r="IN239" s="45"/>
      <c r="IO239" s="45"/>
      <c r="IP239" s="45"/>
      <c r="IQ239" s="45"/>
      <c r="IR239" s="45"/>
      <c r="IS239" s="45"/>
      <c r="IT239" s="45"/>
      <c r="IU239" s="45"/>
      <c r="IV239" s="45"/>
      <c r="IW239" s="45"/>
      <c r="IX239" s="45"/>
      <c r="IY239" s="45"/>
      <c r="IZ239" s="45"/>
      <c r="JA239" s="45"/>
      <c r="JB239" s="45"/>
      <c r="JC239" s="45"/>
      <c r="JD239" s="45"/>
      <c r="JE239" s="45"/>
      <c r="JF239" s="45"/>
      <c r="JG239" s="45"/>
      <c r="JH239" s="45"/>
      <c r="JI239" s="45"/>
      <c r="JJ239" s="45"/>
      <c r="JK239" s="45"/>
      <c r="JL239" s="45"/>
      <c r="JM239" s="45"/>
      <c r="JN239" s="45"/>
      <c r="JO239" s="45"/>
      <c r="JP239" s="45"/>
      <c r="JQ239" s="45"/>
      <c r="JR239" s="45"/>
      <c r="JS239" s="45"/>
      <c r="JT239" s="45"/>
      <c r="JU239" s="45"/>
      <c r="JV239" s="45"/>
      <c r="JW239" s="45"/>
      <c r="JX239" s="45"/>
      <c r="JY239" s="45"/>
      <c r="JZ239" s="45"/>
      <c r="KA239" s="45"/>
      <c r="KB239" s="45"/>
      <c r="KC239" s="45"/>
      <c r="KD239" s="45"/>
      <c r="KE239" s="45"/>
      <c r="KF239" s="45"/>
      <c r="KG239" s="45"/>
      <c r="KH239" s="45"/>
      <c r="KI239" s="45"/>
      <c r="KJ239" s="45"/>
      <c r="KK239" s="45"/>
      <c r="KL239" s="45"/>
      <c r="KM239" s="45"/>
      <c r="KN239" s="45"/>
      <c r="KO239" s="45"/>
      <c r="KP239" s="45"/>
      <c r="KQ239" s="45"/>
      <c r="KR239" s="45"/>
      <c r="KS239" s="45"/>
      <c r="KT239" s="45"/>
      <c r="KU239" s="45"/>
      <c r="KV239" s="45"/>
      <c r="KW239" s="45"/>
      <c r="KX239" s="45"/>
      <c r="KY239" s="45"/>
      <c r="KZ239" s="45"/>
      <c r="LA239" s="45"/>
      <c r="LB239" s="45"/>
      <c r="LC239" s="45"/>
      <c r="LD239" s="45"/>
      <c r="LE239" s="45"/>
      <c r="LF239" s="45"/>
      <c r="LG239" s="45"/>
      <c r="LH239" s="45"/>
      <c r="LI239" s="45"/>
      <c r="LJ239" s="45"/>
      <c r="LK239" s="45"/>
      <c r="LL239" s="45"/>
      <c r="LM239" s="45"/>
      <c r="LN239" s="45"/>
      <c r="LO239" s="45"/>
      <c r="LP239" s="45"/>
      <c r="LQ239" s="45"/>
      <c r="LR239" s="45"/>
      <c r="LS239" s="45"/>
      <c r="LT239" s="45"/>
      <c r="LU239" s="45"/>
      <c r="LV239" s="45"/>
      <c r="LW239" s="45"/>
      <c r="LX239" s="45"/>
      <c r="LY239" s="45"/>
      <c r="LZ239" s="45"/>
      <c r="MA239" s="45"/>
      <c r="MB239" s="45"/>
      <c r="MC239" s="45"/>
      <c r="MD239" s="45"/>
      <c r="ME239" s="45"/>
      <c r="MF239" s="45"/>
      <c r="MG239" s="45"/>
      <c r="MH239" s="45"/>
      <c r="MI239" s="45"/>
      <c r="MJ239" s="45"/>
      <c r="MK239" s="45"/>
      <c r="ML239" s="45"/>
      <c r="MM239" s="45"/>
      <c r="MN239" s="45"/>
      <c r="MO239" s="45"/>
      <c r="MP239" s="45"/>
      <c r="MQ239" s="45"/>
      <c r="MR239" s="45"/>
      <c r="MS239" s="45"/>
      <c r="MT239" s="45"/>
      <c r="MU239" s="45"/>
      <c r="MV239" s="45"/>
      <c r="MW239" s="45"/>
      <c r="MX239" s="45"/>
      <c r="MY239" s="45"/>
      <c r="MZ239" s="45"/>
      <c r="NA239" s="45"/>
      <c r="NB239" s="45"/>
      <c r="NC239" s="45"/>
      <c r="ND239" s="45"/>
      <c r="NE239" s="45"/>
      <c r="NF239" s="45"/>
      <c r="NG239" s="45"/>
      <c r="NH239" s="45"/>
      <c r="NI239" s="45"/>
      <c r="NJ239" s="45"/>
      <c r="NK239" s="45"/>
      <c r="NL239" s="45"/>
      <c r="NM239" s="45"/>
      <c r="NN239" s="45"/>
      <c r="NO239" s="45"/>
      <c r="NP239" s="45"/>
      <c r="NQ239" s="45"/>
      <c r="NR239" s="45"/>
      <c r="NS239" s="45"/>
      <c r="NT239" s="45"/>
      <c r="NU239" s="45"/>
      <c r="NV239" s="45"/>
      <c r="NW239" s="45"/>
      <c r="NX239" s="45"/>
      <c r="NY239" s="45"/>
      <c r="NZ239" s="45"/>
      <c r="OA239" s="45"/>
      <c r="OB239" s="45"/>
      <c r="OC239" s="45"/>
      <c r="OD239" s="45"/>
      <c r="OE239" s="45"/>
      <c r="OF239" s="45"/>
      <c r="OG239" s="45"/>
      <c r="OH239" s="45"/>
      <c r="OI239" s="45"/>
      <c r="OJ239" s="45"/>
      <c r="OK239" s="45"/>
      <c r="OL239" s="45"/>
      <c r="OM239" s="45"/>
      <c r="ON239" s="45"/>
      <c r="OO239" s="45"/>
      <c r="OP239" s="45"/>
      <c r="OQ239" s="45"/>
      <c r="OR239" s="45"/>
      <c r="OS239" s="45"/>
      <c r="OT239" s="45"/>
      <c r="OU239" s="45"/>
      <c r="OV239" s="45"/>
      <c r="OW239" s="45"/>
      <c r="OX239" s="45"/>
      <c r="OY239" s="45"/>
      <c r="OZ239" s="45"/>
      <c r="PA239" s="45"/>
      <c r="PB239" s="45"/>
      <c r="PC239" s="45"/>
      <c r="PD239" s="45"/>
      <c r="PE239" s="45"/>
      <c r="PF239" s="45"/>
      <c r="PG239" s="45"/>
      <c r="PH239" s="45"/>
      <c r="PI239" s="45"/>
      <c r="PJ239" s="45"/>
      <c r="PK239" s="45"/>
      <c r="PL239" s="45"/>
      <c r="PM239" s="45"/>
      <c r="PN239" s="45"/>
      <c r="PO239" s="45"/>
      <c r="PP239" s="45"/>
      <c r="PQ239" s="45"/>
      <c r="PR239" s="45"/>
      <c r="PS239" s="45"/>
      <c r="PT239" s="45"/>
      <c r="PU239" s="45"/>
      <c r="PV239" s="45"/>
      <c r="PW239" s="45"/>
      <c r="PX239" s="45"/>
      <c r="PY239" s="45"/>
      <c r="PZ239" s="45"/>
      <c r="QA239" s="45"/>
      <c r="QB239" s="45"/>
      <c r="QC239" s="45"/>
      <c r="QD239" s="45"/>
      <c r="QE239" s="45"/>
      <c r="QF239" s="45"/>
      <c r="QG239" s="45"/>
      <c r="QH239" s="45"/>
      <c r="QI239" s="45"/>
      <c r="QJ239" s="45"/>
      <c r="QK239" s="45"/>
      <c r="QL239" s="45"/>
      <c r="QM239" s="45"/>
      <c r="QN239" s="45"/>
      <c r="QO239" s="45"/>
      <c r="QP239" s="45"/>
      <c r="QQ239" s="45"/>
      <c r="QR239" s="45"/>
      <c r="QS239" s="45"/>
      <c r="QT239" s="45"/>
      <c r="QU239" s="45"/>
      <c r="QV239" s="45"/>
      <c r="QW239" s="45"/>
      <c r="QX239" s="45"/>
      <c r="QY239" s="45"/>
      <c r="QZ239" s="45"/>
      <c r="RA239" s="45"/>
      <c r="RB239" s="45"/>
      <c r="RC239" s="45"/>
      <c r="RD239" s="45"/>
      <c r="RE239" s="45"/>
      <c r="RF239" s="45"/>
      <c r="RG239" s="45"/>
      <c r="RH239" s="45"/>
      <c r="RI239" s="45"/>
      <c r="RJ239" s="45"/>
      <c r="RK239" s="45"/>
      <c r="RL239" s="45"/>
      <c r="RM239" s="45"/>
      <c r="RN239" s="45"/>
      <c r="RO239" s="45"/>
      <c r="RP239" s="45"/>
      <c r="RQ239" s="45"/>
      <c r="RR239" s="45"/>
      <c r="RS239" s="45"/>
      <c r="RT239" s="45"/>
      <c r="RU239" s="45"/>
      <c r="RV239" s="45"/>
      <c r="RW239" s="45"/>
      <c r="RX239" s="45"/>
      <c r="RY239" s="45"/>
      <c r="RZ239" s="45"/>
      <c r="SA239" s="45"/>
      <c r="SB239" s="45"/>
      <c r="SC239" s="45"/>
      <c r="SD239" s="45"/>
      <c r="SE239" s="45"/>
      <c r="SF239" s="45"/>
      <c r="SG239" s="45"/>
      <c r="SH239" s="45"/>
      <c r="SI239" s="45"/>
      <c r="SJ239" s="45"/>
      <c r="SK239" s="45"/>
      <c r="SL239" s="45"/>
      <c r="SM239" s="45"/>
      <c r="SN239" s="45"/>
      <c r="SO239" s="45"/>
      <c r="SP239" s="45"/>
      <c r="SQ239" s="45"/>
      <c r="SR239" s="45"/>
      <c r="SS239" s="45"/>
      <c r="ST239" s="45"/>
      <c r="SU239" s="45"/>
      <c r="SV239" s="45"/>
      <c r="SW239" s="45"/>
      <c r="SX239" s="45"/>
      <c r="SY239" s="45"/>
      <c r="SZ239" s="45"/>
      <c r="TA239" s="45"/>
      <c r="TB239" s="45"/>
      <c r="TC239" s="45"/>
      <c r="TD239" s="45"/>
      <c r="TE239" s="45"/>
      <c r="TF239" s="45"/>
      <c r="TG239" s="45"/>
      <c r="TH239" s="45"/>
      <c r="TI239" s="45"/>
      <c r="TJ239" s="45"/>
      <c r="TK239" s="45"/>
      <c r="TL239" s="45"/>
      <c r="TM239" s="45"/>
      <c r="TN239" s="45"/>
      <c r="TO239" s="45"/>
      <c r="TP239" s="45"/>
      <c r="TQ239" s="45"/>
      <c r="TR239" s="45"/>
      <c r="TS239" s="45"/>
      <c r="TT239" s="45"/>
      <c r="TU239" s="45"/>
      <c r="TV239" s="45"/>
      <c r="TW239" s="45"/>
      <c r="TX239" s="45"/>
      <c r="TY239" s="45"/>
      <c r="TZ239" s="45"/>
      <c r="UA239" s="45"/>
      <c r="UB239" s="45"/>
      <c r="UC239" s="45"/>
      <c r="UD239" s="45"/>
      <c r="UE239" s="45"/>
      <c r="UF239" s="45"/>
      <c r="UG239" s="45"/>
      <c r="UH239" s="45"/>
      <c r="UI239" s="45"/>
      <c r="UJ239" s="45"/>
      <c r="UK239" s="45"/>
      <c r="UL239" s="45"/>
      <c r="UM239" s="45"/>
      <c r="UN239" s="45"/>
      <c r="UO239" s="45"/>
      <c r="UP239" s="45"/>
      <c r="UQ239" s="45"/>
      <c r="UR239" s="45"/>
      <c r="US239" s="45"/>
      <c r="UT239" s="45"/>
      <c r="UU239" s="45"/>
      <c r="UV239" s="45"/>
      <c r="UW239" s="45"/>
      <c r="UX239" s="45"/>
      <c r="UY239" s="45"/>
      <c r="UZ239" s="45"/>
      <c r="VA239" s="45"/>
      <c r="VB239" s="45"/>
      <c r="VC239" s="45"/>
      <c r="VD239" s="45"/>
      <c r="VE239" s="45"/>
      <c r="VF239" s="45"/>
      <c r="VG239" s="45"/>
      <c r="VH239" s="45"/>
      <c r="VI239" s="45"/>
      <c r="VJ239" s="45"/>
      <c r="VK239" s="45"/>
      <c r="VL239" s="45"/>
      <c r="VM239" s="45"/>
      <c r="VN239" s="45"/>
      <c r="VO239" s="45"/>
      <c r="VP239" s="45"/>
      <c r="VQ239" s="45"/>
      <c r="VR239" s="45"/>
      <c r="VS239" s="45"/>
      <c r="VT239" s="45"/>
      <c r="VU239" s="45"/>
      <c r="VV239" s="45"/>
      <c r="VW239" s="45"/>
      <c r="VX239" s="45"/>
      <c r="VY239" s="45"/>
      <c r="VZ239" s="45"/>
      <c r="WA239" s="45"/>
      <c r="WB239" s="45"/>
      <c r="WC239" s="45"/>
      <c r="WD239" s="45"/>
      <c r="WE239" s="45"/>
      <c r="WF239" s="45"/>
      <c r="WG239" s="45"/>
      <c r="WH239" s="45"/>
      <c r="WI239" s="45"/>
      <c r="WJ239" s="45"/>
      <c r="WK239" s="45"/>
      <c r="WL239" s="45"/>
      <c r="WM239" s="45"/>
      <c r="WN239" s="45"/>
      <c r="WO239" s="45"/>
      <c r="WP239" s="45"/>
      <c r="WQ239" s="45"/>
      <c r="WR239" s="45"/>
      <c r="WS239" s="45"/>
      <c r="WT239" s="45"/>
      <c r="WU239" s="45"/>
      <c r="WV239" s="45"/>
      <c r="WW239" s="45"/>
      <c r="WX239" s="45"/>
      <c r="WY239" s="45"/>
      <c r="WZ239" s="45"/>
      <c r="XA239" s="45"/>
      <c r="XB239" s="45"/>
      <c r="XC239" s="45"/>
      <c r="XD239" s="45"/>
      <c r="XE239" s="45"/>
      <c r="XF239" s="45"/>
      <c r="XG239" s="45"/>
      <c r="XH239" s="45"/>
      <c r="XI239" s="45"/>
      <c r="XJ239" s="45"/>
      <c r="XK239" s="45"/>
      <c r="XL239" s="45"/>
      <c r="XM239" s="45"/>
      <c r="XN239" s="45"/>
      <c r="XO239" s="45"/>
      <c r="XP239" s="45"/>
      <c r="XQ239" s="45"/>
      <c r="XR239" s="45"/>
      <c r="XS239" s="45"/>
      <c r="XT239" s="45"/>
      <c r="XU239" s="45"/>
      <c r="XV239" s="45"/>
      <c r="XW239" s="45"/>
      <c r="XX239" s="45"/>
      <c r="XY239" s="45"/>
      <c r="XZ239" s="45"/>
      <c r="YA239" s="45"/>
      <c r="YB239" s="45"/>
      <c r="YC239" s="45"/>
      <c r="YD239" s="45"/>
      <c r="YE239" s="45"/>
      <c r="YF239" s="45"/>
      <c r="YG239" s="45"/>
      <c r="YH239" s="45"/>
      <c r="YI239" s="45"/>
      <c r="YJ239" s="45"/>
      <c r="YK239" s="45"/>
      <c r="YL239" s="45"/>
      <c r="YM239" s="45"/>
      <c r="YN239" s="45"/>
      <c r="YO239" s="45"/>
      <c r="YP239" s="45"/>
      <c r="YQ239" s="45"/>
      <c r="YR239" s="45"/>
    </row>
    <row r="240" spans="1:668" s="80" customFormat="1" ht="15.75" x14ac:dyDescent="0.25">
      <c r="A240" s="98" t="s">
        <v>14</v>
      </c>
      <c r="B240" s="36">
        <v>2</v>
      </c>
      <c r="C240" s="64"/>
      <c r="D240" s="64"/>
      <c r="E240" s="99"/>
      <c r="F240" s="168">
        <f>SUM(F238:F239)</f>
        <v>139500</v>
      </c>
      <c r="G240" s="168">
        <f t="shared" ref="G240:L240" si="35">SUM(G238:G239)</f>
        <v>4003.65</v>
      </c>
      <c r="H240" s="168">
        <f t="shared" si="35"/>
        <v>1854</v>
      </c>
      <c r="I240" s="168">
        <f t="shared" si="35"/>
        <v>4240.8</v>
      </c>
      <c r="J240" s="168">
        <f t="shared" si="35"/>
        <v>50</v>
      </c>
      <c r="K240" s="168">
        <f t="shared" si="35"/>
        <v>10148.450000000001</v>
      </c>
      <c r="L240" s="194">
        <f t="shared" si="35"/>
        <v>129351.55</v>
      </c>
      <c r="M240" s="15"/>
      <c r="N240" s="15"/>
      <c r="O240" s="87"/>
      <c r="P240" s="87"/>
      <c r="Q240" s="87"/>
      <c r="R240" s="87"/>
      <c r="S240" s="87"/>
      <c r="T240" s="87"/>
      <c r="U240" s="87"/>
      <c r="V240" s="87"/>
      <c r="W240" s="87"/>
      <c r="X240" s="87"/>
      <c r="Y240" s="87"/>
      <c r="Z240" s="87"/>
      <c r="AA240" s="87"/>
      <c r="AB240" s="87"/>
      <c r="AC240" s="87"/>
      <c r="AD240" s="87"/>
      <c r="AE240" s="87"/>
      <c r="AF240" s="87"/>
      <c r="AG240" s="87"/>
      <c r="AH240" s="87"/>
      <c r="AI240" s="87"/>
      <c r="AJ240" s="87"/>
      <c r="AK240" s="87"/>
      <c r="AL240" s="87"/>
      <c r="AM240" s="87"/>
      <c r="AN240" s="87"/>
      <c r="AO240" s="87"/>
      <c r="AP240" s="87"/>
      <c r="AQ240" s="81"/>
      <c r="AR240" s="81"/>
      <c r="AS240" s="81"/>
      <c r="AT240" s="73"/>
      <c r="AU240" s="73"/>
      <c r="AV240" s="73"/>
      <c r="AW240" s="73"/>
      <c r="AX240" s="73"/>
      <c r="AY240" s="73"/>
      <c r="AZ240" s="73"/>
      <c r="BA240" s="73"/>
      <c r="BB240" s="73"/>
      <c r="BC240" s="73"/>
      <c r="BD240" s="73"/>
      <c r="BE240" s="73"/>
      <c r="BF240" s="73"/>
      <c r="BG240" s="73"/>
      <c r="BH240" s="73"/>
      <c r="BI240" s="73"/>
      <c r="BJ240" s="73"/>
      <c r="BK240" s="73"/>
      <c r="BL240" s="73"/>
      <c r="BM240" s="73"/>
      <c r="BN240" s="73"/>
      <c r="BO240" s="73"/>
      <c r="BP240" s="73"/>
      <c r="BQ240" s="73"/>
      <c r="BR240" s="73"/>
      <c r="BS240" s="73"/>
      <c r="BT240" s="73"/>
      <c r="BU240" s="73"/>
      <c r="BV240" s="73"/>
      <c r="BW240" s="73"/>
      <c r="BX240" s="73"/>
      <c r="BY240" s="73"/>
      <c r="BZ240" s="73"/>
      <c r="CA240" s="73"/>
      <c r="CB240" s="73"/>
      <c r="CC240" s="73"/>
      <c r="CD240" s="73"/>
      <c r="CE240" s="73"/>
      <c r="CF240" s="73"/>
      <c r="CG240" s="73"/>
      <c r="CH240" s="73"/>
      <c r="CI240" s="73"/>
      <c r="CJ240" s="73"/>
      <c r="CK240" s="73"/>
      <c r="CL240" s="73"/>
      <c r="CM240" s="73"/>
      <c r="CN240" s="73"/>
      <c r="CO240" s="73"/>
      <c r="CP240" s="73"/>
      <c r="CQ240" s="73"/>
      <c r="CR240" s="73"/>
      <c r="CS240" s="73"/>
      <c r="CT240" s="73"/>
      <c r="CU240" s="73"/>
      <c r="CV240" s="73"/>
      <c r="CW240" s="73"/>
      <c r="CX240" s="73"/>
      <c r="CY240" s="73"/>
      <c r="CZ240" s="73"/>
      <c r="DA240" s="73"/>
      <c r="DB240" s="73"/>
      <c r="DC240" s="73"/>
      <c r="DD240" s="73"/>
      <c r="DE240" s="73"/>
      <c r="DF240" s="73"/>
      <c r="DG240" s="73"/>
      <c r="DH240" s="73"/>
      <c r="DI240" s="73"/>
      <c r="DJ240" s="73"/>
      <c r="DK240" s="73"/>
      <c r="DL240" s="73"/>
      <c r="DM240" s="73"/>
      <c r="DN240" s="73"/>
      <c r="DO240" s="73"/>
      <c r="DP240" s="73"/>
      <c r="DQ240" s="73"/>
      <c r="DR240" s="73"/>
      <c r="DS240" s="73"/>
      <c r="DT240" s="73"/>
      <c r="DU240" s="73"/>
      <c r="DV240" s="73"/>
      <c r="DW240" s="73"/>
      <c r="DX240" s="73"/>
      <c r="DY240" s="73"/>
      <c r="DZ240" s="73"/>
      <c r="EA240" s="73"/>
      <c r="EB240" s="73"/>
      <c r="EC240" s="73"/>
      <c r="ED240" s="73"/>
      <c r="EE240" s="73"/>
      <c r="EF240" s="73"/>
      <c r="EG240" s="73"/>
      <c r="EH240" s="73"/>
      <c r="EI240" s="73"/>
      <c r="EJ240" s="73"/>
      <c r="EK240" s="73"/>
      <c r="EL240" s="73"/>
      <c r="EM240" s="73"/>
      <c r="EN240" s="73"/>
      <c r="EO240" s="73"/>
      <c r="EP240" s="73"/>
      <c r="EQ240" s="73"/>
      <c r="ER240" s="73"/>
      <c r="ES240" s="73"/>
      <c r="ET240" s="73"/>
      <c r="EU240" s="73"/>
      <c r="EV240" s="73"/>
      <c r="EW240" s="73"/>
      <c r="EX240" s="73"/>
      <c r="EY240" s="73"/>
      <c r="EZ240" s="73"/>
      <c r="FA240" s="73"/>
      <c r="FB240" s="73"/>
      <c r="FC240" s="73"/>
      <c r="FD240" s="73"/>
      <c r="FE240" s="73"/>
      <c r="FF240" s="73"/>
      <c r="FG240" s="73"/>
      <c r="FH240" s="73"/>
      <c r="FI240" s="73"/>
      <c r="FJ240" s="73"/>
      <c r="FK240" s="73"/>
      <c r="FL240" s="73"/>
      <c r="FM240" s="73"/>
      <c r="FN240" s="73"/>
      <c r="FO240" s="73"/>
      <c r="FP240" s="73"/>
      <c r="FQ240" s="73"/>
      <c r="FR240" s="73"/>
      <c r="FS240" s="73"/>
      <c r="FT240" s="73"/>
      <c r="FU240" s="73"/>
      <c r="FV240" s="73"/>
      <c r="FW240" s="73"/>
      <c r="FX240" s="73"/>
      <c r="FY240" s="73"/>
      <c r="FZ240" s="73"/>
      <c r="GA240" s="73"/>
      <c r="GB240" s="73"/>
      <c r="GC240" s="73"/>
      <c r="GD240" s="73"/>
      <c r="GE240" s="73"/>
      <c r="GF240" s="73"/>
      <c r="GG240" s="73"/>
      <c r="GH240" s="73"/>
      <c r="GI240" s="73"/>
      <c r="GJ240" s="73"/>
      <c r="GK240" s="73"/>
      <c r="GL240" s="73"/>
      <c r="GM240" s="73"/>
      <c r="GN240" s="73"/>
      <c r="GO240" s="73"/>
      <c r="GP240" s="73"/>
      <c r="GQ240" s="73"/>
      <c r="GR240" s="73"/>
      <c r="GS240" s="73"/>
      <c r="GT240" s="73"/>
      <c r="GU240" s="73"/>
      <c r="GV240" s="73"/>
      <c r="GW240" s="73"/>
      <c r="GX240" s="73"/>
      <c r="GY240" s="73"/>
      <c r="GZ240" s="73"/>
      <c r="HA240" s="73"/>
      <c r="HB240" s="73"/>
      <c r="HC240" s="73"/>
      <c r="HD240" s="73"/>
      <c r="HE240" s="73"/>
      <c r="HF240" s="73"/>
      <c r="HG240" s="73"/>
      <c r="HH240" s="73"/>
      <c r="HI240" s="73"/>
      <c r="HJ240" s="73"/>
      <c r="HK240" s="73"/>
      <c r="HL240" s="73"/>
      <c r="HM240" s="73"/>
      <c r="HN240" s="73"/>
      <c r="HO240" s="73"/>
      <c r="HP240" s="73"/>
      <c r="HQ240" s="73"/>
      <c r="HR240" s="73"/>
      <c r="HS240" s="73"/>
      <c r="HT240" s="73"/>
      <c r="HU240" s="73"/>
      <c r="HV240" s="73"/>
      <c r="HW240" s="73"/>
      <c r="HX240" s="73"/>
      <c r="HY240" s="73"/>
      <c r="HZ240" s="73"/>
      <c r="IA240" s="73"/>
      <c r="IB240" s="73"/>
      <c r="IC240" s="73"/>
      <c r="ID240" s="73"/>
      <c r="IE240" s="73"/>
      <c r="IF240" s="73"/>
      <c r="IG240" s="73"/>
      <c r="IH240" s="73"/>
      <c r="II240" s="73"/>
      <c r="IJ240" s="73"/>
      <c r="IK240" s="73"/>
      <c r="IL240" s="73"/>
      <c r="IM240" s="73"/>
      <c r="IN240" s="73"/>
      <c r="IO240" s="73"/>
      <c r="IP240" s="73"/>
      <c r="IQ240" s="73"/>
      <c r="IR240" s="73"/>
      <c r="IS240" s="73"/>
      <c r="IT240" s="73"/>
      <c r="IU240" s="73"/>
      <c r="IV240" s="73"/>
      <c r="IW240" s="73"/>
      <c r="IX240" s="73"/>
      <c r="IY240" s="73"/>
      <c r="IZ240" s="73"/>
      <c r="JA240" s="73"/>
      <c r="JB240" s="73"/>
      <c r="JC240" s="73"/>
      <c r="JD240" s="73"/>
      <c r="JE240" s="73"/>
      <c r="JF240" s="73"/>
      <c r="JG240" s="73"/>
      <c r="JH240" s="73"/>
      <c r="JI240" s="73"/>
      <c r="JJ240" s="73"/>
      <c r="JK240" s="73"/>
      <c r="JL240" s="73"/>
      <c r="JM240" s="73"/>
      <c r="JN240" s="73"/>
      <c r="JO240" s="73"/>
      <c r="JP240" s="73"/>
      <c r="JQ240" s="73"/>
      <c r="JR240" s="73"/>
      <c r="JS240" s="73"/>
      <c r="JT240" s="73"/>
      <c r="JU240" s="73"/>
      <c r="JV240" s="73"/>
      <c r="JW240" s="73"/>
      <c r="JX240" s="73"/>
      <c r="JY240" s="73"/>
      <c r="JZ240" s="73"/>
      <c r="KA240" s="73"/>
      <c r="KB240" s="73"/>
      <c r="KC240" s="73"/>
      <c r="KD240" s="73"/>
      <c r="KE240" s="73"/>
      <c r="KF240" s="73"/>
      <c r="KG240" s="73"/>
      <c r="KH240" s="73"/>
      <c r="KI240" s="73"/>
      <c r="KJ240" s="73"/>
      <c r="KK240" s="73"/>
      <c r="KL240" s="73"/>
      <c r="KM240" s="73"/>
      <c r="KN240" s="73"/>
      <c r="KO240" s="73"/>
      <c r="KP240" s="73"/>
      <c r="KQ240" s="73"/>
      <c r="KR240" s="73"/>
      <c r="KS240" s="73"/>
      <c r="KT240" s="73"/>
      <c r="KU240" s="73"/>
      <c r="KV240" s="73"/>
      <c r="KW240" s="73"/>
      <c r="KX240" s="73"/>
      <c r="KY240" s="73"/>
      <c r="KZ240" s="73"/>
      <c r="LA240" s="73"/>
      <c r="LB240" s="73"/>
      <c r="LC240" s="73"/>
      <c r="LD240" s="73"/>
      <c r="LE240" s="73"/>
      <c r="LF240" s="73"/>
      <c r="LG240" s="73"/>
      <c r="LH240" s="73"/>
      <c r="LI240" s="73"/>
      <c r="LJ240" s="73"/>
      <c r="LK240" s="73"/>
      <c r="LL240" s="73"/>
      <c r="LM240" s="73"/>
      <c r="LN240" s="73"/>
      <c r="LO240" s="73"/>
      <c r="LP240" s="73"/>
      <c r="LQ240" s="73"/>
      <c r="LR240" s="73"/>
      <c r="LS240" s="73"/>
      <c r="LT240" s="73"/>
      <c r="LU240" s="73"/>
      <c r="LV240" s="73"/>
      <c r="LW240" s="73"/>
      <c r="LX240" s="73"/>
      <c r="LY240" s="73"/>
      <c r="LZ240" s="73"/>
      <c r="MA240" s="73"/>
      <c r="MB240" s="73"/>
      <c r="MC240" s="73"/>
      <c r="MD240" s="73"/>
      <c r="ME240" s="73"/>
      <c r="MF240" s="73"/>
      <c r="MG240" s="73"/>
      <c r="MH240" s="73"/>
      <c r="MI240" s="73"/>
      <c r="MJ240" s="73"/>
      <c r="MK240" s="73"/>
      <c r="ML240" s="73"/>
      <c r="MM240" s="73"/>
      <c r="MN240" s="73"/>
      <c r="MO240" s="73"/>
      <c r="MP240" s="73"/>
      <c r="MQ240" s="73"/>
      <c r="MR240" s="73"/>
      <c r="MS240" s="73"/>
      <c r="MT240" s="73"/>
      <c r="MU240" s="73"/>
      <c r="MV240" s="73"/>
      <c r="MW240" s="73"/>
      <c r="MX240" s="73"/>
      <c r="MY240" s="73"/>
      <c r="MZ240" s="73"/>
      <c r="NA240" s="73"/>
      <c r="NB240" s="73"/>
      <c r="NC240" s="73"/>
      <c r="ND240" s="73"/>
      <c r="NE240" s="73"/>
      <c r="NF240" s="73"/>
      <c r="NG240" s="73"/>
      <c r="NH240" s="73"/>
      <c r="NI240" s="73"/>
      <c r="NJ240" s="73"/>
      <c r="NK240" s="73"/>
      <c r="NL240" s="73"/>
      <c r="NM240" s="73"/>
      <c r="NN240" s="73"/>
      <c r="NO240" s="73"/>
      <c r="NP240" s="73"/>
      <c r="NQ240" s="73"/>
      <c r="NR240" s="73"/>
      <c r="NS240" s="73"/>
      <c r="NT240" s="73"/>
      <c r="NU240" s="73"/>
      <c r="NV240" s="73"/>
      <c r="NW240" s="73"/>
      <c r="NX240" s="73"/>
      <c r="NY240" s="73"/>
      <c r="NZ240" s="73"/>
      <c r="OA240" s="73"/>
      <c r="OB240" s="73"/>
      <c r="OC240" s="73"/>
      <c r="OD240" s="73"/>
      <c r="OE240" s="73"/>
      <c r="OF240" s="73"/>
      <c r="OG240" s="73"/>
      <c r="OH240" s="73"/>
      <c r="OI240" s="73"/>
      <c r="OJ240" s="73"/>
      <c r="OK240" s="73"/>
      <c r="OL240" s="73"/>
      <c r="OM240" s="73"/>
      <c r="ON240" s="73"/>
      <c r="OO240" s="73"/>
      <c r="OP240" s="73"/>
      <c r="OQ240" s="73"/>
      <c r="OR240" s="73"/>
      <c r="OS240" s="73"/>
      <c r="OT240" s="73"/>
      <c r="OU240" s="73"/>
      <c r="OV240" s="73"/>
      <c r="OW240" s="73"/>
      <c r="OX240" s="73"/>
      <c r="OY240" s="73"/>
      <c r="OZ240" s="73"/>
      <c r="PA240" s="73"/>
      <c r="PB240" s="73"/>
      <c r="PC240" s="73"/>
      <c r="PD240" s="73"/>
      <c r="PE240" s="73"/>
      <c r="PF240" s="73"/>
      <c r="PG240" s="73"/>
      <c r="PH240" s="73"/>
      <c r="PI240" s="73"/>
      <c r="PJ240" s="73"/>
      <c r="PK240" s="73"/>
      <c r="PL240" s="73"/>
      <c r="PM240" s="73"/>
      <c r="PN240" s="73"/>
      <c r="PO240" s="73"/>
      <c r="PP240" s="73"/>
      <c r="PQ240" s="73"/>
      <c r="PR240" s="73"/>
      <c r="PS240" s="73"/>
      <c r="PT240" s="73"/>
      <c r="PU240" s="73"/>
      <c r="PV240" s="73"/>
      <c r="PW240" s="73"/>
      <c r="PX240" s="73"/>
      <c r="PY240" s="73"/>
      <c r="PZ240" s="73"/>
      <c r="QA240" s="73"/>
      <c r="QB240" s="73"/>
      <c r="QC240" s="73"/>
      <c r="QD240" s="73"/>
      <c r="QE240" s="73"/>
      <c r="QF240" s="73"/>
      <c r="QG240" s="73"/>
      <c r="QH240" s="73"/>
      <c r="QI240" s="73"/>
      <c r="QJ240" s="73"/>
      <c r="QK240" s="73"/>
      <c r="QL240" s="73"/>
      <c r="QM240" s="73"/>
      <c r="QN240" s="73"/>
      <c r="QO240" s="73"/>
      <c r="QP240" s="73"/>
      <c r="QQ240" s="73"/>
      <c r="QR240" s="73"/>
      <c r="QS240" s="73"/>
      <c r="QT240" s="73"/>
      <c r="QU240" s="73"/>
      <c r="QV240" s="73"/>
      <c r="QW240" s="73"/>
      <c r="QX240" s="73"/>
      <c r="QY240" s="73"/>
      <c r="QZ240" s="73"/>
      <c r="RA240" s="73"/>
      <c r="RB240" s="73"/>
      <c r="RC240" s="73"/>
      <c r="RD240" s="73"/>
      <c r="RE240" s="73"/>
      <c r="RF240" s="73"/>
      <c r="RG240" s="73"/>
      <c r="RH240" s="73"/>
      <c r="RI240" s="73"/>
      <c r="RJ240" s="73"/>
      <c r="RK240" s="73"/>
      <c r="RL240" s="73"/>
      <c r="RM240" s="73"/>
      <c r="RN240" s="73"/>
      <c r="RO240" s="73"/>
      <c r="RP240" s="73"/>
      <c r="RQ240" s="73"/>
      <c r="RR240" s="73"/>
      <c r="RS240" s="73"/>
      <c r="RT240" s="73"/>
      <c r="RU240" s="73"/>
      <c r="RV240" s="73"/>
      <c r="RW240" s="73"/>
      <c r="RX240" s="73"/>
      <c r="RY240" s="73"/>
      <c r="RZ240" s="73"/>
      <c r="SA240" s="73"/>
      <c r="SB240" s="73"/>
      <c r="SC240" s="73"/>
      <c r="SD240" s="73"/>
      <c r="SE240" s="73"/>
      <c r="SF240" s="73"/>
      <c r="SG240" s="73"/>
      <c r="SH240" s="73"/>
      <c r="SI240" s="73"/>
      <c r="SJ240" s="73"/>
      <c r="SK240" s="73"/>
      <c r="SL240" s="73"/>
      <c r="SM240" s="73"/>
      <c r="SN240" s="73"/>
      <c r="SO240" s="73"/>
      <c r="SP240" s="73"/>
      <c r="SQ240" s="73"/>
      <c r="SR240" s="73"/>
      <c r="SS240" s="73"/>
      <c r="ST240" s="73"/>
      <c r="SU240" s="73"/>
      <c r="SV240" s="73"/>
      <c r="SW240" s="73"/>
      <c r="SX240" s="73"/>
      <c r="SY240" s="73"/>
      <c r="SZ240" s="73"/>
      <c r="TA240" s="73"/>
      <c r="TB240" s="73"/>
      <c r="TC240" s="73"/>
      <c r="TD240" s="73"/>
      <c r="TE240" s="73"/>
      <c r="TF240" s="73"/>
      <c r="TG240" s="73"/>
      <c r="TH240" s="73"/>
      <c r="TI240" s="73"/>
      <c r="TJ240" s="73"/>
      <c r="TK240" s="73"/>
      <c r="TL240" s="73"/>
      <c r="TM240" s="73"/>
      <c r="TN240" s="73"/>
      <c r="TO240" s="73"/>
      <c r="TP240" s="73"/>
      <c r="TQ240" s="73"/>
      <c r="TR240" s="73"/>
      <c r="TS240" s="73"/>
      <c r="TT240" s="73"/>
      <c r="TU240" s="73"/>
      <c r="TV240" s="73"/>
      <c r="TW240" s="73"/>
      <c r="TX240" s="73"/>
      <c r="TY240" s="73"/>
      <c r="TZ240" s="73"/>
      <c r="UA240" s="73"/>
      <c r="UB240" s="73"/>
      <c r="UC240" s="73"/>
      <c r="UD240" s="73"/>
      <c r="UE240" s="73"/>
      <c r="UF240" s="73"/>
      <c r="UG240" s="73"/>
      <c r="UH240" s="73"/>
      <c r="UI240" s="73"/>
      <c r="UJ240" s="73"/>
      <c r="UK240" s="73"/>
      <c r="UL240" s="73"/>
      <c r="UM240" s="73"/>
      <c r="UN240" s="73"/>
      <c r="UO240" s="73"/>
      <c r="UP240" s="73"/>
      <c r="UQ240" s="73"/>
      <c r="UR240" s="73"/>
      <c r="US240" s="73"/>
      <c r="UT240" s="73"/>
      <c r="UU240" s="73"/>
      <c r="UV240" s="73"/>
      <c r="UW240" s="73"/>
      <c r="UX240" s="73"/>
      <c r="UY240" s="73"/>
      <c r="UZ240" s="73"/>
      <c r="VA240" s="73"/>
      <c r="VB240" s="73"/>
      <c r="VC240" s="73"/>
      <c r="VD240" s="73"/>
      <c r="VE240" s="73"/>
      <c r="VF240" s="73"/>
      <c r="VG240" s="73"/>
      <c r="VH240" s="73"/>
      <c r="VI240" s="73"/>
      <c r="VJ240" s="73"/>
      <c r="VK240" s="73"/>
      <c r="VL240" s="73"/>
      <c r="VM240" s="73"/>
      <c r="VN240" s="73"/>
      <c r="VO240" s="73"/>
      <c r="VP240" s="73"/>
      <c r="VQ240" s="73"/>
      <c r="VR240" s="73"/>
      <c r="VS240" s="73"/>
      <c r="VT240" s="73"/>
      <c r="VU240" s="73"/>
      <c r="VV240" s="73"/>
      <c r="VW240" s="73"/>
      <c r="VX240" s="73"/>
      <c r="VY240" s="73"/>
      <c r="VZ240" s="73"/>
      <c r="WA240" s="73"/>
      <c r="WB240" s="73"/>
      <c r="WC240" s="73"/>
      <c r="WD240" s="73"/>
      <c r="WE240" s="73"/>
      <c r="WF240" s="73"/>
      <c r="WG240" s="73"/>
      <c r="WH240" s="73"/>
      <c r="WI240" s="73"/>
      <c r="WJ240" s="73"/>
      <c r="WK240" s="73"/>
      <c r="WL240" s="73"/>
      <c r="WM240" s="73"/>
      <c r="WN240" s="73"/>
      <c r="WO240" s="73"/>
      <c r="WP240" s="73"/>
      <c r="WQ240" s="73"/>
      <c r="WR240" s="73"/>
      <c r="WS240" s="73"/>
      <c r="WT240" s="73"/>
      <c r="WU240" s="73"/>
      <c r="WV240" s="73"/>
      <c r="WW240" s="73"/>
      <c r="WX240" s="73"/>
      <c r="WY240" s="73"/>
      <c r="WZ240" s="73"/>
      <c r="XA240" s="73"/>
      <c r="XB240" s="73"/>
      <c r="XC240" s="73"/>
      <c r="XD240" s="73"/>
      <c r="XE240" s="73"/>
      <c r="XF240" s="73"/>
      <c r="XG240" s="73"/>
      <c r="XH240" s="73"/>
      <c r="XI240" s="73"/>
      <c r="XJ240" s="73"/>
      <c r="XK240" s="73"/>
      <c r="XL240" s="73"/>
      <c r="XM240" s="73"/>
      <c r="XN240" s="73"/>
      <c r="XO240" s="73"/>
      <c r="XP240" s="73"/>
      <c r="XQ240" s="73"/>
      <c r="XR240" s="73"/>
      <c r="XS240" s="73"/>
      <c r="XT240" s="73"/>
      <c r="XU240" s="73"/>
      <c r="XV240" s="73"/>
      <c r="XW240" s="73"/>
      <c r="XX240" s="73"/>
      <c r="XY240" s="73"/>
      <c r="XZ240" s="73"/>
      <c r="YA240" s="73"/>
      <c r="YB240" s="73"/>
      <c r="YC240" s="73"/>
      <c r="YD240" s="73"/>
      <c r="YE240" s="73"/>
      <c r="YF240" s="73"/>
      <c r="YG240" s="73"/>
      <c r="YH240" s="73"/>
      <c r="YI240" s="73"/>
      <c r="YJ240" s="73"/>
      <c r="YK240" s="73"/>
      <c r="YL240" s="73"/>
      <c r="YM240" s="73"/>
      <c r="YN240" s="73"/>
      <c r="YO240" s="73"/>
      <c r="YP240" s="73"/>
      <c r="YQ240" s="73"/>
      <c r="YR240" s="73"/>
    </row>
    <row r="241" spans="1:668" s="3" customFormat="1" ht="15.75" x14ac:dyDescent="0.25">
      <c r="B241" s="27"/>
      <c r="C241" s="27"/>
      <c r="D241" s="27"/>
      <c r="E241" s="27"/>
      <c r="F241" s="161"/>
      <c r="G241" s="182"/>
      <c r="H241" s="182"/>
      <c r="I241" s="182"/>
      <c r="J241" s="182"/>
      <c r="K241" s="188"/>
      <c r="L241" s="195"/>
      <c r="O241" s="50"/>
      <c r="P241" s="50"/>
      <c r="Q241" s="50"/>
      <c r="R241" s="50"/>
      <c r="S241" s="50"/>
      <c r="T241" s="50"/>
      <c r="U241" s="50"/>
      <c r="V241" s="50"/>
      <c r="W241" s="50"/>
      <c r="X241" s="50"/>
      <c r="Y241" s="50"/>
      <c r="Z241" s="50"/>
      <c r="AA241" s="50"/>
      <c r="AB241" s="50"/>
      <c r="AC241" s="50"/>
      <c r="AD241" s="50"/>
      <c r="AE241" s="50"/>
      <c r="AF241" s="50"/>
      <c r="AG241" s="50"/>
      <c r="AH241" s="50"/>
      <c r="AI241" s="50"/>
      <c r="AJ241" s="50"/>
      <c r="AK241" s="50"/>
      <c r="AL241" s="50"/>
      <c r="AM241" s="50"/>
      <c r="AN241" s="50"/>
      <c r="AO241" s="50"/>
      <c r="AP241" s="50"/>
      <c r="AQ241" s="50"/>
      <c r="AR241" s="50"/>
      <c r="AS241" s="50"/>
      <c r="AT241" s="38"/>
      <c r="AU241" s="38"/>
      <c r="AV241" s="38"/>
      <c r="AW241" s="38"/>
      <c r="AX241" s="38"/>
      <c r="AY241" s="38"/>
      <c r="AZ241" s="38"/>
      <c r="BA241" s="38"/>
      <c r="BB241" s="38"/>
      <c r="BC241" s="38"/>
      <c r="BD241" s="38"/>
      <c r="BE241" s="38"/>
      <c r="BF241" s="38"/>
      <c r="BG241" s="38"/>
      <c r="BH241" s="38"/>
      <c r="BI241" s="38"/>
      <c r="BJ241" s="38"/>
      <c r="BK241" s="38"/>
      <c r="BL241" s="38"/>
      <c r="BM241" s="38"/>
      <c r="BN241" s="38"/>
      <c r="BO241" s="38"/>
      <c r="BP241" s="38"/>
      <c r="BQ241" s="38"/>
      <c r="BR241" s="38"/>
      <c r="BS241" s="38"/>
      <c r="BT241" s="38"/>
      <c r="BU241" s="38"/>
      <c r="BV241" s="38"/>
      <c r="BW241" s="38"/>
      <c r="BX241" s="38"/>
      <c r="BY241" s="38"/>
      <c r="BZ241" s="38"/>
      <c r="CA241" s="38"/>
      <c r="CB241" s="38"/>
      <c r="CC241" s="38"/>
      <c r="CD241" s="38"/>
      <c r="CE241" s="38"/>
      <c r="CF241" s="38"/>
      <c r="CG241" s="38"/>
      <c r="CH241" s="38"/>
      <c r="CI241" s="38"/>
      <c r="CJ241" s="38"/>
      <c r="CK241" s="38"/>
      <c r="CL241" s="38"/>
      <c r="CM241" s="38"/>
      <c r="CN241" s="38"/>
      <c r="CO241" s="38"/>
      <c r="CP241" s="38"/>
      <c r="CQ241" s="38"/>
      <c r="CR241" s="38"/>
      <c r="CS241" s="38"/>
      <c r="CT241" s="38"/>
      <c r="CU241" s="38"/>
      <c r="CV241" s="38"/>
      <c r="CW241" s="38"/>
      <c r="CX241" s="38"/>
      <c r="CY241" s="38"/>
      <c r="CZ241" s="38"/>
      <c r="DA241" s="38"/>
      <c r="DB241" s="38"/>
      <c r="DC241" s="38"/>
      <c r="DD241" s="38"/>
      <c r="DE241" s="38"/>
      <c r="DF241" s="38"/>
      <c r="DG241" s="38"/>
      <c r="DH241" s="38"/>
      <c r="DI241" s="38"/>
      <c r="DJ241" s="38"/>
      <c r="DK241" s="38"/>
      <c r="DL241" s="38"/>
      <c r="DM241" s="38"/>
      <c r="DN241" s="38"/>
      <c r="DO241" s="38"/>
      <c r="DP241" s="38"/>
      <c r="DQ241" s="38"/>
      <c r="DR241" s="38"/>
      <c r="DS241" s="38"/>
      <c r="DT241" s="38"/>
      <c r="DU241" s="38"/>
      <c r="DV241" s="38"/>
      <c r="DW241" s="38"/>
      <c r="DX241" s="38"/>
      <c r="DY241" s="38"/>
      <c r="DZ241" s="38"/>
      <c r="EA241" s="38"/>
      <c r="EB241" s="38"/>
      <c r="EC241" s="38"/>
      <c r="ED241" s="38"/>
      <c r="EE241" s="38"/>
      <c r="EF241" s="38"/>
      <c r="EG241" s="38"/>
      <c r="EH241" s="38"/>
      <c r="EI241" s="38"/>
      <c r="EJ241" s="38"/>
      <c r="EK241" s="38"/>
      <c r="EL241" s="38"/>
      <c r="EM241" s="38"/>
      <c r="EN241" s="38"/>
      <c r="EO241" s="38"/>
      <c r="EP241" s="38"/>
      <c r="EQ241" s="38"/>
      <c r="ER241" s="38"/>
      <c r="ES241" s="38"/>
      <c r="ET241" s="38"/>
      <c r="EU241" s="38"/>
      <c r="EV241" s="38"/>
      <c r="EW241" s="38"/>
      <c r="EX241" s="38"/>
      <c r="EY241" s="38"/>
      <c r="EZ241" s="38"/>
      <c r="FA241" s="38"/>
      <c r="FB241" s="38"/>
      <c r="FC241" s="38"/>
      <c r="FD241" s="38"/>
      <c r="FE241" s="38"/>
      <c r="FF241" s="38"/>
      <c r="FG241" s="38"/>
      <c r="FH241" s="38"/>
      <c r="FI241" s="38"/>
      <c r="FJ241" s="38"/>
      <c r="FK241" s="38"/>
      <c r="FL241" s="38"/>
      <c r="FM241" s="38"/>
      <c r="FN241" s="38"/>
      <c r="FO241" s="38"/>
      <c r="FP241" s="38"/>
      <c r="FQ241" s="38"/>
      <c r="FR241" s="38"/>
      <c r="FS241" s="38"/>
      <c r="FT241" s="38"/>
      <c r="FU241" s="38"/>
      <c r="FV241" s="38"/>
      <c r="FW241" s="38"/>
      <c r="FX241" s="38"/>
      <c r="FY241" s="38"/>
      <c r="FZ241" s="38"/>
      <c r="GA241" s="38"/>
      <c r="GB241" s="38"/>
      <c r="GC241" s="38"/>
      <c r="GD241" s="38"/>
      <c r="GE241" s="38"/>
      <c r="GF241" s="38"/>
      <c r="GG241" s="38"/>
      <c r="GH241" s="38"/>
      <c r="GI241" s="38"/>
      <c r="GJ241" s="38"/>
      <c r="GK241" s="38"/>
      <c r="GL241" s="38"/>
      <c r="GM241" s="38"/>
      <c r="GN241" s="38"/>
      <c r="GO241" s="38"/>
      <c r="GP241" s="38"/>
      <c r="GQ241" s="38"/>
      <c r="GR241" s="38"/>
      <c r="GS241" s="38"/>
      <c r="GT241" s="38"/>
      <c r="GU241" s="38"/>
      <c r="GV241" s="38"/>
      <c r="GW241" s="38"/>
      <c r="GX241" s="38"/>
      <c r="GY241" s="38"/>
      <c r="GZ241" s="38"/>
      <c r="HA241" s="38"/>
      <c r="HB241" s="38"/>
      <c r="HC241" s="38"/>
      <c r="HD241" s="38"/>
      <c r="HE241" s="38"/>
      <c r="HF241" s="38"/>
      <c r="HG241" s="38"/>
      <c r="HH241" s="38"/>
      <c r="HI241" s="38"/>
      <c r="HJ241" s="38"/>
      <c r="HK241" s="38"/>
      <c r="HL241" s="38"/>
      <c r="HM241" s="38"/>
      <c r="HN241" s="38"/>
      <c r="HO241" s="38"/>
      <c r="HP241" s="38"/>
      <c r="HQ241" s="38"/>
      <c r="HR241" s="38"/>
      <c r="HS241" s="38"/>
      <c r="HT241" s="38"/>
      <c r="HU241" s="38"/>
      <c r="HV241" s="38"/>
      <c r="HW241" s="38"/>
      <c r="HX241" s="38"/>
      <c r="HY241" s="38"/>
      <c r="HZ241" s="38"/>
      <c r="IA241" s="38"/>
      <c r="IB241" s="38"/>
      <c r="IC241" s="38"/>
      <c r="ID241" s="38"/>
      <c r="IE241" s="38"/>
      <c r="IF241" s="38"/>
      <c r="IG241" s="38"/>
      <c r="IH241" s="38"/>
      <c r="II241" s="38"/>
      <c r="IJ241" s="38"/>
      <c r="IK241" s="38"/>
      <c r="IL241" s="38"/>
      <c r="IM241" s="38"/>
      <c r="IN241" s="38"/>
      <c r="IO241" s="38"/>
      <c r="IP241" s="38"/>
      <c r="IQ241" s="38"/>
      <c r="IR241" s="38"/>
      <c r="IS241" s="38"/>
      <c r="IT241" s="38"/>
      <c r="IU241" s="38"/>
      <c r="IV241" s="38"/>
      <c r="IW241" s="38"/>
      <c r="IX241" s="38"/>
      <c r="IY241" s="38"/>
      <c r="IZ241" s="38"/>
      <c r="JA241" s="38"/>
      <c r="JB241" s="38"/>
      <c r="JC241" s="38"/>
      <c r="JD241" s="38"/>
      <c r="JE241" s="38"/>
      <c r="JF241" s="38"/>
      <c r="JG241" s="38"/>
      <c r="JH241" s="38"/>
      <c r="JI241" s="38"/>
      <c r="JJ241" s="38"/>
      <c r="JK241" s="38"/>
      <c r="JL241" s="38"/>
      <c r="JM241" s="38"/>
      <c r="JN241" s="38"/>
      <c r="JO241" s="38"/>
      <c r="JP241" s="38"/>
      <c r="JQ241" s="38"/>
      <c r="JR241" s="38"/>
      <c r="JS241" s="38"/>
      <c r="JT241" s="38"/>
      <c r="JU241" s="38"/>
      <c r="JV241" s="38"/>
      <c r="JW241" s="38"/>
      <c r="JX241" s="38"/>
      <c r="JY241" s="38"/>
      <c r="JZ241" s="38"/>
      <c r="KA241" s="38"/>
      <c r="KB241" s="38"/>
      <c r="KC241" s="38"/>
      <c r="KD241" s="38"/>
      <c r="KE241" s="38"/>
      <c r="KF241" s="38"/>
      <c r="KG241" s="38"/>
      <c r="KH241" s="38"/>
      <c r="KI241" s="38"/>
      <c r="KJ241" s="38"/>
      <c r="KK241" s="38"/>
      <c r="KL241" s="38"/>
      <c r="KM241" s="38"/>
      <c r="KN241" s="38"/>
      <c r="KO241" s="38"/>
      <c r="KP241" s="38"/>
      <c r="KQ241" s="38"/>
      <c r="KR241" s="38"/>
      <c r="KS241" s="38"/>
      <c r="KT241" s="38"/>
      <c r="KU241" s="38"/>
      <c r="KV241" s="38"/>
      <c r="KW241" s="38"/>
      <c r="KX241" s="38"/>
      <c r="KY241" s="38"/>
      <c r="KZ241" s="38"/>
      <c r="LA241" s="38"/>
      <c r="LB241" s="38"/>
      <c r="LC241" s="38"/>
      <c r="LD241" s="38"/>
      <c r="LE241" s="38"/>
      <c r="LF241" s="38"/>
      <c r="LG241" s="38"/>
      <c r="LH241" s="38"/>
      <c r="LI241" s="38"/>
      <c r="LJ241" s="38"/>
      <c r="LK241" s="38"/>
      <c r="LL241" s="38"/>
      <c r="LM241" s="38"/>
      <c r="LN241" s="38"/>
      <c r="LO241" s="38"/>
      <c r="LP241" s="38"/>
      <c r="LQ241" s="38"/>
      <c r="LR241" s="38"/>
      <c r="LS241" s="38"/>
      <c r="LT241" s="38"/>
      <c r="LU241" s="38"/>
      <c r="LV241" s="38"/>
      <c r="LW241" s="38"/>
      <c r="LX241" s="38"/>
      <c r="LY241" s="38"/>
      <c r="LZ241" s="38"/>
      <c r="MA241" s="38"/>
      <c r="MB241" s="38"/>
      <c r="MC241" s="38"/>
      <c r="MD241" s="38"/>
      <c r="ME241" s="38"/>
      <c r="MF241" s="38"/>
      <c r="MG241" s="38"/>
      <c r="MH241" s="38"/>
      <c r="MI241" s="38"/>
      <c r="MJ241" s="38"/>
      <c r="MK241" s="38"/>
      <c r="ML241" s="38"/>
      <c r="MM241" s="38"/>
      <c r="MN241" s="38"/>
      <c r="MO241" s="38"/>
      <c r="MP241" s="38"/>
      <c r="MQ241" s="38"/>
      <c r="MR241" s="38"/>
      <c r="MS241" s="38"/>
      <c r="MT241" s="38"/>
      <c r="MU241" s="38"/>
      <c r="MV241" s="38"/>
      <c r="MW241" s="38"/>
      <c r="MX241" s="38"/>
      <c r="MY241" s="38"/>
      <c r="MZ241" s="38"/>
      <c r="NA241" s="38"/>
      <c r="NB241" s="38"/>
      <c r="NC241" s="38"/>
      <c r="ND241" s="38"/>
      <c r="NE241" s="38"/>
      <c r="NF241" s="38"/>
      <c r="NG241" s="38"/>
      <c r="NH241" s="38"/>
      <c r="NI241" s="38"/>
      <c r="NJ241" s="38"/>
      <c r="NK241" s="38"/>
      <c r="NL241" s="38"/>
      <c r="NM241" s="38"/>
      <c r="NN241" s="38"/>
      <c r="NO241" s="38"/>
      <c r="NP241" s="38"/>
      <c r="NQ241" s="38"/>
      <c r="NR241" s="38"/>
      <c r="NS241" s="38"/>
      <c r="NT241" s="38"/>
      <c r="NU241" s="38"/>
      <c r="NV241" s="38"/>
      <c r="NW241" s="38"/>
      <c r="NX241" s="38"/>
      <c r="NY241" s="38"/>
      <c r="NZ241" s="38"/>
      <c r="OA241" s="38"/>
      <c r="OB241" s="38"/>
      <c r="OC241" s="38"/>
      <c r="OD241" s="38"/>
      <c r="OE241" s="38"/>
      <c r="OF241" s="38"/>
      <c r="OG241" s="38"/>
      <c r="OH241" s="38"/>
      <c r="OI241" s="38"/>
      <c r="OJ241" s="38"/>
      <c r="OK241" s="38"/>
      <c r="OL241" s="38"/>
      <c r="OM241" s="38"/>
      <c r="ON241" s="38"/>
      <c r="OO241" s="38"/>
      <c r="OP241" s="38"/>
      <c r="OQ241" s="38"/>
      <c r="OR241" s="38"/>
      <c r="OS241" s="38"/>
      <c r="OT241" s="38"/>
      <c r="OU241" s="38"/>
      <c r="OV241" s="38"/>
      <c r="OW241" s="38"/>
      <c r="OX241" s="38"/>
      <c r="OY241" s="38"/>
      <c r="OZ241" s="38"/>
      <c r="PA241" s="38"/>
      <c r="PB241" s="38"/>
      <c r="PC241" s="38"/>
      <c r="PD241" s="38"/>
      <c r="PE241" s="38"/>
      <c r="PF241" s="38"/>
      <c r="PG241" s="38"/>
      <c r="PH241" s="38"/>
      <c r="PI241" s="38"/>
      <c r="PJ241" s="38"/>
      <c r="PK241" s="38"/>
      <c r="PL241" s="38"/>
      <c r="PM241" s="38"/>
      <c r="PN241" s="38"/>
      <c r="PO241" s="38"/>
      <c r="PP241" s="38"/>
      <c r="PQ241" s="38"/>
      <c r="PR241" s="38"/>
      <c r="PS241" s="38"/>
      <c r="PT241" s="38"/>
      <c r="PU241" s="38"/>
      <c r="PV241" s="38"/>
      <c r="PW241" s="38"/>
      <c r="PX241" s="38"/>
      <c r="PY241" s="38"/>
      <c r="PZ241" s="38"/>
      <c r="QA241" s="38"/>
      <c r="QB241" s="38"/>
      <c r="QC241" s="38"/>
      <c r="QD241" s="38"/>
      <c r="QE241" s="38"/>
      <c r="QF241" s="38"/>
      <c r="QG241" s="38"/>
      <c r="QH241" s="38"/>
      <c r="QI241" s="38"/>
      <c r="QJ241" s="38"/>
      <c r="QK241" s="38"/>
      <c r="QL241" s="38"/>
      <c r="QM241" s="38"/>
      <c r="QN241" s="38"/>
      <c r="QO241" s="38"/>
      <c r="QP241" s="38"/>
      <c r="QQ241" s="38"/>
      <c r="QR241" s="38"/>
      <c r="QS241" s="38"/>
      <c r="QT241" s="38"/>
      <c r="QU241" s="38"/>
      <c r="QV241" s="38"/>
      <c r="QW241" s="38"/>
      <c r="QX241" s="38"/>
      <c r="QY241" s="38"/>
      <c r="QZ241" s="38"/>
      <c r="RA241" s="38"/>
      <c r="RB241" s="38"/>
      <c r="RC241" s="38"/>
      <c r="RD241" s="38"/>
      <c r="RE241" s="38"/>
      <c r="RF241" s="38"/>
      <c r="RG241" s="38"/>
      <c r="RH241" s="38"/>
      <c r="RI241" s="38"/>
      <c r="RJ241" s="38"/>
      <c r="RK241" s="38"/>
      <c r="RL241" s="38"/>
      <c r="RM241" s="38"/>
      <c r="RN241" s="38"/>
      <c r="RO241" s="38"/>
      <c r="RP241" s="38"/>
      <c r="RQ241" s="38"/>
      <c r="RR241" s="38"/>
      <c r="RS241" s="38"/>
      <c r="RT241" s="38"/>
      <c r="RU241" s="38"/>
      <c r="RV241" s="38"/>
      <c r="RW241" s="38"/>
      <c r="RX241" s="38"/>
      <c r="RY241" s="38"/>
      <c r="RZ241" s="38"/>
      <c r="SA241" s="38"/>
      <c r="SB241" s="38"/>
      <c r="SC241" s="38"/>
      <c r="SD241" s="38"/>
      <c r="SE241" s="38"/>
      <c r="SF241" s="38"/>
      <c r="SG241" s="38"/>
      <c r="SH241" s="38"/>
      <c r="SI241" s="38"/>
      <c r="SJ241" s="38"/>
      <c r="SK241" s="38"/>
      <c r="SL241" s="38"/>
      <c r="SM241" s="38"/>
      <c r="SN241" s="38"/>
      <c r="SO241" s="38"/>
      <c r="SP241" s="38"/>
      <c r="SQ241" s="38"/>
      <c r="SR241" s="38"/>
      <c r="SS241" s="38"/>
      <c r="ST241" s="38"/>
      <c r="SU241" s="38"/>
      <c r="SV241" s="38"/>
      <c r="SW241" s="38"/>
      <c r="SX241" s="38"/>
      <c r="SY241" s="38"/>
      <c r="SZ241" s="38"/>
      <c r="TA241" s="38"/>
      <c r="TB241" s="38"/>
      <c r="TC241" s="38"/>
      <c r="TD241" s="38"/>
      <c r="TE241" s="38"/>
      <c r="TF241" s="38"/>
      <c r="TG241" s="38"/>
      <c r="TH241" s="38"/>
      <c r="TI241" s="38"/>
      <c r="TJ241" s="38"/>
      <c r="TK241" s="38"/>
      <c r="TL241" s="38"/>
      <c r="TM241" s="38"/>
      <c r="TN241" s="38"/>
      <c r="TO241" s="38"/>
      <c r="TP241" s="38"/>
      <c r="TQ241" s="38"/>
      <c r="TR241" s="38"/>
      <c r="TS241" s="38"/>
      <c r="TT241" s="38"/>
      <c r="TU241" s="38"/>
      <c r="TV241" s="38"/>
      <c r="TW241" s="38"/>
      <c r="TX241" s="38"/>
      <c r="TY241" s="38"/>
      <c r="TZ241" s="38"/>
      <c r="UA241" s="38"/>
      <c r="UB241" s="38"/>
      <c r="UC241" s="38"/>
      <c r="UD241" s="38"/>
      <c r="UE241" s="38"/>
      <c r="UF241" s="38"/>
      <c r="UG241" s="38"/>
      <c r="UH241" s="38"/>
      <c r="UI241" s="38"/>
      <c r="UJ241" s="38"/>
      <c r="UK241" s="38"/>
      <c r="UL241" s="38"/>
      <c r="UM241" s="38"/>
      <c r="UN241" s="38"/>
      <c r="UO241" s="38"/>
      <c r="UP241" s="38"/>
      <c r="UQ241" s="38"/>
      <c r="UR241" s="38"/>
      <c r="US241" s="38"/>
      <c r="UT241" s="38"/>
      <c r="UU241" s="38"/>
      <c r="UV241" s="38"/>
      <c r="UW241" s="38"/>
      <c r="UX241" s="38"/>
      <c r="UY241" s="38"/>
      <c r="UZ241" s="38"/>
      <c r="VA241" s="38"/>
      <c r="VB241" s="38"/>
      <c r="VC241" s="38"/>
      <c r="VD241" s="38"/>
      <c r="VE241" s="38"/>
      <c r="VF241" s="38"/>
      <c r="VG241" s="38"/>
      <c r="VH241" s="38"/>
      <c r="VI241" s="38"/>
      <c r="VJ241" s="38"/>
      <c r="VK241" s="38"/>
      <c r="VL241" s="38"/>
      <c r="VM241" s="38"/>
      <c r="VN241" s="38"/>
      <c r="VO241" s="38"/>
      <c r="VP241" s="38"/>
      <c r="VQ241" s="38"/>
      <c r="VR241" s="38"/>
      <c r="VS241" s="38"/>
      <c r="VT241" s="38"/>
      <c r="VU241" s="38"/>
      <c r="VV241" s="38"/>
      <c r="VW241" s="38"/>
      <c r="VX241" s="38"/>
      <c r="VY241" s="38"/>
      <c r="VZ241" s="38"/>
      <c r="WA241" s="38"/>
      <c r="WB241" s="38"/>
      <c r="WC241" s="38"/>
      <c r="WD241" s="38"/>
      <c r="WE241" s="38"/>
      <c r="WF241" s="38"/>
      <c r="WG241" s="38"/>
      <c r="WH241" s="38"/>
      <c r="WI241" s="38"/>
      <c r="WJ241" s="38"/>
      <c r="WK241" s="38"/>
      <c r="WL241" s="38"/>
      <c r="WM241" s="38"/>
      <c r="WN241" s="38"/>
      <c r="WO241" s="38"/>
      <c r="WP241" s="38"/>
      <c r="WQ241" s="38"/>
      <c r="WR241" s="38"/>
      <c r="WS241" s="38"/>
      <c r="WT241" s="38"/>
      <c r="WU241" s="38"/>
      <c r="WV241" s="38"/>
      <c r="WW241" s="38"/>
      <c r="WX241" s="38"/>
      <c r="WY241" s="38"/>
      <c r="WZ241" s="38"/>
      <c r="XA241" s="38"/>
      <c r="XB241" s="38"/>
      <c r="XC241" s="38"/>
      <c r="XD241" s="38"/>
      <c r="XE241" s="38"/>
      <c r="XF241" s="38"/>
      <c r="XG241" s="38"/>
      <c r="XH241" s="38"/>
      <c r="XI241" s="38"/>
      <c r="XJ241" s="38"/>
      <c r="XK241" s="38"/>
      <c r="XL241" s="38"/>
      <c r="XM241" s="38"/>
      <c r="XN241" s="38"/>
      <c r="XO241" s="38"/>
      <c r="XP241" s="38"/>
      <c r="XQ241" s="38"/>
      <c r="XR241" s="38"/>
      <c r="XS241" s="38"/>
      <c r="XT241" s="38"/>
      <c r="XU241" s="38"/>
      <c r="XV241" s="38"/>
      <c r="XW241" s="38"/>
      <c r="XX241" s="38"/>
      <c r="XY241" s="38"/>
      <c r="XZ241" s="38"/>
      <c r="YA241" s="38"/>
      <c r="YB241" s="38"/>
      <c r="YC241" s="38"/>
      <c r="YD241" s="38"/>
      <c r="YE241" s="38"/>
      <c r="YF241" s="38"/>
      <c r="YG241" s="38"/>
      <c r="YH241" s="38"/>
      <c r="YI241" s="38"/>
      <c r="YJ241" s="38"/>
      <c r="YK241" s="38"/>
      <c r="YL241" s="38"/>
      <c r="YM241" s="38"/>
      <c r="YN241" s="38"/>
      <c r="YO241" s="38"/>
      <c r="YP241" s="38"/>
      <c r="YQ241" s="38"/>
      <c r="YR241" s="38"/>
    </row>
    <row r="242" spans="1:668" ht="15.75" x14ac:dyDescent="0.25">
      <c r="A242" s="124" t="s">
        <v>15</v>
      </c>
      <c r="B242" s="125">
        <f>+B240+B235+B223+B217+B212+B204+B197+B184+B178+B174+B170+B165+B157+B148+B141+B135+B131+B124+B118+B110+B106+B102+B95+B91+B86+B82+B78+B74+B68+B64+B60+B52+B48+B44+B39+B34+B30+B26+B21+B15+B11+B208</f>
        <v>109</v>
      </c>
      <c r="C242" s="28"/>
      <c r="D242" s="28"/>
      <c r="E242" s="28"/>
      <c r="F242" s="169">
        <f>F240+F235+F223+F217+F212+F208+F197+F184+F178+F174+F170+F165+F157+F148+F141+F135+F131+F124+F118+F110+F106+F102+F95+F91+F86+F82+F78+F74+F64+F68+F60+F52+F48+F44+F39+F34+F30+F26+F21+F15+F11+F204</f>
        <v>6769700</v>
      </c>
      <c r="G242" s="169">
        <f t="shared" ref="G242:L242" si="36">+G240+G235+G223+G217+G212+G204+G197+G184+G178+G174+G170+G165+G157+G148+G141+G135+G131+G124+G118+G110+G106+G102+G95+G91+G86+G82+G78+G74+G68+G64+G60+G52+G48+G44+G39+G34+G30+G26+G21+G15+G11+G208</f>
        <v>194290.39</v>
      </c>
      <c r="H242" s="169">
        <f t="shared" si="36"/>
        <v>439326.34000000008</v>
      </c>
      <c r="I242" s="169">
        <f t="shared" si="36"/>
        <v>205582.28000000003</v>
      </c>
      <c r="J242" s="169">
        <f t="shared" si="36"/>
        <v>107878.63</v>
      </c>
      <c r="K242" s="169">
        <f>K240+K235+K223+K217+K212+K204+K197+K184+K178+K174+K170+K165+K157+K148+K141+K135+K131+K124+K118+K110+K106+K102+K95+K91+K86+K82+K78+K74+K68+K64+K60+K52+K48+K44+K39+K34+K30+K26+K21+K15+K11+K208</f>
        <v>947077.64000000025</v>
      </c>
      <c r="L242" s="169">
        <f t="shared" si="36"/>
        <v>5822622.3599999994</v>
      </c>
      <c r="O242" s="50"/>
      <c r="P242" s="50"/>
      <c r="Q242" s="50"/>
      <c r="R242" s="50"/>
      <c r="S242" s="50"/>
      <c r="T242" s="50"/>
      <c r="U242" s="50"/>
      <c r="V242" s="50"/>
      <c r="W242" s="50"/>
      <c r="X242" s="50"/>
      <c r="Y242" s="50"/>
      <c r="Z242" s="50"/>
      <c r="AA242" s="50"/>
      <c r="AB242" s="50"/>
      <c r="AC242" s="50"/>
      <c r="AD242" s="50"/>
      <c r="AE242" s="50"/>
      <c r="AF242" s="50"/>
      <c r="AG242" s="50"/>
      <c r="AH242" s="50"/>
      <c r="AI242" s="50"/>
      <c r="AJ242" s="50"/>
      <c r="AK242" s="50"/>
      <c r="AL242" s="50"/>
      <c r="AM242" s="50"/>
      <c r="AN242" s="50"/>
      <c r="AO242" s="50"/>
      <c r="AP242" s="50"/>
      <c r="AQ242" s="50"/>
      <c r="AR242" s="50"/>
      <c r="AS242" s="50"/>
    </row>
    <row r="243" spans="1:668" ht="33.75" x14ac:dyDescent="0.5">
      <c r="A243" s="30"/>
      <c r="B243" s="29"/>
      <c r="C243" s="29"/>
      <c r="D243" s="29"/>
      <c r="E243" s="29"/>
      <c r="F243" s="144"/>
      <c r="G243" s="173"/>
      <c r="H243" s="144"/>
      <c r="I243" s="144"/>
      <c r="J243" s="144"/>
      <c r="K243" s="144"/>
      <c r="L243" s="173"/>
      <c r="O243" s="50"/>
      <c r="P243" s="50"/>
      <c r="Q243" s="50"/>
      <c r="R243" s="50"/>
      <c r="S243" s="50"/>
      <c r="T243" s="50"/>
      <c r="U243" s="50"/>
      <c r="V243" s="50"/>
      <c r="W243" s="50"/>
      <c r="X243" s="50"/>
      <c r="Y243" s="50"/>
      <c r="Z243" s="50"/>
      <c r="AA243" s="50"/>
      <c r="AB243" s="50"/>
      <c r="AC243" s="50"/>
      <c r="AD243" s="50"/>
      <c r="AE243" s="50"/>
      <c r="AF243" s="50"/>
      <c r="AG243" s="50"/>
      <c r="AH243" s="50"/>
      <c r="AI243" s="50"/>
      <c r="AJ243" s="50"/>
      <c r="AK243" s="50"/>
      <c r="AL243" s="50"/>
      <c r="AM243" s="50"/>
      <c r="AN243" s="50"/>
      <c r="AO243" s="50"/>
      <c r="AP243" s="50"/>
      <c r="AQ243" s="50"/>
      <c r="AR243" s="50"/>
      <c r="AS243" s="50"/>
    </row>
    <row r="244" spans="1:668" ht="15.75" x14ac:dyDescent="0.25">
      <c r="A244" s="47"/>
      <c r="B244" s="30"/>
      <c r="C244" s="30"/>
      <c r="D244" s="30"/>
      <c r="E244" s="30"/>
      <c r="F244" s="145"/>
      <c r="G244" s="174"/>
      <c r="H244" s="145"/>
      <c r="I244" s="145"/>
      <c r="J244" s="145"/>
      <c r="K244" s="145"/>
      <c r="L244" s="174"/>
      <c r="O244" s="50"/>
      <c r="P244" s="50"/>
      <c r="Q244" s="50"/>
      <c r="R244" s="50"/>
      <c r="S244" s="50"/>
      <c r="T244" s="50"/>
      <c r="U244" s="50"/>
      <c r="V244" s="50"/>
      <c r="W244" s="50"/>
      <c r="X244" s="50"/>
      <c r="Y244" s="50"/>
      <c r="Z244" s="50"/>
      <c r="AA244" s="50"/>
      <c r="AB244" s="50"/>
      <c r="AC244" s="50"/>
      <c r="AD244" s="50"/>
      <c r="AE244" s="50"/>
      <c r="AF244" s="50"/>
      <c r="AG244" s="50"/>
      <c r="AH244" s="50"/>
      <c r="AI244" s="50"/>
      <c r="AJ244" s="50"/>
      <c r="AK244" s="50"/>
      <c r="AL244" s="50"/>
      <c r="AM244" s="50"/>
      <c r="AN244" s="50"/>
      <c r="AO244" s="50"/>
      <c r="AP244" s="50"/>
      <c r="AQ244" s="50"/>
      <c r="AR244" s="50"/>
      <c r="AS244" s="50"/>
    </row>
    <row r="245" spans="1:668" x14ac:dyDescent="0.25">
      <c r="A245" s="47"/>
      <c r="B245" s="8"/>
      <c r="C245" s="8"/>
      <c r="D245" s="47"/>
      <c r="E245" s="47"/>
      <c r="F245" s="146"/>
      <c r="G245" s="175"/>
      <c r="H245" s="146"/>
      <c r="I245" s="146"/>
      <c r="J245" s="146"/>
      <c r="K245" s="146"/>
      <c r="L245" s="175"/>
    </row>
    <row r="246" spans="1:668" x14ac:dyDescent="0.25">
      <c r="A246" s="62"/>
      <c r="B246" s="8"/>
      <c r="C246" s="8"/>
      <c r="D246" s="47"/>
      <c r="E246" s="47"/>
      <c r="F246" s="146"/>
      <c r="G246" s="175"/>
      <c r="H246" s="146"/>
      <c r="I246" s="146"/>
      <c r="J246" s="146"/>
      <c r="K246" s="146"/>
      <c r="L246" s="175"/>
    </row>
    <row r="247" spans="1:668" x14ac:dyDescent="0.25">
      <c r="A247" s="47"/>
      <c r="B247" s="62"/>
      <c r="C247" s="62"/>
      <c r="D247" s="62"/>
      <c r="E247" s="62"/>
      <c r="F247" s="156"/>
      <c r="G247" s="179"/>
      <c r="H247" s="156"/>
      <c r="I247" s="156"/>
      <c r="J247" s="156"/>
      <c r="K247" s="156"/>
      <c r="L247" s="156"/>
    </row>
    <row r="248" spans="1:668" x14ac:dyDescent="0.25">
      <c r="A248" s="39"/>
      <c r="B248" s="8"/>
      <c r="C248" s="8"/>
      <c r="D248" s="52"/>
      <c r="E248" s="52"/>
      <c r="F248" s="146"/>
      <c r="G248" s="175"/>
      <c r="H248" s="146"/>
      <c r="I248" s="146"/>
      <c r="J248" s="146"/>
      <c r="K248" s="146"/>
      <c r="L248" s="175"/>
    </row>
    <row r="249" spans="1:668" x14ac:dyDescent="0.25">
      <c r="A249" s="47"/>
      <c r="B249" s="13"/>
      <c r="C249" s="13"/>
      <c r="D249" s="39"/>
      <c r="E249" s="39"/>
      <c r="F249" s="147"/>
      <c r="G249" s="166"/>
      <c r="H249" s="147"/>
      <c r="I249" s="147"/>
      <c r="J249" s="147"/>
      <c r="K249" s="147"/>
      <c r="L249" s="166"/>
    </row>
    <row r="250" spans="1:668" x14ac:dyDescent="0.25">
      <c r="A250" s="62"/>
      <c r="B250" s="8"/>
      <c r="C250" s="8"/>
      <c r="D250" s="47"/>
      <c r="E250" s="47"/>
      <c r="F250" s="146"/>
      <c r="G250" s="175"/>
      <c r="H250" s="146"/>
      <c r="I250" s="146"/>
      <c r="J250" s="146"/>
      <c r="K250" s="146"/>
      <c r="L250" s="175"/>
    </row>
    <row r="251" spans="1:668" x14ac:dyDescent="0.25">
      <c r="A251" s="47"/>
      <c r="B251" s="62"/>
      <c r="C251" s="62"/>
      <c r="D251" s="62"/>
      <c r="E251" s="62"/>
      <c r="F251" s="156"/>
      <c r="G251" s="179"/>
      <c r="H251" s="156"/>
      <c r="I251" s="156"/>
      <c r="J251" s="156"/>
      <c r="K251" s="156"/>
      <c r="L251" s="156"/>
    </row>
    <row r="252" spans="1:668" x14ac:dyDescent="0.25">
      <c r="A252" s="39"/>
      <c r="B252" s="8"/>
      <c r="C252" s="8"/>
      <c r="D252" s="52"/>
      <c r="E252" s="52"/>
      <c r="F252" s="146"/>
      <c r="G252" s="175"/>
      <c r="H252" s="146"/>
      <c r="I252" s="146"/>
      <c r="J252" s="146"/>
      <c r="K252" s="146"/>
      <c r="L252" s="175"/>
    </row>
    <row r="253" spans="1:668" x14ac:dyDescent="0.25">
      <c r="A253" s="47"/>
      <c r="B253" s="13"/>
      <c r="C253" s="13"/>
      <c r="D253" s="39"/>
      <c r="E253" s="39"/>
      <c r="F253" s="147"/>
      <c r="G253" s="166"/>
      <c r="H253" s="147"/>
      <c r="I253" s="147"/>
      <c r="J253" s="147"/>
      <c r="K253" s="147"/>
      <c r="L253" s="166"/>
    </row>
    <row r="254" spans="1:668" x14ac:dyDescent="0.25">
      <c r="A254" s="62"/>
      <c r="B254" s="8"/>
      <c r="C254" s="8"/>
      <c r="D254" s="47"/>
      <c r="E254" s="47"/>
      <c r="F254" s="146"/>
      <c r="G254" s="175"/>
      <c r="H254" s="146"/>
      <c r="I254" s="146"/>
      <c r="J254" s="146"/>
      <c r="K254" s="146"/>
      <c r="L254" s="175"/>
    </row>
    <row r="255" spans="1:668" x14ac:dyDescent="0.25">
      <c r="A255" s="47"/>
      <c r="B255" s="62"/>
      <c r="C255" s="62"/>
      <c r="D255" s="62"/>
      <c r="E255" s="62"/>
      <c r="F255" s="156"/>
      <c r="G255" s="179"/>
      <c r="H255" s="156"/>
      <c r="I255" s="156"/>
      <c r="J255" s="156"/>
      <c r="K255" s="156"/>
      <c r="L255" s="156"/>
    </row>
    <row r="256" spans="1:668" x14ac:dyDescent="0.25">
      <c r="A256" s="39"/>
      <c r="B256" s="8"/>
      <c r="C256" s="8"/>
      <c r="D256" s="52"/>
      <c r="E256" s="52"/>
      <c r="F256" s="146"/>
      <c r="G256" s="175"/>
      <c r="H256" s="146"/>
      <c r="I256" s="146"/>
      <c r="J256" s="146"/>
      <c r="K256" s="146"/>
      <c r="L256" s="175"/>
    </row>
    <row r="257" spans="1:668" x14ac:dyDescent="0.25">
      <c r="A257" s="47"/>
      <c r="B257" s="13"/>
      <c r="C257" s="13"/>
      <c r="D257" s="39"/>
      <c r="E257" s="39"/>
      <c r="F257" s="147"/>
      <c r="G257" s="166"/>
      <c r="H257" s="147"/>
      <c r="I257" s="147"/>
      <c r="J257" s="147"/>
      <c r="K257" s="147"/>
      <c r="L257" s="166"/>
    </row>
    <row r="258" spans="1:668" x14ac:dyDescent="0.25">
      <c r="A258" s="62"/>
      <c r="B258" s="8"/>
      <c r="C258" s="8"/>
      <c r="D258" s="47"/>
      <c r="E258" s="47"/>
      <c r="F258" s="146"/>
      <c r="G258" s="175"/>
      <c r="H258" s="146"/>
      <c r="I258" s="146"/>
      <c r="J258" s="146"/>
      <c r="K258" s="146"/>
      <c r="L258" s="175"/>
    </row>
    <row r="259" spans="1:668" x14ac:dyDescent="0.25">
      <c r="A259" s="47"/>
      <c r="B259" s="62"/>
      <c r="C259" s="62"/>
      <c r="D259" s="62"/>
      <c r="E259" s="62"/>
      <c r="F259" s="156"/>
      <c r="G259" s="179"/>
      <c r="H259" s="156"/>
      <c r="I259" s="156"/>
      <c r="J259" s="156"/>
      <c r="K259" s="156"/>
      <c r="L259" s="156"/>
    </row>
    <row r="260" spans="1:668" x14ac:dyDescent="0.25">
      <c r="A260" s="39"/>
      <c r="B260" s="8"/>
      <c r="C260" s="8"/>
      <c r="D260" s="52"/>
      <c r="E260" s="52"/>
      <c r="F260" s="146"/>
      <c r="G260" s="175"/>
      <c r="H260" s="146"/>
      <c r="I260" s="146"/>
      <c r="J260" s="146"/>
      <c r="K260" s="146"/>
      <c r="L260" s="175"/>
    </row>
    <row r="261" spans="1:668" x14ac:dyDescent="0.25">
      <c r="A261" s="47"/>
      <c r="B261" s="13"/>
      <c r="C261" s="13"/>
      <c r="D261" s="39"/>
      <c r="E261" s="39"/>
      <c r="F261" s="147"/>
      <c r="G261" s="166"/>
      <c r="H261" s="147"/>
      <c r="I261" s="147"/>
      <c r="J261" s="147"/>
      <c r="K261" s="147"/>
      <c r="L261" s="166"/>
    </row>
    <row r="262" spans="1:668" x14ac:dyDescent="0.25">
      <c r="A262" s="47"/>
      <c r="B262" s="8"/>
      <c r="C262" s="8"/>
      <c r="D262" s="47"/>
      <c r="E262" s="47"/>
      <c r="F262" s="146"/>
      <c r="G262" s="175"/>
      <c r="H262" s="146"/>
      <c r="I262" s="146"/>
      <c r="J262" s="146"/>
      <c r="K262" s="146"/>
      <c r="L262" s="175"/>
    </row>
    <row r="263" spans="1:668" s="50" customFormat="1" ht="24.95" customHeight="1" x14ac:dyDescent="0.25">
      <c r="A263" s="38"/>
      <c r="B263" s="8"/>
      <c r="C263" s="8"/>
      <c r="D263" s="47"/>
      <c r="E263" s="47"/>
      <c r="F263" s="146"/>
      <c r="G263" s="175"/>
      <c r="H263" s="146"/>
      <c r="I263" s="146"/>
      <c r="J263" s="146"/>
      <c r="K263" s="146"/>
      <c r="L263" s="175"/>
      <c r="O263" s="38"/>
      <c r="P263" s="38"/>
      <c r="Q263" s="38"/>
      <c r="R263" s="38"/>
      <c r="S263" s="38"/>
      <c r="T263" s="38"/>
      <c r="U263" s="38"/>
      <c r="V263" s="38"/>
      <c r="W263" s="38"/>
      <c r="X263" s="38"/>
      <c r="Y263" s="38"/>
      <c r="Z263" s="38"/>
      <c r="AA263" s="38"/>
      <c r="AB263" s="38"/>
      <c r="AC263" s="38"/>
      <c r="AD263" s="38"/>
      <c r="AE263" s="38"/>
      <c r="AF263" s="38"/>
      <c r="AG263" s="38"/>
      <c r="AH263" s="38"/>
      <c r="AI263" s="38"/>
      <c r="AJ263" s="38"/>
      <c r="AK263" s="38"/>
      <c r="AL263" s="38"/>
      <c r="AM263" s="38"/>
      <c r="AN263" s="38"/>
      <c r="AO263" s="38"/>
      <c r="AP263" s="38"/>
      <c r="AQ263" s="38"/>
      <c r="AR263" s="38"/>
      <c r="AS263" s="38"/>
      <c r="AT263" s="38"/>
      <c r="AU263" s="38"/>
      <c r="AV263" s="38"/>
      <c r="AW263" s="38"/>
      <c r="AX263" s="38"/>
      <c r="AY263" s="38"/>
      <c r="AZ263" s="38"/>
      <c r="BA263" s="38"/>
      <c r="BB263" s="38"/>
      <c r="BC263" s="38"/>
      <c r="BD263" s="38"/>
      <c r="BE263" s="38"/>
      <c r="BF263" s="38"/>
      <c r="BG263" s="38"/>
      <c r="BH263" s="38"/>
      <c r="BI263" s="38"/>
      <c r="BJ263" s="38"/>
      <c r="BK263" s="38"/>
      <c r="BL263" s="38"/>
      <c r="BM263" s="38"/>
      <c r="BN263" s="38"/>
      <c r="BO263" s="38"/>
      <c r="BP263" s="38"/>
      <c r="BQ263" s="38"/>
      <c r="BR263" s="38"/>
      <c r="BS263" s="38"/>
      <c r="BT263" s="38"/>
      <c r="BU263" s="38"/>
      <c r="BV263" s="38"/>
      <c r="BW263" s="38"/>
      <c r="BX263" s="38"/>
      <c r="BY263" s="38"/>
      <c r="BZ263" s="38"/>
      <c r="CA263" s="38"/>
      <c r="CB263" s="38"/>
      <c r="CC263" s="38"/>
      <c r="CD263" s="38"/>
      <c r="CE263" s="38"/>
      <c r="CF263" s="38"/>
      <c r="CG263" s="38"/>
      <c r="CH263" s="38"/>
      <c r="CI263" s="38"/>
      <c r="CJ263" s="38"/>
      <c r="CK263" s="38"/>
      <c r="CL263" s="38"/>
      <c r="CM263" s="38"/>
      <c r="CN263" s="38"/>
      <c r="CO263" s="38"/>
      <c r="CP263" s="38"/>
      <c r="CQ263" s="38"/>
      <c r="CR263" s="38"/>
      <c r="CS263" s="38"/>
      <c r="CT263" s="38"/>
      <c r="CU263" s="38"/>
      <c r="CV263" s="38"/>
      <c r="CW263" s="38"/>
      <c r="CX263" s="38"/>
      <c r="CY263" s="38"/>
      <c r="CZ263" s="38"/>
      <c r="DA263" s="38"/>
      <c r="DB263" s="38"/>
      <c r="DC263" s="38"/>
      <c r="DD263" s="38"/>
      <c r="DE263" s="38"/>
      <c r="DF263" s="38"/>
      <c r="DG263" s="38"/>
      <c r="DH263" s="38"/>
      <c r="DI263" s="38"/>
      <c r="DJ263" s="38"/>
      <c r="DK263" s="38"/>
      <c r="DL263" s="38"/>
      <c r="DM263" s="38"/>
      <c r="DN263" s="38"/>
      <c r="DO263" s="38"/>
      <c r="DP263" s="38"/>
      <c r="DQ263" s="38"/>
      <c r="DR263" s="38"/>
      <c r="DS263" s="38"/>
      <c r="DT263" s="38"/>
      <c r="DU263" s="38"/>
      <c r="DV263" s="38"/>
      <c r="DW263" s="38"/>
      <c r="DX263" s="38"/>
      <c r="DY263" s="38"/>
      <c r="DZ263" s="38"/>
      <c r="EA263" s="38"/>
      <c r="EB263" s="38"/>
      <c r="EC263" s="38"/>
      <c r="ED263" s="38"/>
      <c r="EE263" s="38"/>
      <c r="EF263" s="38"/>
      <c r="EG263" s="38"/>
      <c r="EH263" s="38"/>
      <c r="EI263" s="38"/>
      <c r="EJ263" s="38"/>
      <c r="EK263" s="38"/>
      <c r="EL263" s="38"/>
      <c r="EM263" s="38"/>
      <c r="EN263" s="38"/>
      <c r="EO263" s="38"/>
      <c r="EP263" s="38"/>
      <c r="EQ263" s="38"/>
      <c r="ER263" s="38"/>
      <c r="ES263" s="38"/>
      <c r="ET263" s="38"/>
      <c r="EU263" s="38"/>
      <c r="EV263" s="38"/>
      <c r="EW263" s="38"/>
      <c r="EX263" s="38"/>
      <c r="EY263" s="38"/>
      <c r="EZ263" s="38"/>
      <c r="FA263" s="38"/>
      <c r="FB263" s="38"/>
      <c r="FC263" s="38"/>
      <c r="FD263" s="38"/>
      <c r="FE263" s="38"/>
      <c r="FF263" s="38"/>
      <c r="FG263" s="38"/>
      <c r="FH263" s="38"/>
      <c r="FI263" s="38"/>
      <c r="FJ263" s="38"/>
      <c r="FK263" s="38"/>
      <c r="FL263" s="38"/>
      <c r="FM263" s="38"/>
      <c r="FN263" s="38"/>
      <c r="FO263" s="38"/>
      <c r="FP263" s="38"/>
      <c r="FQ263" s="38"/>
      <c r="FR263" s="38"/>
      <c r="FS263" s="38"/>
      <c r="FT263" s="38"/>
      <c r="FU263" s="38"/>
      <c r="FV263" s="38"/>
      <c r="FW263" s="38"/>
      <c r="FX263" s="38"/>
      <c r="FY263" s="38"/>
      <c r="FZ263" s="38"/>
      <c r="GA263" s="38"/>
      <c r="GB263" s="38"/>
      <c r="GC263" s="38"/>
      <c r="GD263" s="38"/>
      <c r="GE263" s="38"/>
      <c r="GF263" s="38"/>
      <c r="GG263" s="38"/>
      <c r="GH263" s="38"/>
      <c r="GI263" s="38"/>
      <c r="GJ263" s="38"/>
      <c r="GK263" s="38"/>
      <c r="GL263" s="38"/>
      <c r="GM263" s="38"/>
      <c r="GN263" s="38"/>
      <c r="GO263" s="38"/>
      <c r="GP263" s="38"/>
      <c r="GQ263" s="38"/>
      <c r="GR263" s="38"/>
      <c r="GS263" s="38"/>
      <c r="GT263" s="38"/>
      <c r="GU263" s="38"/>
      <c r="GV263" s="38"/>
      <c r="GW263" s="38"/>
      <c r="GX263" s="38"/>
      <c r="GY263" s="38"/>
      <c r="GZ263" s="38"/>
      <c r="HA263" s="38"/>
      <c r="HB263" s="38"/>
      <c r="HC263" s="38"/>
      <c r="HD263" s="38"/>
      <c r="HE263" s="38"/>
      <c r="HF263" s="38"/>
      <c r="HG263" s="38"/>
      <c r="HH263" s="38"/>
      <c r="HI263" s="38"/>
      <c r="HJ263" s="38"/>
      <c r="HK263" s="38"/>
      <c r="HL263" s="38"/>
      <c r="HM263" s="38"/>
      <c r="HN263" s="38"/>
      <c r="HO263" s="38"/>
      <c r="HP263" s="38"/>
      <c r="HQ263" s="38"/>
      <c r="HR263" s="38"/>
      <c r="HS263" s="38"/>
      <c r="HT263" s="38"/>
      <c r="HU263" s="38"/>
      <c r="HV263" s="38"/>
      <c r="HW263" s="38"/>
      <c r="HX263" s="38"/>
      <c r="HY263" s="38"/>
      <c r="HZ263" s="38"/>
      <c r="IA263" s="38"/>
      <c r="IB263" s="38"/>
      <c r="IC263" s="38"/>
      <c r="ID263" s="38"/>
      <c r="IE263" s="38"/>
      <c r="IF263" s="38"/>
      <c r="IG263" s="38"/>
      <c r="IH263" s="38"/>
      <c r="II263" s="38"/>
      <c r="IJ263" s="38"/>
      <c r="IK263" s="38"/>
      <c r="IL263" s="38"/>
      <c r="IM263" s="38"/>
      <c r="IN263" s="38"/>
      <c r="IO263" s="38"/>
      <c r="IP263" s="38"/>
      <c r="IQ263" s="38"/>
      <c r="IR263" s="38"/>
      <c r="IS263" s="38"/>
      <c r="IT263" s="38"/>
      <c r="IU263" s="38"/>
      <c r="IV263" s="38"/>
      <c r="IW263" s="38"/>
      <c r="IX263" s="38"/>
      <c r="IY263" s="38"/>
      <c r="IZ263" s="38"/>
      <c r="JA263" s="38"/>
      <c r="JB263" s="38"/>
      <c r="JC263" s="38"/>
      <c r="JD263" s="38"/>
      <c r="JE263" s="38"/>
      <c r="JF263" s="38"/>
      <c r="JG263" s="38"/>
      <c r="JH263" s="38"/>
      <c r="JI263" s="38"/>
      <c r="JJ263" s="38"/>
      <c r="JK263" s="38"/>
      <c r="JL263" s="38"/>
      <c r="JM263" s="38"/>
      <c r="JN263" s="38"/>
      <c r="JO263" s="38"/>
      <c r="JP263" s="38"/>
      <c r="JQ263" s="38"/>
      <c r="JR263" s="38"/>
      <c r="JS263" s="38"/>
      <c r="JT263" s="38"/>
      <c r="JU263" s="38"/>
      <c r="JV263" s="38"/>
      <c r="JW263" s="38"/>
      <c r="JX263" s="38"/>
      <c r="JY263" s="38"/>
      <c r="JZ263" s="38"/>
      <c r="KA263" s="38"/>
      <c r="KB263" s="38"/>
      <c r="KC263" s="38"/>
      <c r="KD263" s="38"/>
      <c r="KE263" s="38"/>
      <c r="KF263" s="38"/>
      <c r="KG263" s="38"/>
      <c r="KH263" s="38"/>
      <c r="KI263" s="38"/>
      <c r="KJ263" s="38"/>
      <c r="KK263" s="38"/>
      <c r="KL263" s="38"/>
      <c r="KM263" s="38"/>
      <c r="KN263" s="38"/>
      <c r="KO263" s="38"/>
      <c r="KP263" s="38"/>
      <c r="KQ263" s="38"/>
      <c r="KR263" s="38"/>
      <c r="KS263" s="38"/>
      <c r="KT263" s="38"/>
      <c r="KU263" s="38"/>
      <c r="KV263" s="38"/>
      <c r="KW263" s="38"/>
      <c r="KX263" s="38"/>
      <c r="KY263" s="38"/>
      <c r="KZ263" s="38"/>
      <c r="LA263" s="38"/>
      <c r="LB263" s="38"/>
      <c r="LC263" s="38"/>
      <c r="LD263" s="38"/>
      <c r="LE263" s="38"/>
      <c r="LF263" s="38"/>
      <c r="LG263" s="38"/>
      <c r="LH263" s="38"/>
      <c r="LI263" s="38"/>
      <c r="LJ263" s="38"/>
      <c r="LK263" s="38"/>
      <c r="LL263" s="38"/>
      <c r="LM263" s="38"/>
      <c r="LN263" s="38"/>
      <c r="LO263" s="38"/>
      <c r="LP263" s="38"/>
      <c r="LQ263" s="38"/>
      <c r="LR263" s="38"/>
      <c r="LS263" s="38"/>
      <c r="LT263" s="38"/>
      <c r="LU263" s="38"/>
      <c r="LV263" s="38"/>
      <c r="LW263" s="38"/>
      <c r="LX263" s="38"/>
      <c r="LY263" s="38"/>
      <c r="LZ263" s="38"/>
      <c r="MA263" s="38"/>
      <c r="MB263" s="38"/>
      <c r="MC263" s="38"/>
      <c r="MD263" s="38"/>
      <c r="ME263" s="38"/>
      <c r="MF263" s="38"/>
      <c r="MG263" s="38"/>
      <c r="MH263" s="38"/>
      <c r="MI263" s="38"/>
      <c r="MJ263" s="38"/>
      <c r="MK263" s="38"/>
      <c r="ML263" s="38"/>
      <c r="MM263" s="38"/>
      <c r="MN263" s="38"/>
      <c r="MO263" s="38"/>
      <c r="MP263" s="38"/>
      <c r="MQ263" s="38"/>
      <c r="MR263" s="38"/>
      <c r="MS263" s="38"/>
      <c r="MT263" s="38"/>
      <c r="MU263" s="38"/>
      <c r="MV263" s="38"/>
      <c r="MW263" s="38"/>
      <c r="MX263" s="38"/>
      <c r="MY263" s="38"/>
      <c r="MZ263" s="38"/>
      <c r="NA263" s="38"/>
      <c r="NB263" s="38"/>
      <c r="NC263" s="38"/>
      <c r="ND263" s="38"/>
      <c r="NE263" s="38"/>
      <c r="NF263" s="38"/>
      <c r="NG263" s="38"/>
      <c r="NH263" s="38"/>
      <c r="NI263" s="38"/>
      <c r="NJ263" s="38"/>
      <c r="NK263" s="38"/>
      <c r="NL263" s="38"/>
      <c r="NM263" s="38"/>
      <c r="NN263" s="38"/>
      <c r="NO263" s="38"/>
      <c r="NP263" s="38"/>
      <c r="NQ263" s="38"/>
      <c r="NR263" s="38"/>
      <c r="NS263" s="38"/>
      <c r="NT263" s="38"/>
      <c r="NU263" s="38"/>
      <c r="NV263" s="38"/>
      <c r="NW263" s="38"/>
      <c r="NX263" s="38"/>
      <c r="NY263" s="38"/>
      <c r="NZ263" s="38"/>
      <c r="OA263" s="38"/>
      <c r="OB263" s="38"/>
      <c r="OC263" s="38"/>
      <c r="OD263" s="38"/>
      <c r="OE263" s="38"/>
      <c r="OF263" s="38"/>
      <c r="OG263" s="38"/>
      <c r="OH263" s="38"/>
      <c r="OI263" s="38"/>
      <c r="OJ263" s="38"/>
      <c r="OK263" s="38"/>
      <c r="OL263" s="38"/>
      <c r="OM263" s="38"/>
      <c r="ON263" s="38"/>
      <c r="OO263" s="38"/>
      <c r="OP263" s="38"/>
      <c r="OQ263" s="38"/>
      <c r="OR263" s="38"/>
      <c r="OS263" s="38"/>
      <c r="OT263" s="38"/>
      <c r="OU263" s="38"/>
      <c r="OV263" s="38"/>
      <c r="OW263" s="38"/>
      <c r="OX263" s="38"/>
      <c r="OY263" s="38"/>
      <c r="OZ263" s="38"/>
      <c r="PA263" s="38"/>
      <c r="PB263" s="38"/>
      <c r="PC263" s="38"/>
      <c r="PD263" s="38"/>
      <c r="PE263" s="38"/>
      <c r="PF263" s="38"/>
      <c r="PG263" s="38"/>
      <c r="PH263" s="38"/>
      <c r="PI263" s="38"/>
      <c r="PJ263" s="38"/>
      <c r="PK263" s="38"/>
      <c r="PL263" s="38"/>
      <c r="PM263" s="38"/>
      <c r="PN263" s="38"/>
      <c r="PO263" s="38"/>
      <c r="PP263" s="38"/>
      <c r="PQ263" s="38"/>
      <c r="PR263" s="38"/>
      <c r="PS263" s="38"/>
      <c r="PT263" s="38"/>
      <c r="PU263" s="38"/>
      <c r="PV263" s="38"/>
      <c r="PW263" s="38"/>
      <c r="PX263" s="38"/>
      <c r="PY263" s="38"/>
      <c r="PZ263" s="38"/>
      <c r="QA263" s="38"/>
      <c r="QB263" s="38"/>
      <c r="QC263" s="38"/>
      <c r="QD263" s="38"/>
      <c r="QE263" s="38"/>
      <c r="QF263" s="38"/>
      <c r="QG263" s="38"/>
      <c r="QH263" s="38"/>
      <c r="QI263" s="38"/>
      <c r="QJ263" s="38"/>
      <c r="QK263" s="38"/>
      <c r="QL263" s="38"/>
      <c r="QM263" s="38"/>
      <c r="QN263" s="38"/>
      <c r="QO263" s="38"/>
      <c r="QP263" s="38"/>
      <c r="QQ263" s="38"/>
      <c r="QR263" s="38"/>
      <c r="QS263" s="38"/>
      <c r="QT263" s="38"/>
      <c r="QU263" s="38"/>
      <c r="QV263" s="38"/>
      <c r="QW263" s="38"/>
      <c r="QX263" s="38"/>
      <c r="QY263" s="38"/>
      <c r="QZ263" s="38"/>
      <c r="RA263" s="38"/>
      <c r="RB263" s="38"/>
      <c r="RC263" s="38"/>
      <c r="RD263" s="38"/>
      <c r="RE263" s="38"/>
      <c r="RF263" s="38"/>
      <c r="RG263" s="38"/>
      <c r="RH263" s="38"/>
      <c r="RI263" s="38"/>
      <c r="RJ263" s="38"/>
      <c r="RK263" s="38"/>
      <c r="RL263" s="38"/>
      <c r="RM263" s="38"/>
      <c r="RN263" s="38"/>
      <c r="RO263" s="38"/>
      <c r="RP263" s="38"/>
      <c r="RQ263" s="38"/>
      <c r="RR263" s="38"/>
      <c r="RS263" s="38"/>
      <c r="RT263" s="38"/>
      <c r="RU263" s="38"/>
      <c r="RV263" s="38"/>
      <c r="RW263" s="38"/>
      <c r="RX263" s="38"/>
      <c r="RY263" s="38"/>
      <c r="RZ263" s="38"/>
      <c r="SA263" s="38"/>
      <c r="SB263" s="38"/>
      <c r="SC263" s="38"/>
      <c r="SD263" s="38"/>
      <c r="SE263" s="38"/>
      <c r="SF263" s="38"/>
      <c r="SG263" s="38"/>
      <c r="SH263" s="38"/>
      <c r="SI263" s="38"/>
      <c r="SJ263" s="38"/>
      <c r="SK263" s="38"/>
      <c r="SL263" s="38"/>
      <c r="SM263" s="38"/>
      <c r="SN263" s="38"/>
      <c r="SO263" s="38"/>
      <c r="SP263" s="38"/>
      <c r="SQ263" s="38"/>
      <c r="SR263" s="38"/>
      <c r="SS263" s="38"/>
      <c r="ST263" s="38"/>
      <c r="SU263" s="38"/>
      <c r="SV263" s="38"/>
      <c r="SW263" s="38"/>
      <c r="SX263" s="38"/>
      <c r="SY263" s="38"/>
      <c r="SZ263" s="38"/>
      <c r="TA263" s="38"/>
      <c r="TB263" s="38"/>
      <c r="TC263" s="38"/>
      <c r="TD263" s="38"/>
      <c r="TE263" s="38"/>
      <c r="TF263" s="38"/>
      <c r="TG263" s="38"/>
      <c r="TH263" s="38"/>
      <c r="TI263" s="38"/>
      <c r="TJ263" s="38"/>
      <c r="TK263" s="38"/>
      <c r="TL263" s="38"/>
      <c r="TM263" s="38"/>
      <c r="TN263" s="38"/>
      <c r="TO263" s="38"/>
      <c r="TP263" s="38"/>
      <c r="TQ263" s="38"/>
      <c r="TR263" s="38"/>
      <c r="TS263" s="38"/>
      <c r="TT263" s="38"/>
      <c r="TU263" s="38"/>
      <c r="TV263" s="38"/>
      <c r="TW263" s="38"/>
      <c r="TX263" s="38"/>
      <c r="TY263" s="38"/>
      <c r="TZ263" s="38"/>
      <c r="UA263" s="38"/>
      <c r="UB263" s="38"/>
      <c r="UC263" s="38"/>
      <c r="UD263" s="38"/>
      <c r="UE263" s="38"/>
      <c r="UF263" s="38"/>
      <c r="UG263" s="38"/>
      <c r="UH263" s="38"/>
      <c r="UI263" s="38"/>
      <c r="UJ263" s="38"/>
      <c r="UK263" s="38"/>
      <c r="UL263" s="38"/>
      <c r="UM263" s="38"/>
      <c r="UN263" s="38"/>
      <c r="UO263" s="38"/>
      <c r="UP263" s="38"/>
      <c r="UQ263" s="38"/>
      <c r="UR263" s="38"/>
      <c r="US263" s="38"/>
      <c r="UT263" s="38"/>
      <c r="UU263" s="38"/>
      <c r="UV263" s="38"/>
      <c r="UW263" s="38"/>
      <c r="UX263" s="38"/>
      <c r="UY263" s="38"/>
      <c r="UZ263" s="38"/>
      <c r="VA263" s="38"/>
      <c r="VB263" s="38"/>
      <c r="VC263" s="38"/>
      <c r="VD263" s="38"/>
      <c r="VE263" s="38"/>
      <c r="VF263" s="38"/>
      <c r="VG263" s="38"/>
      <c r="VH263" s="38"/>
      <c r="VI263" s="38"/>
      <c r="VJ263" s="38"/>
      <c r="VK263" s="38"/>
      <c r="VL263" s="38"/>
      <c r="VM263" s="38"/>
      <c r="VN263" s="38"/>
      <c r="VO263" s="38"/>
      <c r="VP263" s="38"/>
      <c r="VQ263" s="38"/>
      <c r="VR263" s="38"/>
      <c r="VS263" s="38"/>
      <c r="VT263" s="38"/>
      <c r="VU263" s="38"/>
      <c r="VV263" s="38"/>
      <c r="VW263" s="38"/>
      <c r="VX263" s="38"/>
      <c r="VY263" s="38"/>
      <c r="VZ263" s="38"/>
      <c r="WA263" s="38"/>
      <c r="WB263" s="38"/>
      <c r="WC263" s="38"/>
      <c r="WD263" s="38"/>
      <c r="WE263" s="38"/>
      <c r="WF263" s="38"/>
      <c r="WG263" s="38"/>
      <c r="WH263" s="38"/>
      <c r="WI263" s="38"/>
      <c r="WJ263" s="38"/>
      <c r="WK263" s="38"/>
      <c r="WL263" s="38"/>
      <c r="WM263" s="38"/>
      <c r="WN263" s="38"/>
      <c r="WO263" s="38"/>
      <c r="WP263" s="38"/>
      <c r="WQ263" s="38"/>
      <c r="WR263" s="38"/>
      <c r="WS263" s="38"/>
      <c r="WT263" s="38"/>
      <c r="WU263" s="38"/>
      <c r="WV263" s="38"/>
      <c r="WW263" s="38"/>
      <c r="WX263" s="38"/>
      <c r="WY263" s="38"/>
      <c r="WZ263" s="38"/>
      <c r="XA263" s="38"/>
      <c r="XB263" s="38"/>
      <c r="XC263" s="38"/>
      <c r="XD263" s="38"/>
      <c r="XE263" s="38"/>
      <c r="XF263" s="38"/>
      <c r="XG263" s="38"/>
      <c r="XH263" s="38"/>
      <c r="XI263" s="38"/>
      <c r="XJ263" s="38"/>
      <c r="XK263" s="38"/>
      <c r="XL263" s="38"/>
      <c r="XM263" s="38"/>
      <c r="XN263" s="38"/>
      <c r="XO263" s="38"/>
      <c r="XP263" s="38"/>
      <c r="XQ263" s="38"/>
      <c r="XR263" s="38"/>
      <c r="XS263" s="38"/>
      <c r="XT263" s="38"/>
      <c r="XU263" s="38"/>
      <c r="XV263" s="38"/>
      <c r="XW263" s="38"/>
      <c r="XX263" s="38"/>
      <c r="XY263" s="38"/>
      <c r="XZ263" s="38"/>
      <c r="YA263" s="38"/>
      <c r="YB263" s="38"/>
      <c r="YC263" s="38"/>
      <c r="YD263" s="38"/>
      <c r="YE263" s="38"/>
      <c r="YF263" s="38"/>
      <c r="YG263" s="38"/>
      <c r="YH263" s="38"/>
      <c r="YI263" s="38"/>
      <c r="YJ263" s="38"/>
      <c r="YK263" s="38"/>
      <c r="YL263" s="38"/>
      <c r="YM263" s="38"/>
      <c r="YN263" s="38"/>
      <c r="YO263" s="38"/>
      <c r="YP263" s="38"/>
      <c r="YQ263" s="38"/>
      <c r="YR263" s="38"/>
    </row>
    <row r="264" spans="1:668" s="50" customFormat="1" ht="15.75" x14ac:dyDescent="0.25">
      <c r="A264" s="38"/>
      <c r="B264" s="3"/>
      <c r="C264" s="3"/>
      <c r="D264" s="38"/>
      <c r="E264" s="38"/>
      <c r="F264" s="132"/>
      <c r="G264" s="133"/>
      <c r="H264" s="132"/>
      <c r="I264" s="132"/>
      <c r="J264" s="132"/>
      <c r="K264" s="132"/>
      <c r="L264" s="133"/>
      <c r="O264" s="38"/>
      <c r="P264" s="38"/>
      <c r="Q264" s="38"/>
      <c r="R264" s="38"/>
      <c r="S264" s="38"/>
      <c r="T264" s="38"/>
      <c r="U264" s="38"/>
      <c r="V264" s="38"/>
      <c r="W264" s="38"/>
      <c r="X264" s="38"/>
      <c r="Y264" s="38"/>
      <c r="Z264" s="38"/>
      <c r="AA264" s="38"/>
      <c r="AB264" s="38"/>
      <c r="AC264" s="38"/>
      <c r="AD264" s="38"/>
      <c r="AE264" s="38"/>
      <c r="AF264" s="38"/>
      <c r="AG264" s="38"/>
      <c r="AH264" s="38"/>
      <c r="AI264" s="38"/>
      <c r="AJ264" s="38"/>
      <c r="AK264" s="38"/>
      <c r="AL264" s="38"/>
      <c r="AM264" s="38"/>
      <c r="AN264" s="38"/>
      <c r="AO264" s="38"/>
      <c r="AP264" s="38"/>
      <c r="AQ264" s="38"/>
      <c r="AR264" s="38"/>
      <c r="AS264" s="38"/>
      <c r="AT264" s="38"/>
      <c r="AU264" s="38"/>
      <c r="AV264" s="38"/>
      <c r="AW264" s="38"/>
      <c r="AX264" s="38"/>
      <c r="AY264" s="38"/>
      <c r="AZ264" s="38"/>
      <c r="BA264" s="38"/>
      <c r="BB264" s="38"/>
      <c r="BC264" s="38"/>
      <c r="BD264" s="38"/>
      <c r="BE264" s="38"/>
      <c r="BF264" s="38"/>
      <c r="BG264" s="38"/>
      <c r="BH264" s="38"/>
      <c r="BI264" s="38"/>
      <c r="BJ264" s="38"/>
      <c r="BK264" s="38"/>
      <c r="BL264" s="38"/>
      <c r="BM264" s="38"/>
      <c r="BN264" s="38"/>
      <c r="BO264" s="38"/>
      <c r="BP264" s="38"/>
      <c r="BQ264" s="38"/>
      <c r="BR264" s="38"/>
      <c r="BS264" s="38"/>
      <c r="BT264" s="38"/>
      <c r="BU264" s="38"/>
      <c r="BV264" s="38"/>
      <c r="BW264" s="38"/>
      <c r="BX264" s="38"/>
      <c r="BY264" s="38"/>
      <c r="BZ264" s="38"/>
      <c r="CA264" s="38"/>
      <c r="CB264" s="38"/>
      <c r="CC264" s="38"/>
      <c r="CD264" s="38"/>
      <c r="CE264" s="38"/>
      <c r="CF264" s="38"/>
      <c r="CG264" s="38"/>
      <c r="CH264" s="38"/>
      <c r="CI264" s="38"/>
      <c r="CJ264" s="38"/>
      <c r="CK264" s="38"/>
      <c r="CL264" s="38"/>
      <c r="CM264" s="38"/>
      <c r="CN264" s="38"/>
      <c r="CO264" s="38"/>
      <c r="CP264" s="38"/>
      <c r="CQ264" s="38"/>
      <c r="CR264" s="38"/>
      <c r="CS264" s="38"/>
      <c r="CT264" s="38"/>
      <c r="CU264" s="38"/>
      <c r="CV264" s="38"/>
      <c r="CW264" s="38"/>
      <c r="CX264" s="38"/>
      <c r="CY264" s="38"/>
      <c r="CZ264" s="38"/>
      <c r="DA264" s="38"/>
      <c r="DB264" s="38"/>
      <c r="DC264" s="38"/>
      <c r="DD264" s="38"/>
      <c r="DE264" s="38"/>
      <c r="DF264" s="38"/>
      <c r="DG264" s="38"/>
      <c r="DH264" s="38"/>
      <c r="DI264" s="38"/>
      <c r="DJ264" s="38"/>
      <c r="DK264" s="38"/>
      <c r="DL264" s="38"/>
      <c r="DM264" s="38"/>
      <c r="DN264" s="38"/>
      <c r="DO264" s="38"/>
      <c r="DP264" s="38"/>
      <c r="DQ264" s="38"/>
      <c r="DR264" s="38"/>
      <c r="DS264" s="38"/>
      <c r="DT264" s="38"/>
      <c r="DU264" s="38"/>
      <c r="DV264" s="38"/>
      <c r="DW264" s="38"/>
      <c r="DX264" s="38"/>
      <c r="DY264" s="38"/>
      <c r="DZ264" s="38"/>
      <c r="EA264" s="38"/>
      <c r="EB264" s="38"/>
      <c r="EC264" s="38"/>
      <c r="ED264" s="38"/>
      <c r="EE264" s="38"/>
      <c r="EF264" s="38"/>
      <c r="EG264" s="38"/>
      <c r="EH264" s="38"/>
      <c r="EI264" s="38"/>
      <c r="EJ264" s="38"/>
      <c r="EK264" s="38"/>
      <c r="EL264" s="38"/>
      <c r="EM264" s="38"/>
      <c r="EN264" s="38"/>
      <c r="EO264" s="38"/>
      <c r="EP264" s="38"/>
      <c r="EQ264" s="38"/>
      <c r="ER264" s="38"/>
      <c r="ES264" s="38"/>
      <c r="ET264" s="38"/>
      <c r="EU264" s="38"/>
      <c r="EV264" s="38"/>
      <c r="EW264" s="38"/>
      <c r="EX264" s="38"/>
      <c r="EY264" s="38"/>
      <c r="EZ264" s="38"/>
      <c r="FA264" s="38"/>
      <c r="FB264" s="38"/>
      <c r="FC264" s="38"/>
      <c r="FD264" s="38"/>
      <c r="FE264" s="38"/>
      <c r="FF264" s="38"/>
      <c r="FG264" s="38"/>
      <c r="FH264" s="38"/>
      <c r="FI264" s="38"/>
      <c r="FJ264" s="38"/>
      <c r="FK264" s="38"/>
      <c r="FL264" s="38"/>
      <c r="FM264" s="38"/>
      <c r="FN264" s="38"/>
      <c r="FO264" s="38"/>
      <c r="FP264" s="38"/>
      <c r="FQ264" s="38"/>
      <c r="FR264" s="38"/>
      <c r="FS264" s="38"/>
      <c r="FT264" s="38"/>
      <c r="FU264" s="38"/>
      <c r="FV264" s="38"/>
      <c r="FW264" s="38"/>
      <c r="FX264" s="38"/>
      <c r="FY264" s="38"/>
      <c r="FZ264" s="38"/>
      <c r="GA264" s="38"/>
      <c r="GB264" s="38"/>
      <c r="GC264" s="38"/>
      <c r="GD264" s="38"/>
      <c r="GE264" s="38"/>
      <c r="GF264" s="38"/>
      <c r="GG264" s="38"/>
      <c r="GH264" s="38"/>
      <c r="GI264" s="38"/>
      <c r="GJ264" s="38"/>
      <c r="GK264" s="38"/>
      <c r="GL264" s="38"/>
      <c r="GM264" s="38"/>
      <c r="GN264" s="38"/>
      <c r="GO264" s="38"/>
      <c r="GP264" s="38"/>
      <c r="GQ264" s="38"/>
      <c r="GR264" s="38"/>
      <c r="GS264" s="38"/>
      <c r="GT264" s="38"/>
      <c r="GU264" s="38"/>
      <c r="GV264" s="38"/>
      <c r="GW264" s="38"/>
      <c r="GX264" s="38"/>
      <c r="GY264" s="38"/>
      <c r="GZ264" s="38"/>
      <c r="HA264" s="38"/>
      <c r="HB264" s="38"/>
      <c r="HC264" s="38"/>
      <c r="HD264" s="38"/>
      <c r="HE264" s="38"/>
      <c r="HF264" s="38"/>
      <c r="HG264" s="38"/>
      <c r="HH264" s="38"/>
      <c r="HI264" s="38"/>
      <c r="HJ264" s="38"/>
      <c r="HK264" s="38"/>
      <c r="HL264" s="38"/>
      <c r="HM264" s="38"/>
      <c r="HN264" s="38"/>
      <c r="HO264" s="38"/>
      <c r="HP264" s="38"/>
      <c r="HQ264" s="38"/>
      <c r="HR264" s="38"/>
      <c r="HS264" s="38"/>
      <c r="HT264" s="38"/>
      <c r="HU264" s="38"/>
      <c r="HV264" s="38"/>
      <c r="HW264" s="38"/>
      <c r="HX264" s="38"/>
      <c r="HY264" s="38"/>
      <c r="HZ264" s="38"/>
      <c r="IA264" s="38"/>
      <c r="IB264" s="38"/>
      <c r="IC264" s="38"/>
      <c r="ID264" s="38"/>
      <c r="IE264" s="38"/>
      <c r="IF264" s="38"/>
      <c r="IG264" s="38"/>
      <c r="IH264" s="38"/>
      <c r="II264" s="38"/>
      <c r="IJ264" s="38"/>
      <c r="IK264" s="38"/>
      <c r="IL264" s="38"/>
      <c r="IM264" s="38"/>
      <c r="IN264" s="38"/>
      <c r="IO264" s="38"/>
      <c r="IP264" s="38"/>
      <c r="IQ264" s="38"/>
      <c r="IR264" s="38"/>
      <c r="IS264" s="38"/>
      <c r="IT264" s="38"/>
      <c r="IU264" s="38"/>
      <c r="IV264" s="38"/>
      <c r="IW264" s="38"/>
      <c r="IX264" s="38"/>
      <c r="IY264" s="38"/>
      <c r="IZ264" s="38"/>
      <c r="JA264" s="38"/>
      <c r="JB264" s="38"/>
      <c r="JC264" s="38"/>
      <c r="JD264" s="38"/>
      <c r="JE264" s="38"/>
      <c r="JF264" s="38"/>
      <c r="JG264" s="38"/>
      <c r="JH264" s="38"/>
      <c r="JI264" s="38"/>
      <c r="JJ264" s="38"/>
      <c r="JK264" s="38"/>
      <c r="JL264" s="38"/>
      <c r="JM264" s="38"/>
      <c r="JN264" s="38"/>
      <c r="JO264" s="38"/>
      <c r="JP264" s="38"/>
      <c r="JQ264" s="38"/>
      <c r="JR264" s="38"/>
      <c r="JS264" s="38"/>
      <c r="JT264" s="38"/>
      <c r="JU264" s="38"/>
      <c r="JV264" s="38"/>
      <c r="JW264" s="38"/>
      <c r="JX264" s="38"/>
      <c r="JY264" s="38"/>
      <c r="JZ264" s="38"/>
      <c r="KA264" s="38"/>
      <c r="KB264" s="38"/>
      <c r="KC264" s="38"/>
      <c r="KD264" s="38"/>
      <c r="KE264" s="38"/>
      <c r="KF264" s="38"/>
      <c r="KG264" s="38"/>
      <c r="KH264" s="38"/>
      <c r="KI264" s="38"/>
      <c r="KJ264" s="38"/>
      <c r="KK264" s="38"/>
      <c r="KL264" s="38"/>
      <c r="KM264" s="38"/>
      <c r="KN264" s="38"/>
      <c r="KO264" s="38"/>
      <c r="KP264" s="38"/>
      <c r="KQ264" s="38"/>
      <c r="KR264" s="38"/>
      <c r="KS264" s="38"/>
      <c r="KT264" s="38"/>
      <c r="KU264" s="38"/>
      <c r="KV264" s="38"/>
      <c r="KW264" s="38"/>
      <c r="KX264" s="38"/>
      <c r="KY264" s="38"/>
      <c r="KZ264" s="38"/>
      <c r="LA264" s="38"/>
      <c r="LB264" s="38"/>
      <c r="LC264" s="38"/>
      <c r="LD264" s="38"/>
      <c r="LE264" s="38"/>
      <c r="LF264" s="38"/>
      <c r="LG264" s="38"/>
      <c r="LH264" s="38"/>
      <c r="LI264" s="38"/>
      <c r="LJ264" s="38"/>
      <c r="LK264" s="38"/>
      <c r="LL264" s="38"/>
      <c r="LM264" s="38"/>
      <c r="LN264" s="38"/>
      <c r="LO264" s="38"/>
      <c r="LP264" s="38"/>
      <c r="LQ264" s="38"/>
      <c r="LR264" s="38"/>
      <c r="LS264" s="38"/>
      <c r="LT264" s="38"/>
      <c r="LU264" s="38"/>
      <c r="LV264" s="38"/>
      <c r="LW264" s="38"/>
      <c r="LX264" s="38"/>
      <c r="LY264" s="38"/>
      <c r="LZ264" s="38"/>
      <c r="MA264" s="38"/>
      <c r="MB264" s="38"/>
      <c r="MC264" s="38"/>
      <c r="MD264" s="38"/>
      <c r="ME264" s="38"/>
      <c r="MF264" s="38"/>
      <c r="MG264" s="38"/>
      <c r="MH264" s="38"/>
      <c r="MI264" s="38"/>
      <c r="MJ264" s="38"/>
      <c r="MK264" s="38"/>
      <c r="ML264" s="38"/>
      <c r="MM264" s="38"/>
      <c r="MN264" s="38"/>
      <c r="MO264" s="38"/>
      <c r="MP264" s="38"/>
      <c r="MQ264" s="38"/>
      <c r="MR264" s="38"/>
      <c r="MS264" s="38"/>
      <c r="MT264" s="38"/>
      <c r="MU264" s="38"/>
      <c r="MV264" s="38"/>
      <c r="MW264" s="38"/>
      <c r="MX264" s="38"/>
      <c r="MY264" s="38"/>
      <c r="MZ264" s="38"/>
      <c r="NA264" s="38"/>
      <c r="NB264" s="38"/>
      <c r="NC264" s="38"/>
      <c r="ND264" s="38"/>
      <c r="NE264" s="38"/>
      <c r="NF264" s="38"/>
      <c r="NG264" s="38"/>
      <c r="NH264" s="38"/>
      <c r="NI264" s="38"/>
      <c r="NJ264" s="38"/>
      <c r="NK264" s="38"/>
      <c r="NL264" s="38"/>
      <c r="NM264" s="38"/>
      <c r="NN264" s="38"/>
      <c r="NO264" s="38"/>
      <c r="NP264" s="38"/>
      <c r="NQ264" s="38"/>
      <c r="NR264" s="38"/>
      <c r="NS264" s="38"/>
      <c r="NT264" s="38"/>
      <c r="NU264" s="38"/>
      <c r="NV264" s="38"/>
      <c r="NW264" s="38"/>
      <c r="NX264" s="38"/>
      <c r="NY264" s="38"/>
      <c r="NZ264" s="38"/>
      <c r="OA264" s="38"/>
      <c r="OB264" s="38"/>
      <c r="OC264" s="38"/>
      <c r="OD264" s="38"/>
      <c r="OE264" s="38"/>
      <c r="OF264" s="38"/>
      <c r="OG264" s="38"/>
      <c r="OH264" s="38"/>
      <c r="OI264" s="38"/>
      <c r="OJ264" s="38"/>
      <c r="OK264" s="38"/>
      <c r="OL264" s="38"/>
      <c r="OM264" s="38"/>
      <c r="ON264" s="38"/>
      <c r="OO264" s="38"/>
      <c r="OP264" s="38"/>
      <c r="OQ264" s="38"/>
      <c r="OR264" s="38"/>
      <c r="OS264" s="38"/>
      <c r="OT264" s="38"/>
      <c r="OU264" s="38"/>
      <c r="OV264" s="38"/>
      <c r="OW264" s="38"/>
      <c r="OX264" s="38"/>
      <c r="OY264" s="38"/>
      <c r="OZ264" s="38"/>
      <c r="PA264" s="38"/>
      <c r="PB264" s="38"/>
      <c r="PC264" s="38"/>
      <c r="PD264" s="38"/>
      <c r="PE264" s="38"/>
      <c r="PF264" s="38"/>
      <c r="PG264" s="38"/>
      <c r="PH264" s="38"/>
      <c r="PI264" s="38"/>
      <c r="PJ264" s="38"/>
      <c r="PK264" s="38"/>
      <c r="PL264" s="38"/>
      <c r="PM264" s="38"/>
      <c r="PN264" s="38"/>
      <c r="PO264" s="38"/>
      <c r="PP264" s="38"/>
      <c r="PQ264" s="38"/>
      <c r="PR264" s="38"/>
      <c r="PS264" s="38"/>
      <c r="PT264" s="38"/>
      <c r="PU264" s="38"/>
      <c r="PV264" s="38"/>
      <c r="PW264" s="38"/>
      <c r="PX264" s="38"/>
      <c r="PY264" s="38"/>
      <c r="PZ264" s="38"/>
      <c r="QA264" s="38"/>
      <c r="QB264" s="38"/>
      <c r="QC264" s="38"/>
      <c r="QD264" s="38"/>
      <c r="QE264" s="38"/>
      <c r="QF264" s="38"/>
      <c r="QG264" s="38"/>
      <c r="QH264" s="38"/>
      <c r="QI264" s="38"/>
      <c r="QJ264" s="38"/>
      <c r="QK264" s="38"/>
      <c r="QL264" s="38"/>
      <c r="QM264" s="38"/>
      <c r="QN264" s="38"/>
      <c r="QO264" s="38"/>
      <c r="QP264" s="38"/>
      <c r="QQ264" s="38"/>
      <c r="QR264" s="38"/>
      <c r="QS264" s="38"/>
      <c r="QT264" s="38"/>
      <c r="QU264" s="38"/>
      <c r="QV264" s="38"/>
      <c r="QW264" s="38"/>
      <c r="QX264" s="38"/>
      <c r="QY264" s="38"/>
      <c r="QZ264" s="38"/>
      <c r="RA264" s="38"/>
      <c r="RB264" s="38"/>
      <c r="RC264" s="38"/>
      <c r="RD264" s="38"/>
      <c r="RE264" s="38"/>
      <c r="RF264" s="38"/>
      <c r="RG264" s="38"/>
      <c r="RH264" s="38"/>
      <c r="RI264" s="38"/>
      <c r="RJ264" s="38"/>
      <c r="RK264" s="38"/>
      <c r="RL264" s="38"/>
      <c r="RM264" s="38"/>
      <c r="RN264" s="38"/>
      <c r="RO264" s="38"/>
      <c r="RP264" s="38"/>
      <c r="RQ264" s="38"/>
      <c r="RR264" s="38"/>
      <c r="RS264" s="38"/>
      <c r="RT264" s="38"/>
      <c r="RU264" s="38"/>
      <c r="RV264" s="38"/>
      <c r="RW264" s="38"/>
      <c r="RX264" s="38"/>
      <c r="RY264" s="38"/>
      <c r="RZ264" s="38"/>
      <c r="SA264" s="38"/>
      <c r="SB264" s="38"/>
      <c r="SC264" s="38"/>
      <c r="SD264" s="38"/>
      <c r="SE264" s="38"/>
      <c r="SF264" s="38"/>
      <c r="SG264" s="38"/>
      <c r="SH264" s="38"/>
      <c r="SI264" s="38"/>
      <c r="SJ264" s="38"/>
      <c r="SK264" s="38"/>
      <c r="SL264" s="38"/>
      <c r="SM264" s="38"/>
      <c r="SN264" s="38"/>
      <c r="SO264" s="38"/>
      <c r="SP264" s="38"/>
      <c r="SQ264" s="38"/>
      <c r="SR264" s="38"/>
      <c r="SS264" s="38"/>
      <c r="ST264" s="38"/>
      <c r="SU264" s="38"/>
      <c r="SV264" s="38"/>
      <c r="SW264" s="38"/>
      <c r="SX264" s="38"/>
      <c r="SY264" s="38"/>
      <c r="SZ264" s="38"/>
      <c r="TA264" s="38"/>
      <c r="TB264" s="38"/>
      <c r="TC264" s="38"/>
      <c r="TD264" s="38"/>
      <c r="TE264" s="38"/>
      <c r="TF264" s="38"/>
      <c r="TG264" s="38"/>
      <c r="TH264" s="38"/>
      <c r="TI264" s="38"/>
      <c r="TJ264" s="38"/>
      <c r="TK264" s="38"/>
      <c r="TL264" s="38"/>
      <c r="TM264" s="38"/>
      <c r="TN264" s="38"/>
      <c r="TO264" s="38"/>
      <c r="TP264" s="38"/>
      <c r="TQ264" s="38"/>
      <c r="TR264" s="38"/>
      <c r="TS264" s="38"/>
      <c r="TT264" s="38"/>
      <c r="TU264" s="38"/>
      <c r="TV264" s="38"/>
      <c r="TW264" s="38"/>
      <c r="TX264" s="38"/>
      <c r="TY264" s="38"/>
      <c r="TZ264" s="38"/>
      <c r="UA264" s="38"/>
      <c r="UB264" s="38"/>
      <c r="UC264" s="38"/>
      <c r="UD264" s="38"/>
      <c r="UE264" s="38"/>
      <c r="UF264" s="38"/>
      <c r="UG264" s="38"/>
      <c r="UH264" s="38"/>
      <c r="UI264" s="38"/>
      <c r="UJ264" s="38"/>
      <c r="UK264" s="38"/>
      <c r="UL264" s="38"/>
      <c r="UM264" s="38"/>
      <c r="UN264" s="38"/>
      <c r="UO264" s="38"/>
      <c r="UP264" s="38"/>
      <c r="UQ264" s="38"/>
      <c r="UR264" s="38"/>
      <c r="US264" s="38"/>
      <c r="UT264" s="38"/>
      <c r="UU264" s="38"/>
      <c r="UV264" s="38"/>
      <c r="UW264" s="38"/>
      <c r="UX264" s="38"/>
      <c r="UY264" s="38"/>
      <c r="UZ264" s="38"/>
      <c r="VA264" s="38"/>
      <c r="VB264" s="38"/>
      <c r="VC264" s="38"/>
      <c r="VD264" s="38"/>
      <c r="VE264" s="38"/>
      <c r="VF264" s="38"/>
      <c r="VG264" s="38"/>
      <c r="VH264" s="38"/>
      <c r="VI264" s="38"/>
      <c r="VJ264" s="38"/>
      <c r="VK264" s="38"/>
      <c r="VL264" s="38"/>
      <c r="VM264" s="38"/>
      <c r="VN264" s="38"/>
      <c r="VO264" s="38"/>
      <c r="VP264" s="38"/>
      <c r="VQ264" s="38"/>
      <c r="VR264" s="38"/>
      <c r="VS264" s="38"/>
      <c r="VT264" s="38"/>
      <c r="VU264" s="38"/>
      <c r="VV264" s="38"/>
      <c r="VW264" s="38"/>
      <c r="VX264" s="38"/>
      <c r="VY264" s="38"/>
      <c r="VZ264" s="38"/>
      <c r="WA264" s="38"/>
      <c r="WB264" s="38"/>
      <c r="WC264" s="38"/>
      <c r="WD264" s="38"/>
      <c r="WE264" s="38"/>
      <c r="WF264" s="38"/>
      <c r="WG264" s="38"/>
      <c r="WH264" s="38"/>
      <c r="WI264" s="38"/>
      <c r="WJ264" s="38"/>
      <c r="WK264" s="38"/>
      <c r="WL264" s="38"/>
      <c r="WM264" s="38"/>
      <c r="WN264" s="38"/>
      <c r="WO264" s="38"/>
      <c r="WP264" s="38"/>
      <c r="WQ264" s="38"/>
      <c r="WR264" s="38"/>
      <c r="WS264" s="38"/>
      <c r="WT264" s="38"/>
      <c r="WU264" s="38"/>
      <c r="WV264" s="38"/>
      <c r="WW264" s="38"/>
      <c r="WX264" s="38"/>
      <c r="WY264" s="38"/>
      <c r="WZ264" s="38"/>
      <c r="XA264" s="38"/>
      <c r="XB264" s="38"/>
      <c r="XC264" s="38"/>
      <c r="XD264" s="38"/>
      <c r="XE264" s="38"/>
      <c r="XF264" s="38"/>
      <c r="XG264" s="38"/>
      <c r="XH264" s="38"/>
      <c r="XI264" s="38"/>
      <c r="XJ264" s="38"/>
      <c r="XK264" s="38"/>
      <c r="XL264" s="38"/>
      <c r="XM264" s="38"/>
      <c r="XN264" s="38"/>
      <c r="XO264" s="38"/>
      <c r="XP264" s="38"/>
      <c r="XQ264" s="38"/>
      <c r="XR264" s="38"/>
      <c r="XS264" s="38"/>
      <c r="XT264" s="38"/>
      <c r="XU264" s="38"/>
      <c r="XV264" s="38"/>
      <c r="XW264" s="38"/>
      <c r="XX264" s="38"/>
      <c r="XY264" s="38"/>
      <c r="XZ264" s="38"/>
      <c r="YA264" s="38"/>
      <c r="YB264" s="38"/>
      <c r="YC264" s="38"/>
      <c r="YD264" s="38"/>
      <c r="YE264" s="38"/>
      <c r="YF264" s="38"/>
      <c r="YG264" s="38"/>
      <c r="YH264" s="38"/>
      <c r="YI264" s="38"/>
      <c r="YJ264" s="38"/>
      <c r="YK264" s="38"/>
      <c r="YL264" s="38"/>
      <c r="YM264" s="38"/>
      <c r="YN264" s="38"/>
      <c r="YO264" s="38"/>
      <c r="YP264" s="38"/>
      <c r="YQ264" s="38"/>
      <c r="YR264" s="38"/>
    </row>
    <row r="265" spans="1:668" s="50" customFormat="1" ht="15.75" x14ac:dyDescent="0.25">
      <c r="A265" s="38"/>
      <c r="B265" s="3"/>
      <c r="C265" s="3"/>
      <c r="D265" s="38"/>
      <c r="E265" s="38"/>
      <c r="F265" s="132"/>
      <c r="G265" s="133"/>
      <c r="H265" s="132"/>
      <c r="I265" s="132"/>
      <c r="J265" s="132"/>
      <c r="K265" s="132"/>
      <c r="L265" s="133"/>
      <c r="O265" s="38"/>
      <c r="P265" s="38"/>
      <c r="Q265" s="38"/>
      <c r="R265" s="38"/>
      <c r="S265" s="38"/>
      <c r="T265" s="38"/>
      <c r="U265" s="38"/>
      <c r="V265" s="38"/>
      <c r="W265" s="38"/>
      <c r="X265" s="38"/>
      <c r="Y265" s="38"/>
      <c r="Z265" s="38"/>
      <c r="AA265" s="38"/>
      <c r="AB265" s="38"/>
      <c r="AC265" s="38"/>
      <c r="AD265" s="38"/>
      <c r="AE265" s="38"/>
      <c r="AF265" s="38"/>
      <c r="AG265" s="38"/>
      <c r="AH265" s="38"/>
      <c r="AI265" s="38"/>
      <c r="AJ265" s="38"/>
      <c r="AK265" s="38"/>
      <c r="AL265" s="38"/>
      <c r="AM265" s="38"/>
      <c r="AN265" s="38"/>
      <c r="AO265" s="38"/>
      <c r="AP265" s="38"/>
      <c r="AQ265" s="38"/>
      <c r="AR265" s="38"/>
      <c r="AS265" s="38"/>
      <c r="AT265" s="38"/>
      <c r="AU265" s="38"/>
      <c r="AV265" s="38"/>
      <c r="AW265" s="38"/>
      <c r="AX265" s="38"/>
      <c r="AY265" s="38"/>
      <c r="AZ265" s="38"/>
      <c r="BA265" s="38"/>
      <c r="BB265" s="38"/>
      <c r="BC265" s="38"/>
      <c r="BD265" s="38"/>
      <c r="BE265" s="38"/>
      <c r="BF265" s="38"/>
      <c r="BG265" s="38"/>
      <c r="BH265" s="38"/>
      <c r="BI265" s="38"/>
      <c r="BJ265" s="38"/>
      <c r="BK265" s="38"/>
      <c r="BL265" s="38"/>
      <c r="BM265" s="38"/>
      <c r="BN265" s="38"/>
      <c r="BO265" s="38"/>
      <c r="BP265" s="38"/>
      <c r="BQ265" s="38"/>
      <c r="BR265" s="38"/>
      <c r="BS265" s="38"/>
      <c r="BT265" s="38"/>
      <c r="BU265" s="38"/>
      <c r="BV265" s="38"/>
      <c r="BW265" s="38"/>
      <c r="BX265" s="38"/>
      <c r="BY265" s="38"/>
      <c r="BZ265" s="38"/>
      <c r="CA265" s="38"/>
      <c r="CB265" s="38"/>
      <c r="CC265" s="38"/>
      <c r="CD265" s="38"/>
      <c r="CE265" s="38"/>
      <c r="CF265" s="38"/>
      <c r="CG265" s="38"/>
      <c r="CH265" s="38"/>
      <c r="CI265" s="38"/>
      <c r="CJ265" s="38"/>
      <c r="CK265" s="38"/>
      <c r="CL265" s="38"/>
      <c r="CM265" s="38"/>
      <c r="CN265" s="38"/>
      <c r="CO265" s="38"/>
      <c r="CP265" s="38"/>
      <c r="CQ265" s="38"/>
      <c r="CR265" s="38"/>
      <c r="CS265" s="38"/>
      <c r="CT265" s="38"/>
      <c r="CU265" s="38"/>
      <c r="CV265" s="38"/>
      <c r="CW265" s="38"/>
      <c r="CX265" s="38"/>
      <c r="CY265" s="38"/>
      <c r="CZ265" s="38"/>
      <c r="DA265" s="38"/>
      <c r="DB265" s="38"/>
      <c r="DC265" s="38"/>
      <c r="DD265" s="38"/>
      <c r="DE265" s="38"/>
      <c r="DF265" s="38"/>
      <c r="DG265" s="38"/>
      <c r="DH265" s="38"/>
      <c r="DI265" s="38"/>
      <c r="DJ265" s="38"/>
      <c r="DK265" s="38"/>
      <c r="DL265" s="38"/>
      <c r="DM265" s="38"/>
      <c r="DN265" s="38"/>
      <c r="DO265" s="38"/>
      <c r="DP265" s="38"/>
      <c r="DQ265" s="38"/>
      <c r="DR265" s="38"/>
      <c r="DS265" s="38"/>
      <c r="DT265" s="38"/>
      <c r="DU265" s="38"/>
      <c r="DV265" s="38"/>
      <c r="DW265" s="38"/>
      <c r="DX265" s="38"/>
      <c r="DY265" s="38"/>
      <c r="DZ265" s="38"/>
      <c r="EA265" s="38"/>
      <c r="EB265" s="38"/>
      <c r="EC265" s="38"/>
      <c r="ED265" s="38"/>
      <c r="EE265" s="38"/>
      <c r="EF265" s="38"/>
      <c r="EG265" s="38"/>
      <c r="EH265" s="38"/>
      <c r="EI265" s="38"/>
      <c r="EJ265" s="38"/>
      <c r="EK265" s="38"/>
      <c r="EL265" s="38"/>
      <c r="EM265" s="38"/>
      <c r="EN265" s="38"/>
      <c r="EO265" s="38"/>
      <c r="EP265" s="38"/>
      <c r="EQ265" s="38"/>
      <c r="ER265" s="38"/>
      <c r="ES265" s="38"/>
      <c r="ET265" s="38"/>
      <c r="EU265" s="38"/>
      <c r="EV265" s="38"/>
      <c r="EW265" s="38"/>
      <c r="EX265" s="38"/>
      <c r="EY265" s="38"/>
      <c r="EZ265" s="38"/>
      <c r="FA265" s="38"/>
      <c r="FB265" s="38"/>
      <c r="FC265" s="38"/>
      <c r="FD265" s="38"/>
      <c r="FE265" s="38"/>
      <c r="FF265" s="38"/>
      <c r="FG265" s="38"/>
      <c r="FH265" s="38"/>
      <c r="FI265" s="38"/>
      <c r="FJ265" s="38"/>
      <c r="FK265" s="38"/>
      <c r="FL265" s="38"/>
      <c r="FM265" s="38"/>
      <c r="FN265" s="38"/>
      <c r="FO265" s="38"/>
      <c r="FP265" s="38"/>
      <c r="FQ265" s="38"/>
      <c r="FR265" s="38"/>
      <c r="FS265" s="38"/>
      <c r="FT265" s="38"/>
      <c r="FU265" s="38"/>
      <c r="FV265" s="38"/>
      <c r="FW265" s="38"/>
      <c r="FX265" s="38"/>
      <c r="FY265" s="38"/>
      <c r="FZ265" s="38"/>
      <c r="GA265" s="38"/>
      <c r="GB265" s="38"/>
      <c r="GC265" s="38"/>
      <c r="GD265" s="38"/>
      <c r="GE265" s="38"/>
      <c r="GF265" s="38"/>
      <c r="GG265" s="38"/>
      <c r="GH265" s="38"/>
      <c r="GI265" s="38"/>
      <c r="GJ265" s="38"/>
      <c r="GK265" s="38"/>
      <c r="GL265" s="38"/>
      <c r="GM265" s="38"/>
      <c r="GN265" s="38"/>
      <c r="GO265" s="38"/>
      <c r="GP265" s="38"/>
      <c r="GQ265" s="38"/>
      <c r="GR265" s="38"/>
      <c r="GS265" s="38"/>
      <c r="GT265" s="38"/>
      <c r="GU265" s="38"/>
      <c r="GV265" s="38"/>
      <c r="GW265" s="38"/>
      <c r="GX265" s="38"/>
      <c r="GY265" s="38"/>
      <c r="GZ265" s="38"/>
      <c r="HA265" s="38"/>
      <c r="HB265" s="38"/>
      <c r="HC265" s="38"/>
      <c r="HD265" s="38"/>
      <c r="HE265" s="38"/>
      <c r="HF265" s="38"/>
      <c r="HG265" s="38"/>
      <c r="HH265" s="38"/>
      <c r="HI265" s="38"/>
      <c r="HJ265" s="38"/>
      <c r="HK265" s="38"/>
      <c r="HL265" s="38"/>
      <c r="HM265" s="38"/>
      <c r="HN265" s="38"/>
      <c r="HO265" s="38"/>
      <c r="HP265" s="38"/>
      <c r="HQ265" s="38"/>
      <c r="HR265" s="38"/>
      <c r="HS265" s="38"/>
      <c r="HT265" s="38"/>
      <c r="HU265" s="38"/>
      <c r="HV265" s="38"/>
      <c r="HW265" s="38"/>
      <c r="HX265" s="38"/>
      <c r="HY265" s="38"/>
      <c r="HZ265" s="38"/>
      <c r="IA265" s="38"/>
      <c r="IB265" s="38"/>
      <c r="IC265" s="38"/>
      <c r="ID265" s="38"/>
      <c r="IE265" s="38"/>
      <c r="IF265" s="38"/>
      <c r="IG265" s="38"/>
      <c r="IH265" s="38"/>
      <c r="II265" s="38"/>
      <c r="IJ265" s="38"/>
      <c r="IK265" s="38"/>
      <c r="IL265" s="38"/>
      <c r="IM265" s="38"/>
      <c r="IN265" s="38"/>
      <c r="IO265" s="38"/>
      <c r="IP265" s="38"/>
      <c r="IQ265" s="38"/>
      <c r="IR265" s="38"/>
      <c r="IS265" s="38"/>
      <c r="IT265" s="38"/>
      <c r="IU265" s="38"/>
      <c r="IV265" s="38"/>
      <c r="IW265" s="38"/>
      <c r="IX265" s="38"/>
      <c r="IY265" s="38"/>
      <c r="IZ265" s="38"/>
      <c r="JA265" s="38"/>
      <c r="JB265" s="38"/>
      <c r="JC265" s="38"/>
      <c r="JD265" s="38"/>
      <c r="JE265" s="38"/>
      <c r="JF265" s="38"/>
      <c r="JG265" s="38"/>
      <c r="JH265" s="38"/>
      <c r="JI265" s="38"/>
      <c r="JJ265" s="38"/>
      <c r="JK265" s="38"/>
      <c r="JL265" s="38"/>
      <c r="JM265" s="38"/>
      <c r="JN265" s="38"/>
      <c r="JO265" s="38"/>
      <c r="JP265" s="38"/>
      <c r="JQ265" s="38"/>
      <c r="JR265" s="38"/>
      <c r="JS265" s="38"/>
      <c r="JT265" s="38"/>
      <c r="JU265" s="38"/>
      <c r="JV265" s="38"/>
      <c r="JW265" s="38"/>
      <c r="JX265" s="38"/>
      <c r="JY265" s="38"/>
      <c r="JZ265" s="38"/>
      <c r="KA265" s="38"/>
      <c r="KB265" s="38"/>
      <c r="KC265" s="38"/>
      <c r="KD265" s="38"/>
      <c r="KE265" s="38"/>
      <c r="KF265" s="38"/>
      <c r="KG265" s="38"/>
      <c r="KH265" s="38"/>
      <c r="KI265" s="38"/>
      <c r="KJ265" s="38"/>
      <c r="KK265" s="38"/>
      <c r="KL265" s="38"/>
      <c r="KM265" s="38"/>
      <c r="KN265" s="38"/>
      <c r="KO265" s="38"/>
      <c r="KP265" s="38"/>
      <c r="KQ265" s="38"/>
      <c r="KR265" s="38"/>
      <c r="KS265" s="38"/>
      <c r="KT265" s="38"/>
      <c r="KU265" s="38"/>
      <c r="KV265" s="38"/>
      <c r="KW265" s="38"/>
      <c r="KX265" s="38"/>
      <c r="KY265" s="38"/>
      <c r="KZ265" s="38"/>
      <c r="LA265" s="38"/>
      <c r="LB265" s="38"/>
      <c r="LC265" s="38"/>
      <c r="LD265" s="38"/>
      <c r="LE265" s="38"/>
      <c r="LF265" s="38"/>
      <c r="LG265" s="38"/>
      <c r="LH265" s="38"/>
      <c r="LI265" s="38"/>
      <c r="LJ265" s="38"/>
      <c r="LK265" s="38"/>
      <c r="LL265" s="38"/>
      <c r="LM265" s="38"/>
      <c r="LN265" s="38"/>
      <c r="LO265" s="38"/>
      <c r="LP265" s="38"/>
      <c r="LQ265" s="38"/>
      <c r="LR265" s="38"/>
      <c r="LS265" s="38"/>
      <c r="LT265" s="38"/>
      <c r="LU265" s="38"/>
      <c r="LV265" s="38"/>
      <c r="LW265" s="38"/>
      <c r="LX265" s="38"/>
      <c r="LY265" s="38"/>
      <c r="LZ265" s="38"/>
      <c r="MA265" s="38"/>
      <c r="MB265" s="38"/>
      <c r="MC265" s="38"/>
      <c r="MD265" s="38"/>
      <c r="ME265" s="38"/>
      <c r="MF265" s="38"/>
      <c r="MG265" s="38"/>
      <c r="MH265" s="38"/>
      <c r="MI265" s="38"/>
      <c r="MJ265" s="38"/>
      <c r="MK265" s="38"/>
      <c r="ML265" s="38"/>
      <c r="MM265" s="38"/>
      <c r="MN265" s="38"/>
      <c r="MO265" s="38"/>
      <c r="MP265" s="38"/>
      <c r="MQ265" s="38"/>
      <c r="MR265" s="38"/>
      <c r="MS265" s="38"/>
      <c r="MT265" s="38"/>
      <c r="MU265" s="38"/>
      <c r="MV265" s="38"/>
      <c r="MW265" s="38"/>
      <c r="MX265" s="38"/>
      <c r="MY265" s="38"/>
      <c r="MZ265" s="38"/>
      <c r="NA265" s="38"/>
      <c r="NB265" s="38"/>
      <c r="NC265" s="38"/>
      <c r="ND265" s="38"/>
      <c r="NE265" s="38"/>
      <c r="NF265" s="38"/>
      <c r="NG265" s="38"/>
      <c r="NH265" s="38"/>
      <c r="NI265" s="38"/>
      <c r="NJ265" s="38"/>
      <c r="NK265" s="38"/>
      <c r="NL265" s="38"/>
      <c r="NM265" s="38"/>
      <c r="NN265" s="38"/>
      <c r="NO265" s="38"/>
      <c r="NP265" s="38"/>
      <c r="NQ265" s="38"/>
      <c r="NR265" s="38"/>
      <c r="NS265" s="38"/>
      <c r="NT265" s="38"/>
      <c r="NU265" s="38"/>
      <c r="NV265" s="38"/>
      <c r="NW265" s="38"/>
      <c r="NX265" s="38"/>
      <c r="NY265" s="38"/>
      <c r="NZ265" s="38"/>
      <c r="OA265" s="38"/>
      <c r="OB265" s="38"/>
      <c r="OC265" s="38"/>
      <c r="OD265" s="38"/>
      <c r="OE265" s="38"/>
      <c r="OF265" s="38"/>
      <c r="OG265" s="38"/>
      <c r="OH265" s="38"/>
      <c r="OI265" s="38"/>
      <c r="OJ265" s="38"/>
      <c r="OK265" s="38"/>
      <c r="OL265" s="38"/>
      <c r="OM265" s="38"/>
      <c r="ON265" s="38"/>
      <c r="OO265" s="38"/>
      <c r="OP265" s="38"/>
      <c r="OQ265" s="38"/>
      <c r="OR265" s="38"/>
      <c r="OS265" s="38"/>
      <c r="OT265" s="38"/>
      <c r="OU265" s="38"/>
      <c r="OV265" s="38"/>
      <c r="OW265" s="38"/>
      <c r="OX265" s="38"/>
      <c r="OY265" s="38"/>
      <c r="OZ265" s="38"/>
      <c r="PA265" s="38"/>
      <c r="PB265" s="38"/>
      <c r="PC265" s="38"/>
      <c r="PD265" s="38"/>
      <c r="PE265" s="38"/>
      <c r="PF265" s="38"/>
      <c r="PG265" s="38"/>
      <c r="PH265" s="38"/>
      <c r="PI265" s="38"/>
      <c r="PJ265" s="38"/>
      <c r="PK265" s="38"/>
      <c r="PL265" s="38"/>
      <c r="PM265" s="38"/>
      <c r="PN265" s="38"/>
      <c r="PO265" s="38"/>
      <c r="PP265" s="38"/>
      <c r="PQ265" s="38"/>
      <c r="PR265" s="38"/>
      <c r="PS265" s="38"/>
      <c r="PT265" s="38"/>
      <c r="PU265" s="38"/>
      <c r="PV265" s="38"/>
      <c r="PW265" s="38"/>
      <c r="PX265" s="38"/>
      <c r="PY265" s="38"/>
      <c r="PZ265" s="38"/>
      <c r="QA265" s="38"/>
      <c r="QB265" s="38"/>
      <c r="QC265" s="38"/>
      <c r="QD265" s="38"/>
      <c r="QE265" s="38"/>
      <c r="QF265" s="38"/>
      <c r="QG265" s="38"/>
      <c r="QH265" s="38"/>
      <c r="QI265" s="38"/>
      <c r="QJ265" s="38"/>
      <c r="QK265" s="38"/>
      <c r="QL265" s="38"/>
      <c r="QM265" s="38"/>
      <c r="QN265" s="38"/>
      <c r="QO265" s="38"/>
      <c r="QP265" s="38"/>
      <c r="QQ265" s="38"/>
      <c r="QR265" s="38"/>
      <c r="QS265" s="38"/>
      <c r="QT265" s="38"/>
      <c r="QU265" s="38"/>
      <c r="QV265" s="38"/>
      <c r="QW265" s="38"/>
      <c r="QX265" s="38"/>
      <c r="QY265" s="38"/>
      <c r="QZ265" s="38"/>
      <c r="RA265" s="38"/>
      <c r="RB265" s="38"/>
      <c r="RC265" s="38"/>
      <c r="RD265" s="38"/>
      <c r="RE265" s="38"/>
      <c r="RF265" s="38"/>
      <c r="RG265" s="38"/>
      <c r="RH265" s="38"/>
      <c r="RI265" s="38"/>
      <c r="RJ265" s="38"/>
      <c r="RK265" s="38"/>
      <c r="RL265" s="38"/>
      <c r="RM265" s="38"/>
      <c r="RN265" s="38"/>
      <c r="RO265" s="38"/>
      <c r="RP265" s="38"/>
      <c r="RQ265" s="38"/>
      <c r="RR265" s="38"/>
      <c r="RS265" s="38"/>
      <c r="RT265" s="38"/>
      <c r="RU265" s="38"/>
      <c r="RV265" s="38"/>
      <c r="RW265" s="38"/>
      <c r="RX265" s="38"/>
      <c r="RY265" s="38"/>
      <c r="RZ265" s="38"/>
      <c r="SA265" s="38"/>
      <c r="SB265" s="38"/>
      <c r="SC265" s="38"/>
      <c r="SD265" s="38"/>
      <c r="SE265" s="38"/>
      <c r="SF265" s="38"/>
      <c r="SG265" s="38"/>
      <c r="SH265" s="38"/>
      <c r="SI265" s="38"/>
      <c r="SJ265" s="38"/>
      <c r="SK265" s="38"/>
      <c r="SL265" s="38"/>
      <c r="SM265" s="38"/>
      <c r="SN265" s="38"/>
      <c r="SO265" s="38"/>
      <c r="SP265" s="38"/>
      <c r="SQ265" s="38"/>
      <c r="SR265" s="38"/>
      <c r="SS265" s="38"/>
      <c r="ST265" s="38"/>
      <c r="SU265" s="38"/>
      <c r="SV265" s="38"/>
      <c r="SW265" s="38"/>
      <c r="SX265" s="38"/>
      <c r="SY265" s="38"/>
      <c r="SZ265" s="38"/>
      <c r="TA265" s="38"/>
      <c r="TB265" s="38"/>
      <c r="TC265" s="38"/>
      <c r="TD265" s="38"/>
      <c r="TE265" s="38"/>
      <c r="TF265" s="38"/>
      <c r="TG265" s="38"/>
      <c r="TH265" s="38"/>
      <c r="TI265" s="38"/>
      <c r="TJ265" s="38"/>
      <c r="TK265" s="38"/>
      <c r="TL265" s="38"/>
      <c r="TM265" s="38"/>
      <c r="TN265" s="38"/>
      <c r="TO265" s="38"/>
      <c r="TP265" s="38"/>
      <c r="TQ265" s="38"/>
      <c r="TR265" s="38"/>
      <c r="TS265" s="38"/>
      <c r="TT265" s="38"/>
      <c r="TU265" s="38"/>
      <c r="TV265" s="38"/>
      <c r="TW265" s="38"/>
      <c r="TX265" s="38"/>
      <c r="TY265" s="38"/>
      <c r="TZ265" s="38"/>
      <c r="UA265" s="38"/>
      <c r="UB265" s="38"/>
      <c r="UC265" s="38"/>
      <c r="UD265" s="38"/>
      <c r="UE265" s="38"/>
      <c r="UF265" s="38"/>
      <c r="UG265" s="38"/>
      <c r="UH265" s="38"/>
      <c r="UI265" s="38"/>
      <c r="UJ265" s="38"/>
      <c r="UK265" s="38"/>
      <c r="UL265" s="38"/>
      <c r="UM265" s="38"/>
      <c r="UN265" s="38"/>
      <c r="UO265" s="38"/>
      <c r="UP265" s="38"/>
      <c r="UQ265" s="38"/>
      <c r="UR265" s="38"/>
      <c r="US265" s="38"/>
      <c r="UT265" s="38"/>
      <c r="UU265" s="38"/>
      <c r="UV265" s="38"/>
      <c r="UW265" s="38"/>
      <c r="UX265" s="38"/>
      <c r="UY265" s="38"/>
      <c r="UZ265" s="38"/>
      <c r="VA265" s="38"/>
      <c r="VB265" s="38"/>
      <c r="VC265" s="38"/>
      <c r="VD265" s="38"/>
      <c r="VE265" s="38"/>
      <c r="VF265" s="38"/>
      <c r="VG265" s="38"/>
      <c r="VH265" s="38"/>
      <c r="VI265" s="38"/>
      <c r="VJ265" s="38"/>
      <c r="VK265" s="38"/>
      <c r="VL265" s="38"/>
      <c r="VM265" s="38"/>
      <c r="VN265" s="38"/>
      <c r="VO265" s="38"/>
      <c r="VP265" s="38"/>
      <c r="VQ265" s="38"/>
      <c r="VR265" s="38"/>
      <c r="VS265" s="38"/>
      <c r="VT265" s="38"/>
      <c r="VU265" s="38"/>
      <c r="VV265" s="38"/>
      <c r="VW265" s="38"/>
      <c r="VX265" s="38"/>
      <c r="VY265" s="38"/>
      <c r="VZ265" s="38"/>
      <c r="WA265" s="38"/>
      <c r="WB265" s="38"/>
      <c r="WC265" s="38"/>
      <c r="WD265" s="38"/>
      <c r="WE265" s="38"/>
      <c r="WF265" s="38"/>
      <c r="WG265" s="38"/>
      <c r="WH265" s="38"/>
      <c r="WI265" s="38"/>
      <c r="WJ265" s="38"/>
      <c r="WK265" s="38"/>
      <c r="WL265" s="38"/>
      <c r="WM265" s="38"/>
      <c r="WN265" s="38"/>
      <c r="WO265" s="38"/>
      <c r="WP265" s="38"/>
      <c r="WQ265" s="38"/>
      <c r="WR265" s="38"/>
      <c r="WS265" s="38"/>
      <c r="WT265" s="38"/>
      <c r="WU265" s="38"/>
      <c r="WV265" s="38"/>
      <c r="WW265" s="38"/>
      <c r="WX265" s="38"/>
      <c r="WY265" s="38"/>
      <c r="WZ265" s="38"/>
      <c r="XA265" s="38"/>
      <c r="XB265" s="38"/>
      <c r="XC265" s="38"/>
      <c r="XD265" s="38"/>
      <c r="XE265" s="38"/>
      <c r="XF265" s="38"/>
      <c r="XG265" s="38"/>
      <c r="XH265" s="38"/>
      <c r="XI265" s="38"/>
      <c r="XJ265" s="38"/>
      <c r="XK265" s="38"/>
      <c r="XL265" s="38"/>
      <c r="XM265" s="38"/>
      <c r="XN265" s="38"/>
      <c r="XO265" s="38"/>
      <c r="XP265" s="38"/>
      <c r="XQ265" s="38"/>
      <c r="XR265" s="38"/>
      <c r="XS265" s="38"/>
      <c r="XT265" s="38"/>
      <c r="XU265" s="38"/>
      <c r="XV265" s="38"/>
      <c r="XW265" s="38"/>
      <c r="XX265" s="38"/>
      <c r="XY265" s="38"/>
      <c r="XZ265" s="38"/>
      <c r="YA265" s="38"/>
      <c r="YB265" s="38"/>
      <c r="YC265" s="38"/>
      <c r="YD265" s="38"/>
      <c r="YE265" s="38"/>
      <c r="YF265" s="38"/>
      <c r="YG265" s="38"/>
      <c r="YH265" s="38"/>
      <c r="YI265" s="38"/>
      <c r="YJ265" s="38"/>
      <c r="YK265" s="38"/>
      <c r="YL265" s="38"/>
      <c r="YM265" s="38"/>
      <c r="YN265" s="38"/>
      <c r="YO265" s="38"/>
      <c r="YP265" s="38"/>
      <c r="YQ265" s="38"/>
      <c r="YR265" s="38"/>
    </row>
    <row r="266" spans="1:668" s="50" customFormat="1" ht="15.75" x14ac:dyDescent="0.25">
      <c r="A266" s="38"/>
      <c r="B266" s="3"/>
      <c r="C266" s="3"/>
      <c r="D266" s="38"/>
      <c r="E266" s="38"/>
      <c r="F266" s="132"/>
      <c r="G266" s="133"/>
      <c r="H266" s="132"/>
      <c r="I266" s="132"/>
      <c r="J266" s="132"/>
      <c r="K266" s="132"/>
      <c r="L266" s="133"/>
      <c r="O266" s="38"/>
      <c r="P266" s="38"/>
      <c r="Q266" s="38"/>
      <c r="R266" s="38"/>
      <c r="S266" s="38"/>
      <c r="T266" s="38"/>
      <c r="U266" s="38"/>
      <c r="V266" s="38"/>
      <c r="W266" s="38"/>
      <c r="X266" s="38"/>
      <c r="Y266" s="38"/>
      <c r="Z266" s="38"/>
      <c r="AA266" s="38"/>
      <c r="AB266" s="38"/>
      <c r="AC266" s="38"/>
      <c r="AD266" s="38"/>
      <c r="AE266" s="38"/>
      <c r="AF266" s="38"/>
      <c r="AG266" s="38"/>
      <c r="AH266" s="38"/>
      <c r="AI266" s="38"/>
      <c r="AJ266" s="38"/>
      <c r="AK266" s="38"/>
      <c r="AL266" s="38"/>
      <c r="AM266" s="38"/>
      <c r="AN266" s="38"/>
      <c r="AO266" s="38"/>
      <c r="AP266" s="38"/>
      <c r="AQ266" s="38"/>
      <c r="AR266" s="38"/>
      <c r="AS266" s="38"/>
      <c r="AT266" s="38"/>
      <c r="AU266" s="38"/>
      <c r="AV266" s="38"/>
      <c r="AW266" s="38"/>
      <c r="AX266" s="38"/>
      <c r="AY266" s="38"/>
      <c r="AZ266" s="38"/>
      <c r="BA266" s="38"/>
      <c r="BB266" s="38"/>
      <c r="BC266" s="38"/>
      <c r="BD266" s="38"/>
      <c r="BE266" s="38"/>
      <c r="BF266" s="38"/>
      <c r="BG266" s="38"/>
      <c r="BH266" s="38"/>
      <c r="BI266" s="38"/>
      <c r="BJ266" s="38"/>
      <c r="BK266" s="38"/>
      <c r="BL266" s="38"/>
      <c r="BM266" s="38"/>
      <c r="BN266" s="38"/>
      <c r="BO266" s="38"/>
      <c r="BP266" s="38"/>
      <c r="BQ266" s="38"/>
      <c r="BR266" s="38"/>
      <c r="BS266" s="38"/>
      <c r="BT266" s="38"/>
      <c r="BU266" s="38"/>
      <c r="BV266" s="38"/>
      <c r="BW266" s="38"/>
      <c r="BX266" s="38"/>
      <c r="BY266" s="38"/>
      <c r="BZ266" s="38"/>
      <c r="CA266" s="38"/>
      <c r="CB266" s="38"/>
      <c r="CC266" s="38"/>
      <c r="CD266" s="38"/>
      <c r="CE266" s="38"/>
      <c r="CF266" s="38"/>
      <c r="CG266" s="38"/>
      <c r="CH266" s="38"/>
      <c r="CI266" s="38"/>
      <c r="CJ266" s="38"/>
      <c r="CK266" s="38"/>
      <c r="CL266" s="38"/>
      <c r="CM266" s="38"/>
      <c r="CN266" s="38"/>
      <c r="CO266" s="38"/>
      <c r="CP266" s="38"/>
      <c r="CQ266" s="38"/>
      <c r="CR266" s="38"/>
      <c r="CS266" s="38"/>
      <c r="CT266" s="38"/>
      <c r="CU266" s="38"/>
      <c r="CV266" s="38"/>
      <c r="CW266" s="38"/>
      <c r="CX266" s="38"/>
      <c r="CY266" s="38"/>
      <c r="CZ266" s="38"/>
      <c r="DA266" s="38"/>
      <c r="DB266" s="38"/>
      <c r="DC266" s="38"/>
      <c r="DD266" s="38"/>
      <c r="DE266" s="38"/>
      <c r="DF266" s="38"/>
      <c r="DG266" s="38"/>
      <c r="DH266" s="38"/>
      <c r="DI266" s="38"/>
      <c r="DJ266" s="38"/>
      <c r="DK266" s="38"/>
      <c r="DL266" s="38"/>
      <c r="DM266" s="38"/>
      <c r="DN266" s="38"/>
      <c r="DO266" s="38"/>
      <c r="DP266" s="38"/>
      <c r="DQ266" s="38"/>
      <c r="DR266" s="38"/>
      <c r="DS266" s="38"/>
      <c r="DT266" s="38"/>
      <c r="DU266" s="38"/>
      <c r="DV266" s="38"/>
      <c r="DW266" s="38"/>
      <c r="DX266" s="38"/>
      <c r="DY266" s="38"/>
      <c r="DZ266" s="38"/>
      <c r="EA266" s="38"/>
      <c r="EB266" s="38"/>
      <c r="EC266" s="38"/>
      <c r="ED266" s="38"/>
      <c r="EE266" s="38"/>
      <c r="EF266" s="38"/>
      <c r="EG266" s="38"/>
      <c r="EH266" s="38"/>
      <c r="EI266" s="38"/>
      <c r="EJ266" s="38"/>
      <c r="EK266" s="38"/>
      <c r="EL266" s="38"/>
      <c r="EM266" s="38"/>
      <c r="EN266" s="38"/>
      <c r="EO266" s="38"/>
      <c r="EP266" s="38"/>
      <c r="EQ266" s="38"/>
      <c r="ER266" s="38"/>
      <c r="ES266" s="38"/>
      <c r="ET266" s="38"/>
      <c r="EU266" s="38"/>
      <c r="EV266" s="38"/>
      <c r="EW266" s="38"/>
      <c r="EX266" s="38"/>
      <c r="EY266" s="38"/>
      <c r="EZ266" s="38"/>
      <c r="FA266" s="38"/>
      <c r="FB266" s="38"/>
      <c r="FC266" s="38"/>
      <c r="FD266" s="38"/>
      <c r="FE266" s="38"/>
      <c r="FF266" s="38"/>
      <c r="FG266" s="38"/>
      <c r="FH266" s="38"/>
      <c r="FI266" s="38"/>
      <c r="FJ266" s="38"/>
      <c r="FK266" s="38"/>
      <c r="FL266" s="38"/>
      <c r="FM266" s="38"/>
      <c r="FN266" s="38"/>
      <c r="FO266" s="38"/>
      <c r="FP266" s="38"/>
      <c r="FQ266" s="38"/>
      <c r="FR266" s="38"/>
      <c r="FS266" s="38"/>
      <c r="FT266" s="38"/>
      <c r="FU266" s="38"/>
      <c r="FV266" s="38"/>
      <c r="FW266" s="38"/>
      <c r="FX266" s="38"/>
      <c r="FY266" s="38"/>
      <c r="FZ266" s="38"/>
      <c r="GA266" s="38"/>
      <c r="GB266" s="38"/>
      <c r="GC266" s="38"/>
      <c r="GD266" s="38"/>
      <c r="GE266" s="38"/>
      <c r="GF266" s="38"/>
      <c r="GG266" s="38"/>
      <c r="GH266" s="38"/>
      <c r="GI266" s="38"/>
      <c r="GJ266" s="38"/>
      <c r="GK266" s="38"/>
      <c r="GL266" s="38"/>
      <c r="GM266" s="38"/>
      <c r="GN266" s="38"/>
      <c r="GO266" s="38"/>
      <c r="GP266" s="38"/>
      <c r="GQ266" s="38"/>
      <c r="GR266" s="38"/>
      <c r="GS266" s="38"/>
      <c r="GT266" s="38"/>
      <c r="GU266" s="38"/>
      <c r="GV266" s="38"/>
      <c r="GW266" s="38"/>
      <c r="GX266" s="38"/>
      <c r="GY266" s="38"/>
      <c r="GZ266" s="38"/>
      <c r="HA266" s="38"/>
      <c r="HB266" s="38"/>
      <c r="HC266" s="38"/>
      <c r="HD266" s="38"/>
      <c r="HE266" s="38"/>
      <c r="HF266" s="38"/>
      <c r="HG266" s="38"/>
      <c r="HH266" s="38"/>
      <c r="HI266" s="38"/>
      <c r="HJ266" s="38"/>
      <c r="HK266" s="38"/>
      <c r="HL266" s="38"/>
      <c r="HM266" s="38"/>
      <c r="HN266" s="38"/>
      <c r="HO266" s="38"/>
      <c r="HP266" s="38"/>
      <c r="HQ266" s="38"/>
      <c r="HR266" s="38"/>
      <c r="HS266" s="38"/>
      <c r="HT266" s="38"/>
      <c r="HU266" s="38"/>
      <c r="HV266" s="38"/>
      <c r="HW266" s="38"/>
      <c r="HX266" s="38"/>
      <c r="HY266" s="38"/>
      <c r="HZ266" s="38"/>
      <c r="IA266" s="38"/>
      <c r="IB266" s="38"/>
      <c r="IC266" s="38"/>
      <c r="ID266" s="38"/>
      <c r="IE266" s="38"/>
      <c r="IF266" s="38"/>
      <c r="IG266" s="38"/>
      <c r="IH266" s="38"/>
      <c r="II266" s="38"/>
      <c r="IJ266" s="38"/>
      <c r="IK266" s="38"/>
      <c r="IL266" s="38"/>
      <c r="IM266" s="38"/>
      <c r="IN266" s="38"/>
      <c r="IO266" s="38"/>
      <c r="IP266" s="38"/>
      <c r="IQ266" s="38"/>
      <c r="IR266" s="38"/>
      <c r="IS266" s="38"/>
      <c r="IT266" s="38"/>
      <c r="IU266" s="38"/>
      <c r="IV266" s="38"/>
      <c r="IW266" s="38"/>
      <c r="IX266" s="38"/>
      <c r="IY266" s="38"/>
      <c r="IZ266" s="38"/>
      <c r="JA266" s="38"/>
      <c r="JB266" s="38"/>
      <c r="JC266" s="38"/>
      <c r="JD266" s="38"/>
      <c r="JE266" s="38"/>
      <c r="JF266" s="38"/>
      <c r="JG266" s="38"/>
      <c r="JH266" s="38"/>
      <c r="JI266" s="38"/>
      <c r="JJ266" s="38"/>
      <c r="JK266" s="38"/>
      <c r="JL266" s="38"/>
      <c r="JM266" s="38"/>
      <c r="JN266" s="38"/>
      <c r="JO266" s="38"/>
      <c r="JP266" s="38"/>
      <c r="JQ266" s="38"/>
      <c r="JR266" s="38"/>
      <c r="JS266" s="38"/>
      <c r="JT266" s="38"/>
      <c r="JU266" s="38"/>
      <c r="JV266" s="38"/>
      <c r="JW266" s="38"/>
      <c r="JX266" s="38"/>
      <c r="JY266" s="38"/>
      <c r="JZ266" s="38"/>
      <c r="KA266" s="38"/>
      <c r="KB266" s="38"/>
      <c r="KC266" s="38"/>
      <c r="KD266" s="38"/>
      <c r="KE266" s="38"/>
      <c r="KF266" s="38"/>
      <c r="KG266" s="38"/>
      <c r="KH266" s="38"/>
      <c r="KI266" s="38"/>
      <c r="KJ266" s="38"/>
      <c r="KK266" s="38"/>
      <c r="KL266" s="38"/>
      <c r="KM266" s="38"/>
      <c r="KN266" s="38"/>
      <c r="KO266" s="38"/>
      <c r="KP266" s="38"/>
      <c r="KQ266" s="38"/>
      <c r="KR266" s="38"/>
      <c r="KS266" s="38"/>
      <c r="KT266" s="38"/>
      <c r="KU266" s="38"/>
      <c r="KV266" s="38"/>
      <c r="KW266" s="38"/>
      <c r="KX266" s="38"/>
      <c r="KY266" s="38"/>
      <c r="KZ266" s="38"/>
      <c r="LA266" s="38"/>
      <c r="LB266" s="38"/>
      <c r="LC266" s="38"/>
      <c r="LD266" s="38"/>
      <c r="LE266" s="38"/>
      <c r="LF266" s="38"/>
      <c r="LG266" s="38"/>
      <c r="LH266" s="38"/>
      <c r="LI266" s="38"/>
      <c r="LJ266" s="38"/>
      <c r="LK266" s="38"/>
      <c r="LL266" s="38"/>
      <c r="LM266" s="38"/>
      <c r="LN266" s="38"/>
      <c r="LO266" s="38"/>
      <c r="LP266" s="38"/>
      <c r="LQ266" s="38"/>
      <c r="LR266" s="38"/>
      <c r="LS266" s="38"/>
      <c r="LT266" s="38"/>
      <c r="LU266" s="38"/>
      <c r="LV266" s="38"/>
      <c r="LW266" s="38"/>
      <c r="LX266" s="38"/>
      <c r="LY266" s="38"/>
      <c r="LZ266" s="38"/>
      <c r="MA266" s="38"/>
      <c r="MB266" s="38"/>
      <c r="MC266" s="38"/>
      <c r="MD266" s="38"/>
      <c r="ME266" s="38"/>
      <c r="MF266" s="38"/>
      <c r="MG266" s="38"/>
      <c r="MH266" s="38"/>
      <c r="MI266" s="38"/>
      <c r="MJ266" s="38"/>
      <c r="MK266" s="38"/>
      <c r="ML266" s="38"/>
      <c r="MM266" s="38"/>
      <c r="MN266" s="38"/>
      <c r="MO266" s="38"/>
      <c r="MP266" s="38"/>
      <c r="MQ266" s="38"/>
      <c r="MR266" s="38"/>
      <c r="MS266" s="38"/>
      <c r="MT266" s="38"/>
      <c r="MU266" s="38"/>
      <c r="MV266" s="38"/>
      <c r="MW266" s="38"/>
      <c r="MX266" s="38"/>
      <c r="MY266" s="38"/>
      <c r="MZ266" s="38"/>
      <c r="NA266" s="38"/>
      <c r="NB266" s="38"/>
      <c r="NC266" s="38"/>
      <c r="ND266" s="38"/>
      <c r="NE266" s="38"/>
      <c r="NF266" s="38"/>
      <c r="NG266" s="38"/>
      <c r="NH266" s="38"/>
      <c r="NI266" s="38"/>
      <c r="NJ266" s="38"/>
      <c r="NK266" s="38"/>
      <c r="NL266" s="38"/>
      <c r="NM266" s="38"/>
      <c r="NN266" s="38"/>
      <c r="NO266" s="38"/>
      <c r="NP266" s="38"/>
      <c r="NQ266" s="38"/>
      <c r="NR266" s="38"/>
      <c r="NS266" s="38"/>
      <c r="NT266" s="38"/>
      <c r="NU266" s="38"/>
      <c r="NV266" s="38"/>
      <c r="NW266" s="38"/>
      <c r="NX266" s="38"/>
      <c r="NY266" s="38"/>
      <c r="NZ266" s="38"/>
      <c r="OA266" s="38"/>
      <c r="OB266" s="38"/>
      <c r="OC266" s="38"/>
      <c r="OD266" s="38"/>
      <c r="OE266" s="38"/>
      <c r="OF266" s="38"/>
      <c r="OG266" s="38"/>
      <c r="OH266" s="38"/>
      <c r="OI266" s="38"/>
      <c r="OJ266" s="38"/>
      <c r="OK266" s="38"/>
      <c r="OL266" s="38"/>
      <c r="OM266" s="38"/>
      <c r="ON266" s="38"/>
      <c r="OO266" s="38"/>
      <c r="OP266" s="38"/>
      <c r="OQ266" s="38"/>
      <c r="OR266" s="38"/>
      <c r="OS266" s="38"/>
      <c r="OT266" s="38"/>
      <c r="OU266" s="38"/>
      <c r="OV266" s="38"/>
      <c r="OW266" s="38"/>
      <c r="OX266" s="38"/>
      <c r="OY266" s="38"/>
      <c r="OZ266" s="38"/>
      <c r="PA266" s="38"/>
      <c r="PB266" s="38"/>
      <c r="PC266" s="38"/>
      <c r="PD266" s="38"/>
      <c r="PE266" s="38"/>
      <c r="PF266" s="38"/>
      <c r="PG266" s="38"/>
      <c r="PH266" s="38"/>
      <c r="PI266" s="38"/>
      <c r="PJ266" s="38"/>
      <c r="PK266" s="38"/>
      <c r="PL266" s="38"/>
      <c r="PM266" s="38"/>
      <c r="PN266" s="38"/>
      <c r="PO266" s="38"/>
      <c r="PP266" s="38"/>
      <c r="PQ266" s="38"/>
      <c r="PR266" s="38"/>
      <c r="PS266" s="38"/>
      <c r="PT266" s="38"/>
      <c r="PU266" s="38"/>
      <c r="PV266" s="38"/>
      <c r="PW266" s="38"/>
      <c r="PX266" s="38"/>
      <c r="PY266" s="38"/>
      <c r="PZ266" s="38"/>
      <c r="QA266" s="38"/>
      <c r="QB266" s="38"/>
      <c r="QC266" s="38"/>
      <c r="QD266" s="38"/>
      <c r="QE266" s="38"/>
      <c r="QF266" s="38"/>
      <c r="QG266" s="38"/>
      <c r="QH266" s="38"/>
      <c r="QI266" s="38"/>
      <c r="QJ266" s="38"/>
      <c r="QK266" s="38"/>
      <c r="QL266" s="38"/>
      <c r="QM266" s="38"/>
      <c r="QN266" s="38"/>
      <c r="QO266" s="38"/>
      <c r="QP266" s="38"/>
      <c r="QQ266" s="38"/>
      <c r="QR266" s="38"/>
      <c r="QS266" s="38"/>
      <c r="QT266" s="38"/>
      <c r="QU266" s="38"/>
      <c r="QV266" s="38"/>
      <c r="QW266" s="38"/>
      <c r="QX266" s="38"/>
      <c r="QY266" s="38"/>
      <c r="QZ266" s="38"/>
      <c r="RA266" s="38"/>
      <c r="RB266" s="38"/>
      <c r="RC266" s="38"/>
      <c r="RD266" s="38"/>
      <c r="RE266" s="38"/>
      <c r="RF266" s="38"/>
      <c r="RG266" s="38"/>
      <c r="RH266" s="38"/>
      <c r="RI266" s="38"/>
      <c r="RJ266" s="38"/>
      <c r="RK266" s="38"/>
      <c r="RL266" s="38"/>
      <c r="RM266" s="38"/>
      <c r="RN266" s="38"/>
      <c r="RO266" s="38"/>
      <c r="RP266" s="38"/>
      <c r="RQ266" s="38"/>
      <c r="RR266" s="38"/>
      <c r="RS266" s="38"/>
      <c r="RT266" s="38"/>
      <c r="RU266" s="38"/>
      <c r="RV266" s="38"/>
      <c r="RW266" s="38"/>
      <c r="RX266" s="38"/>
      <c r="RY266" s="38"/>
      <c r="RZ266" s="38"/>
      <c r="SA266" s="38"/>
      <c r="SB266" s="38"/>
      <c r="SC266" s="38"/>
      <c r="SD266" s="38"/>
      <c r="SE266" s="38"/>
      <c r="SF266" s="38"/>
      <c r="SG266" s="38"/>
      <c r="SH266" s="38"/>
      <c r="SI266" s="38"/>
      <c r="SJ266" s="38"/>
      <c r="SK266" s="38"/>
      <c r="SL266" s="38"/>
      <c r="SM266" s="38"/>
      <c r="SN266" s="38"/>
      <c r="SO266" s="38"/>
      <c r="SP266" s="38"/>
      <c r="SQ266" s="38"/>
      <c r="SR266" s="38"/>
      <c r="SS266" s="38"/>
      <c r="ST266" s="38"/>
      <c r="SU266" s="38"/>
      <c r="SV266" s="38"/>
      <c r="SW266" s="38"/>
      <c r="SX266" s="38"/>
      <c r="SY266" s="38"/>
      <c r="SZ266" s="38"/>
      <c r="TA266" s="38"/>
      <c r="TB266" s="38"/>
      <c r="TC266" s="38"/>
      <c r="TD266" s="38"/>
      <c r="TE266" s="38"/>
      <c r="TF266" s="38"/>
      <c r="TG266" s="38"/>
      <c r="TH266" s="38"/>
      <c r="TI266" s="38"/>
      <c r="TJ266" s="38"/>
      <c r="TK266" s="38"/>
      <c r="TL266" s="38"/>
      <c r="TM266" s="38"/>
      <c r="TN266" s="38"/>
      <c r="TO266" s="38"/>
      <c r="TP266" s="38"/>
      <c r="TQ266" s="38"/>
      <c r="TR266" s="38"/>
      <c r="TS266" s="38"/>
      <c r="TT266" s="38"/>
      <c r="TU266" s="38"/>
      <c r="TV266" s="38"/>
      <c r="TW266" s="38"/>
      <c r="TX266" s="38"/>
      <c r="TY266" s="38"/>
      <c r="TZ266" s="38"/>
      <c r="UA266" s="38"/>
      <c r="UB266" s="38"/>
      <c r="UC266" s="38"/>
      <c r="UD266" s="38"/>
      <c r="UE266" s="38"/>
      <c r="UF266" s="38"/>
      <c r="UG266" s="38"/>
      <c r="UH266" s="38"/>
      <c r="UI266" s="38"/>
      <c r="UJ266" s="38"/>
      <c r="UK266" s="38"/>
      <c r="UL266" s="38"/>
      <c r="UM266" s="38"/>
      <c r="UN266" s="38"/>
      <c r="UO266" s="38"/>
      <c r="UP266" s="38"/>
      <c r="UQ266" s="38"/>
      <c r="UR266" s="38"/>
      <c r="US266" s="38"/>
      <c r="UT266" s="38"/>
      <c r="UU266" s="38"/>
      <c r="UV266" s="38"/>
      <c r="UW266" s="38"/>
      <c r="UX266" s="38"/>
      <c r="UY266" s="38"/>
      <c r="UZ266" s="38"/>
      <c r="VA266" s="38"/>
      <c r="VB266" s="38"/>
      <c r="VC266" s="38"/>
      <c r="VD266" s="38"/>
      <c r="VE266" s="38"/>
      <c r="VF266" s="38"/>
      <c r="VG266" s="38"/>
      <c r="VH266" s="38"/>
      <c r="VI266" s="38"/>
      <c r="VJ266" s="38"/>
      <c r="VK266" s="38"/>
      <c r="VL266" s="38"/>
      <c r="VM266" s="38"/>
      <c r="VN266" s="38"/>
      <c r="VO266" s="38"/>
      <c r="VP266" s="38"/>
      <c r="VQ266" s="38"/>
      <c r="VR266" s="38"/>
      <c r="VS266" s="38"/>
      <c r="VT266" s="38"/>
      <c r="VU266" s="38"/>
      <c r="VV266" s="38"/>
      <c r="VW266" s="38"/>
      <c r="VX266" s="38"/>
      <c r="VY266" s="38"/>
      <c r="VZ266" s="38"/>
      <c r="WA266" s="38"/>
      <c r="WB266" s="38"/>
      <c r="WC266" s="38"/>
      <c r="WD266" s="38"/>
      <c r="WE266" s="38"/>
      <c r="WF266" s="38"/>
      <c r="WG266" s="38"/>
      <c r="WH266" s="38"/>
      <c r="WI266" s="38"/>
      <c r="WJ266" s="38"/>
      <c r="WK266" s="38"/>
      <c r="WL266" s="38"/>
      <c r="WM266" s="38"/>
      <c r="WN266" s="38"/>
      <c r="WO266" s="38"/>
      <c r="WP266" s="38"/>
      <c r="WQ266" s="38"/>
      <c r="WR266" s="38"/>
      <c r="WS266" s="38"/>
      <c r="WT266" s="38"/>
      <c r="WU266" s="38"/>
      <c r="WV266" s="38"/>
      <c r="WW266" s="38"/>
      <c r="WX266" s="38"/>
      <c r="WY266" s="38"/>
      <c r="WZ266" s="38"/>
      <c r="XA266" s="38"/>
      <c r="XB266" s="38"/>
      <c r="XC266" s="38"/>
      <c r="XD266" s="38"/>
      <c r="XE266" s="38"/>
      <c r="XF266" s="38"/>
      <c r="XG266" s="38"/>
      <c r="XH266" s="38"/>
      <c r="XI266" s="38"/>
      <c r="XJ266" s="38"/>
      <c r="XK266" s="38"/>
      <c r="XL266" s="38"/>
      <c r="XM266" s="38"/>
      <c r="XN266" s="38"/>
      <c r="XO266" s="38"/>
      <c r="XP266" s="38"/>
      <c r="XQ266" s="38"/>
      <c r="XR266" s="38"/>
      <c r="XS266" s="38"/>
      <c r="XT266" s="38"/>
      <c r="XU266" s="38"/>
      <c r="XV266" s="38"/>
      <c r="XW266" s="38"/>
      <c r="XX266" s="38"/>
      <c r="XY266" s="38"/>
      <c r="XZ266" s="38"/>
      <c r="YA266" s="38"/>
      <c r="YB266" s="38"/>
      <c r="YC266" s="38"/>
      <c r="YD266" s="38"/>
      <c r="YE266" s="38"/>
      <c r="YF266" s="38"/>
      <c r="YG266" s="38"/>
      <c r="YH266" s="38"/>
      <c r="YI266" s="38"/>
      <c r="YJ266" s="38"/>
      <c r="YK266" s="38"/>
      <c r="YL266" s="38"/>
      <c r="YM266" s="38"/>
      <c r="YN266" s="38"/>
      <c r="YO266" s="38"/>
      <c r="YP266" s="38"/>
      <c r="YQ266" s="38"/>
      <c r="YR266" s="38"/>
    </row>
    <row r="267" spans="1:668" s="50" customFormat="1" ht="15.75" x14ac:dyDescent="0.25">
      <c r="A267" s="38"/>
      <c r="B267" s="3"/>
      <c r="C267" s="3"/>
      <c r="D267" s="38"/>
      <c r="E267" s="38"/>
      <c r="F267" s="132"/>
      <c r="G267" s="133"/>
      <c r="H267" s="132"/>
      <c r="I267" s="132"/>
      <c r="J267" s="132"/>
      <c r="K267" s="132"/>
      <c r="L267" s="133"/>
      <c r="O267" s="38"/>
      <c r="P267" s="38"/>
      <c r="Q267" s="38"/>
      <c r="R267" s="38"/>
      <c r="S267" s="38"/>
      <c r="T267" s="38"/>
      <c r="U267" s="38"/>
      <c r="V267" s="38"/>
      <c r="W267" s="38"/>
      <c r="X267" s="38"/>
      <c r="Y267" s="38"/>
      <c r="Z267" s="38"/>
      <c r="AA267" s="38"/>
      <c r="AB267" s="38"/>
      <c r="AC267" s="38"/>
      <c r="AD267" s="38"/>
      <c r="AE267" s="38"/>
      <c r="AF267" s="38"/>
      <c r="AG267" s="38"/>
      <c r="AH267" s="38"/>
      <c r="AI267" s="38"/>
      <c r="AJ267" s="38"/>
      <c r="AK267" s="38"/>
      <c r="AL267" s="38"/>
      <c r="AM267" s="38"/>
      <c r="AN267" s="38"/>
      <c r="AO267" s="38"/>
      <c r="AP267" s="38"/>
      <c r="AQ267" s="38"/>
      <c r="AR267" s="38"/>
      <c r="AS267" s="38"/>
      <c r="AT267" s="38"/>
      <c r="AU267" s="38"/>
      <c r="AV267" s="38"/>
      <c r="AW267" s="38"/>
      <c r="AX267" s="38"/>
      <c r="AY267" s="38"/>
      <c r="AZ267" s="38"/>
      <c r="BA267" s="38"/>
      <c r="BB267" s="38"/>
      <c r="BC267" s="38"/>
      <c r="BD267" s="38"/>
      <c r="BE267" s="38"/>
      <c r="BF267" s="38"/>
      <c r="BG267" s="38"/>
      <c r="BH267" s="38"/>
      <c r="BI267" s="38"/>
      <c r="BJ267" s="38"/>
      <c r="BK267" s="38"/>
      <c r="BL267" s="38"/>
      <c r="BM267" s="38"/>
      <c r="BN267" s="38"/>
      <c r="BO267" s="38"/>
      <c r="BP267" s="38"/>
      <c r="BQ267" s="38"/>
      <c r="BR267" s="38"/>
      <c r="BS267" s="38"/>
      <c r="BT267" s="38"/>
      <c r="BU267" s="38"/>
      <c r="BV267" s="38"/>
      <c r="BW267" s="38"/>
      <c r="BX267" s="38"/>
      <c r="BY267" s="38"/>
      <c r="BZ267" s="38"/>
      <c r="CA267" s="38"/>
      <c r="CB267" s="38"/>
      <c r="CC267" s="38"/>
      <c r="CD267" s="38"/>
      <c r="CE267" s="38"/>
      <c r="CF267" s="38"/>
      <c r="CG267" s="38"/>
      <c r="CH267" s="38"/>
      <c r="CI267" s="38"/>
      <c r="CJ267" s="38"/>
      <c r="CK267" s="38"/>
      <c r="CL267" s="38"/>
      <c r="CM267" s="38"/>
      <c r="CN267" s="38"/>
      <c r="CO267" s="38"/>
      <c r="CP267" s="38"/>
      <c r="CQ267" s="38"/>
      <c r="CR267" s="38"/>
      <c r="CS267" s="38"/>
      <c r="CT267" s="38"/>
      <c r="CU267" s="38"/>
      <c r="CV267" s="38"/>
      <c r="CW267" s="38"/>
      <c r="CX267" s="38"/>
      <c r="CY267" s="38"/>
      <c r="CZ267" s="38"/>
      <c r="DA267" s="38"/>
      <c r="DB267" s="38"/>
      <c r="DC267" s="38"/>
      <c r="DD267" s="38"/>
      <c r="DE267" s="38"/>
      <c r="DF267" s="38"/>
      <c r="DG267" s="38"/>
      <c r="DH267" s="38"/>
      <c r="DI267" s="38"/>
      <c r="DJ267" s="38"/>
      <c r="DK267" s="38"/>
      <c r="DL267" s="38"/>
      <c r="DM267" s="38"/>
      <c r="DN267" s="38"/>
      <c r="DO267" s="38"/>
      <c r="DP267" s="38"/>
      <c r="DQ267" s="38"/>
      <c r="DR267" s="38"/>
      <c r="DS267" s="38"/>
      <c r="DT267" s="38"/>
      <c r="DU267" s="38"/>
      <c r="DV267" s="38"/>
      <c r="DW267" s="38"/>
      <c r="DX267" s="38"/>
      <c r="DY267" s="38"/>
      <c r="DZ267" s="38"/>
      <c r="EA267" s="38"/>
      <c r="EB267" s="38"/>
      <c r="EC267" s="38"/>
      <c r="ED267" s="38"/>
      <c r="EE267" s="38"/>
      <c r="EF267" s="38"/>
      <c r="EG267" s="38"/>
      <c r="EH267" s="38"/>
      <c r="EI267" s="38"/>
      <c r="EJ267" s="38"/>
      <c r="EK267" s="38"/>
      <c r="EL267" s="38"/>
      <c r="EM267" s="38"/>
      <c r="EN267" s="38"/>
      <c r="EO267" s="38"/>
      <c r="EP267" s="38"/>
      <c r="EQ267" s="38"/>
      <c r="ER267" s="38"/>
      <c r="ES267" s="38"/>
      <c r="ET267" s="38"/>
      <c r="EU267" s="38"/>
      <c r="EV267" s="38"/>
      <c r="EW267" s="38"/>
      <c r="EX267" s="38"/>
      <c r="EY267" s="38"/>
      <c r="EZ267" s="38"/>
      <c r="FA267" s="38"/>
      <c r="FB267" s="38"/>
      <c r="FC267" s="38"/>
      <c r="FD267" s="38"/>
      <c r="FE267" s="38"/>
      <c r="FF267" s="38"/>
      <c r="FG267" s="38"/>
      <c r="FH267" s="38"/>
      <c r="FI267" s="38"/>
      <c r="FJ267" s="38"/>
      <c r="FK267" s="38"/>
      <c r="FL267" s="38"/>
      <c r="FM267" s="38"/>
      <c r="FN267" s="38"/>
      <c r="FO267" s="38"/>
      <c r="FP267" s="38"/>
      <c r="FQ267" s="38"/>
      <c r="FR267" s="38"/>
      <c r="FS267" s="38"/>
      <c r="FT267" s="38"/>
      <c r="FU267" s="38"/>
      <c r="FV267" s="38"/>
      <c r="FW267" s="38"/>
      <c r="FX267" s="38"/>
      <c r="FY267" s="38"/>
      <c r="FZ267" s="38"/>
      <c r="GA267" s="38"/>
      <c r="GB267" s="38"/>
      <c r="GC267" s="38"/>
      <c r="GD267" s="38"/>
      <c r="GE267" s="38"/>
      <c r="GF267" s="38"/>
      <c r="GG267" s="38"/>
      <c r="GH267" s="38"/>
      <c r="GI267" s="38"/>
      <c r="GJ267" s="38"/>
      <c r="GK267" s="38"/>
      <c r="GL267" s="38"/>
      <c r="GM267" s="38"/>
      <c r="GN267" s="38"/>
      <c r="GO267" s="38"/>
      <c r="GP267" s="38"/>
      <c r="GQ267" s="38"/>
      <c r="GR267" s="38"/>
      <c r="GS267" s="38"/>
      <c r="GT267" s="38"/>
      <c r="GU267" s="38"/>
      <c r="GV267" s="38"/>
      <c r="GW267" s="38"/>
      <c r="GX267" s="38"/>
      <c r="GY267" s="38"/>
      <c r="GZ267" s="38"/>
      <c r="HA267" s="38"/>
      <c r="HB267" s="38"/>
      <c r="HC267" s="38"/>
      <c r="HD267" s="38"/>
      <c r="HE267" s="38"/>
      <c r="HF267" s="38"/>
      <c r="HG267" s="38"/>
      <c r="HH267" s="38"/>
      <c r="HI267" s="38"/>
      <c r="HJ267" s="38"/>
      <c r="HK267" s="38"/>
      <c r="HL267" s="38"/>
      <c r="HM267" s="38"/>
      <c r="HN267" s="38"/>
      <c r="HO267" s="38"/>
      <c r="HP267" s="38"/>
      <c r="HQ267" s="38"/>
      <c r="HR267" s="38"/>
      <c r="HS267" s="38"/>
      <c r="HT267" s="38"/>
      <c r="HU267" s="38"/>
      <c r="HV267" s="38"/>
      <c r="HW267" s="38"/>
      <c r="HX267" s="38"/>
      <c r="HY267" s="38"/>
      <c r="HZ267" s="38"/>
      <c r="IA267" s="38"/>
      <c r="IB267" s="38"/>
      <c r="IC267" s="38"/>
      <c r="ID267" s="38"/>
      <c r="IE267" s="38"/>
      <c r="IF267" s="38"/>
      <c r="IG267" s="38"/>
      <c r="IH267" s="38"/>
      <c r="II267" s="38"/>
      <c r="IJ267" s="38"/>
      <c r="IK267" s="38"/>
      <c r="IL267" s="38"/>
      <c r="IM267" s="38"/>
      <c r="IN267" s="38"/>
      <c r="IO267" s="38"/>
      <c r="IP267" s="38"/>
      <c r="IQ267" s="38"/>
      <c r="IR267" s="38"/>
      <c r="IS267" s="38"/>
      <c r="IT267" s="38"/>
      <c r="IU267" s="38"/>
      <c r="IV267" s="38"/>
      <c r="IW267" s="38"/>
      <c r="IX267" s="38"/>
      <c r="IY267" s="38"/>
      <c r="IZ267" s="38"/>
      <c r="JA267" s="38"/>
      <c r="JB267" s="38"/>
      <c r="JC267" s="38"/>
      <c r="JD267" s="38"/>
      <c r="JE267" s="38"/>
      <c r="JF267" s="38"/>
      <c r="JG267" s="38"/>
      <c r="JH267" s="38"/>
      <c r="JI267" s="38"/>
      <c r="JJ267" s="38"/>
      <c r="JK267" s="38"/>
      <c r="JL267" s="38"/>
      <c r="JM267" s="38"/>
      <c r="JN267" s="38"/>
      <c r="JO267" s="38"/>
      <c r="JP267" s="38"/>
      <c r="JQ267" s="38"/>
      <c r="JR267" s="38"/>
      <c r="JS267" s="38"/>
      <c r="JT267" s="38"/>
      <c r="JU267" s="38"/>
      <c r="JV267" s="38"/>
      <c r="JW267" s="38"/>
      <c r="JX267" s="38"/>
      <c r="JY267" s="38"/>
      <c r="JZ267" s="38"/>
      <c r="KA267" s="38"/>
      <c r="KB267" s="38"/>
      <c r="KC267" s="38"/>
      <c r="KD267" s="38"/>
      <c r="KE267" s="38"/>
      <c r="KF267" s="38"/>
      <c r="KG267" s="38"/>
      <c r="KH267" s="38"/>
      <c r="KI267" s="38"/>
      <c r="KJ267" s="38"/>
      <c r="KK267" s="38"/>
      <c r="KL267" s="38"/>
      <c r="KM267" s="38"/>
      <c r="KN267" s="38"/>
      <c r="KO267" s="38"/>
      <c r="KP267" s="38"/>
      <c r="KQ267" s="38"/>
      <c r="KR267" s="38"/>
      <c r="KS267" s="38"/>
      <c r="KT267" s="38"/>
      <c r="KU267" s="38"/>
      <c r="KV267" s="38"/>
      <c r="KW267" s="38"/>
      <c r="KX267" s="38"/>
      <c r="KY267" s="38"/>
      <c r="KZ267" s="38"/>
      <c r="LA267" s="38"/>
      <c r="LB267" s="38"/>
      <c r="LC267" s="38"/>
      <c r="LD267" s="38"/>
      <c r="LE267" s="38"/>
      <c r="LF267" s="38"/>
      <c r="LG267" s="38"/>
      <c r="LH267" s="38"/>
      <c r="LI267" s="38"/>
      <c r="LJ267" s="38"/>
      <c r="LK267" s="38"/>
      <c r="LL267" s="38"/>
      <c r="LM267" s="38"/>
      <c r="LN267" s="38"/>
      <c r="LO267" s="38"/>
      <c r="LP267" s="38"/>
      <c r="LQ267" s="38"/>
      <c r="LR267" s="38"/>
      <c r="LS267" s="38"/>
      <c r="LT267" s="38"/>
      <c r="LU267" s="38"/>
      <c r="LV267" s="38"/>
      <c r="LW267" s="38"/>
      <c r="LX267" s="38"/>
      <c r="LY267" s="38"/>
      <c r="LZ267" s="38"/>
      <c r="MA267" s="38"/>
      <c r="MB267" s="38"/>
      <c r="MC267" s="38"/>
      <c r="MD267" s="38"/>
      <c r="ME267" s="38"/>
      <c r="MF267" s="38"/>
      <c r="MG267" s="38"/>
      <c r="MH267" s="38"/>
      <c r="MI267" s="38"/>
      <c r="MJ267" s="38"/>
      <c r="MK267" s="38"/>
      <c r="ML267" s="38"/>
      <c r="MM267" s="38"/>
      <c r="MN267" s="38"/>
      <c r="MO267" s="38"/>
      <c r="MP267" s="38"/>
      <c r="MQ267" s="38"/>
      <c r="MR267" s="38"/>
      <c r="MS267" s="38"/>
      <c r="MT267" s="38"/>
      <c r="MU267" s="38"/>
      <c r="MV267" s="38"/>
      <c r="MW267" s="38"/>
      <c r="MX267" s="38"/>
      <c r="MY267" s="38"/>
      <c r="MZ267" s="38"/>
      <c r="NA267" s="38"/>
      <c r="NB267" s="38"/>
      <c r="NC267" s="38"/>
      <c r="ND267" s="38"/>
      <c r="NE267" s="38"/>
      <c r="NF267" s="38"/>
      <c r="NG267" s="38"/>
      <c r="NH267" s="38"/>
      <c r="NI267" s="38"/>
      <c r="NJ267" s="38"/>
      <c r="NK267" s="38"/>
      <c r="NL267" s="38"/>
      <c r="NM267" s="38"/>
      <c r="NN267" s="38"/>
      <c r="NO267" s="38"/>
      <c r="NP267" s="38"/>
      <c r="NQ267" s="38"/>
      <c r="NR267" s="38"/>
      <c r="NS267" s="38"/>
      <c r="NT267" s="38"/>
      <c r="NU267" s="38"/>
      <c r="NV267" s="38"/>
      <c r="NW267" s="38"/>
      <c r="NX267" s="38"/>
      <c r="NY267" s="38"/>
      <c r="NZ267" s="38"/>
      <c r="OA267" s="38"/>
      <c r="OB267" s="38"/>
      <c r="OC267" s="38"/>
      <c r="OD267" s="38"/>
      <c r="OE267" s="38"/>
      <c r="OF267" s="38"/>
      <c r="OG267" s="38"/>
      <c r="OH267" s="38"/>
      <c r="OI267" s="38"/>
      <c r="OJ267" s="38"/>
      <c r="OK267" s="38"/>
      <c r="OL267" s="38"/>
      <c r="OM267" s="38"/>
      <c r="ON267" s="38"/>
      <c r="OO267" s="38"/>
      <c r="OP267" s="38"/>
      <c r="OQ267" s="38"/>
      <c r="OR267" s="38"/>
      <c r="OS267" s="38"/>
      <c r="OT267" s="38"/>
      <c r="OU267" s="38"/>
      <c r="OV267" s="38"/>
      <c r="OW267" s="38"/>
      <c r="OX267" s="38"/>
      <c r="OY267" s="38"/>
      <c r="OZ267" s="38"/>
      <c r="PA267" s="38"/>
      <c r="PB267" s="38"/>
      <c r="PC267" s="38"/>
      <c r="PD267" s="38"/>
      <c r="PE267" s="38"/>
      <c r="PF267" s="38"/>
      <c r="PG267" s="38"/>
      <c r="PH267" s="38"/>
      <c r="PI267" s="38"/>
      <c r="PJ267" s="38"/>
      <c r="PK267" s="38"/>
      <c r="PL267" s="38"/>
      <c r="PM267" s="38"/>
      <c r="PN267" s="38"/>
      <c r="PO267" s="38"/>
      <c r="PP267" s="38"/>
      <c r="PQ267" s="38"/>
      <c r="PR267" s="38"/>
      <c r="PS267" s="38"/>
      <c r="PT267" s="38"/>
      <c r="PU267" s="38"/>
      <c r="PV267" s="38"/>
      <c r="PW267" s="38"/>
      <c r="PX267" s="38"/>
      <c r="PY267" s="38"/>
      <c r="PZ267" s="38"/>
      <c r="QA267" s="38"/>
      <c r="QB267" s="38"/>
      <c r="QC267" s="38"/>
      <c r="QD267" s="38"/>
      <c r="QE267" s="38"/>
      <c r="QF267" s="38"/>
      <c r="QG267" s="38"/>
      <c r="QH267" s="38"/>
      <c r="QI267" s="38"/>
      <c r="QJ267" s="38"/>
      <c r="QK267" s="38"/>
      <c r="QL267" s="38"/>
      <c r="QM267" s="38"/>
      <c r="QN267" s="38"/>
      <c r="QO267" s="38"/>
      <c r="QP267" s="38"/>
      <c r="QQ267" s="38"/>
      <c r="QR267" s="38"/>
      <c r="QS267" s="38"/>
      <c r="QT267" s="38"/>
      <c r="QU267" s="38"/>
      <c r="QV267" s="38"/>
      <c r="QW267" s="38"/>
      <c r="QX267" s="38"/>
      <c r="QY267" s="38"/>
      <c r="QZ267" s="38"/>
      <c r="RA267" s="38"/>
      <c r="RB267" s="38"/>
      <c r="RC267" s="38"/>
      <c r="RD267" s="38"/>
      <c r="RE267" s="38"/>
      <c r="RF267" s="38"/>
      <c r="RG267" s="38"/>
      <c r="RH267" s="38"/>
      <c r="RI267" s="38"/>
      <c r="RJ267" s="38"/>
      <c r="RK267" s="38"/>
      <c r="RL267" s="38"/>
      <c r="RM267" s="38"/>
      <c r="RN267" s="38"/>
      <c r="RO267" s="38"/>
      <c r="RP267" s="38"/>
      <c r="RQ267" s="38"/>
      <c r="RR267" s="38"/>
      <c r="RS267" s="38"/>
      <c r="RT267" s="38"/>
      <c r="RU267" s="38"/>
      <c r="RV267" s="38"/>
      <c r="RW267" s="38"/>
      <c r="RX267" s="38"/>
      <c r="RY267" s="38"/>
      <c r="RZ267" s="38"/>
      <c r="SA267" s="38"/>
      <c r="SB267" s="38"/>
      <c r="SC267" s="38"/>
      <c r="SD267" s="38"/>
      <c r="SE267" s="38"/>
      <c r="SF267" s="38"/>
      <c r="SG267" s="38"/>
      <c r="SH267" s="38"/>
      <c r="SI267" s="38"/>
      <c r="SJ267" s="38"/>
      <c r="SK267" s="38"/>
      <c r="SL267" s="38"/>
      <c r="SM267" s="38"/>
      <c r="SN267" s="38"/>
      <c r="SO267" s="38"/>
      <c r="SP267" s="38"/>
      <c r="SQ267" s="38"/>
      <c r="SR267" s="38"/>
      <c r="SS267" s="38"/>
      <c r="ST267" s="38"/>
      <c r="SU267" s="38"/>
      <c r="SV267" s="38"/>
      <c r="SW267" s="38"/>
      <c r="SX267" s="38"/>
      <c r="SY267" s="38"/>
      <c r="SZ267" s="38"/>
      <c r="TA267" s="38"/>
      <c r="TB267" s="38"/>
      <c r="TC267" s="38"/>
      <c r="TD267" s="38"/>
      <c r="TE267" s="38"/>
      <c r="TF267" s="38"/>
      <c r="TG267" s="38"/>
      <c r="TH267" s="38"/>
      <c r="TI267" s="38"/>
      <c r="TJ267" s="38"/>
      <c r="TK267" s="38"/>
      <c r="TL267" s="38"/>
      <c r="TM267" s="38"/>
      <c r="TN267" s="38"/>
      <c r="TO267" s="38"/>
      <c r="TP267" s="38"/>
      <c r="TQ267" s="38"/>
      <c r="TR267" s="38"/>
      <c r="TS267" s="38"/>
      <c r="TT267" s="38"/>
      <c r="TU267" s="38"/>
      <c r="TV267" s="38"/>
      <c r="TW267" s="38"/>
      <c r="TX267" s="38"/>
      <c r="TY267" s="38"/>
      <c r="TZ267" s="38"/>
      <c r="UA267" s="38"/>
      <c r="UB267" s="38"/>
      <c r="UC267" s="38"/>
      <c r="UD267" s="38"/>
      <c r="UE267" s="38"/>
      <c r="UF267" s="38"/>
      <c r="UG267" s="38"/>
      <c r="UH267" s="38"/>
      <c r="UI267" s="38"/>
      <c r="UJ267" s="38"/>
      <c r="UK267" s="38"/>
      <c r="UL267" s="38"/>
      <c r="UM267" s="38"/>
      <c r="UN267" s="38"/>
      <c r="UO267" s="38"/>
      <c r="UP267" s="38"/>
      <c r="UQ267" s="38"/>
      <c r="UR267" s="38"/>
      <c r="US267" s="38"/>
      <c r="UT267" s="38"/>
      <c r="UU267" s="38"/>
      <c r="UV267" s="38"/>
      <c r="UW267" s="38"/>
      <c r="UX267" s="38"/>
      <c r="UY267" s="38"/>
      <c r="UZ267" s="38"/>
      <c r="VA267" s="38"/>
      <c r="VB267" s="38"/>
      <c r="VC267" s="38"/>
      <c r="VD267" s="38"/>
      <c r="VE267" s="38"/>
      <c r="VF267" s="38"/>
      <c r="VG267" s="38"/>
      <c r="VH267" s="38"/>
      <c r="VI267" s="38"/>
      <c r="VJ267" s="38"/>
      <c r="VK267" s="38"/>
      <c r="VL267" s="38"/>
      <c r="VM267" s="38"/>
      <c r="VN267" s="38"/>
      <c r="VO267" s="38"/>
      <c r="VP267" s="38"/>
      <c r="VQ267" s="38"/>
      <c r="VR267" s="38"/>
      <c r="VS267" s="38"/>
      <c r="VT267" s="38"/>
      <c r="VU267" s="38"/>
      <c r="VV267" s="38"/>
      <c r="VW267" s="38"/>
      <c r="VX267" s="38"/>
      <c r="VY267" s="38"/>
      <c r="VZ267" s="38"/>
      <c r="WA267" s="38"/>
      <c r="WB267" s="38"/>
      <c r="WC267" s="38"/>
      <c r="WD267" s="38"/>
      <c r="WE267" s="38"/>
      <c r="WF267" s="38"/>
      <c r="WG267" s="38"/>
      <c r="WH267" s="38"/>
      <c r="WI267" s="38"/>
      <c r="WJ267" s="38"/>
      <c r="WK267" s="38"/>
      <c r="WL267" s="38"/>
      <c r="WM267" s="38"/>
      <c r="WN267" s="38"/>
      <c r="WO267" s="38"/>
      <c r="WP267" s="38"/>
      <c r="WQ267" s="38"/>
      <c r="WR267" s="38"/>
      <c r="WS267" s="38"/>
      <c r="WT267" s="38"/>
      <c r="WU267" s="38"/>
      <c r="WV267" s="38"/>
      <c r="WW267" s="38"/>
      <c r="WX267" s="38"/>
      <c r="WY267" s="38"/>
      <c r="WZ267" s="38"/>
      <c r="XA267" s="38"/>
      <c r="XB267" s="38"/>
      <c r="XC267" s="38"/>
      <c r="XD267" s="38"/>
      <c r="XE267" s="38"/>
      <c r="XF267" s="38"/>
      <c r="XG267" s="38"/>
      <c r="XH267" s="38"/>
      <c r="XI267" s="38"/>
      <c r="XJ267" s="38"/>
      <c r="XK267" s="38"/>
      <c r="XL267" s="38"/>
      <c r="XM267" s="38"/>
      <c r="XN267" s="38"/>
      <c r="XO267" s="38"/>
      <c r="XP267" s="38"/>
      <c r="XQ267" s="38"/>
      <c r="XR267" s="38"/>
      <c r="XS267" s="38"/>
      <c r="XT267" s="38"/>
      <c r="XU267" s="38"/>
      <c r="XV267" s="38"/>
      <c r="XW267" s="38"/>
      <c r="XX267" s="38"/>
      <c r="XY267" s="38"/>
      <c r="XZ267" s="38"/>
      <c r="YA267" s="38"/>
      <c r="YB267" s="38"/>
      <c r="YC267" s="38"/>
      <c r="YD267" s="38"/>
      <c r="YE267" s="38"/>
      <c r="YF267" s="38"/>
      <c r="YG267" s="38"/>
      <c r="YH267" s="38"/>
      <c r="YI267" s="38"/>
      <c r="YJ267" s="38"/>
      <c r="YK267" s="38"/>
      <c r="YL267" s="38"/>
      <c r="YM267" s="38"/>
      <c r="YN267" s="38"/>
      <c r="YO267" s="38"/>
      <c r="YP267" s="38"/>
      <c r="YQ267" s="38"/>
      <c r="YR267" s="38"/>
    </row>
    <row r="268" spans="1:668" s="50" customFormat="1" ht="15.75" x14ac:dyDescent="0.25">
      <c r="A268" s="38"/>
      <c r="B268" s="3"/>
      <c r="C268" s="3"/>
      <c r="D268" s="38"/>
      <c r="E268" s="38"/>
      <c r="F268" s="132"/>
      <c r="G268" s="133"/>
      <c r="H268" s="132"/>
      <c r="I268" s="132"/>
      <c r="J268" s="132"/>
      <c r="K268" s="132"/>
      <c r="L268" s="133"/>
      <c r="O268" s="38"/>
      <c r="P268" s="38"/>
      <c r="Q268" s="38"/>
      <c r="R268" s="38"/>
      <c r="S268" s="38"/>
      <c r="T268" s="38"/>
      <c r="U268" s="38"/>
      <c r="V268" s="38"/>
      <c r="W268" s="38"/>
      <c r="X268" s="38"/>
      <c r="Y268" s="38"/>
      <c r="Z268" s="38"/>
      <c r="AA268" s="38"/>
      <c r="AB268" s="38"/>
      <c r="AC268" s="38"/>
      <c r="AD268" s="38"/>
      <c r="AE268" s="38"/>
      <c r="AF268" s="38"/>
      <c r="AG268" s="38"/>
      <c r="AH268" s="38"/>
      <c r="AI268" s="38"/>
      <c r="AJ268" s="38"/>
      <c r="AK268" s="38"/>
      <c r="AL268" s="38"/>
      <c r="AM268" s="38"/>
      <c r="AN268" s="38"/>
      <c r="AO268" s="38"/>
      <c r="AP268" s="38"/>
      <c r="AQ268" s="38"/>
      <c r="AR268" s="38"/>
      <c r="AS268" s="38"/>
      <c r="AT268" s="38"/>
      <c r="AU268" s="38"/>
      <c r="AV268" s="38"/>
      <c r="AW268" s="38"/>
      <c r="AX268" s="38"/>
      <c r="AY268" s="38"/>
      <c r="AZ268" s="38"/>
      <c r="BA268" s="38"/>
      <c r="BB268" s="38"/>
      <c r="BC268" s="38"/>
      <c r="BD268" s="38"/>
      <c r="BE268" s="38"/>
      <c r="BF268" s="38"/>
      <c r="BG268" s="38"/>
      <c r="BH268" s="38"/>
      <c r="BI268" s="38"/>
      <c r="BJ268" s="38"/>
      <c r="BK268" s="38"/>
      <c r="BL268" s="38"/>
      <c r="BM268" s="38"/>
      <c r="BN268" s="38"/>
      <c r="BO268" s="38"/>
      <c r="BP268" s="38"/>
      <c r="BQ268" s="38"/>
      <c r="BR268" s="38"/>
      <c r="BS268" s="38"/>
      <c r="BT268" s="38"/>
      <c r="BU268" s="38"/>
      <c r="BV268" s="38"/>
      <c r="BW268" s="38"/>
      <c r="BX268" s="38"/>
      <c r="BY268" s="38"/>
      <c r="BZ268" s="38"/>
      <c r="CA268" s="38"/>
      <c r="CB268" s="38"/>
      <c r="CC268" s="38"/>
      <c r="CD268" s="38"/>
      <c r="CE268" s="38"/>
      <c r="CF268" s="38"/>
      <c r="CG268" s="38"/>
      <c r="CH268" s="38"/>
      <c r="CI268" s="38"/>
      <c r="CJ268" s="38"/>
      <c r="CK268" s="38"/>
      <c r="CL268" s="38"/>
      <c r="CM268" s="38"/>
      <c r="CN268" s="38"/>
      <c r="CO268" s="38"/>
      <c r="CP268" s="38"/>
      <c r="CQ268" s="38"/>
      <c r="CR268" s="38"/>
      <c r="CS268" s="38"/>
      <c r="CT268" s="38"/>
      <c r="CU268" s="38"/>
      <c r="CV268" s="38"/>
      <c r="CW268" s="38"/>
      <c r="CX268" s="38"/>
      <c r="CY268" s="38"/>
      <c r="CZ268" s="38"/>
      <c r="DA268" s="38"/>
      <c r="DB268" s="38"/>
      <c r="DC268" s="38"/>
      <c r="DD268" s="38"/>
      <c r="DE268" s="38"/>
      <c r="DF268" s="38"/>
      <c r="DG268" s="38"/>
      <c r="DH268" s="38"/>
      <c r="DI268" s="38"/>
      <c r="DJ268" s="38"/>
      <c r="DK268" s="38"/>
      <c r="DL268" s="38"/>
      <c r="DM268" s="38"/>
      <c r="DN268" s="38"/>
      <c r="DO268" s="38"/>
      <c r="DP268" s="38"/>
      <c r="DQ268" s="38"/>
      <c r="DR268" s="38"/>
      <c r="DS268" s="38"/>
      <c r="DT268" s="38"/>
      <c r="DU268" s="38"/>
      <c r="DV268" s="38"/>
      <c r="DW268" s="38"/>
      <c r="DX268" s="38"/>
      <c r="DY268" s="38"/>
      <c r="DZ268" s="38"/>
      <c r="EA268" s="38"/>
      <c r="EB268" s="38"/>
      <c r="EC268" s="38"/>
      <c r="ED268" s="38"/>
      <c r="EE268" s="38"/>
      <c r="EF268" s="38"/>
      <c r="EG268" s="38"/>
      <c r="EH268" s="38"/>
      <c r="EI268" s="38"/>
      <c r="EJ268" s="38"/>
      <c r="EK268" s="38"/>
      <c r="EL268" s="38"/>
      <c r="EM268" s="38"/>
      <c r="EN268" s="38"/>
      <c r="EO268" s="38"/>
      <c r="EP268" s="38"/>
      <c r="EQ268" s="38"/>
      <c r="ER268" s="38"/>
      <c r="ES268" s="38"/>
      <c r="ET268" s="38"/>
      <c r="EU268" s="38"/>
      <c r="EV268" s="38"/>
      <c r="EW268" s="38"/>
      <c r="EX268" s="38"/>
      <c r="EY268" s="38"/>
      <c r="EZ268" s="38"/>
      <c r="FA268" s="38"/>
      <c r="FB268" s="38"/>
      <c r="FC268" s="38"/>
      <c r="FD268" s="38"/>
      <c r="FE268" s="38"/>
      <c r="FF268" s="38"/>
      <c r="FG268" s="38"/>
      <c r="FH268" s="38"/>
      <c r="FI268" s="38"/>
      <c r="FJ268" s="38"/>
      <c r="FK268" s="38"/>
      <c r="FL268" s="38"/>
      <c r="FM268" s="38"/>
      <c r="FN268" s="38"/>
      <c r="FO268" s="38"/>
      <c r="FP268" s="38"/>
      <c r="FQ268" s="38"/>
      <c r="FR268" s="38"/>
      <c r="FS268" s="38"/>
      <c r="FT268" s="38"/>
      <c r="FU268" s="38"/>
      <c r="FV268" s="38"/>
      <c r="FW268" s="38"/>
      <c r="FX268" s="38"/>
      <c r="FY268" s="38"/>
      <c r="FZ268" s="38"/>
      <c r="GA268" s="38"/>
      <c r="GB268" s="38"/>
      <c r="GC268" s="38"/>
      <c r="GD268" s="38"/>
      <c r="GE268" s="38"/>
      <c r="GF268" s="38"/>
      <c r="GG268" s="38"/>
      <c r="GH268" s="38"/>
      <c r="GI268" s="38"/>
      <c r="GJ268" s="38"/>
      <c r="GK268" s="38"/>
      <c r="GL268" s="38"/>
      <c r="GM268" s="38"/>
      <c r="GN268" s="38"/>
      <c r="GO268" s="38"/>
      <c r="GP268" s="38"/>
      <c r="GQ268" s="38"/>
      <c r="GR268" s="38"/>
      <c r="GS268" s="38"/>
      <c r="GT268" s="38"/>
      <c r="GU268" s="38"/>
      <c r="GV268" s="38"/>
      <c r="GW268" s="38"/>
      <c r="GX268" s="38"/>
      <c r="GY268" s="38"/>
      <c r="GZ268" s="38"/>
      <c r="HA268" s="38"/>
      <c r="HB268" s="38"/>
      <c r="HC268" s="38"/>
      <c r="HD268" s="38"/>
      <c r="HE268" s="38"/>
      <c r="HF268" s="38"/>
      <c r="HG268" s="38"/>
      <c r="HH268" s="38"/>
      <c r="HI268" s="38"/>
      <c r="HJ268" s="38"/>
      <c r="HK268" s="38"/>
      <c r="HL268" s="38"/>
      <c r="HM268" s="38"/>
      <c r="HN268" s="38"/>
      <c r="HO268" s="38"/>
      <c r="HP268" s="38"/>
      <c r="HQ268" s="38"/>
      <c r="HR268" s="38"/>
      <c r="HS268" s="38"/>
      <c r="HT268" s="38"/>
      <c r="HU268" s="38"/>
      <c r="HV268" s="38"/>
      <c r="HW268" s="38"/>
      <c r="HX268" s="38"/>
      <c r="HY268" s="38"/>
      <c r="HZ268" s="38"/>
      <c r="IA268" s="38"/>
      <c r="IB268" s="38"/>
      <c r="IC268" s="38"/>
      <c r="ID268" s="38"/>
      <c r="IE268" s="38"/>
      <c r="IF268" s="38"/>
      <c r="IG268" s="38"/>
      <c r="IH268" s="38"/>
      <c r="II268" s="38"/>
      <c r="IJ268" s="38"/>
      <c r="IK268" s="38"/>
      <c r="IL268" s="38"/>
      <c r="IM268" s="38"/>
      <c r="IN268" s="38"/>
      <c r="IO268" s="38"/>
      <c r="IP268" s="38"/>
      <c r="IQ268" s="38"/>
      <c r="IR268" s="38"/>
      <c r="IS268" s="38"/>
      <c r="IT268" s="38"/>
      <c r="IU268" s="38"/>
      <c r="IV268" s="38"/>
      <c r="IW268" s="38"/>
      <c r="IX268" s="38"/>
      <c r="IY268" s="38"/>
      <c r="IZ268" s="38"/>
      <c r="JA268" s="38"/>
      <c r="JB268" s="38"/>
      <c r="JC268" s="38"/>
      <c r="JD268" s="38"/>
      <c r="JE268" s="38"/>
      <c r="JF268" s="38"/>
      <c r="JG268" s="38"/>
      <c r="JH268" s="38"/>
      <c r="JI268" s="38"/>
      <c r="JJ268" s="38"/>
      <c r="JK268" s="38"/>
      <c r="JL268" s="38"/>
      <c r="JM268" s="38"/>
      <c r="JN268" s="38"/>
      <c r="JO268" s="38"/>
      <c r="JP268" s="38"/>
      <c r="JQ268" s="38"/>
      <c r="JR268" s="38"/>
      <c r="JS268" s="38"/>
      <c r="JT268" s="38"/>
      <c r="JU268" s="38"/>
      <c r="JV268" s="38"/>
      <c r="JW268" s="38"/>
      <c r="JX268" s="38"/>
      <c r="JY268" s="38"/>
      <c r="JZ268" s="38"/>
      <c r="KA268" s="38"/>
      <c r="KB268" s="38"/>
      <c r="KC268" s="38"/>
      <c r="KD268" s="38"/>
      <c r="KE268" s="38"/>
      <c r="KF268" s="38"/>
      <c r="KG268" s="38"/>
      <c r="KH268" s="38"/>
      <c r="KI268" s="38"/>
      <c r="KJ268" s="38"/>
      <c r="KK268" s="38"/>
      <c r="KL268" s="38"/>
      <c r="KM268" s="38"/>
      <c r="KN268" s="38"/>
      <c r="KO268" s="38"/>
      <c r="KP268" s="38"/>
      <c r="KQ268" s="38"/>
      <c r="KR268" s="38"/>
      <c r="KS268" s="38"/>
      <c r="KT268" s="38"/>
      <c r="KU268" s="38"/>
      <c r="KV268" s="38"/>
      <c r="KW268" s="38"/>
      <c r="KX268" s="38"/>
      <c r="KY268" s="38"/>
      <c r="KZ268" s="38"/>
      <c r="LA268" s="38"/>
      <c r="LB268" s="38"/>
      <c r="LC268" s="38"/>
      <c r="LD268" s="38"/>
      <c r="LE268" s="38"/>
      <c r="LF268" s="38"/>
      <c r="LG268" s="38"/>
      <c r="LH268" s="38"/>
      <c r="LI268" s="38"/>
      <c r="LJ268" s="38"/>
      <c r="LK268" s="38"/>
      <c r="LL268" s="38"/>
      <c r="LM268" s="38"/>
      <c r="LN268" s="38"/>
      <c r="LO268" s="38"/>
      <c r="LP268" s="38"/>
      <c r="LQ268" s="38"/>
      <c r="LR268" s="38"/>
      <c r="LS268" s="38"/>
      <c r="LT268" s="38"/>
      <c r="LU268" s="38"/>
      <c r="LV268" s="38"/>
      <c r="LW268" s="38"/>
      <c r="LX268" s="38"/>
      <c r="LY268" s="38"/>
      <c r="LZ268" s="38"/>
      <c r="MA268" s="38"/>
      <c r="MB268" s="38"/>
      <c r="MC268" s="38"/>
      <c r="MD268" s="38"/>
      <c r="ME268" s="38"/>
      <c r="MF268" s="38"/>
      <c r="MG268" s="38"/>
      <c r="MH268" s="38"/>
      <c r="MI268" s="38"/>
      <c r="MJ268" s="38"/>
      <c r="MK268" s="38"/>
      <c r="ML268" s="38"/>
      <c r="MM268" s="38"/>
      <c r="MN268" s="38"/>
      <c r="MO268" s="38"/>
      <c r="MP268" s="38"/>
      <c r="MQ268" s="38"/>
      <c r="MR268" s="38"/>
      <c r="MS268" s="38"/>
      <c r="MT268" s="38"/>
      <c r="MU268" s="38"/>
      <c r="MV268" s="38"/>
      <c r="MW268" s="38"/>
      <c r="MX268" s="38"/>
      <c r="MY268" s="38"/>
      <c r="MZ268" s="38"/>
      <c r="NA268" s="38"/>
      <c r="NB268" s="38"/>
      <c r="NC268" s="38"/>
      <c r="ND268" s="38"/>
      <c r="NE268" s="38"/>
      <c r="NF268" s="38"/>
      <c r="NG268" s="38"/>
      <c r="NH268" s="38"/>
      <c r="NI268" s="38"/>
      <c r="NJ268" s="38"/>
      <c r="NK268" s="38"/>
      <c r="NL268" s="38"/>
      <c r="NM268" s="38"/>
      <c r="NN268" s="38"/>
      <c r="NO268" s="38"/>
      <c r="NP268" s="38"/>
      <c r="NQ268" s="38"/>
      <c r="NR268" s="38"/>
      <c r="NS268" s="38"/>
      <c r="NT268" s="38"/>
      <c r="NU268" s="38"/>
      <c r="NV268" s="38"/>
      <c r="NW268" s="38"/>
      <c r="NX268" s="38"/>
      <c r="NY268" s="38"/>
      <c r="NZ268" s="38"/>
      <c r="OA268" s="38"/>
      <c r="OB268" s="38"/>
      <c r="OC268" s="38"/>
      <c r="OD268" s="38"/>
      <c r="OE268" s="38"/>
      <c r="OF268" s="38"/>
      <c r="OG268" s="38"/>
      <c r="OH268" s="38"/>
      <c r="OI268" s="38"/>
      <c r="OJ268" s="38"/>
      <c r="OK268" s="38"/>
      <c r="OL268" s="38"/>
      <c r="OM268" s="38"/>
      <c r="ON268" s="38"/>
      <c r="OO268" s="38"/>
      <c r="OP268" s="38"/>
      <c r="OQ268" s="38"/>
      <c r="OR268" s="38"/>
      <c r="OS268" s="38"/>
      <c r="OT268" s="38"/>
      <c r="OU268" s="38"/>
      <c r="OV268" s="38"/>
      <c r="OW268" s="38"/>
      <c r="OX268" s="38"/>
      <c r="OY268" s="38"/>
      <c r="OZ268" s="38"/>
      <c r="PA268" s="38"/>
      <c r="PB268" s="38"/>
      <c r="PC268" s="38"/>
      <c r="PD268" s="38"/>
      <c r="PE268" s="38"/>
      <c r="PF268" s="38"/>
      <c r="PG268" s="38"/>
      <c r="PH268" s="38"/>
      <c r="PI268" s="38"/>
      <c r="PJ268" s="38"/>
      <c r="PK268" s="38"/>
      <c r="PL268" s="38"/>
      <c r="PM268" s="38"/>
      <c r="PN268" s="38"/>
      <c r="PO268" s="38"/>
      <c r="PP268" s="38"/>
      <c r="PQ268" s="38"/>
      <c r="PR268" s="38"/>
      <c r="PS268" s="38"/>
      <c r="PT268" s="38"/>
      <c r="PU268" s="38"/>
      <c r="PV268" s="38"/>
      <c r="PW268" s="38"/>
      <c r="PX268" s="38"/>
      <c r="PY268" s="38"/>
      <c r="PZ268" s="38"/>
      <c r="QA268" s="38"/>
      <c r="QB268" s="38"/>
      <c r="QC268" s="38"/>
      <c r="QD268" s="38"/>
      <c r="QE268" s="38"/>
      <c r="QF268" s="38"/>
      <c r="QG268" s="38"/>
      <c r="QH268" s="38"/>
      <c r="QI268" s="38"/>
      <c r="QJ268" s="38"/>
      <c r="QK268" s="38"/>
      <c r="QL268" s="38"/>
      <c r="QM268" s="38"/>
      <c r="QN268" s="38"/>
      <c r="QO268" s="38"/>
      <c r="QP268" s="38"/>
      <c r="QQ268" s="38"/>
      <c r="QR268" s="38"/>
      <c r="QS268" s="38"/>
      <c r="QT268" s="38"/>
      <c r="QU268" s="38"/>
      <c r="QV268" s="38"/>
      <c r="QW268" s="38"/>
      <c r="QX268" s="38"/>
      <c r="QY268" s="38"/>
      <c r="QZ268" s="38"/>
      <c r="RA268" s="38"/>
      <c r="RB268" s="38"/>
      <c r="RC268" s="38"/>
      <c r="RD268" s="38"/>
      <c r="RE268" s="38"/>
      <c r="RF268" s="38"/>
      <c r="RG268" s="38"/>
      <c r="RH268" s="38"/>
      <c r="RI268" s="38"/>
      <c r="RJ268" s="38"/>
      <c r="RK268" s="38"/>
      <c r="RL268" s="38"/>
      <c r="RM268" s="38"/>
      <c r="RN268" s="38"/>
      <c r="RO268" s="38"/>
      <c r="RP268" s="38"/>
      <c r="RQ268" s="38"/>
      <c r="RR268" s="38"/>
      <c r="RS268" s="38"/>
      <c r="RT268" s="38"/>
      <c r="RU268" s="38"/>
      <c r="RV268" s="38"/>
      <c r="RW268" s="38"/>
      <c r="RX268" s="38"/>
      <c r="RY268" s="38"/>
      <c r="RZ268" s="38"/>
      <c r="SA268" s="38"/>
      <c r="SB268" s="38"/>
      <c r="SC268" s="38"/>
      <c r="SD268" s="38"/>
      <c r="SE268" s="38"/>
      <c r="SF268" s="38"/>
      <c r="SG268" s="38"/>
      <c r="SH268" s="38"/>
      <c r="SI268" s="38"/>
      <c r="SJ268" s="38"/>
      <c r="SK268" s="38"/>
      <c r="SL268" s="38"/>
      <c r="SM268" s="38"/>
      <c r="SN268" s="38"/>
      <c r="SO268" s="38"/>
      <c r="SP268" s="38"/>
      <c r="SQ268" s="38"/>
      <c r="SR268" s="38"/>
      <c r="SS268" s="38"/>
      <c r="ST268" s="38"/>
      <c r="SU268" s="38"/>
      <c r="SV268" s="38"/>
      <c r="SW268" s="38"/>
      <c r="SX268" s="38"/>
      <c r="SY268" s="38"/>
      <c r="SZ268" s="38"/>
      <c r="TA268" s="38"/>
      <c r="TB268" s="38"/>
      <c r="TC268" s="38"/>
      <c r="TD268" s="38"/>
      <c r="TE268" s="38"/>
      <c r="TF268" s="38"/>
      <c r="TG268" s="38"/>
      <c r="TH268" s="38"/>
      <c r="TI268" s="38"/>
      <c r="TJ268" s="38"/>
      <c r="TK268" s="38"/>
      <c r="TL268" s="38"/>
      <c r="TM268" s="38"/>
      <c r="TN268" s="38"/>
      <c r="TO268" s="38"/>
      <c r="TP268" s="38"/>
      <c r="TQ268" s="38"/>
      <c r="TR268" s="38"/>
      <c r="TS268" s="38"/>
      <c r="TT268" s="38"/>
      <c r="TU268" s="38"/>
      <c r="TV268" s="38"/>
      <c r="TW268" s="38"/>
      <c r="TX268" s="38"/>
      <c r="TY268" s="38"/>
      <c r="TZ268" s="38"/>
      <c r="UA268" s="38"/>
      <c r="UB268" s="38"/>
      <c r="UC268" s="38"/>
      <c r="UD268" s="38"/>
      <c r="UE268" s="38"/>
      <c r="UF268" s="38"/>
      <c r="UG268" s="38"/>
      <c r="UH268" s="38"/>
      <c r="UI268" s="38"/>
      <c r="UJ268" s="38"/>
      <c r="UK268" s="38"/>
      <c r="UL268" s="38"/>
      <c r="UM268" s="38"/>
      <c r="UN268" s="38"/>
      <c r="UO268" s="38"/>
      <c r="UP268" s="38"/>
      <c r="UQ268" s="38"/>
      <c r="UR268" s="38"/>
      <c r="US268" s="38"/>
      <c r="UT268" s="38"/>
      <c r="UU268" s="38"/>
      <c r="UV268" s="38"/>
      <c r="UW268" s="38"/>
      <c r="UX268" s="38"/>
      <c r="UY268" s="38"/>
      <c r="UZ268" s="38"/>
      <c r="VA268" s="38"/>
      <c r="VB268" s="38"/>
      <c r="VC268" s="38"/>
      <c r="VD268" s="38"/>
      <c r="VE268" s="38"/>
      <c r="VF268" s="38"/>
      <c r="VG268" s="38"/>
      <c r="VH268" s="38"/>
      <c r="VI268" s="38"/>
      <c r="VJ268" s="38"/>
      <c r="VK268" s="38"/>
      <c r="VL268" s="38"/>
      <c r="VM268" s="38"/>
      <c r="VN268" s="38"/>
      <c r="VO268" s="38"/>
      <c r="VP268" s="38"/>
      <c r="VQ268" s="38"/>
      <c r="VR268" s="38"/>
      <c r="VS268" s="38"/>
      <c r="VT268" s="38"/>
      <c r="VU268" s="38"/>
      <c r="VV268" s="38"/>
      <c r="VW268" s="38"/>
      <c r="VX268" s="38"/>
      <c r="VY268" s="38"/>
      <c r="VZ268" s="38"/>
      <c r="WA268" s="38"/>
      <c r="WB268" s="38"/>
      <c r="WC268" s="38"/>
      <c r="WD268" s="38"/>
      <c r="WE268" s="38"/>
      <c r="WF268" s="38"/>
      <c r="WG268" s="38"/>
      <c r="WH268" s="38"/>
      <c r="WI268" s="38"/>
      <c r="WJ268" s="38"/>
      <c r="WK268" s="38"/>
      <c r="WL268" s="38"/>
      <c r="WM268" s="38"/>
      <c r="WN268" s="38"/>
      <c r="WO268" s="38"/>
      <c r="WP268" s="38"/>
      <c r="WQ268" s="38"/>
      <c r="WR268" s="38"/>
      <c r="WS268" s="38"/>
      <c r="WT268" s="38"/>
      <c r="WU268" s="38"/>
      <c r="WV268" s="38"/>
      <c r="WW268" s="38"/>
      <c r="WX268" s="38"/>
      <c r="WY268" s="38"/>
      <c r="WZ268" s="38"/>
      <c r="XA268" s="38"/>
      <c r="XB268" s="38"/>
      <c r="XC268" s="38"/>
      <c r="XD268" s="38"/>
      <c r="XE268" s="38"/>
      <c r="XF268" s="38"/>
      <c r="XG268" s="38"/>
      <c r="XH268" s="38"/>
      <c r="XI268" s="38"/>
      <c r="XJ268" s="38"/>
      <c r="XK268" s="38"/>
      <c r="XL268" s="38"/>
      <c r="XM268" s="38"/>
      <c r="XN268" s="38"/>
      <c r="XO268" s="38"/>
      <c r="XP268" s="38"/>
      <c r="XQ268" s="38"/>
      <c r="XR268" s="38"/>
      <c r="XS268" s="38"/>
      <c r="XT268" s="38"/>
      <c r="XU268" s="38"/>
      <c r="XV268" s="38"/>
      <c r="XW268" s="38"/>
      <c r="XX268" s="38"/>
      <c r="XY268" s="38"/>
      <c r="XZ268" s="38"/>
      <c r="YA268" s="38"/>
      <c r="YB268" s="38"/>
      <c r="YC268" s="38"/>
      <c r="YD268" s="38"/>
      <c r="YE268" s="38"/>
      <c r="YF268" s="38"/>
      <c r="YG268" s="38"/>
      <c r="YH268" s="38"/>
      <c r="YI268" s="38"/>
      <c r="YJ268" s="38"/>
      <c r="YK268" s="38"/>
      <c r="YL268" s="38"/>
      <c r="YM268" s="38"/>
      <c r="YN268" s="38"/>
      <c r="YO268" s="38"/>
      <c r="YP268" s="38"/>
      <c r="YQ268" s="38"/>
      <c r="YR268" s="38"/>
    </row>
    <row r="269" spans="1:668" s="50" customFormat="1" ht="15.75" x14ac:dyDescent="0.25">
      <c r="A269" s="61"/>
      <c r="B269" s="3"/>
      <c r="C269" s="3"/>
      <c r="D269" s="38"/>
      <c r="E269" s="38"/>
      <c r="F269" s="132"/>
      <c r="G269" s="133"/>
      <c r="H269" s="132"/>
      <c r="I269" s="132"/>
      <c r="J269" s="132"/>
      <c r="K269" s="132"/>
      <c r="L269" s="133"/>
      <c r="O269" s="38"/>
      <c r="P269" s="38"/>
      <c r="Q269" s="38"/>
      <c r="R269" s="38"/>
      <c r="S269" s="38"/>
      <c r="T269" s="38"/>
      <c r="U269" s="38"/>
      <c r="V269" s="38"/>
      <c r="W269" s="38"/>
      <c r="X269" s="38"/>
      <c r="Y269" s="38"/>
      <c r="Z269" s="38"/>
      <c r="AA269" s="38"/>
      <c r="AB269" s="38"/>
      <c r="AC269" s="38"/>
      <c r="AD269" s="38"/>
      <c r="AE269" s="38"/>
      <c r="AF269" s="38"/>
      <c r="AG269" s="38"/>
      <c r="AH269" s="38"/>
      <c r="AI269" s="38"/>
      <c r="AJ269" s="38"/>
      <c r="AK269" s="38"/>
      <c r="AL269" s="38"/>
      <c r="AM269" s="38"/>
      <c r="AN269" s="38"/>
      <c r="AO269" s="38"/>
      <c r="AP269" s="38"/>
      <c r="AQ269" s="38"/>
      <c r="AR269" s="38"/>
      <c r="AS269" s="38"/>
      <c r="AT269" s="38"/>
      <c r="AU269" s="38"/>
      <c r="AV269" s="38"/>
      <c r="AW269" s="38"/>
      <c r="AX269" s="38"/>
      <c r="AY269" s="38"/>
      <c r="AZ269" s="38"/>
      <c r="BA269" s="38"/>
      <c r="BB269" s="38"/>
      <c r="BC269" s="38"/>
      <c r="BD269" s="38"/>
      <c r="BE269" s="38"/>
      <c r="BF269" s="38"/>
      <c r="BG269" s="38"/>
      <c r="BH269" s="38"/>
      <c r="BI269" s="38"/>
      <c r="BJ269" s="38"/>
      <c r="BK269" s="38"/>
      <c r="BL269" s="38"/>
      <c r="BM269" s="38"/>
      <c r="BN269" s="38"/>
      <c r="BO269" s="38"/>
      <c r="BP269" s="38"/>
      <c r="BQ269" s="38"/>
      <c r="BR269" s="38"/>
      <c r="BS269" s="38"/>
      <c r="BT269" s="38"/>
      <c r="BU269" s="38"/>
      <c r="BV269" s="38"/>
      <c r="BW269" s="38"/>
      <c r="BX269" s="38"/>
      <c r="BY269" s="38"/>
      <c r="BZ269" s="38"/>
      <c r="CA269" s="38"/>
      <c r="CB269" s="38"/>
      <c r="CC269" s="38"/>
      <c r="CD269" s="38"/>
      <c r="CE269" s="38"/>
      <c r="CF269" s="38"/>
      <c r="CG269" s="38"/>
      <c r="CH269" s="38"/>
      <c r="CI269" s="38"/>
      <c r="CJ269" s="38"/>
      <c r="CK269" s="38"/>
      <c r="CL269" s="38"/>
      <c r="CM269" s="38"/>
      <c r="CN269" s="38"/>
      <c r="CO269" s="38"/>
      <c r="CP269" s="38"/>
      <c r="CQ269" s="38"/>
      <c r="CR269" s="38"/>
      <c r="CS269" s="38"/>
      <c r="CT269" s="38"/>
      <c r="CU269" s="38"/>
      <c r="CV269" s="38"/>
      <c r="CW269" s="38"/>
      <c r="CX269" s="38"/>
      <c r="CY269" s="38"/>
      <c r="CZ269" s="38"/>
      <c r="DA269" s="38"/>
      <c r="DB269" s="38"/>
      <c r="DC269" s="38"/>
      <c r="DD269" s="38"/>
      <c r="DE269" s="38"/>
      <c r="DF269" s="38"/>
      <c r="DG269" s="38"/>
      <c r="DH269" s="38"/>
      <c r="DI269" s="38"/>
      <c r="DJ269" s="38"/>
      <c r="DK269" s="38"/>
      <c r="DL269" s="38"/>
      <c r="DM269" s="38"/>
      <c r="DN269" s="38"/>
      <c r="DO269" s="38"/>
      <c r="DP269" s="38"/>
      <c r="DQ269" s="38"/>
      <c r="DR269" s="38"/>
      <c r="DS269" s="38"/>
      <c r="DT269" s="38"/>
      <c r="DU269" s="38"/>
      <c r="DV269" s="38"/>
      <c r="DW269" s="38"/>
      <c r="DX269" s="38"/>
      <c r="DY269" s="38"/>
      <c r="DZ269" s="38"/>
      <c r="EA269" s="38"/>
      <c r="EB269" s="38"/>
      <c r="EC269" s="38"/>
      <c r="ED269" s="38"/>
      <c r="EE269" s="38"/>
      <c r="EF269" s="38"/>
      <c r="EG269" s="38"/>
      <c r="EH269" s="38"/>
      <c r="EI269" s="38"/>
      <c r="EJ269" s="38"/>
      <c r="EK269" s="38"/>
      <c r="EL269" s="38"/>
      <c r="EM269" s="38"/>
      <c r="EN269" s="38"/>
      <c r="EO269" s="38"/>
      <c r="EP269" s="38"/>
      <c r="EQ269" s="38"/>
      <c r="ER269" s="38"/>
      <c r="ES269" s="38"/>
      <c r="ET269" s="38"/>
      <c r="EU269" s="38"/>
      <c r="EV269" s="38"/>
      <c r="EW269" s="38"/>
      <c r="EX269" s="38"/>
      <c r="EY269" s="38"/>
      <c r="EZ269" s="38"/>
      <c r="FA269" s="38"/>
      <c r="FB269" s="38"/>
      <c r="FC269" s="38"/>
      <c r="FD269" s="38"/>
      <c r="FE269" s="38"/>
      <c r="FF269" s="38"/>
      <c r="FG269" s="38"/>
      <c r="FH269" s="38"/>
      <c r="FI269" s="38"/>
      <c r="FJ269" s="38"/>
      <c r="FK269" s="38"/>
      <c r="FL269" s="38"/>
      <c r="FM269" s="38"/>
      <c r="FN269" s="38"/>
      <c r="FO269" s="38"/>
      <c r="FP269" s="38"/>
      <c r="FQ269" s="38"/>
      <c r="FR269" s="38"/>
      <c r="FS269" s="38"/>
      <c r="FT269" s="38"/>
      <c r="FU269" s="38"/>
      <c r="FV269" s="38"/>
      <c r="FW269" s="38"/>
      <c r="FX269" s="38"/>
      <c r="FY269" s="38"/>
      <c r="FZ269" s="38"/>
      <c r="GA269" s="38"/>
      <c r="GB269" s="38"/>
      <c r="GC269" s="38"/>
      <c r="GD269" s="38"/>
      <c r="GE269" s="38"/>
      <c r="GF269" s="38"/>
      <c r="GG269" s="38"/>
      <c r="GH269" s="38"/>
      <c r="GI269" s="38"/>
      <c r="GJ269" s="38"/>
      <c r="GK269" s="38"/>
      <c r="GL269" s="38"/>
      <c r="GM269" s="38"/>
      <c r="GN269" s="38"/>
      <c r="GO269" s="38"/>
      <c r="GP269" s="38"/>
      <c r="GQ269" s="38"/>
      <c r="GR269" s="38"/>
      <c r="GS269" s="38"/>
      <c r="GT269" s="38"/>
      <c r="GU269" s="38"/>
      <c r="GV269" s="38"/>
      <c r="GW269" s="38"/>
      <c r="GX269" s="38"/>
      <c r="GY269" s="38"/>
      <c r="GZ269" s="38"/>
      <c r="HA269" s="38"/>
      <c r="HB269" s="38"/>
      <c r="HC269" s="38"/>
      <c r="HD269" s="38"/>
      <c r="HE269" s="38"/>
      <c r="HF269" s="38"/>
      <c r="HG269" s="38"/>
      <c r="HH269" s="38"/>
      <c r="HI269" s="38"/>
      <c r="HJ269" s="38"/>
      <c r="HK269" s="38"/>
      <c r="HL269" s="38"/>
      <c r="HM269" s="38"/>
      <c r="HN269" s="38"/>
      <c r="HO269" s="38"/>
      <c r="HP269" s="38"/>
      <c r="HQ269" s="38"/>
      <c r="HR269" s="38"/>
      <c r="HS269" s="38"/>
      <c r="HT269" s="38"/>
      <c r="HU269" s="38"/>
      <c r="HV269" s="38"/>
      <c r="HW269" s="38"/>
      <c r="HX269" s="38"/>
      <c r="HY269" s="38"/>
      <c r="HZ269" s="38"/>
      <c r="IA269" s="38"/>
      <c r="IB269" s="38"/>
      <c r="IC269" s="38"/>
      <c r="ID269" s="38"/>
      <c r="IE269" s="38"/>
      <c r="IF269" s="38"/>
      <c r="IG269" s="38"/>
      <c r="IH269" s="38"/>
      <c r="II269" s="38"/>
      <c r="IJ269" s="38"/>
      <c r="IK269" s="38"/>
      <c r="IL269" s="38"/>
      <c r="IM269" s="38"/>
      <c r="IN269" s="38"/>
      <c r="IO269" s="38"/>
      <c r="IP269" s="38"/>
      <c r="IQ269" s="38"/>
      <c r="IR269" s="38"/>
      <c r="IS269" s="38"/>
      <c r="IT269" s="38"/>
      <c r="IU269" s="38"/>
      <c r="IV269" s="38"/>
      <c r="IW269" s="38"/>
      <c r="IX269" s="38"/>
      <c r="IY269" s="38"/>
      <c r="IZ269" s="38"/>
      <c r="JA269" s="38"/>
      <c r="JB269" s="38"/>
      <c r="JC269" s="38"/>
      <c r="JD269" s="38"/>
      <c r="JE269" s="38"/>
      <c r="JF269" s="38"/>
      <c r="JG269" s="38"/>
      <c r="JH269" s="38"/>
      <c r="JI269" s="38"/>
      <c r="JJ269" s="38"/>
      <c r="JK269" s="38"/>
      <c r="JL269" s="38"/>
      <c r="JM269" s="38"/>
      <c r="JN269" s="38"/>
      <c r="JO269" s="38"/>
      <c r="JP269" s="38"/>
      <c r="JQ269" s="38"/>
      <c r="JR269" s="38"/>
      <c r="JS269" s="38"/>
      <c r="JT269" s="38"/>
      <c r="JU269" s="38"/>
      <c r="JV269" s="38"/>
      <c r="JW269" s="38"/>
      <c r="JX269" s="38"/>
      <c r="JY269" s="38"/>
      <c r="JZ269" s="38"/>
      <c r="KA269" s="38"/>
      <c r="KB269" s="38"/>
      <c r="KC269" s="38"/>
      <c r="KD269" s="38"/>
      <c r="KE269" s="38"/>
      <c r="KF269" s="38"/>
      <c r="KG269" s="38"/>
      <c r="KH269" s="38"/>
      <c r="KI269" s="38"/>
      <c r="KJ269" s="38"/>
      <c r="KK269" s="38"/>
      <c r="KL269" s="38"/>
      <c r="KM269" s="38"/>
      <c r="KN269" s="38"/>
      <c r="KO269" s="38"/>
      <c r="KP269" s="38"/>
      <c r="KQ269" s="38"/>
      <c r="KR269" s="38"/>
      <c r="KS269" s="38"/>
      <c r="KT269" s="38"/>
      <c r="KU269" s="38"/>
      <c r="KV269" s="38"/>
      <c r="KW269" s="38"/>
      <c r="KX269" s="38"/>
      <c r="KY269" s="38"/>
      <c r="KZ269" s="38"/>
      <c r="LA269" s="38"/>
      <c r="LB269" s="38"/>
      <c r="LC269" s="38"/>
      <c r="LD269" s="38"/>
      <c r="LE269" s="38"/>
      <c r="LF269" s="38"/>
      <c r="LG269" s="38"/>
      <c r="LH269" s="38"/>
      <c r="LI269" s="38"/>
      <c r="LJ269" s="38"/>
      <c r="LK269" s="38"/>
      <c r="LL269" s="38"/>
      <c r="LM269" s="38"/>
      <c r="LN269" s="38"/>
      <c r="LO269" s="38"/>
      <c r="LP269" s="38"/>
      <c r="LQ269" s="38"/>
      <c r="LR269" s="38"/>
      <c r="LS269" s="38"/>
      <c r="LT269" s="38"/>
      <c r="LU269" s="38"/>
      <c r="LV269" s="38"/>
      <c r="LW269" s="38"/>
      <c r="LX269" s="38"/>
      <c r="LY269" s="38"/>
      <c r="LZ269" s="38"/>
      <c r="MA269" s="38"/>
      <c r="MB269" s="38"/>
      <c r="MC269" s="38"/>
      <c r="MD269" s="38"/>
      <c r="ME269" s="38"/>
      <c r="MF269" s="38"/>
      <c r="MG269" s="38"/>
      <c r="MH269" s="38"/>
      <c r="MI269" s="38"/>
      <c r="MJ269" s="38"/>
      <c r="MK269" s="38"/>
      <c r="ML269" s="38"/>
      <c r="MM269" s="38"/>
      <c r="MN269" s="38"/>
      <c r="MO269" s="38"/>
      <c r="MP269" s="38"/>
      <c r="MQ269" s="38"/>
      <c r="MR269" s="38"/>
      <c r="MS269" s="38"/>
      <c r="MT269" s="38"/>
      <c r="MU269" s="38"/>
      <c r="MV269" s="38"/>
      <c r="MW269" s="38"/>
      <c r="MX269" s="38"/>
      <c r="MY269" s="38"/>
      <c r="MZ269" s="38"/>
      <c r="NA269" s="38"/>
      <c r="NB269" s="38"/>
      <c r="NC269" s="38"/>
      <c r="ND269" s="38"/>
      <c r="NE269" s="38"/>
      <c r="NF269" s="38"/>
      <c r="NG269" s="38"/>
      <c r="NH269" s="38"/>
      <c r="NI269" s="38"/>
      <c r="NJ269" s="38"/>
      <c r="NK269" s="38"/>
      <c r="NL269" s="38"/>
      <c r="NM269" s="38"/>
      <c r="NN269" s="38"/>
      <c r="NO269" s="38"/>
      <c r="NP269" s="38"/>
      <c r="NQ269" s="38"/>
      <c r="NR269" s="38"/>
      <c r="NS269" s="38"/>
      <c r="NT269" s="38"/>
      <c r="NU269" s="38"/>
      <c r="NV269" s="38"/>
      <c r="NW269" s="38"/>
      <c r="NX269" s="38"/>
      <c r="NY269" s="38"/>
      <c r="NZ269" s="38"/>
      <c r="OA269" s="38"/>
      <c r="OB269" s="38"/>
      <c r="OC269" s="38"/>
      <c r="OD269" s="38"/>
      <c r="OE269" s="38"/>
      <c r="OF269" s="38"/>
      <c r="OG269" s="38"/>
      <c r="OH269" s="38"/>
      <c r="OI269" s="38"/>
      <c r="OJ269" s="38"/>
      <c r="OK269" s="38"/>
      <c r="OL269" s="38"/>
      <c r="OM269" s="38"/>
      <c r="ON269" s="38"/>
      <c r="OO269" s="38"/>
      <c r="OP269" s="38"/>
      <c r="OQ269" s="38"/>
      <c r="OR269" s="38"/>
      <c r="OS269" s="38"/>
      <c r="OT269" s="38"/>
      <c r="OU269" s="38"/>
      <c r="OV269" s="38"/>
      <c r="OW269" s="38"/>
      <c r="OX269" s="38"/>
      <c r="OY269" s="38"/>
      <c r="OZ269" s="38"/>
      <c r="PA269" s="38"/>
      <c r="PB269" s="38"/>
      <c r="PC269" s="38"/>
      <c r="PD269" s="38"/>
      <c r="PE269" s="38"/>
      <c r="PF269" s="38"/>
      <c r="PG269" s="38"/>
      <c r="PH269" s="38"/>
      <c r="PI269" s="38"/>
      <c r="PJ269" s="38"/>
      <c r="PK269" s="38"/>
      <c r="PL269" s="38"/>
      <c r="PM269" s="38"/>
      <c r="PN269" s="38"/>
      <c r="PO269" s="38"/>
      <c r="PP269" s="38"/>
      <c r="PQ269" s="38"/>
      <c r="PR269" s="38"/>
      <c r="PS269" s="38"/>
      <c r="PT269" s="38"/>
      <c r="PU269" s="38"/>
      <c r="PV269" s="38"/>
      <c r="PW269" s="38"/>
      <c r="PX269" s="38"/>
      <c r="PY269" s="38"/>
      <c r="PZ269" s="38"/>
      <c r="QA269" s="38"/>
      <c r="QB269" s="38"/>
      <c r="QC269" s="38"/>
      <c r="QD269" s="38"/>
      <c r="QE269" s="38"/>
      <c r="QF269" s="38"/>
      <c r="QG269" s="38"/>
      <c r="QH269" s="38"/>
      <c r="QI269" s="38"/>
      <c r="QJ269" s="38"/>
      <c r="QK269" s="38"/>
      <c r="QL269" s="38"/>
      <c r="QM269" s="38"/>
      <c r="QN269" s="38"/>
      <c r="QO269" s="38"/>
      <c r="QP269" s="38"/>
      <c r="QQ269" s="38"/>
      <c r="QR269" s="38"/>
      <c r="QS269" s="38"/>
      <c r="QT269" s="38"/>
      <c r="QU269" s="38"/>
      <c r="QV269" s="38"/>
      <c r="QW269" s="38"/>
      <c r="QX269" s="38"/>
      <c r="QY269" s="38"/>
      <c r="QZ269" s="38"/>
      <c r="RA269" s="38"/>
      <c r="RB269" s="38"/>
      <c r="RC269" s="38"/>
      <c r="RD269" s="38"/>
      <c r="RE269" s="38"/>
      <c r="RF269" s="38"/>
      <c r="RG269" s="38"/>
      <c r="RH269" s="38"/>
      <c r="RI269" s="38"/>
      <c r="RJ269" s="38"/>
      <c r="RK269" s="38"/>
      <c r="RL269" s="38"/>
      <c r="RM269" s="38"/>
      <c r="RN269" s="38"/>
      <c r="RO269" s="38"/>
      <c r="RP269" s="38"/>
      <c r="RQ269" s="38"/>
      <c r="RR269" s="38"/>
      <c r="RS269" s="38"/>
      <c r="RT269" s="38"/>
      <c r="RU269" s="38"/>
      <c r="RV269" s="38"/>
      <c r="RW269" s="38"/>
      <c r="RX269" s="38"/>
      <c r="RY269" s="38"/>
      <c r="RZ269" s="38"/>
      <c r="SA269" s="38"/>
      <c r="SB269" s="38"/>
      <c r="SC269" s="38"/>
      <c r="SD269" s="38"/>
      <c r="SE269" s="38"/>
      <c r="SF269" s="38"/>
      <c r="SG269" s="38"/>
      <c r="SH269" s="38"/>
      <c r="SI269" s="38"/>
      <c r="SJ269" s="38"/>
      <c r="SK269" s="38"/>
      <c r="SL269" s="38"/>
      <c r="SM269" s="38"/>
      <c r="SN269" s="38"/>
      <c r="SO269" s="38"/>
      <c r="SP269" s="38"/>
      <c r="SQ269" s="38"/>
      <c r="SR269" s="38"/>
      <c r="SS269" s="38"/>
      <c r="ST269" s="38"/>
      <c r="SU269" s="38"/>
      <c r="SV269" s="38"/>
      <c r="SW269" s="38"/>
      <c r="SX269" s="38"/>
      <c r="SY269" s="38"/>
      <c r="SZ269" s="38"/>
      <c r="TA269" s="38"/>
      <c r="TB269" s="38"/>
      <c r="TC269" s="38"/>
      <c r="TD269" s="38"/>
      <c r="TE269" s="38"/>
      <c r="TF269" s="38"/>
      <c r="TG269" s="38"/>
      <c r="TH269" s="38"/>
      <c r="TI269" s="38"/>
      <c r="TJ269" s="38"/>
      <c r="TK269" s="38"/>
      <c r="TL269" s="38"/>
      <c r="TM269" s="38"/>
      <c r="TN269" s="38"/>
      <c r="TO269" s="38"/>
      <c r="TP269" s="38"/>
      <c r="TQ269" s="38"/>
      <c r="TR269" s="38"/>
      <c r="TS269" s="38"/>
      <c r="TT269" s="38"/>
      <c r="TU269" s="38"/>
      <c r="TV269" s="38"/>
      <c r="TW269" s="38"/>
      <c r="TX269" s="38"/>
      <c r="TY269" s="38"/>
      <c r="TZ269" s="38"/>
      <c r="UA269" s="38"/>
      <c r="UB269" s="38"/>
      <c r="UC269" s="38"/>
      <c r="UD269" s="38"/>
      <c r="UE269" s="38"/>
      <c r="UF269" s="38"/>
      <c r="UG269" s="38"/>
      <c r="UH269" s="38"/>
      <c r="UI269" s="38"/>
      <c r="UJ269" s="38"/>
      <c r="UK269" s="38"/>
      <c r="UL269" s="38"/>
      <c r="UM269" s="38"/>
      <c r="UN269" s="38"/>
      <c r="UO269" s="38"/>
      <c r="UP269" s="38"/>
      <c r="UQ269" s="38"/>
      <c r="UR269" s="38"/>
      <c r="US269" s="38"/>
      <c r="UT269" s="38"/>
      <c r="UU269" s="38"/>
      <c r="UV269" s="38"/>
      <c r="UW269" s="38"/>
      <c r="UX269" s="38"/>
      <c r="UY269" s="38"/>
      <c r="UZ269" s="38"/>
      <c r="VA269" s="38"/>
      <c r="VB269" s="38"/>
      <c r="VC269" s="38"/>
      <c r="VD269" s="38"/>
      <c r="VE269" s="38"/>
      <c r="VF269" s="38"/>
      <c r="VG269" s="38"/>
      <c r="VH269" s="38"/>
      <c r="VI269" s="38"/>
      <c r="VJ269" s="38"/>
      <c r="VK269" s="38"/>
      <c r="VL269" s="38"/>
      <c r="VM269" s="38"/>
      <c r="VN269" s="38"/>
      <c r="VO269" s="38"/>
      <c r="VP269" s="38"/>
      <c r="VQ269" s="38"/>
      <c r="VR269" s="38"/>
      <c r="VS269" s="38"/>
      <c r="VT269" s="38"/>
      <c r="VU269" s="38"/>
      <c r="VV269" s="38"/>
      <c r="VW269" s="38"/>
      <c r="VX269" s="38"/>
      <c r="VY269" s="38"/>
      <c r="VZ269" s="38"/>
      <c r="WA269" s="38"/>
      <c r="WB269" s="38"/>
      <c r="WC269" s="38"/>
      <c r="WD269" s="38"/>
      <c r="WE269" s="38"/>
      <c r="WF269" s="38"/>
      <c r="WG269" s="38"/>
      <c r="WH269" s="38"/>
      <c r="WI269" s="38"/>
      <c r="WJ269" s="38"/>
      <c r="WK269" s="38"/>
      <c r="WL269" s="38"/>
      <c r="WM269" s="38"/>
      <c r="WN269" s="38"/>
      <c r="WO269" s="38"/>
      <c r="WP269" s="38"/>
      <c r="WQ269" s="38"/>
      <c r="WR269" s="38"/>
      <c r="WS269" s="38"/>
      <c r="WT269" s="38"/>
      <c r="WU269" s="38"/>
      <c r="WV269" s="38"/>
      <c r="WW269" s="38"/>
      <c r="WX269" s="38"/>
      <c r="WY269" s="38"/>
      <c r="WZ269" s="38"/>
      <c r="XA269" s="38"/>
      <c r="XB269" s="38"/>
      <c r="XC269" s="38"/>
      <c r="XD269" s="38"/>
      <c r="XE269" s="38"/>
      <c r="XF269" s="38"/>
      <c r="XG269" s="38"/>
      <c r="XH269" s="38"/>
      <c r="XI269" s="38"/>
      <c r="XJ269" s="38"/>
      <c r="XK269" s="38"/>
      <c r="XL269" s="38"/>
      <c r="XM269" s="38"/>
      <c r="XN269" s="38"/>
      <c r="XO269" s="38"/>
      <c r="XP269" s="38"/>
      <c r="XQ269" s="38"/>
      <c r="XR269" s="38"/>
      <c r="XS269" s="38"/>
      <c r="XT269" s="38"/>
      <c r="XU269" s="38"/>
      <c r="XV269" s="38"/>
      <c r="XW269" s="38"/>
      <c r="XX269" s="38"/>
      <c r="XY269" s="38"/>
      <c r="XZ269" s="38"/>
      <c r="YA269" s="38"/>
      <c r="YB269" s="38"/>
      <c r="YC269" s="38"/>
      <c r="YD269" s="38"/>
      <c r="YE269" s="38"/>
      <c r="YF269" s="38"/>
      <c r="YG269" s="38"/>
      <c r="YH269" s="38"/>
      <c r="YI269" s="38"/>
      <c r="YJ269" s="38"/>
      <c r="YK269" s="38"/>
      <c r="YL269" s="38"/>
      <c r="YM269" s="38"/>
      <c r="YN269" s="38"/>
      <c r="YO269" s="38"/>
      <c r="YP269" s="38"/>
      <c r="YQ269" s="38"/>
      <c r="YR269" s="38"/>
    </row>
    <row r="270" spans="1:668" s="50" customFormat="1" ht="15.75" x14ac:dyDescent="0.25">
      <c r="A270" s="38"/>
      <c r="B270" s="61"/>
      <c r="C270" s="61"/>
      <c r="D270" s="61"/>
      <c r="E270" s="61"/>
      <c r="F270" s="150"/>
      <c r="G270" s="164"/>
      <c r="H270" s="150"/>
      <c r="I270" s="150"/>
      <c r="J270" s="150"/>
      <c r="K270" s="150"/>
      <c r="L270" s="150"/>
      <c r="M270" s="53"/>
      <c r="O270" s="38"/>
      <c r="P270" s="38"/>
      <c r="Q270" s="38"/>
      <c r="R270" s="38"/>
      <c r="S270" s="38"/>
      <c r="T270" s="38"/>
      <c r="U270" s="38"/>
      <c r="V270" s="38"/>
      <c r="W270" s="38"/>
      <c r="X270" s="38"/>
      <c r="Y270" s="38"/>
      <c r="Z270" s="38"/>
      <c r="AA270" s="38"/>
      <c r="AB270" s="38"/>
      <c r="AC270" s="38"/>
      <c r="AD270" s="38"/>
      <c r="AE270" s="38"/>
      <c r="AF270" s="38"/>
      <c r="AG270" s="38"/>
      <c r="AH270" s="38"/>
      <c r="AI270" s="38"/>
      <c r="AJ270" s="38"/>
      <c r="AK270" s="38"/>
      <c r="AL270" s="38"/>
      <c r="AM270" s="38"/>
      <c r="AN270" s="38"/>
      <c r="AO270" s="38"/>
      <c r="AP270" s="38"/>
      <c r="AQ270" s="38"/>
      <c r="AR270" s="38"/>
      <c r="AS270" s="38"/>
      <c r="AT270" s="38"/>
      <c r="AU270" s="38"/>
      <c r="AV270" s="38"/>
      <c r="AW270" s="38"/>
      <c r="AX270" s="38"/>
      <c r="AY270" s="38"/>
      <c r="AZ270" s="38"/>
      <c r="BA270" s="38"/>
      <c r="BB270" s="38"/>
      <c r="BC270" s="38"/>
      <c r="BD270" s="38"/>
      <c r="BE270" s="38"/>
      <c r="BF270" s="38"/>
      <c r="BG270" s="38"/>
      <c r="BH270" s="38"/>
      <c r="BI270" s="38"/>
      <c r="BJ270" s="38"/>
      <c r="BK270" s="38"/>
      <c r="BL270" s="38"/>
      <c r="BM270" s="38"/>
      <c r="BN270" s="38"/>
      <c r="BO270" s="38"/>
      <c r="BP270" s="38"/>
      <c r="BQ270" s="38"/>
      <c r="BR270" s="38"/>
      <c r="BS270" s="38"/>
      <c r="BT270" s="38"/>
      <c r="BU270" s="38"/>
      <c r="BV270" s="38"/>
      <c r="BW270" s="38"/>
      <c r="BX270" s="38"/>
      <c r="BY270" s="38"/>
      <c r="BZ270" s="38"/>
      <c r="CA270" s="38"/>
      <c r="CB270" s="38"/>
      <c r="CC270" s="38"/>
      <c r="CD270" s="38"/>
      <c r="CE270" s="38"/>
      <c r="CF270" s="38"/>
      <c r="CG270" s="38"/>
      <c r="CH270" s="38"/>
      <c r="CI270" s="38"/>
      <c r="CJ270" s="38"/>
      <c r="CK270" s="38"/>
      <c r="CL270" s="38"/>
      <c r="CM270" s="38"/>
      <c r="CN270" s="38"/>
      <c r="CO270" s="38"/>
      <c r="CP270" s="38"/>
      <c r="CQ270" s="38"/>
      <c r="CR270" s="38"/>
      <c r="CS270" s="38"/>
      <c r="CT270" s="38"/>
      <c r="CU270" s="38"/>
      <c r="CV270" s="38"/>
      <c r="CW270" s="38"/>
      <c r="CX270" s="38"/>
      <c r="CY270" s="38"/>
      <c r="CZ270" s="38"/>
      <c r="DA270" s="38"/>
      <c r="DB270" s="38"/>
      <c r="DC270" s="38"/>
      <c r="DD270" s="38"/>
      <c r="DE270" s="38"/>
      <c r="DF270" s="38"/>
      <c r="DG270" s="38"/>
      <c r="DH270" s="38"/>
      <c r="DI270" s="38"/>
      <c r="DJ270" s="38"/>
      <c r="DK270" s="38"/>
      <c r="DL270" s="38"/>
      <c r="DM270" s="38"/>
      <c r="DN270" s="38"/>
      <c r="DO270" s="38"/>
      <c r="DP270" s="38"/>
      <c r="DQ270" s="38"/>
      <c r="DR270" s="38"/>
      <c r="DS270" s="38"/>
      <c r="DT270" s="38"/>
      <c r="DU270" s="38"/>
      <c r="DV270" s="38"/>
      <c r="DW270" s="38"/>
      <c r="DX270" s="38"/>
      <c r="DY270" s="38"/>
      <c r="DZ270" s="38"/>
      <c r="EA270" s="38"/>
      <c r="EB270" s="38"/>
      <c r="EC270" s="38"/>
      <c r="ED270" s="38"/>
      <c r="EE270" s="38"/>
      <c r="EF270" s="38"/>
      <c r="EG270" s="38"/>
      <c r="EH270" s="38"/>
      <c r="EI270" s="38"/>
      <c r="EJ270" s="38"/>
      <c r="EK270" s="38"/>
      <c r="EL270" s="38"/>
      <c r="EM270" s="38"/>
      <c r="EN270" s="38"/>
      <c r="EO270" s="38"/>
      <c r="EP270" s="38"/>
      <c r="EQ270" s="38"/>
      <c r="ER270" s="38"/>
      <c r="ES270" s="38"/>
      <c r="ET270" s="38"/>
      <c r="EU270" s="38"/>
      <c r="EV270" s="38"/>
      <c r="EW270" s="38"/>
      <c r="EX270" s="38"/>
      <c r="EY270" s="38"/>
      <c r="EZ270" s="38"/>
      <c r="FA270" s="38"/>
      <c r="FB270" s="38"/>
      <c r="FC270" s="38"/>
      <c r="FD270" s="38"/>
      <c r="FE270" s="38"/>
      <c r="FF270" s="38"/>
      <c r="FG270" s="38"/>
      <c r="FH270" s="38"/>
      <c r="FI270" s="38"/>
      <c r="FJ270" s="38"/>
      <c r="FK270" s="38"/>
      <c r="FL270" s="38"/>
      <c r="FM270" s="38"/>
      <c r="FN270" s="38"/>
      <c r="FO270" s="38"/>
      <c r="FP270" s="38"/>
      <c r="FQ270" s="38"/>
      <c r="FR270" s="38"/>
      <c r="FS270" s="38"/>
      <c r="FT270" s="38"/>
      <c r="FU270" s="38"/>
      <c r="FV270" s="38"/>
      <c r="FW270" s="38"/>
      <c r="FX270" s="38"/>
      <c r="FY270" s="38"/>
      <c r="FZ270" s="38"/>
      <c r="GA270" s="38"/>
      <c r="GB270" s="38"/>
      <c r="GC270" s="38"/>
      <c r="GD270" s="38"/>
      <c r="GE270" s="38"/>
      <c r="GF270" s="38"/>
      <c r="GG270" s="38"/>
      <c r="GH270" s="38"/>
      <c r="GI270" s="38"/>
      <c r="GJ270" s="38"/>
      <c r="GK270" s="38"/>
      <c r="GL270" s="38"/>
      <c r="GM270" s="38"/>
      <c r="GN270" s="38"/>
      <c r="GO270" s="38"/>
      <c r="GP270" s="38"/>
      <c r="GQ270" s="38"/>
      <c r="GR270" s="38"/>
      <c r="GS270" s="38"/>
      <c r="GT270" s="38"/>
      <c r="GU270" s="38"/>
      <c r="GV270" s="38"/>
      <c r="GW270" s="38"/>
      <c r="GX270" s="38"/>
      <c r="GY270" s="38"/>
      <c r="GZ270" s="38"/>
      <c r="HA270" s="38"/>
      <c r="HB270" s="38"/>
      <c r="HC270" s="38"/>
      <c r="HD270" s="38"/>
      <c r="HE270" s="38"/>
      <c r="HF270" s="38"/>
      <c r="HG270" s="38"/>
      <c r="HH270" s="38"/>
      <c r="HI270" s="38"/>
      <c r="HJ270" s="38"/>
      <c r="HK270" s="38"/>
      <c r="HL270" s="38"/>
      <c r="HM270" s="38"/>
      <c r="HN270" s="38"/>
      <c r="HO270" s="38"/>
      <c r="HP270" s="38"/>
      <c r="HQ270" s="38"/>
      <c r="HR270" s="38"/>
      <c r="HS270" s="38"/>
      <c r="HT270" s="38"/>
      <c r="HU270" s="38"/>
      <c r="HV270" s="38"/>
      <c r="HW270" s="38"/>
      <c r="HX270" s="38"/>
      <c r="HY270" s="38"/>
      <c r="HZ270" s="38"/>
      <c r="IA270" s="38"/>
      <c r="IB270" s="38"/>
      <c r="IC270" s="38"/>
      <c r="ID270" s="38"/>
      <c r="IE270" s="38"/>
      <c r="IF270" s="38"/>
      <c r="IG270" s="38"/>
      <c r="IH270" s="38"/>
      <c r="II270" s="38"/>
      <c r="IJ270" s="38"/>
      <c r="IK270" s="38"/>
      <c r="IL270" s="38"/>
      <c r="IM270" s="38"/>
      <c r="IN270" s="38"/>
      <c r="IO270" s="38"/>
      <c r="IP270" s="38"/>
      <c r="IQ270" s="38"/>
      <c r="IR270" s="38"/>
      <c r="IS270" s="38"/>
      <c r="IT270" s="38"/>
      <c r="IU270" s="38"/>
      <c r="IV270" s="38"/>
      <c r="IW270" s="38"/>
      <c r="IX270" s="38"/>
      <c r="IY270" s="38"/>
      <c r="IZ270" s="38"/>
      <c r="JA270" s="38"/>
      <c r="JB270" s="38"/>
      <c r="JC270" s="38"/>
      <c r="JD270" s="38"/>
      <c r="JE270" s="38"/>
      <c r="JF270" s="38"/>
      <c r="JG270" s="38"/>
      <c r="JH270" s="38"/>
      <c r="JI270" s="38"/>
      <c r="JJ270" s="38"/>
      <c r="JK270" s="38"/>
      <c r="JL270" s="38"/>
      <c r="JM270" s="38"/>
      <c r="JN270" s="38"/>
      <c r="JO270" s="38"/>
      <c r="JP270" s="38"/>
      <c r="JQ270" s="38"/>
      <c r="JR270" s="38"/>
      <c r="JS270" s="38"/>
      <c r="JT270" s="38"/>
      <c r="JU270" s="38"/>
      <c r="JV270" s="38"/>
      <c r="JW270" s="38"/>
      <c r="JX270" s="38"/>
      <c r="JY270" s="38"/>
      <c r="JZ270" s="38"/>
      <c r="KA270" s="38"/>
      <c r="KB270" s="38"/>
      <c r="KC270" s="38"/>
      <c r="KD270" s="38"/>
      <c r="KE270" s="38"/>
      <c r="KF270" s="38"/>
      <c r="KG270" s="38"/>
      <c r="KH270" s="38"/>
      <c r="KI270" s="38"/>
      <c r="KJ270" s="38"/>
      <c r="KK270" s="38"/>
      <c r="KL270" s="38"/>
      <c r="KM270" s="38"/>
      <c r="KN270" s="38"/>
      <c r="KO270" s="38"/>
      <c r="KP270" s="38"/>
      <c r="KQ270" s="38"/>
      <c r="KR270" s="38"/>
      <c r="KS270" s="38"/>
      <c r="KT270" s="38"/>
      <c r="KU270" s="38"/>
      <c r="KV270" s="38"/>
      <c r="KW270" s="38"/>
      <c r="KX270" s="38"/>
      <c r="KY270" s="38"/>
      <c r="KZ270" s="38"/>
      <c r="LA270" s="38"/>
      <c r="LB270" s="38"/>
      <c r="LC270" s="38"/>
      <c r="LD270" s="38"/>
      <c r="LE270" s="38"/>
      <c r="LF270" s="38"/>
      <c r="LG270" s="38"/>
      <c r="LH270" s="38"/>
      <c r="LI270" s="38"/>
      <c r="LJ270" s="38"/>
      <c r="LK270" s="38"/>
      <c r="LL270" s="38"/>
      <c r="LM270" s="38"/>
      <c r="LN270" s="38"/>
      <c r="LO270" s="38"/>
      <c r="LP270" s="38"/>
      <c r="LQ270" s="38"/>
      <c r="LR270" s="38"/>
      <c r="LS270" s="38"/>
      <c r="LT270" s="38"/>
      <c r="LU270" s="38"/>
      <c r="LV270" s="38"/>
      <c r="LW270" s="38"/>
      <c r="LX270" s="38"/>
      <c r="LY270" s="38"/>
      <c r="LZ270" s="38"/>
      <c r="MA270" s="38"/>
      <c r="MB270" s="38"/>
      <c r="MC270" s="38"/>
      <c r="MD270" s="38"/>
      <c r="ME270" s="38"/>
      <c r="MF270" s="38"/>
      <c r="MG270" s="38"/>
      <c r="MH270" s="38"/>
      <c r="MI270" s="38"/>
      <c r="MJ270" s="38"/>
      <c r="MK270" s="38"/>
      <c r="ML270" s="38"/>
      <c r="MM270" s="38"/>
      <c r="MN270" s="38"/>
      <c r="MO270" s="38"/>
      <c r="MP270" s="38"/>
      <c r="MQ270" s="38"/>
      <c r="MR270" s="38"/>
      <c r="MS270" s="38"/>
      <c r="MT270" s="38"/>
      <c r="MU270" s="38"/>
      <c r="MV270" s="38"/>
      <c r="MW270" s="38"/>
      <c r="MX270" s="38"/>
      <c r="MY270" s="38"/>
      <c r="MZ270" s="38"/>
      <c r="NA270" s="38"/>
      <c r="NB270" s="38"/>
      <c r="NC270" s="38"/>
      <c r="ND270" s="38"/>
      <c r="NE270" s="38"/>
      <c r="NF270" s="38"/>
      <c r="NG270" s="38"/>
      <c r="NH270" s="38"/>
      <c r="NI270" s="38"/>
      <c r="NJ270" s="38"/>
      <c r="NK270" s="38"/>
      <c r="NL270" s="38"/>
      <c r="NM270" s="38"/>
      <c r="NN270" s="38"/>
      <c r="NO270" s="38"/>
      <c r="NP270" s="38"/>
      <c r="NQ270" s="38"/>
      <c r="NR270" s="38"/>
      <c r="NS270" s="38"/>
      <c r="NT270" s="38"/>
      <c r="NU270" s="38"/>
      <c r="NV270" s="38"/>
      <c r="NW270" s="38"/>
      <c r="NX270" s="38"/>
      <c r="NY270" s="38"/>
      <c r="NZ270" s="38"/>
      <c r="OA270" s="38"/>
      <c r="OB270" s="38"/>
      <c r="OC270" s="38"/>
      <c r="OD270" s="38"/>
      <c r="OE270" s="38"/>
      <c r="OF270" s="38"/>
      <c r="OG270" s="38"/>
      <c r="OH270" s="38"/>
      <c r="OI270" s="38"/>
      <c r="OJ270" s="38"/>
      <c r="OK270" s="38"/>
      <c r="OL270" s="38"/>
      <c r="OM270" s="38"/>
      <c r="ON270" s="38"/>
      <c r="OO270" s="38"/>
      <c r="OP270" s="38"/>
      <c r="OQ270" s="38"/>
      <c r="OR270" s="38"/>
      <c r="OS270" s="38"/>
      <c r="OT270" s="38"/>
      <c r="OU270" s="38"/>
      <c r="OV270" s="38"/>
      <c r="OW270" s="38"/>
      <c r="OX270" s="38"/>
      <c r="OY270" s="38"/>
      <c r="OZ270" s="38"/>
      <c r="PA270" s="38"/>
      <c r="PB270" s="38"/>
      <c r="PC270" s="38"/>
      <c r="PD270" s="38"/>
      <c r="PE270" s="38"/>
      <c r="PF270" s="38"/>
      <c r="PG270" s="38"/>
      <c r="PH270" s="38"/>
      <c r="PI270" s="38"/>
      <c r="PJ270" s="38"/>
      <c r="PK270" s="38"/>
      <c r="PL270" s="38"/>
      <c r="PM270" s="38"/>
      <c r="PN270" s="38"/>
      <c r="PO270" s="38"/>
      <c r="PP270" s="38"/>
      <c r="PQ270" s="38"/>
      <c r="PR270" s="38"/>
      <c r="PS270" s="38"/>
      <c r="PT270" s="38"/>
      <c r="PU270" s="38"/>
      <c r="PV270" s="38"/>
      <c r="PW270" s="38"/>
      <c r="PX270" s="38"/>
      <c r="PY270" s="38"/>
      <c r="PZ270" s="38"/>
      <c r="QA270" s="38"/>
      <c r="QB270" s="38"/>
      <c r="QC270" s="38"/>
      <c r="QD270" s="38"/>
      <c r="QE270" s="38"/>
      <c r="QF270" s="38"/>
      <c r="QG270" s="38"/>
      <c r="QH270" s="38"/>
      <c r="QI270" s="38"/>
      <c r="QJ270" s="38"/>
      <c r="QK270" s="38"/>
      <c r="QL270" s="38"/>
      <c r="QM270" s="38"/>
      <c r="QN270" s="38"/>
      <c r="QO270" s="38"/>
      <c r="QP270" s="38"/>
      <c r="QQ270" s="38"/>
      <c r="QR270" s="38"/>
      <c r="QS270" s="38"/>
      <c r="QT270" s="38"/>
      <c r="QU270" s="38"/>
      <c r="QV270" s="38"/>
      <c r="QW270" s="38"/>
      <c r="QX270" s="38"/>
      <c r="QY270" s="38"/>
      <c r="QZ270" s="38"/>
      <c r="RA270" s="38"/>
      <c r="RB270" s="38"/>
      <c r="RC270" s="38"/>
      <c r="RD270" s="38"/>
      <c r="RE270" s="38"/>
      <c r="RF270" s="38"/>
      <c r="RG270" s="38"/>
      <c r="RH270" s="38"/>
      <c r="RI270" s="38"/>
      <c r="RJ270" s="38"/>
      <c r="RK270" s="38"/>
      <c r="RL270" s="38"/>
      <c r="RM270" s="38"/>
      <c r="RN270" s="38"/>
      <c r="RO270" s="38"/>
      <c r="RP270" s="38"/>
      <c r="RQ270" s="38"/>
      <c r="RR270" s="38"/>
      <c r="RS270" s="38"/>
      <c r="RT270" s="38"/>
      <c r="RU270" s="38"/>
      <c r="RV270" s="38"/>
      <c r="RW270" s="38"/>
      <c r="RX270" s="38"/>
      <c r="RY270" s="38"/>
      <c r="RZ270" s="38"/>
      <c r="SA270" s="38"/>
      <c r="SB270" s="38"/>
      <c r="SC270" s="38"/>
      <c r="SD270" s="38"/>
      <c r="SE270" s="38"/>
      <c r="SF270" s="38"/>
      <c r="SG270" s="38"/>
      <c r="SH270" s="38"/>
      <c r="SI270" s="38"/>
      <c r="SJ270" s="38"/>
      <c r="SK270" s="38"/>
      <c r="SL270" s="38"/>
      <c r="SM270" s="38"/>
      <c r="SN270" s="38"/>
      <c r="SO270" s="38"/>
      <c r="SP270" s="38"/>
      <c r="SQ270" s="38"/>
      <c r="SR270" s="38"/>
      <c r="SS270" s="38"/>
      <c r="ST270" s="38"/>
      <c r="SU270" s="38"/>
      <c r="SV270" s="38"/>
      <c r="SW270" s="38"/>
      <c r="SX270" s="38"/>
      <c r="SY270" s="38"/>
      <c r="SZ270" s="38"/>
      <c r="TA270" s="38"/>
      <c r="TB270" s="38"/>
      <c r="TC270" s="38"/>
      <c r="TD270" s="38"/>
      <c r="TE270" s="38"/>
      <c r="TF270" s="38"/>
      <c r="TG270" s="38"/>
      <c r="TH270" s="38"/>
      <c r="TI270" s="38"/>
      <c r="TJ270" s="38"/>
      <c r="TK270" s="38"/>
      <c r="TL270" s="38"/>
      <c r="TM270" s="38"/>
      <c r="TN270" s="38"/>
      <c r="TO270" s="38"/>
      <c r="TP270" s="38"/>
      <c r="TQ270" s="38"/>
      <c r="TR270" s="38"/>
      <c r="TS270" s="38"/>
      <c r="TT270" s="38"/>
      <c r="TU270" s="38"/>
      <c r="TV270" s="38"/>
      <c r="TW270" s="38"/>
      <c r="TX270" s="38"/>
      <c r="TY270" s="38"/>
      <c r="TZ270" s="38"/>
      <c r="UA270" s="38"/>
      <c r="UB270" s="38"/>
      <c r="UC270" s="38"/>
      <c r="UD270" s="38"/>
      <c r="UE270" s="38"/>
      <c r="UF270" s="38"/>
      <c r="UG270" s="38"/>
      <c r="UH270" s="38"/>
      <c r="UI270" s="38"/>
      <c r="UJ270" s="38"/>
      <c r="UK270" s="38"/>
      <c r="UL270" s="38"/>
      <c r="UM270" s="38"/>
      <c r="UN270" s="38"/>
      <c r="UO270" s="38"/>
      <c r="UP270" s="38"/>
      <c r="UQ270" s="38"/>
      <c r="UR270" s="38"/>
      <c r="US270" s="38"/>
      <c r="UT270" s="38"/>
      <c r="UU270" s="38"/>
      <c r="UV270" s="38"/>
      <c r="UW270" s="38"/>
      <c r="UX270" s="38"/>
      <c r="UY270" s="38"/>
      <c r="UZ270" s="38"/>
      <c r="VA270" s="38"/>
      <c r="VB270" s="38"/>
      <c r="VC270" s="38"/>
      <c r="VD270" s="38"/>
      <c r="VE270" s="38"/>
      <c r="VF270" s="38"/>
      <c r="VG270" s="38"/>
      <c r="VH270" s="38"/>
      <c r="VI270" s="38"/>
      <c r="VJ270" s="38"/>
      <c r="VK270" s="38"/>
      <c r="VL270" s="38"/>
      <c r="VM270" s="38"/>
      <c r="VN270" s="38"/>
      <c r="VO270" s="38"/>
      <c r="VP270" s="38"/>
      <c r="VQ270" s="38"/>
      <c r="VR270" s="38"/>
      <c r="VS270" s="38"/>
      <c r="VT270" s="38"/>
      <c r="VU270" s="38"/>
      <c r="VV270" s="38"/>
      <c r="VW270" s="38"/>
      <c r="VX270" s="38"/>
      <c r="VY270" s="38"/>
      <c r="VZ270" s="38"/>
      <c r="WA270" s="38"/>
      <c r="WB270" s="38"/>
      <c r="WC270" s="38"/>
      <c r="WD270" s="38"/>
      <c r="WE270" s="38"/>
      <c r="WF270" s="38"/>
      <c r="WG270" s="38"/>
      <c r="WH270" s="38"/>
      <c r="WI270" s="38"/>
      <c r="WJ270" s="38"/>
      <c r="WK270" s="38"/>
      <c r="WL270" s="38"/>
      <c r="WM270" s="38"/>
      <c r="WN270" s="38"/>
      <c r="WO270" s="38"/>
      <c r="WP270" s="38"/>
      <c r="WQ270" s="38"/>
      <c r="WR270" s="38"/>
      <c r="WS270" s="38"/>
      <c r="WT270" s="38"/>
      <c r="WU270" s="38"/>
      <c r="WV270" s="38"/>
      <c r="WW270" s="38"/>
      <c r="WX270" s="38"/>
      <c r="WY270" s="38"/>
      <c r="WZ270" s="38"/>
      <c r="XA270" s="38"/>
      <c r="XB270" s="38"/>
      <c r="XC270" s="38"/>
      <c r="XD270" s="38"/>
      <c r="XE270" s="38"/>
      <c r="XF270" s="38"/>
      <c r="XG270" s="38"/>
      <c r="XH270" s="38"/>
      <c r="XI270" s="38"/>
      <c r="XJ270" s="38"/>
      <c r="XK270" s="38"/>
      <c r="XL270" s="38"/>
      <c r="XM270" s="38"/>
      <c r="XN270" s="38"/>
      <c r="XO270" s="38"/>
      <c r="XP270" s="38"/>
      <c r="XQ270" s="38"/>
      <c r="XR270" s="38"/>
      <c r="XS270" s="38"/>
      <c r="XT270" s="38"/>
      <c r="XU270" s="38"/>
      <c r="XV270" s="38"/>
      <c r="XW270" s="38"/>
      <c r="XX270" s="38"/>
      <c r="XY270" s="38"/>
      <c r="XZ270" s="38"/>
      <c r="YA270" s="38"/>
      <c r="YB270" s="38"/>
      <c r="YC270" s="38"/>
      <c r="YD270" s="38"/>
      <c r="YE270" s="38"/>
      <c r="YF270" s="38"/>
      <c r="YG270" s="38"/>
      <c r="YH270" s="38"/>
      <c r="YI270" s="38"/>
      <c r="YJ270" s="38"/>
      <c r="YK270" s="38"/>
      <c r="YL270" s="38"/>
      <c r="YM270" s="38"/>
      <c r="YN270" s="38"/>
      <c r="YO270" s="38"/>
      <c r="YP270" s="38"/>
      <c r="YQ270" s="38"/>
      <c r="YR270" s="38"/>
    </row>
    <row r="271" spans="1:668" s="50" customFormat="1" ht="15.75" x14ac:dyDescent="0.25">
      <c r="A271" s="38"/>
      <c r="B271" s="2"/>
      <c r="C271" s="2"/>
      <c r="D271" s="1"/>
      <c r="E271" s="1"/>
      <c r="F271" s="132"/>
      <c r="G271" s="133"/>
      <c r="H271" s="132"/>
      <c r="I271" s="132"/>
      <c r="J271" s="132"/>
      <c r="K271" s="132"/>
      <c r="L271" s="133"/>
      <c r="O271" s="38"/>
      <c r="P271" s="38"/>
      <c r="Q271" s="38"/>
      <c r="R271" s="38"/>
      <c r="S271" s="38"/>
      <c r="T271" s="38"/>
      <c r="U271" s="38"/>
      <c r="V271" s="38"/>
      <c r="W271" s="38"/>
      <c r="X271" s="38"/>
      <c r="Y271" s="38"/>
      <c r="Z271" s="38"/>
      <c r="AA271" s="38"/>
      <c r="AB271" s="38"/>
      <c r="AC271" s="38"/>
      <c r="AD271" s="38"/>
      <c r="AE271" s="38"/>
      <c r="AF271" s="38"/>
      <c r="AG271" s="38"/>
      <c r="AH271" s="38"/>
      <c r="AI271" s="38"/>
      <c r="AJ271" s="38"/>
      <c r="AK271" s="38"/>
      <c r="AL271" s="38"/>
      <c r="AM271" s="38"/>
      <c r="AN271" s="38"/>
      <c r="AO271" s="38"/>
      <c r="AP271" s="38"/>
      <c r="AQ271" s="38"/>
      <c r="AR271" s="38"/>
      <c r="AS271" s="38"/>
      <c r="AT271" s="38"/>
      <c r="AU271" s="38"/>
      <c r="AV271" s="38"/>
      <c r="AW271" s="38"/>
      <c r="AX271" s="38"/>
      <c r="AY271" s="38"/>
      <c r="AZ271" s="38"/>
      <c r="BA271" s="38"/>
      <c r="BB271" s="38"/>
      <c r="BC271" s="38"/>
      <c r="BD271" s="38"/>
      <c r="BE271" s="38"/>
      <c r="BF271" s="38"/>
      <c r="BG271" s="38"/>
      <c r="BH271" s="38"/>
      <c r="BI271" s="38"/>
      <c r="BJ271" s="38"/>
      <c r="BK271" s="38"/>
      <c r="BL271" s="38"/>
      <c r="BM271" s="38"/>
      <c r="BN271" s="38"/>
      <c r="BO271" s="38"/>
      <c r="BP271" s="38"/>
      <c r="BQ271" s="38"/>
      <c r="BR271" s="38"/>
      <c r="BS271" s="38"/>
      <c r="BT271" s="38"/>
      <c r="BU271" s="38"/>
      <c r="BV271" s="38"/>
      <c r="BW271" s="38"/>
      <c r="BX271" s="38"/>
      <c r="BY271" s="38"/>
      <c r="BZ271" s="38"/>
      <c r="CA271" s="38"/>
      <c r="CB271" s="38"/>
      <c r="CC271" s="38"/>
      <c r="CD271" s="38"/>
      <c r="CE271" s="38"/>
      <c r="CF271" s="38"/>
      <c r="CG271" s="38"/>
      <c r="CH271" s="38"/>
      <c r="CI271" s="38"/>
      <c r="CJ271" s="38"/>
      <c r="CK271" s="38"/>
      <c r="CL271" s="38"/>
      <c r="CM271" s="38"/>
      <c r="CN271" s="38"/>
      <c r="CO271" s="38"/>
      <c r="CP271" s="38"/>
      <c r="CQ271" s="38"/>
      <c r="CR271" s="38"/>
      <c r="CS271" s="38"/>
      <c r="CT271" s="38"/>
      <c r="CU271" s="38"/>
      <c r="CV271" s="38"/>
      <c r="CW271" s="38"/>
      <c r="CX271" s="38"/>
      <c r="CY271" s="38"/>
      <c r="CZ271" s="38"/>
      <c r="DA271" s="38"/>
      <c r="DB271" s="38"/>
      <c r="DC271" s="38"/>
      <c r="DD271" s="38"/>
      <c r="DE271" s="38"/>
      <c r="DF271" s="38"/>
      <c r="DG271" s="38"/>
      <c r="DH271" s="38"/>
      <c r="DI271" s="38"/>
      <c r="DJ271" s="38"/>
      <c r="DK271" s="38"/>
      <c r="DL271" s="38"/>
      <c r="DM271" s="38"/>
      <c r="DN271" s="38"/>
      <c r="DO271" s="38"/>
      <c r="DP271" s="38"/>
      <c r="DQ271" s="38"/>
      <c r="DR271" s="38"/>
      <c r="DS271" s="38"/>
      <c r="DT271" s="38"/>
      <c r="DU271" s="38"/>
      <c r="DV271" s="38"/>
      <c r="DW271" s="38"/>
      <c r="DX271" s="38"/>
      <c r="DY271" s="38"/>
      <c r="DZ271" s="38"/>
      <c r="EA271" s="38"/>
      <c r="EB271" s="38"/>
      <c r="EC271" s="38"/>
      <c r="ED271" s="38"/>
      <c r="EE271" s="38"/>
      <c r="EF271" s="38"/>
      <c r="EG271" s="38"/>
      <c r="EH271" s="38"/>
      <c r="EI271" s="38"/>
      <c r="EJ271" s="38"/>
      <c r="EK271" s="38"/>
      <c r="EL271" s="38"/>
      <c r="EM271" s="38"/>
      <c r="EN271" s="38"/>
      <c r="EO271" s="38"/>
      <c r="EP271" s="38"/>
      <c r="EQ271" s="38"/>
      <c r="ER271" s="38"/>
      <c r="ES271" s="38"/>
      <c r="ET271" s="38"/>
      <c r="EU271" s="38"/>
      <c r="EV271" s="38"/>
      <c r="EW271" s="38"/>
      <c r="EX271" s="38"/>
      <c r="EY271" s="38"/>
      <c r="EZ271" s="38"/>
      <c r="FA271" s="38"/>
      <c r="FB271" s="38"/>
      <c r="FC271" s="38"/>
      <c r="FD271" s="38"/>
      <c r="FE271" s="38"/>
      <c r="FF271" s="38"/>
      <c r="FG271" s="38"/>
      <c r="FH271" s="38"/>
      <c r="FI271" s="38"/>
      <c r="FJ271" s="38"/>
      <c r="FK271" s="38"/>
      <c r="FL271" s="38"/>
      <c r="FM271" s="38"/>
      <c r="FN271" s="38"/>
      <c r="FO271" s="38"/>
      <c r="FP271" s="38"/>
      <c r="FQ271" s="38"/>
      <c r="FR271" s="38"/>
      <c r="FS271" s="38"/>
      <c r="FT271" s="38"/>
      <c r="FU271" s="38"/>
      <c r="FV271" s="38"/>
      <c r="FW271" s="38"/>
      <c r="FX271" s="38"/>
      <c r="FY271" s="38"/>
      <c r="FZ271" s="38"/>
      <c r="GA271" s="38"/>
      <c r="GB271" s="38"/>
      <c r="GC271" s="38"/>
      <c r="GD271" s="38"/>
      <c r="GE271" s="38"/>
      <c r="GF271" s="38"/>
      <c r="GG271" s="38"/>
      <c r="GH271" s="38"/>
      <c r="GI271" s="38"/>
      <c r="GJ271" s="38"/>
      <c r="GK271" s="38"/>
      <c r="GL271" s="38"/>
      <c r="GM271" s="38"/>
      <c r="GN271" s="38"/>
      <c r="GO271" s="38"/>
      <c r="GP271" s="38"/>
      <c r="GQ271" s="38"/>
      <c r="GR271" s="38"/>
      <c r="GS271" s="38"/>
      <c r="GT271" s="38"/>
      <c r="GU271" s="38"/>
      <c r="GV271" s="38"/>
      <c r="GW271" s="38"/>
      <c r="GX271" s="38"/>
      <c r="GY271" s="38"/>
      <c r="GZ271" s="38"/>
      <c r="HA271" s="38"/>
      <c r="HB271" s="38"/>
      <c r="HC271" s="38"/>
      <c r="HD271" s="38"/>
      <c r="HE271" s="38"/>
      <c r="HF271" s="38"/>
      <c r="HG271" s="38"/>
      <c r="HH271" s="38"/>
      <c r="HI271" s="38"/>
      <c r="HJ271" s="38"/>
      <c r="HK271" s="38"/>
      <c r="HL271" s="38"/>
      <c r="HM271" s="38"/>
      <c r="HN271" s="38"/>
      <c r="HO271" s="38"/>
      <c r="HP271" s="38"/>
      <c r="HQ271" s="38"/>
      <c r="HR271" s="38"/>
      <c r="HS271" s="38"/>
      <c r="HT271" s="38"/>
      <c r="HU271" s="38"/>
      <c r="HV271" s="38"/>
      <c r="HW271" s="38"/>
      <c r="HX271" s="38"/>
      <c r="HY271" s="38"/>
      <c r="HZ271" s="38"/>
      <c r="IA271" s="38"/>
      <c r="IB271" s="38"/>
      <c r="IC271" s="38"/>
      <c r="ID271" s="38"/>
      <c r="IE271" s="38"/>
      <c r="IF271" s="38"/>
      <c r="IG271" s="38"/>
      <c r="IH271" s="38"/>
      <c r="II271" s="38"/>
      <c r="IJ271" s="38"/>
      <c r="IK271" s="38"/>
      <c r="IL271" s="38"/>
      <c r="IM271" s="38"/>
      <c r="IN271" s="38"/>
      <c r="IO271" s="38"/>
      <c r="IP271" s="38"/>
      <c r="IQ271" s="38"/>
      <c r="IR271" s="38"/>
      <c r="IS271" s="38"/>
      <c r="IT271" s="38"/>
      <c r="IU271" s="38"/>
      <c r="IV271" s="38"/>
      <c r="IW271" s="38"/>
      <c r="IX271" s="38"/>
      <c r="IY271" s="38"/>
      <c r="IZ271" s="38"/>
      <c r="JA271" s="38"/>
      <c r="JB271" s="38"/>
      <c r="JC271" s="38"/>
      <c r="JD271" s="38"/>
      <c r="JE271" s="38"/>
      <c r="JF271" s="38"/>
      <c r="JG271" s="38"/>
      <c r="JH271" s="38"/>
      <c r="JI271" s="38"/>
      <c r="JJ271" s="38"/>
      <c r="JK271" s="38"/>
      <c r="JL271" s="38"/>
      <c r="JM271" s="38"/>
      <c r="JN271" s="38"/>
      <c r="JO271" s="38"/>
      <c r="JP271" s="38"/>
      <c r="JQ271" s="38"/>
      <c r="JR271" s="38"/>
      <c r="JS271" s="38"/>
      <c r="JT271" s="38"/>
      <c r="JU271" s="38"/>
      <c r="JV271" s="38"/>
      <c r="JW271" s="38"/>
      <c r="JX271" s="38"/>
      <c r="JY271" s="38"/>
      <c r="JZ271" s="38"/>
      <c r="KA271" s="38"/>
      <c r="KB271" s="38"/>
      <c r="KC271" s="38"/>
      <c r="KD271" s="38"/>
      <c r="KE271" s="38"/>
      <c r="KF271" s="38"/>
      <c r="KG271" s="38"/>
      <c r="KH271" s="38"/>
      <c r="KI271" s="38"/>
      <c r="KJ271" s="38"/>
      <c r="KK271" s="38"/>
      <c r="KL271" s="38"/>
      <c r="KM271" s="38"/>
      <c r="KN271" s="38"/>
      <c r="KO271" s="38"/>
      <c r="KP271" s="38"/>
      <c r="KQ271" s="38"/>
      <c r="KR271" s="38"/>
      <c r="KS271" s="38"/>
      <c r="KT271" s="38"/>
      <c r="KU271" s="38"/>
      <c r="KV271" s="38"/>
      <c r="KW271" s="38"/>
      <c r="KX271" s="38"/>
      <c r="KY271" s="38"/>
      <c r="KZ271" s="38"/>
      <c r="LA271" s="38"/>
      <c r="LB271" s="38"/>
      <c r="LC271" s="38"/>
      <c r="LD271" s="38"/>
      <c r="LE271" s="38"/>
      <c r="LF271" s="38"/>
      <c r="LG271" s="38"/>
      <c r="LH271" s="38"/>
      <c r="LI271" s="38"/>
      <c r="LJ271" s="38"/>
      <c r="LK271" s="38"/>
      <c r="LL271" s="38"/>
      <c r="LM271" s="38"/>
      <c r="LN271" s="38"/>
      <c r="LO271" s="38"/>
      <c r="LP271" s="38"/>
      <c r="LQ271" s="38"/>
      <c r="LR271" s="38"/>
      <c r="LS271" s="38"/>
      <c r="LT271" s="38"/>
      <c r="LU271" s="38"/>
      <c r="LV271" s="38"/>
      <c r="LW271" s="38"/>
      <c r="LX271" s="38"/>
      <c r="LY271" s="38"/>
      <c r="LZ271" s="38"/>
      <c r="MA271" s="38"/>
      <c r="MB271" s="38"/>
      <c r="MC271" s="38"/>
      <c r="MD271" s="38"/>
      <c r="ME271" s="38"/>
      <c r="MF271" s="38"/>
      <c r="MG271" s="38"/>
      <c r="MH271" s="38"/>
      <c r="MI271" s="38"/>
      <c r="MJ271" s="38"/>
      <c r="MK271" s="38"/>
      <c r="ML271" s="38"/>
      <c r="MM271" s="38"/>
      <c r="MN271" s="38"/>
      <c r="MO271" s="38"/>
      <c r="MP271" s="38"/>
      <c r="MQ271" s="38"/>
      <c r="MR271" s="38"/>
      <c r="MS271" s="38"/>
      <c r="MT271" s="38"/>
      <c r="MU271" s="38"/>
      <c r="MV271" s="38"/>
      <c r="MW271" s="38"/>
      <c r="MX271" s="38"/>
      <c r="MY271" s="38"/>
      <c r="MZ271" s="38"/>
      <c r="NA271" s="38"/>
      <c r="NB271" s="38"/>
      <c r="NC271" s="38"/>
      <c r="ND271" s="38"/>
      <c r="NE271" s="38"/>
      <c r="NF271" s="38"/>
      <c r="NG271" s="38"/>
      <c r="NH271" s="38"/>
      <c r="NI271" s="38"/>
      <c r="NJ271" s="38"/>
      <c r="NK271" s="38"/>
      <c r="NL271" s="38"/>
      <c r="NM271" s="38"/>
      <c r="NN271" s="38"/>
      <c r="NO271" s="38"/>
      <c r="NP271" s="38"/>
      <c r="NQ271" s="38"/>
      <c r="NR271" s="38"/>
      <c r="NS271" s="38"/>
      <c r="NT271" s="38"/>
      <c r="NU271" s="38"/>
      <c r="NV271" s="38"/>
      <c r="NW271" s="38"/>
      <c r="NX271" s="38"/>
      <c r="NY271" s="38"/>
      <c r="NZ271" s="38"/>
      <c r="OA271" s="38"/>
      <c r="OB271" s="38"/>
      <c r="OC271" s="38"/>
      <c r="OD271" s="38"/>
      <c r="OE271" s="38"/>
      <c r="OF271" s="38"/>
      <c r="OG271" s="38"/>
      <c r="OH271" s="38"/>
      <c r="OI271" s="38"/>
      <c r="OJ271" s="38"/>
      <c r="OK271" s="38"/>
      <c r="OL271" s="38"/>
      <c r="OM271" s="38"/>
      <c r="ON271" s="38"/>
      <c r="OO271" s="38"/>
      <c r="OP271" s="38"/>
      <c r="OQ271" s="38"/>
      <c r="OR271" s="38"/>
      <c r="OS271" s="38"/>
      <c r="OT271" s="38"/>
      <c r="OU271" s="38"/>
      <c r="OV271" s="38"/>
      <c r="OW271" s="38"/>
      <c r="OX271" s="38"/>
      <c r="OY271" s="38"/>
      <c r="OZ271" s="38"/>
      <c r="PA271" s="38"/>
      <c r="PB271" s="38"/>
      <c r="PC271" s="38"/>
      <c r="PD271" s="38"/>
      <c r="PE271" s="38"/>
      <c r="PF271" s="38"/>
      <c r="PG271" s="38"/>
      <c r="PH271" s="38"/>
      <c r="PI271" s="38"/>
      <c r="PJ271" s="38"/>
      <c r="PK271" s="38"/>
      <c r="PL271" s="38"/>
      <c r="PM271" s="38"/>
      <c r="PN271" s="38"/>
      <c r="PO271" s="38"/>
      <c r="PP271" s="38"/>
      <c r="PQ271" s="38"/>
      <c r="PR271" s="38"/>
      <c r="PS271" s="38"/>
      <c r="PT271" s="38"/>
      <c r="PU271" s="38"/>
      <c r="PV271" s="38"/>
      <c r="PW271" s="38"/>
      <c r="PX271" s="38"/>
      <c r="PY271" s="38"/>
      <c r="PZ271" s="38"/>
      <c r="QA271" s="38"/>
      <c r="QB271" s="38"/>
      <c r="QC271" s="38"/>
      <c r="QD271" s="38"/>
      <c r="QE271" s="38"/>
      <c r="QF271" s="38"/>
      <c r="QG271" s="38"/>
      <c r="QH271" s="38"/>
      <c r="QI271" s="38"/>
      <c r="QJ271" s="38"/>
      <c r="QK271" s="38"/>
      <c r="QL271" s="38"/>
      <c r="QM271" s="38"/>
      <c r="QN271" s="38"/>
      <c r="QO271" s="38"/>
      <c r="QP271" s="38"/>
      <c r="QQ271" s="38"/>
      <c r="QR271" s="38"/>
      <c r="QS271" s="38"/>
      <c r="QT271" s="38"/>
      <c r="QU271" s="38"/>
      <c r="QV271" s="38"/>
      <c r="QW271" s="38"/>
      <c r="QX271" s="38"/>
      <c r="QY271" s="38"/>
      <c r="QZ271" s="38"/>
      <c r="RA271" s="38"/>
      <c r="RB271" s="38"/>
      <c r="RC271" s="38"/>
      <c r="RD271" s="38"/>
      <c r="RE271" s="38"/>
      <c r="RF271" s="38"/>
      <c r="RG271" s="38"/>
      <c r="RH271" s="38"/>
      <c r="RI271" s="38"/>
      <c r="RJ271" s="38"/>
      <c r="RK271" s="38"/>
      <c r="RL271" s="38"/>
      <c r="RM271" s="38"/>
      <c r="RN271" s="38"/>
      <c r="RO271" s="38"/>
      <c r="RP271" s="38"/>
      <c r="RQ271" s="38"/>
      <c r="RR271" s="38"/>
      <c r="RS271" s="38"/>
      <c r="RT271" s="38"/>
      <c r="RU271" s="38"/>
      <c r="RV271" s="38"/>
      <c r="RW271" s="38"/>
      <c r="RX271" s="38"/>
      <c r="RY271" s="38"/>
      <c r="RZ271" s="38"/>
      <c r="SA271" s="38"/>
      <c r="SB271" s="38"/>
      <c r="SC271" s="38"/>
      <c r="SD271" s="38"/>
      <c r="SE271" s="38"/>
      <c r="SF271" s="38"/>
      <c r="SG271" s="38"/>
      <c r="SH271" s="38"/>
      <c r="SI271" s="38"/>
      <c r="SJ271" s="38"/>
      <c r="SK271" s="38"/>
      <c r="SL271" s="38"/>
      <c r="SM271" s="38"/>
      <c r="SN271" s="38"/>
      <c r="SO271" s="38"/>
      <c r="SP271" s="38"/>
      <c r="SQ271" s="38"/>
      <c r="SR271" s="38"/>
      <c r="SS271" s="38"/>
      <c r="ST271" s="38"/>
      <c r="SU271" s="38"/>
      <c r="SV271" s="38"/>
      <c r="SW271" s="38"/>
      <c r="SX271" s="38"/>
      <c r="SY271" s="38"/>
      <c r="SZ271" s="38"/>
      <c r="TA271" s="38"/>
      <c r="TB271" s="38"/>
      <c r="TC271" s="38"/>
      <c r="TD271" s="38"/>
      <c r="TE271" s="38"/>
      <c r="TF271" s="38"/>
      <c r="TG271" s="38"/>
      <c r="TH271" s="38"/>
      <c r="TI271" s="38"/>
      <c r="TJ271" s="38"/>
      <c r="TK271" s="38"/>
      <c r="TL271" s="38"/>
      <c r="TM271" s="38"/>
      <c r="TN271" s="38"/>
      <c r="TO271" s="38"/>
      <c r="TP271" s="38"/>
      <c r="TQ271" s="38"/>
      <c r="TR271" s="38"/>
      <c r="TS271" s="38"/>
      <c r="TT271" s="38"/>
      <c r="TU271" s="38"/>
      <c r="TV271" s="38"/>
      <c r="TW271" s="38"/>
      <c r="TX271" s="38"/>
      <c r="TY271" s="38"/>
      <c r="TZ271" s="38"/>
      <c r="UA271" s="38"/>
      <c r="UB271" s="38"/>
      <c r="UC271" s="38"/>
      <c r="UD271" s="38"/>
      <c r="UE271" s="38"/>
      <c r="UF271" s="38"/>
      <c r="UG271" s="38"/>
      <c r="UH271" s="38"/>
      <c r="UI271" s="38"/>
      <c r="UJ271" s="38"/>
      <c r="UK271" s="38"/>
      <c r="UL271" s="38"/>
      <c r="UM271" s="38"/>
      <c r="UN271" s="38"/>
      <c r="UO271" s="38"/>
      <c r="UP271" s="38"/>
      <c r="UQ271" s="38"/>
      <c r="UR271" s="38"/>
      <c r="US271" s="38"/>
      <c r="UT271" s="38"/>
      <c r="UU271" s="38"/>
      <c r="UV271" s="38"/>
      <c r="UW271" s="38"/>
      <c r="UX271" s="38"/>
      <c r="UY271" s="38"/>
      <c r="UZ271" s="38"/>
      <c r="VA271" s="38"/>
      <c r="VB271" s="38"/>
      <c r="VC271" s="38"/>
      <c r="VD271" s="38"/>
      <c r="VE271" s="38"/>
      <c r="VF271" s="38"/>
      <c r="VG271" s="38"/>
      <c r="VH271" s="38"/>
      <c r="VI271" s="38"/>
      <c r="VJ271" s="38"/>
      <c r="VK271" s="38"/>
      <c r="VL271" s="38"/>
      <c r="VM271" s="38"/>
      <c r="VN271" s="38"/>
      <c r="VO271" s="38"/>
      <c r="VP271" s="38"/>
      <c r="VQ271" s="38"/>
      <c r="VR271" s="38"/>
      <c r="VS271" s="38"/>
      <c r="VT271" s="38"/>
      <c r="VU271" s="38"/>
      <c r="VV271" s="38"/>
      <c r="VW271" s="38"/>
      <c r="VX271" s="38"/>
      <c r="VY271" s="38"/>
      <c r="VZ271" s="38"/>
      <c r="WA271" s="38"/>
      <c r="WB271" s="38"/>
      <c r="WC271" s="38"/>
      <c r="WD271" s="38"/>
      <c r="WE271" s="38"/>
      <c r="WF271" s="38"/>
      <c r="WG271" s="38"/>
      <c r="WH271" s="38"/>
      <c r="WI271" s="38"/>
      <c r="WJ271" s="38"/>
      <c r="WK271" s="38"/>
      <c r="WL271" s="38"/>
      <c r="WM271" s="38"/>
      <c r="WN271" s="38"/>
      <c r="WO271" s="38"/>
      <c r="WP271" s="38"/>
      <c r="WQ271" s="38"/>
      <c r="WR271" s="38"/>
      <c r="WS271" s="38"/>
      <c r="WT271" s="38"/>
      <c r="WU271" s="38"/>
      <c r="WV271" s="38"/>
      <c r="WW271" s="38"/>
      <c r="WX271" s="38"/>
      <c r="WY271" s="38"/>
      <c r="WZ271" s="38"/>
      <c r="XA271" s="38"/>
      <c r="XB271" s="38"/>
      <c r="XC271" s="38"/>
      <c r="XD271" s="38"/>
      <c r="XE271" s="38"/>
      <c r="XF271" s="38"/>
      <c r="XG271" s="38"/>
      <c r="XH271" s="38"/>
      <c r="XI271" s="38"/>
      <c r="XJ271" s="38"/>
      <c r="XK271" s="38"/>
      <c r="XL271" s="38"/>
      <c r="XM271" s="38"/>
      <c r="XN271" s="38"/>
      <c r="XO271" s="38"/>
      <c r="XP271" s="38"/>
      <c r="XQ271" s="38"/>
      <c r="XR271" s="38"/>
      <c r="XS271" s="38"/>
      <c r="XT271" s="38"/>
      <c r="XU271" s="38"/>
      <c r="XV271" s="38"/>
      <c r="XW271" s="38"/>
      <c r="XX271" s="38"/>
      <c r="XY271" s="38"/>
      <c r="XZ271" s="38"/>
      <c r="YA271" s="38"/>
      <c r="YB271" s="38"/>
      <c r="YC271" s="38"/>
      <c r="YD271" s="38"/>
      <c r="YE271" s="38"/>
      <c r="YF271" s="38"/>
      <c r="YG271" s="38"/>
      <c r="YH271" s="38"/>
      <c r="YI271" s="38"/>
      <c r="YJ271" s="38"/>
      <c r="YK271" s="38"/>
      <c r="YL271" s="38"/>
      <c r="YM271" s="38"/>
      <c r="YN271" s="38"/>
      <c r="YO271" s="38"/>
      <c r="YP271" s="38"/>
      <c r="YQ271" s="38"/>
      <c r="YR271" s="38"/>
    </row>
    <row r="272" spans="1:668" s="50" customFormat="1" ht="15.75" x14ac:dyDescent="0.25">
      <c r="A272" s="38"/>
      <c r="B272" s="2"/>
      <c r="C272" s="2"/>
      <c r="D272" s="1"/>
      <c r="E272" s="1"/>
      <c r="F272" s="132"/>
      <c r="G272" s="133"/>
      <c r="H272" s="132"/>
      <c r="I272" s="132"/>
      <c r="J272" s="132"/>
      <c r="K272" s="132"/>
      <c r="L272" s="133"/>
      <c r="O272" s="38"/>
      <c r="P272" s="38"/>
      <c r="Q272" s="38"/>
      <c r="R272" s="38"/>
      <c r="S272" s="38"/>
      <c r="T272" s="38"/>
      <c r="U272" s="38"/>
      <c r="V272" s="38"/>
      <c r="W272" s="38"/>
      <c r="X272" s="38"/>
      <c r="Y272" s="38"/>
      <c r="Z272" s="38"/>
      <c r="AA272" s="38"/>
      <c r="AB272" s="38"/>
      <c r="AC272" s="38"/>
      <c r="AD272" s="38"/>
      <c r="AE272" s="38"/>
      <c r="AF272" s="38"/>
      <c r="AG272" s="38"/>
      <c r="AH272" s="38"/>
      <c r="AI272" s="38"/>
      <c r="AJ272" s="38"/>
      <c r="AK272" s="38"/>
      <c r="AL272" s="38"/>
      <c r="AM272" s="38"/>
      <c r="AN272" s="38"/>
      <c r="AO272" s="38"/>
      <c r="AP272" s="38"/>
      <c r="AQ272" s="38"/>
      <c r="AR272" s="38"/>
      <c r="AS272" s="38"/>
      <c r="AT272" s="38"/>
      <c r="AU272" s="38"/>
      <c r="AV272" s="38"/>
      <c r="AW272" s="38"/>
      <c r="AX272" s="38"/>
      <c r="AY272" s="38"/>
      <c r="AZ272" s="38"/>
      <c r="BA272" s="38"/>
      <c r="BB272" s="38"/>
      <c r="BC272" s="38"/>
      <c r="BD272" s="38"/>
      <c r="BE272" s="38"/>
      <c r="BF272" s="38"/>
      <c r="BG272" s="38"/>
      <c r="BH272" s="38"/>
      <c r="BI272" s="38"/>
      <c r="BJ272" s="38"/>
      <c r="BK272" s="38"/>
      <c r="BL272" s="38"/>
      <c r="BM272" s="38"/>
      <c r="BN272" s="38"/>
      <c r="BO272" s="38"/>
      <c r="BP272" s="38"/>
      <c r="BQ272" s="38"/>
      <c r="BR272" s="38"/>
      <c r="BS272" s="38"/>
      <c r="BT272" s="38"/>
      <c r="BU272" s="38"/>
      <c r="BV272" s="38"/>
      <c r="BW272" s="38"/>
      <c r="BX272" s="38"/>
      <c r="BY272" s="38"/>
      <c r="BZ272" s="38"/>
      <c r="CA272" s="38"/>
      <c r="CB272" s="38"/>
      <c r="CC272" s="38"/>
      <c r="CD272" s="38"/>
      <c r="CE272" s="38"/>
      <c r="CF272" s="38"/>
      <c r="CG272" s="38"/>
      <c r="CH272" s="38"/>
      <c r="CI272" s="38"/>
      <c r="CJ272" s="38"/>
      <c r="CK272" s="38"/>
      <c r="CL272" s="38"/>
      <c r="CM272" s="38"/>
      <c r="CN272" s="38"/>
      <c r="CO272" s="38"/>
      <c r="CP272" s="38"/>
      <c r="CQ272" s="38"/>
      <c r="CR272" s="38"/>
      <c r="CS272" s="38"/>
      <c r="CT272" s="38"/>
      <c r="CU272" s="38"/>
      <c r="CV272" s="38"/>
      <c r="CW272" s="38"/>
      <c r="CX272" s="38"/>
      <c r="CY272" s="38"/>
      <c r="CZ272" s="38"/>
      <c r="DA272" s="38"/>
      <c r="DB272" s="38"/>
      <c r="DC272" s="38"/>
      <c r="DD272" s="38"/>
      <c r="DE272" s="38"/>
      <c r="DF272" s="38"/>
      <c r="DG272" s="38"/>
      <c r="DH272" s="38"/>
      <c r="DI272" s="38"/>
      <c r="DJ272" s="38"/>
      <c r="DK272" s="38"/>
      <c r="DL272" s="38"/>
      <c r="DM272" s="38"/>
      <c r="DN272" s="38"/>
      <c r="DO272" s="38"/>
      <c r="DP272" s="38"/>
      <c r="DQ272" s="38"/>
      <c r="DR272" s="38"/>
      <c r="DS272" s="38"/>
      <c r="DT272" s="38"/>
      <c r="DU272" s="38"/>
      <c r="DV272" s="38"/>
      <c r="DW272" s="38"/>
      <c r="DX272" s="38"/>
      <c r="DY272" s="38"/>
      <c r="DZ272" s="38"/>
      <c r="EA272" s="38"/>
      <c r="EB272" s="38"/>
      <c r="EC272" s="38"/>
      <c r="ED272" s="38"/>
      <c r="EE272" s="38"/>
      <c r="EF272" s="38"/>
      <c r="EG272" s="38"/>
      <c r="EH272" s="38"/>
      <c r="EI272" s="38"/>
      <c r="EJ272" s="38"/>
      <c r="EK272" s="38"/>
      <c r="EL272" s="38"/>
      <c r="EM272" s="38"/>
      <c r="EN272" s="38"/>
      <c r="EO272" s="38"/>
      <c r="EP272" s="38"/>
      <c r="EQ272" s="38"/>
      <c r="ER272" s="38"/>
      <c r="ES272" s="38"/>
      <c r="ET272" s="38"/>
      <c r="EU272" s="38"/>
      <c r="EV272" s="38"/>
      <c r="EW272" s="38"/>
      <c r="EX272" s="38"/>
      <c r="EY272" s="38"/>
      <c r="EZ272" s="38"/>
      <c r="FA272" s="38"/>
      <c r="FB272" s="38"/>
      <c r="FC272" s="38"/>
      <c r="FD272" s="38"/>
      <c r="FE272" s="38"/>
      <c r="FF272" s="38"/>
      <c r="FG272" s="38"/>
      <c r="FH272" s="38"/>
      <c r="FI272" s="38"/>
      <c r="FJ272" s="38"/>
      <c r="FK272" s="38"/>
      <c r="FL272" s="38"/>
      <c r="FM272" s="38"/>
      <c r="FN272" s="38"/>
      <c r="FO272" s="38"/>
      <c r="FP272" s="38"/>
      <c r="FQ272" s="38"/>
      <c r="FR272" s="38"/>
      <c r="FS272" s="38"/>
      <c r="FT272" s="38"/>
      <c r="FU272" s="38"/>
      <c r="FV272" s="38"/>
      <c r="FW272" s="38"/>
      <c r="FX272" s="38"/>
      <c r="FY272" s="38"/>
      <c r="FZ272" s="38"/>
      <c r="GA272" s="38"/>
      <c r="GB272" s="38"/>
      <c r="GC272" s="38"/>
      <c r="GD272" s="38"/>
      <c r="GE272" s="38"/>
      <c r="GF272" s="38"/>
      <c r="GG272" s="38"/>
      <c r="GH272" s="38"/>
      <c r="GI272" s="38"/>
      <c r="GJ272" s="38"/>
      <c r="GK272" s="38"/>
      <c r="GL272" s="38"/>
      <c r="GM272" s="38"/>
      <c r="GN272" s="38"/>
      <c r="GO272" s="38"/>
      <c r="GP272" s="38"/>
      <c r="GQ272" s="38"/>
      <c r="GR272" s="38"/>
      <c r="GS272" s="38"/>
      <c r="GT272" s="38"/>
      <c r="GU272" s="38"/>
      <c r="GV272" s="38"/>
      <c r="GW272" s="38"/>
      <c r="GX272" s="38"/>
      <c r="GY272" s="38"/>
      <c r="GZ272" s="38"/>
      <c r="HA272" s="38"/>
      <c r="HB272" s="38"/>
      <c r="HC272" s="38"/>
      <c r="HD272" s="38"/>
      <c r="HE272" s="38"/>
      <c r="HF272" s="38"/>
      <c r="HG272" s="38"/>
      <c r="HH272" s="38"/>
      <c r="HI272" s="38"/>
      <c r="HJ272" s="38"/>
      <c r="HK272" s="38"/>
      <c r="HL272" s="38"/>
      <c r="HM272" s="38"/>
      <c r="HN272" s="38"/>
      <c r="HO272" s="38"/>
      <c r="HP272" s="38"/>
      <c r="HQ272" s="38"/>
      <c r="HR272" s="38"/>
      <c r="HS272" s="38"/>
      <c r="HT272" s="38"/>
      <c r="HU272" s="38"/>
      <c r="HV272" s="38"/>
      <c r="HW272" s="38"/>
      <c r="HX272" s="38"/>
      <c r="HY272" s="38"/>
      <c r="HZ272" s="38"/>
      <c r="IA272" s="38"/>
      <c r="IB272" s="38"/>
      <c r="IC272" s="38"/>
      <c r="ID272" s="38"/>
      <c r="IE272" s="38"/>
      <c r="IF272" s="38"/>
      <c r="IG272" s="38"/>
      <c r="IH272" s="38"/>
      <c r="II272" s="38"/>
      <c r="IJ272" s="38"/>
      <c r="IK272" s="38"/>
      <c r="IL272" s="38"/>
      <c r="IM272" s="38"/>
      <c r="IN272" s="38"/>
      <c r="IO272" s="38"/>
      <c r="IP272" s="38"/>
      <c r="IQ272" s="38"/>
      <c r="IR272" s="38"/>
      <c r="IS272" s="38"/>
      <c r="IT272" s="38"/>
      <c r="IU272" s="38"/>
      <c r="IV272" s="38"/>
      <c r="IW272" s="38"/>
      <c r="IX272" s="38"/>
      <c r="IY272" s="38"/>
      <c r="IZ272" s="38"/>
      <c r="JA272" s="38"/>
      <c r="JB272" s="38"/>
      <c r="JC272" s="38"/>
      <c r="JD272" s="38"/>
      <c r="JE272" s="38"/>
      <c r="JF272" s="38"/>
      <c r="JG272" s="38"/>
      <c r="JH272" s="38"/>
      <c r="JI272" s="38"/>
      <c r="JJ272" s="38"/>
      <c r="JK272" s="38"/>
      <c r="JL272" s="38"/>
      <c r="JM272" s="38"/>
      <c r="JN272" s="38"/>
      <c r="JO272" s="38"/>
      <c r="JP272" s="38"/>
      <c r="JQ272" s="38"/>
      <c r="JR272" s="38"/>
      <c r="JS272" s="38"/>
      <c r="JT272" s="38"/>
      <c r="JU272" s="38"/>
      <c r="JV272" s="38"/>
      <c r="JW272" s="38"/>
      <c r="JX272" s="38"/>
      <c r="JY272" s="38"/>
      <c r="JZ272" s="38"/>
      <c r="KA272" s="38"/>
      <c r="KB272" s="38"/>
      <c r="KC272" s="38"/>
      <c r="KD272" s="38"/>
      <c r="KE272" s="38"/>
      <c r="KF272" s="38"/>
      <c r="KG272" s="38"/>
      <c r="KH272" s="38"/>
      <c r="KI272" s="38"/>
      <c r="KJ272" s="38"/>
      <c r="KK272" s="38"/>
      <c r="KL272" s="38"/>
      <c r="KM272" s="38"/>
      <c r="KN272" s="38"/>
      <c r="KO272" s="38"/>
      <c r="KP272" s="38"/>
      <c r="KQ272" s="38"/>
      <c r="KR272" s="38"/>
      <c r="KS272" s="38"/>
      <c r="KT272" s="38"/>
      <c r="KU272" s="38"/>
      <c r="KV272" s="38"/>
      <c r="KW272" s="38"/>
      <c r="KX272" s="38"/>
      <c r="KY272" s="38"/>
      <c r="KZ272" s="38"/>
      <c r="LA272" s="38"/>
      <c r="LB272" s="38"/>
      <c r="LC272" s="38"/>
      <c r="LD272" s="38"/>
      <c r="LE272" s="38"/>
      <c r="LF272" s="38"/>
      <c r="LG272" s="38"/>
      <c r="LH272" s="38"/>
      <c r="LI272" s="38"/>
      <c r="LJ272" s="38"/>
      <c r="LK272" s="38"/>
      <c r="LL272" s="38"/>
      <c r="LM272" s="38"/>
      <c r="LN272" s="38"/>
      <c r="LO272" s="38"/>
      <c r="LP272" s="38"/>
      <c r="LQ272" s="38"/>
      <c r="LR272" s="38"/>
      <c r="LS272" s="38"/>
      <c r="LT272" s="38"/>
      <c r="LU272" s="38"/>
      <c r="LV272" s="38"/>
      <c r="LW272" s="38"/>
      <c r="LX272" s="38"/>
      <c r="LY272" s="38"/>
      <c r="LZ272" s="38"/>
      <c r="MA272" s="38"/>
      <c r="MB272" s="38"/>
      <c r="MC272" s="38"/>
      <c r="MD272" s="38"/>
      <c r="ME272" s="38"/>
      <c r="MF272" s="38"/>
      <c r="MG272" s="38"/>
      <c r="MH272" s="38"/>
      <c r="MI272" s="38"/>
      <c r="MJ272" s="38"/>
      <c r="MK272" s="38"/>
      <c r="ML272" s="38"/>
      <c r="MM272" s="38"/>
      <c r="MN272" s="38"/>
      <c r="MO272" s="38"/>
      <c r="MP272" s="38"/>
      <c r="MQ272" s="38"/>
      <c r="MR272" s="38"/>
      <c r="MS272" s="38"/>
      <c r="MT272" s="38"/>
      <c r="MU272" s="38"/>
      <c r="MV272" s="38"/>
      <c r="MW272" s="38"/>
      <c r="MX272" s="38"/>
      <c r="MY272" s="38"/>
      <c r="MZ272" s="38"/>
      <c r="NA272" s="38"/>
      <c r="NB272" s="38"/>
      <c r="NC272" s="38"/>
      <c r="ND272" s="38"/>
      <c r="NE272" s="38"/>
      <c r="NF272" s="38"/>
      <c r="NG272" s="38"/>
      <c r="NH272" s="38"/>
      <c r="NI272" s="38"/>
      <c r="NJ272" s="38"/>
      <c r="NK272" s="38"/>
      <c r="NL272" s="38"/>
      <c r="NM272" s="38"/>
      <c r="NN272" s="38"/>
      <c r="NO272" s="38"/>
      <c r="NP272" s="38"/>
      <c r="NQ272" s="38"/>
      <c r="NR272" s="38"/>
      <c r="NS272" s="38"/>
      <c r="NT272" s="38"/>
      <c r="NU272" s="38"/>
      <c r="NV272" s="38"/>
      <c r="NW272" s="38"/>
      <c r="NX272" s="38"/>
      <c r="NY272" s="38"/>
      <c r="NZ272" s="38"/>
      <c r="OA272" s="38"/>
      <c r="OB272" s="38"/>
      <c r="OC272" s="38"/>
      <c r="OD272" s="38"/>
      <c r="OE272" s="38"/>
      <c r="OF272" s="38"/>
      <c r="OG272" s="38"/>
      <c r="OH272" s="38"/>
      <c r="OI272" s="38"/>
      <c r="OJ272" s="38"/>
      <c r="OK272" s="38"/>
      <c r="OL272" s="38"/>
      <c r="OM272" s="38"/>
      <c r="ON272" s="38"/>
      <c r="OO272" s="38"/>
      <c r="OP272" s="38"/>
      <c r="OQ272" s="38"/>
      <c r="OR272" s="38"/>
      <c r="OS272" s="38"/>
      <c r="OT272" s="38"/>
      <c r="OU272" s="38"/>
      <c r="OV272" s="38"/>
      <c r="OW272" s="38"/>
      <c r="OX272" s="38"/>
      <c r="OY272" s="38"/>
      <c r="OZ272" s="38"/>
      <c r="PA272" s="38"/>
      <c r="PB272" s="38"/>
      <c r="PC272" s="38"/>
      <c r="PD272" s="38"/>
      <c r="PE272" s="38"/>
      <c r="PF272" s="38"/>
      <c r="PG272" s="38"/>
      <c r="PH272" s="38"/>
      <c r="PI272" s="38"/>
      <c r="PJ272" s="38"/>
      <c r="PK272" s="38"/>
      <c r="PL272" s="38"/>
      <c r="PM272" s="38"/>
      <c r="PN272" s="38"/>
      <c r="PO272" s="38"/>
      <c r="PP272" s="38"/>
      <c r="PQ272" s="38"/>
      <c r="PR272" s="38"/>
      <c r="PS272" s="38"/>
      <c r="PT272" s="38"/>
      <c r="PU272" s="38"/>
      <c r="PV272" s="38"/>
      <c r="PW272" s="38"/>
      <c r="PX272" s="38"/>
      <c r="PY272" s="38"/>
      <c r="PZ272" s="38"/>
      <c r="QA272" s="38"/>
      <c r="QB272" s="38"/>
      <c r="QC272" s="38"/>
      <c r="QD272" s="38"/>
      <c r="QE272" s="38"/>
      <c r="QF272" s="38"/>
      <c r="QG272" s="38"/>
      <c r="QH272" s="38"/>
      <c r="QI272" s="38"/>
      <c r="QJ272" s="38"/>
      <c r="QK272" s="38"/>
      <c r="QL272" s="38"/>
      <c r="QM272" s="38"/>
      <c r="QN272" s="38"/>
      <c r="QO272" s="38"/>
      <c r="QP272" s="38"/>
      <c r="QQ272" s="38"/>
      <c r="QR272" s="38"/>
      <c r="QS272" s="38"/>
      <c r="QT272" s="38"/>
      <c r="QU272" s="38"/>
      <c r="QV272" s="38"/>
      <c r="QW272" s="38"/>
      <c r="QX272" s="38"/>
      <c r="QY272" s="38"/>
      <c r="QZ272" s="38"/>
      <c r="RA272" s="38"/>
      <c r="RB272" s="38"/>
      <c r="RC272" s="38"/>
      <c r="RD272" s="38"/>
      <c r="RE272" s="38"/>
      <c r="RF272" s="38"/>
      <c r="RG272" s="38"/>
      <c r="RH272" s="38"/>
      <c r="RI272" s="38"/>
      <c r="RJ272" s="38"/>
      <c r="RK272" s="38"/>
      <c r="RL272" s="38"/>
      <c r="RM272" s="38"/>
      <c r="RN272" s="38"/>
      <c r="RO272" s="38"/>
      <c r="RP272" s="38"/>
      <c r="RQ272" s="38"/>
      <c r="RR272" s="38"/>
      <c r="RS272" s="38"/>
      <c r="RT272" s="38"/>
      <c r="RU272" s="38"/>
      <c r="RV272" s="38"/>
      <c r="RW272" s="38"/>
      <c r="RX272" s="38"/>
      <c r="RY272" s="38"/>
      <c r="RZ272" s="38"/>
      <c r="SA272" s="38"/>
      <c r="SB272" s="38"/>
      <c r="SC272" s="38"/>
      <c r="SD272" s="38"/>
      <c r="SE272" s="38"/>
      <c r="SF272" s="38"/>
      <c r="SG272" s="38"/>
      <c r="SH272" s="38"/>
      <c r="SI272" s="38"/>
      <c r="SJ272" s="38"/>
      <c r="SK272" s="38"/>
      <c r="SL272" s="38"/>
      <c r="SM272" s="38"/>
      <c r="SN272" s="38"/>
      <c r="SO272" s="38"/>
      <c r="SP272" s="38"/>
      <c r="SQ272" s="38"/>
      <c r="SR272" s="38"/>
      <c r="SS272" s="38"/>
      <c r="ST272" s="38"/>
      <c r="SU272" s="38"/>
      <c r="SV272" s="38"/>
      <c r="SW272" s="38"/>
      <c r="SX272" s="38"/>
      <c r="SY272" s="38"/>
      <c r="SZ272" s="38"/>
      <c r="TA272" s="38"/>
      <c r="TB272" s="38"/>
      <c r="TC272" s="38"/>
      <c r="TD272" s="38"/>
      <c r="TE272" s="38"/>
      <c r="TF272" s="38"/>
      <c r="TG272" s="38"/>
      <c r="TH272" s="38"/>
      <c r="TI272" s="38"/>
      <c r="TJ272" s="38"/>
      <c r="TK272" s="38"/>
      <c r="TL272" s="38"/>
      <c r="TM272" s="38"/>
      <c r="TN272" s="38"/>
      <c r="TO272" s="38"/>
      <c r="TP272" s="38"/>
      <c r="TQ272" s="38"/>
      <c r="TR272" s="38"/>
      <c r="TS272" s="38"/>
      <c r="TT272" s="38"/>
      <c r="TU272" s="38"/>
      <c r="TV272" s="38"/>
      <c r="TW272" s="38"/>
      <c r="TX272" s="38"/>
      <c r="TY272" s="38"/>
      <c r="TZ272" s="38"/>
      <c r="UA272" s="38"/>
      <c r="UB272" s="38"/>
      <c r="UC272" s="38"/>
      <c r="UD272" s="38"/>
      <c r="UE272" s="38"/>
      <c r="UF272" s="38"/>
      <c r="UG272" s="38"/>
      <c r="UH272" s="38"/>
      <c r="UI272" s="38"/>
      <c r="UJ272" s="38"/>
      <c r="UK272" s="38"/>
      <c r="UL272" s="38"/>
      <c r="UM272" s="38"/>
      <c r="UN272" s="38"/>
      <c r="UO272" s="38"/>
      <c r="UP272" s="38"/>
      <c r="UQ272" s="38"/>
      <c r="UR272" s="38"/>
      <c r="US272" s="38"/>
      <c r="UT272" s="38"/>
      <c r="UU272" s="38"/>
      <c r="UV272" s="38"/>
      <c r="UW272" s="38"/>
      <c r="UX272" s="38"/>
      <c r="UY272" s="38"/>
      <c r="UZ272" s="38"/>
      <c r="VA272" s="38"/>
      <c r="VB272" s="38"/>
      <c r="VC272" s="38"/>
      <c r="VD272" s="38"/>
      <c r="VE272" s="38"/>
      <c r="VF272" s="38"/>
      <c r="VG272" s="38"/>
      <c r="VH272" s="38"/>
      <c r="VI272" s="38"/>
      <c r="VJ272" s="38"/>
      <c r="VK272" s="38"/>
      <c r="VL272" s="38"/>
      <c r="VM272" s="38"/>
      <c r="VN272" s="38"/>
      <c r="VO272" s="38"/>
      <c r="VP272" s="38"/>
      <c r="VQ272" s="38"/>
      <c r="VR272" s="38"/>
      <c r="VS272" s="38"/>
      <c r="VT272" s="38"/>
      <c r="VU272" s="38"/>
      <c r="VV272" s="38"/>
      <c r="VW272" s="38"/>
      <c r="VX272" s="38"/>
      <c r="VY272" s="38"/>
      <c r="VZ272" s="38"/>
      <c r="WA272" s="38"/>
      <c r="WB272" s="38"/>
      <c r="WC272" s="38"/>
      <c r="WD272" s="38"/>
      <c r="WE272" s="38"/>
      <c r="WF272" s="38"/>
      <c r="WG272" s="38"/>
      <c r="WH272" s="38"/>
      <c r="WI272" s="38"/>
      <c r="WJ272" s="38"/>
      <c r="WK272" s="38"/>
      <c r="WL272" s="38"/>
      <c r="WM272" s="38"/>
      <c r="WN272" s="38"/>
      <c r="WO272" s="38"/>
      <c r="WP272" s="38"/>
      <c r="WQ272" s="38"/>
      <c r="WR272" s="38"/>
      <c r="WS272" s="38"/>
      <c r="WT272" s="38"/>
      <c r="WU272" s="38"/>
      <c r="WV272" s="38"/>
      <c r="WW272" s="38"/>
      <c r="WX272" s="38"/>
      <c r="WY272" s="38"/>
      <c r="WZ272" s="38"/>
      <c r="XA272" s="38"/>
      <c r="XB272" s="38"/>
      <c r="XC272" s="38"/>
      <c r="XD272" s="38"/>
      <c r="XE272" s="38"/>
      <c r="XF272" s="38"/>
      <c r="XG272" s="38"/>
      <c r="XH272" s="38"/>
      <c r="XI272" s="38"/>
      <c r="XJ272" s="38"/>
      <c r="XK272" s="38"/>
      <c r="XL272" s="38"/>
      <c r="XM272" s="38"/>
      <c r="XN272" s="38"/>
      <c r="XO272" s="38"/>
      <c r="XP272" s="38"/>
      <c r="XQ272" s="38"/>
      <c r="XR272" s="38"/>
      <c r="XS272" s="38"/>
      <c r="XT272" s="38"/>
      <c r="XU272" s="38"/>
      <c r="XV272" s="38"/>
      <c r="XW272" s="38"/>
      <c r="XX272" s="38"/>
      <c r="XY272" s="38"/>
      <c r="XZ272" s="38"/>
      <c r="YA272" s="38"/>
      <c r="YB272" s="38"/>
      <c r="YC272" s="38"/>
      <c r="YD272" s="38"/>
      <c r="YE272" s="38"/>
      <c r="YF272" s="38"/>
      <c r="YG272" s="38"/>
      <c r="YH272" s="38"/>
      <c r="YI272" s="38"/>
      <c r="YJ272" s="38"/>
      <c r="YK272" s="38"/>
      <c r="YL272" s="38"/>
      <c r="YM272" s="38"/>
      <c r="YN272" s="38"/>
      <c r="YO272" s="38"/>
      <c r="YP272" s="38"/>
      <c r="YQ272" s="38"/>
      <c r="YR272" s="38"/>
    </row>
    <row r="273" spans="1:668" s="50" customFormat="1" ht="15.75" x14ac:dyDescent="0.25">
      <c r="A273" s="38"/>
      <c r="B273" s="2"/>
      <c r="C273" s="2"/>
      <c r="D273" s="1"/>
      <c r="E273" s="1"/>
      <c r="F273" s="132"/>
      <c r="G273" s="133"/>
      <c r="H273" s="132"/>
      <c r="I273" s="132"/>
      <c r="J273" s="132"/>
      <c r="K273" s="132"/>
      <c r="L273" s="133"/>
      <c r="O273" s="38"/>
      <c r="P273" s="38"/>
      <c r="Q273" s="38"/>
      <c r="R273" s="38"/>
      <c r="S273" s="38"/>
      <c r="T273" s="38"/>
      <c r="U273" s="38"/>
      <c r="V273" s="38"/>
      <c r="W273" s="38"/>
      <c r="X273" s="38"/>
      <c r="Y273" s="38"/>
      <c r="Z273" s="38"/>
      <c r="AA273" s="38"/>
      <c r="AB273" s="38"/>
      <c r="AC273" s="38"/>
      <c r="AD273" s="38"/>
      <c r="AE273" s="38"/>
      <c r="AF273" s="38"/>
      <c r="AG273" s="38"/>
      <c r="AH273" s="38"/>
      <c r="AI273" s="38"/>
      <c r="AJ273" s="38"/>
      <c r="AK273" s="38"/>
      <c r="AL273" s="38"/>
      <c r="AM273" s="38"/>
      <c r="AN273" s="38"/>
      <c r="AO273" s="38"/>
      <c r="AP273" s="38"/>
      <c r="AQ273" s="38"/>
      <c r="AR273" s="38"/>
      <c r="AS273" s="38"/>
      <c r="AT273" s="38"/>
      <c r="AU273" s="38"/>
      <c r="AV273" s="38"/>
      <c r="AW273" s="38"/>
      <c r="AX273" s="38"/>
      <c r="AY273" s="38"/>
      <c r="AZ273" s="38"/>
      <c r="BA273" s="38"/>
      <c r="BB273" s="38"/>
      <c r="BC273" s="38"/>
      <c r="BD273" s="38"/>
      <c r="BE273" s="38"/>
      <c r="BF273" s="38"/>
      <c r="BG273" s="38"/>
      <c r="BH273" s="38"/>
      <c r="BI273" s="38"/>
      <c r="BJ273" s="38"/>
      <c r="BK273" s="38"/>
      <c r="BL273" s="38"/>
      <c r="BM273" s="38"/>
      <c r="BN273" s="38"/>
      <c r="BO273" s="38"/>
      <c r="BP273" s="38"/>
      <c r="BQ273" s="38"/>
      <c r="BR273" s="38"/>
      <c r="BS273" s="38"/>
      <c r="BT273" s="38"/>
      <c r="BU273" s="38"/>
      <c r="BV273" s="38"/>
      <c r="BW273" s="38"/>
      <c r="BX273" s="38"/>
      <c r="BY273" s="38"/>
      <c r="BZ273" s="38"/>
      <c r="CA273" s="38"/>
      <c r="CB273" s="38"/>
      <c r="CC273" s="38"/>
      <c r="CD273" s="38"/>
      <c r="CE273" s="38"/>
      <c r="CF273" s="38"/>
      <c r="CG273" s="38"/>
      <c r="CH273" s="38"/>
      <c r="CI273" s="38"/>
      <c r="CJ273" s="38"/>
      <c r="CK273" s="38"/>
      <c r="CL273" s="38"/>
      <c r="CM273" s="38"/>
      <c r="CN273" s="38"/>
      <c r="CO273" s="38"/>
      <c r="CP273" s="38"/>
      <c r="CQ273" s="38"/>
      <c r="CR273" s="38"/>
      <c r="CS273" s="38"/>
      <c r="CT273" s="38"/>
      <c r="CU273" s="38"/>
      <c r="CV273" s="38"/>
      <c r="CW273" s="38"/>
      <c r="CX273" s="38"/>
      <c r="CY273" s="38"/>
      <c r="CZ273" s="38"/>
      <c r="DA273" s="38"/>
      <c r="DB273" s="38"/>
      <c r="DC273" s="38"/>
      <c r="DD273" s="38"/>
      <c r="DE273" s="38"/>
      <c r="DF273" s="38"/>
      <c r="DG273" s="38"/>
      <c r="DH273" s="38"/>
      <c r="DI273" s="38"/>
      <c r="DJ273" s="38"/>
      <c r="DK273" s="38"/>
      <c r="DL273" s="38"/>
      <c r="DM273" s="38"/>
      <c r="DN273" s="38"/>
      <c r="DO273" s="38"/>
      <c r="DP273" s="38"/>
      <c r="DQ273" s="38"/>
      <c r="DR273" s="38"/>
      <c r="DS273" s="38"/>
      <c r="DT273" s="38"/>
      <c r="DU273" s="38"/>
      <c r="DV273" s="38"/>
      <c r="DW273" s="38"/>
      <c r="DX273" s="38"/>
      <c r="DY273" s="38"/>
      <c r="DZ273" s="38"/>
      <c r="EA273" s="38"/>
      <c r="EB273" s="38"/>
      <c r="EC273" s="38"/>
      <c r="ED273" s="38"/>
      <c r="EE273" s="38"/>
      <c r="EF273" s="38"/>
      <c r="EG273" s="38"/>
      <c r="EH273" s="38"/>
      <c r="EI273" s="38"/>
      <c r="EJ273" s="38"/>
      <c r="EK273" s="38"/>
      <c r="EL273" s="38"/>
      <c r="EM273" s="38"/>
      <c r="EN273" s="38"/>
      <c r="EO273" s="38"/>
      <c r="EP273" s="38"/>
      <c r="EQ273" s="38"/>
      <c r="ER273" s="38"/>
      <c r="ES273" s="38"/>
      <c r="ET273" s="38"/>
      <c r="EU273" s="38"/>
      <c r="EV273" s="38"/>
      <c r="EW273" s="38"/>
      <c r="EX273" s="38"/>
      <c r="EY273" s="38"/>
      <c r="EZ273" s="38"/>
      <c r="FA273" s="38"/>
      <c r="FB273" s="38"/>
      <c r="FC273" s="38"/>
      <c r="FD273" s="38"/>
      <c r="FE273" s="38"/>
      <c r="FF273" s="38"/>
      <c r="FG273" s="38"/>
      <c r="FH273" s="38"/>
      <c r="FI273" s="38"/>
      <c r="FJ273" s="38"/>
      <c r="FK273" s="38"/>
      <c r="FL273" s="38"/>
      <c r="FM273" s="38"/>
      <c r="FN273" s="38"/>
      <c r="FO273" s="38"/>
      <c r="FP273" s="38"/>
      <c r="FQ273" s="38"/>
      <c r="FR273" s="38"/>
      <c r="FS273" s="38"/>
      <c r="FT273" s="38"/>
      <c r="FU273" s="38"/>
      <c r="FV273" s="38"/>
      <c r="FW273" s="38"/>
      <c r="FX273" s="38"/>
      <c r="FY273" s="38"/>
      <c r="FZ273" s="38"/>
      <c r="GA273" s="38"/>
      <c r="GB273" s="38"/>
      <c r="GC273" s="38"/>
      <c r="GD273" s="38"/>
      <c r="GE273" s="38"/>
      <c r="GF273" s="38"/>
      <c r="GG273" s="38"/>
      <c r="GH273" s="38"/>
      <c r="GI273" s="38"/>
      <c r="GJ273" s="38"/>
      <c r="GK273" s="38"/>
      <c r="GL273" s="38"/>
      <c r="GM273" s="38"/>
      <c r="GN273" s="38"/>
      <c r="GO273" s="38"/>
      <c r="GP273" s="38"/>
      <c r="GQ273" s="38"/>
      <c r="GR273" s="38"/>
      <c r="GS273" s="38"/>
      <c r="GT273" s="38"/>
      <c r="GU273" s="38"/>
      <c r="GV273" s="38"/>
      <c r="GW273" s="38"/>
      <c r="GX273" s="38"/>
      <c r="GY273" s="38"/>
      <c r="GZ273" s="38"/>
      <c r="HA273" s="38"/>
      <c r="HB273" s="38"/>
      <c r="HC273" s="38"/>
      <c r="HD273" s="38"/>
      <c r="HE273" s="38"/>
      <c r="HF273" s="38"/>
      <c r="HG273" s="38"/>
      <c r="HH273" s="38"/>
      <c r="HI273" s="38"/>
      <c r="HJ273" s="38"/>
      <c r="HK273" s="38"/>
      <c r="HL273" s="38"/>
      <c r="HM273" s="38"/>
      <c r="HN273" s="38"/>
      <c r="HO273" s="38"/>
      <c r="HP273" s="38"/>
      <c r="HQ273" s="38"/>
      <c r="HR273" s="38"/>
      <c r="HS273" s="38"/>
      <c r="HT273" s="38"/>
      <c r="HU273" s="38"/>
      <c r="HV273" s="38"/>
      <c r="HW273" s="38"/>
      <c r="HX273" s="38"/>
      <c r="HY273" s="38"/>
      <c r="HZ273" s="38"/>
      <c r="IA273" s="38"/>
      <c r="IB273" s="38"/>
      <c r="IC273" s="38"/>
      <c r="ID273" s="38"/>
      <c r="IE273" s="38"/>
      <c r="IF273" s="38"/>
      <c r="IG273" s="38"/>
      <c r="IH273" s="38"/>
      <c r="II273" s="38"/>
      <c r="IJ273" s="38"/>
      <c r="IK273" s="38"/>
      <c r="IL273" s="38"/>
      <c r="IM273" s="38"/>
      <c r="IN273" s="38"/>
      <c r="IO273" s="38"/>
      <c r="IP273" s="38"/>
      <c r="IQ273" s="38"/>
      <c r="IR273" s="38"/>
      <c r="IS273" s="38"/>
      <c r="IT273" s="38"/>
      <c r="IU273" s="38"/>
      <c r="IV273" s="38"/>
      <c r="IW273" s="38"/>
      <c r="IX273" s="38"/>
      <c r="IY273" s="38"/>
      <c r="IZ273" s="38"/>
      <c r="JA273" s="38"/>
      <c r="JB273" s="38"/>
      <c r="JC273" s="38"/>
      <c r="JD273" s="38"/>
      <c r="JE273" s="38"/>
      <c r="JF273" s="38"/>
      <c r="JG273" s="38"/>
      <c r="JH273" s="38"/>
      <c r="JI273" s="38"/>
      <c r="JJ273" s="38"/>
      <c r="JK273" s="38"/>
      <c r="JL273" s="38"/>
      <c r="JM273" s="38"/>
      <c r="JN273" s="38"/>
      <c r="JO273" s="38"/>
      <c r="JP273" s="38"/>
      <c r="JQ273" s="38"/>
      <c r="JR273" s="38"/>
      <c r="JS273" s="38"/>
      <c r="JT273" s="38"/>
      <c r="JU273" s="38"/>
      <c r="JV273" s="38"/>
      <c r="JW273" s="38"/>
      <c r="JX273" s="38"/>
      <c r="JY273" s="38"/>
      <c r="JZ273" s="38"/>
      <c r="KA273" s="38"/>
      <c r="KB273" s="38"/>
      <c r="KC273" s="38"/>
      <c r="KD273" s="38"/>
      <c r="KE273" s="38"/>
      <c r="KF273" s="38"/>
      <c r="KG273" s="38"/>
      <c r="KH273" s="38"/>
      <c r="KI273" s="38"/>
      <c r="KJ273" s="38"/>
      <c r="KK273" s="38"/>
      <c r="KL273" s="38"/>
      <c r="KM273" s="38"/>
      <c r="KN273" s="38"/>
      <c r="KO273" s="38"/>
      <c r="KP273" s="38"/>
      <c r="KQ273" s="38"/>
      <c r="KR273" s="38"/>
      <c r="KS273" s="38"/>
      <c r="KT273" s="38"/>
      <c r="KU273" s="38"/>
      <c r="KV273" s="38"/>
      <c r="KW273" s="38"/>
      <c r="KX273" s="38"/>
      <c r="KY273" s="38"/>
      <c r="KZ273" s="38"/>
      <c r="LA273" s="38"/>
      <c r="LB273" s="38"/>
      <c r="LC273" s="38"/>
      <c r="LD273" s="38"/>
      <c r="LE273" s="38"/>
      <c r="LF273" s="38"/>
      <c r="LG273" s="38"/>
      <c r="LH273" s="38"/>
      <c r="LI273" s="38"/>
      <c r="LJ273" s="38"/>
      <c r="LK273" s="38"/>
      <c r="LL273" s="38"/>
      <c r="LM273" s="38"/>
      <c r="LN273" s="38"/>
      <c r="LO273" s="38"/>
      <c r="LP273" s="38"/>
      <c r="LQ273" s="38"/>
      <c r="LR273" s="38"/>
      <c r="LS273" s="38"/>
      <c r="LT273" s="38"/>
      <c r="LU273" s="38"/>
      <c r="LV273" s="38"/>
      <c r="LW273" s="38"/>
      <c r="LX273" s="38"/>
      <c r="LY273" s="38"/>
      <c r="LZ273" s="38"/>
      <c r="MA273" s="38"/>
      <c r="MB273" s="38"/>
      <c r="MC273" s="38"/>
      <c r="MD273" s="38"/>
      <c r="ME273" s="38"/>
      <c r="MF273" s="38"/>
      <c r="MG273" s="38"/>
      <c r="MH273" s="38"/>
      <c r="MI273" s="38"/>
      <c r="MJ273" s="38"/>
      <c r="MK273" s="38"/>
      <c r="ML273" s="38"/>
      <c r="MM273" s="38"/>
      <c r="MN273" s="38"/>
      <c r="MO273" s="38"/>
      <c r="MP273" s="38"/>
      <c r="MQ273" s="38"/>
      <c r="MR273" s="38"/>
      <c r="MS273" s="38"/>
      <c r="MT273" s="38"/>
      <c r="MU273" s="38"/>
      <c r="MV273" s="38"/>
      <c r="MW273" s="38"/>
      <c r="MX273" s="38"/>
      <c r="MY273" s="38"/>
      <c r="MZ273" s="38"/>
      <c r="NA273" s="38"/>
      <c r="NB273" s="38"/>
      <c r="NC273" s="38"/>
      <c r="ND273" s="38"/>
      <c r="NE273" s="38"/>
      <c r="NF273" s="38"/>
      <c r="NG273" s="38"/>
      <c r="NH273" s="38"/>
      <c r="NI273" s="38"/>
      <c r="NJ273" s="38"/>
      <c r="NK273" s="38"/>
      <c r="NL273" s="38"/>
      <c r="NM273" s="38"/>
      <c r="NN273" s="38"/>
      <c r="NO273" s="38"/>
      <c r="NP273" s="38"/>
      <c r="NQ273" s="38"/>
      <c r="NR273" s="38"/>
      <c r="NS273" s="38"/>
      <c r="NT273" s="38"/>
      <c r="NU273" s="38"/>
      <c r="NV273" s="38"/>
      <c r="NW273" s="38"/>
      <c r="NX273" s="38"/>
      <c r="NY273" s="38"/>
      <c r="NZ273" s="38"/>
      <c r="OA273" s="38"/>
      <c r="OB273" s="38"/>
      <c r="OC273" s="38"/>
      <c r="OD273" s="38"/>
      <c r="OE273" s="38"/>
      <c r="OF273" s="38"/>
      <c r="OG273" s="38"/>
      <c r="OH273" s="38"/>
      <c r="OI273" s="38"/>
      <c r="OJ273" s="38"/>
      <c r="OK273" s="38"/>
      <c r="OL273" s="38"/>
      <c r="OM273" s="38"/>
      <c r="ON273" s="38"/>
      <c r="OO273" s="38"/>
      <c r="OP273" s="38"/>
      <c r="OQ273" s="38"/>
      <c r="OR273" s="38"/>
      <c r="OS273" s="38"/>
      <c r="OT273" s="38"/>
      <c r="OU273" s="38"/>
      <c r="OV273" s="38"/>
      <c r="OW273" s="38"/>
      <c r="OX273" s="38"/>
      <c r="OY273" s="38"/>
      <c r="OZ273" s="38"/>
      <c r="PA273" s="38"/>
      <c r="PB273" s="38"/>
      <c r="PC273" s="38"/>
      <c r="PD273" s="38"/>
      <c r="PE273" s="38"/>
      <c r="PF273" s="38"/>
      <c r="PG273" s="38"/>
      <c r="PH273" s="38"/>
      <c r="PI273" s="38"/>
      <c r="PJ273" s="38"/>
      <c r="PK273" s="38"/>
      <c r="PL273" s="38"/>
      <c r="PM273" s="38"/>
      <c r="PN273" s="38"/>
      <c r="PO273" s="38"/>
      <c r="PP273" s="38"/>
      <c r="PQ273" s="38"/>
      <c r="PR273" s="38"/>
      <c r="PS273" s="38"/>
      <c r="PT273" s="38"/>
      <c r="PU273" s="38"/>
      <c r="PV273" s="38"/>
      <c r="PW273" s="38"/>
      <c r="PX273" s="38"/>
      <c r="PY273" s="38"/>
      <c r="PZ273" s="38"/>
      <c r="QA273" s="38"/>
      <c r="QB273" s="38"/>
      <c r="QC273" s="38"/>
      <c r="QD273" s="38"/>
      <c r="QE273" s="38"/>
      <c r="QF273" s="38"/>
      <c r="QG273" s="38"/>
      <c r="QH273" s="38"/>
      <c r="QI273" s="38"/>
      <c r="QJ273" s="38"/>
      <c r="QK273" s="38"/>
      <c r="QL273" s="38"/>
      <c r="QM273" s="38"/>
      <c r="QN273" s="38"/>
      <c r="QO273" s="38"/>
      <c r="QP273" s="38"/>
      <c r="QQ273" s="38"/>
      <c r="QR273" s="38"/>
      <c r="QS273" s="38"/>
      <c r="QT273" s="38"/>
      <c r="QU273" s="38"/>
      <c r="QV273" s="38"/>
      <c r="QW273" s="38"/>
      <c r="QX273" s="38"/>
      <c r="QY273" s="38"/>
      <c r="QZ273" s="38"/>
      <c r="RA273" s="38"/>
      <c r="RB273" s="38"/>
      <c r="RC273" s="38"/>
      <c r="RD273" s="38"/>
      <c r="RE273" s="38"/>
      <c r="RF273" s="38"/>
      <c r="RG273" s="38"/>
      <c r="RH273" s="38"/>
      <c r="RI273" s="38"/>
      <c r="RJ273" s="38"/>
      <c r="RK273" s="38"/>
      <c r="RL273" s="38"/>
      <c r="RM273" s="38"/>
      <c r="RN273" s="38"/>
      <c r="RO273" s="38"/>
      <c r="RP273" s="38"/>
      <c r="RQ273" s="38"/>
      <c r="RR273" s="38"/>
      <c r="RS273" s="38"/>
      <c r="RT273" s="38"/>
      <c r="RU273" s="38"/>
      <c r="RV273" s="38"/>
      <c r="RW273" s="38"/>
      <c r="RX273" s="38"/>
      <c r="RY273" s="38"/>
      <c r="RZ273" s="38"/>
      <c r="SA273" s="38"/>
      <c r="SB273" s="38"/>
      <c r="SC273" s="38"/>
      <c r="SD273" s="38"/>
      <c r="SE273" s="38"/>
      <c r="SF273" s="38"/>
      <c r="SG273" s="38"/>
      <c r="SH273" s="38"/>
      <c r="SI273" s="38"/>
      <c r="SJ273" s="38"/>
      <c r="SK273" s="38"/>
      <c r="SL273" s="38"/>
      <c r="SM273" s="38"/>
      <c r="SN273" s="38"/>
      <c r="SO273" s="38"/>
      <c r="SP273" s="38"/>
      <c r="SQ273" s="38"/>
      <c r="SR273" s="38"/>
      <c r="SS273" s="38"/>
      <c r="ST273" s="38"/>
      <c r="SU273" s="38"/>
      <c r="SV273" s="38"/>
      <c r="SW273" s="38"/>
      <c r="SX273" s="38"/>
      <c r="SY273" s="38"/>
      <c r="SZ273" s="38"/>
      <c r="TA273" s="38"/>
      <c r="TB273" s="38"/>
      <c r="TC273" s="38"/>
      <c r="TD273" s="38"/>
      <c r="TE273" s="38"/>
      <c r="TF273" s="38"/>
      <c r="TG273" s="38"/>
      <c r="TH273" s="38"/>
      <c r="TI273" s="38"/>
      <c r="TJ273" s="38"/>
      <c r="TK273" s="38"/>
      <c r="TL273" s="38"/>
      <c r="TM273" s="38"/>
      <c r="TN273" s="38"/>
      <c r="TO273" s="38"/>
      <c r="TP273" s="38"/>
      <c r="TQ273" s="38"/>
      <c r="TR273" s="38"/>
      <c r="TS273" s="38"/>
      <c r="TT273" s="38"/>
      <c r="TU273" s="38"/>
      <c r="TV273" s="38"/>
      <c r="TW273" s="38"/>
      <c r="TX273" s="38"/>
      <c r="TY273" s="38"/>
      <c r="TZ273" s="38"/>
      <c r="UA273" s="38"/>
      <c r="UB273" s="38"/>
      <c r="UC273" s="38"/>
      <c r="UD273" s="38"/>
      <c r="UE273" s="38"/>
      <c r="UF273" s="38"/>
      <c r="UG273" s="38"/>
      <c r="UH273" s="38"/>
      <c r="UI273" s="38"/>
      <c r="UJ273" s="38"/>
      <c r="UK273" s="38"/>
      <c r="UL273" s="38"/>
      <c r="UM273" s="38"/>
      <c r="UN273" s="38"/>
      <c r="UO273" s="38"/>
      <c r="UP273" s="38"/>
      <c r="UQ273" s="38"/>
      <c r="UR273" s="38"/>
      <c r="US273" s="38"/>
      <c r="UT273" s="38"/>
      <c r="UU273" s="38"/>
      <c r="UV273" s="38"/>
      <c r="UW273" s="38"/>
      <c r="UX273" s="38"/>
      <c r="UY273" s="38"/>
      <c r="UZ273" s="38"/>
      <c r="VA273" s="38"/>
      <c r="VB273" s="38"/>
      <c r="VC273" s="38"/>
      <c r="VD273" s="38"/>
      <c r="VE273" s="38"/>
      <c r="VF273" s="38"/>
      <c r="VG273" s="38"/>
      <c r="VH273" s="38"/>
      <c r="VI273" s="38"/>
      <c r="VJ273" s="38"/>
      <c r="VK273" s="38"/>
      <c r="VL273" s="38"/>
      <c r="VM273" s="38"/>
      <c r="VN273" s="38"/>
      <c r="VO273" s="38"/>
      <c r="VP273" s="38"/>
      <c r="VQ273" s="38"/>
      <c r="VR273" s="38"/>
      <c r="VS273" s="38"/>
      <c r="VT273" s="38"/>
      <c r="VU273" s="38"/>
      <c r="VV273" s="38"/>
      <c r="VW273" s="38"/>
      <c r="VX273" s="38"/>
      <c r="VY273" s="38"/>
      <c r="VZ273" s="38"/>
      <c r="WA273" s="38"/>
      <c r="WB273" s="38"/>
      <c r="WC273" s="38"/>
      <c r="WD273" s="38"/>
      <c r="WE273" s="38"/>
      <c r="WF273" s="38"/>
      <c r="WG273" s="38"/>
      <c r="WH273" s="38"/>
      <c r="WI273" s="38"/>
      <c r="WJ273" s="38"/>
      <c r="WK273" s="38"/>
      <c r="WL273" s="38"/>
      <c r="WM273" s="38"/>
      <c r="WN273" s="38"/>
      <c r="WO273" s="38"/>
      <c r="WP273" s="38"/>
      <c r="WQ273" s="38"/>
      <c r="WR273" s="38"/>
      <c r="WS273" s="38"/>
      <c r="WT273" s="38"/>
      <c r="WU273" s="38"/>
      <c r="WV273" s="38"/>
      <c r="WW273" s="38"/>
      <c r="WX273" s="38"/>
      <c r="WY273" s="38"/>
      <c r="WZ273" s="38"/>
      <c r="XA273" s="38"/>
      <c r="XB273" s="38"/>
      <c r="XC273" s="38"/>
      <c r="XD273" s="38"/>
      <c r="XE273" s="38"/>
      <c r="XF273" s="38"/>
      <c r="XG273" s="38"/>
      <c r="XH273" s="38"/>
      <c r="XI273" s="38"/>
      <c r="XJ273" s="38"/>
      <c r="XK273" s="38"/>
      <c r="XL273" s="38"/>
      <c r="XM273" s="38"/>
      <c r="XN273" s="38"/>
      <c r="XO273" s="38"/>
      <c r="XP273" s="38"/>
      <c r="XQ273" s="38"/>
      <c r="XR273" s="38"/>
      <c r="XS273" s="38"/>
      <c r="XT273" s="38"/>
      <c r="XU273" s="38"/>
      <c r="XV273" s="38"/>
      <c r="XW273" s="38"/>
      <c r="XX273" s="38"/>
      <c r="XY273" s="38"/>
      <c r="XZ273" s="38"/>
      <c r="YA273" s="38"/>
      <c r="YB273" s="38"/>
      <c r="YC273" s="38"/>
      <c r="YD273" s="38"/>
      <c r="YE273" s="38"/>
      <c r="YF273" s="38"/>
      <c r="YG273" s="38"/>
      <c r="YH273" s="38"/>
      <c r="YI273" s="38"/>
      <c r="YJ273" s="38"/>
      <c r="YK273" s="38"/>
      <c r="YL273" s="38"/>
      <c r="YM273" s="38"/>
      <c r="YN273" s="38"/>
      <c r="YO273" s="38"/>
      <c r="YP273" s="38"/>
      <c r="YQ273" s="38"/>
      <c r="YR273" s="38"/>
    </row>
    <row r="274" spans="1:668" s="50" customFormat="1" ht="15.75" x14ac:dyDescent="0.25">
      <c r="A274" s="38"/>
      <c r="B274" s="2"/>
      <c r="C274" s="2"/>
      <c r="D274" s="1"/>
      <c r="E274" s="1"/>
      <c r="F274" s="132"/>
      <c r="G274" s="133"/>
      <c r="H274" s="132"/>
      <c r="I274" s="132"/>
      <c r="J274" s="132"/>
      <c r="K274" s="132"/>
      <c r="L274" s="133"/>
      <c r="O274" s="38"/>
      <c r="P274" s="38"/>
      <c r="Q274" s="38"/>
      <c r="R274" s="38"/>
      <c r="S274" s="38"/>
      <c r="T274" s="38"/>
      <c r="U274" s="38"/>
      <c r="V274" s="38"/>
      <c r="W274" s="38"/>
      <c r="X274" s="38"/>
      <c r="Y274" s="38"/>
      <c r="Z274" s="38"/>
      <c r="AA274" s="38"/>
      <c r="AB274" s="38"/>
      <c r="AC274" s="38"/>
      <c r="AD274" s="38"/>
      <c r="AE274" s="38"/>
      <c r="AF274" s="38"/>
      <c r="AG274" s="38"/>
      <c r="AH274" s="38"/>
      <c r="AI274" s="38"/>
      <c r="AJ274" s="38"/>
      <c r="AK274" s="38"/>
      <c r="AL274" s="38"/>
      <c r="AM274" s="38"/>
      <c r="AN274" s="38"/>
      <c r="AO274" s="38"/>
      <c r="AP274" s="38"/>
      <c r="AQ274" s="38"/>
      <c r="AR274" s="38"/>
      <c r="AS274" s="38"/>
      <c r="AT274" s="38"/>
      <c r="AU274" s="38"/>
      <c r="AV274" s="38"/>
      <c r="AW274" s="38"/>
      <c r="AX274" s="38"/>
      <c r="AY274" s="38"/>
      <c r="AZ274" s="38"/>
      <c r="BA274" s="38"/>
      <c r="BB274" s="38"/>
      <c r="BC274" s="38"/>
      <c r="BD274" s="38"/>
      <c r="BE274" s="38"/>
      <c r="BF274" s="38"/>
      <c r="BG274" s="38"/>
      <c r="BH274" s="38"/>
      <c r="BI274" s="38"/>
      <c r="BJ274" s="38"/>
      <c r="BK274" s="38"/>
      <c r="BL274" s="38"/>
      <c r="BM274" s="38"/>
      <c r="BN274" s="38"/>
      <c r="BO274" s="38"/>
      <c r="BP274" s="38"/>
      <c r="BQ274" s="38"/>
      <c r="BR274" s="38"/>
      <c r="BS274" s="38"/>
      <c r="BT274" s="38"/>
      <c r="BU274" s="38"/>
      <c r="BV274" s="38"/>
      <c r="BW274" s="38"/>
      <c r="BX274" s="38"/>
      <c r="BY274" s="38"/>
      <c r="BZ274" s="38"/>
      <c r="CA274" s="38"/>
      <c r="CB274" s="38"/>
      <c r="CC274" s="38"/>
      <c r="CD274" s="38"/>
      <c r="CE274" s="38"/>
      <c r="CF274" s="38"/>
      <c r="CG274" s="38"/>
      <c r="CH274" s="38"/>
      <c r="CI274" s="38"/>
      <c r="CJ274" s="38"/>
      <c r="CK274" s="38"/>
      <c r="CL274" s="38"/>
      <c r="CM274" s="38"/>
      <c r="CN274" s="38"/>
      <c r="CO274" s="38"/>
      <c r="CP274" s="38"/>
      <c r="CQ274" s="38"/>
      <c r="CR274" s="38"/>
      <c r="CS274" s="38"/>
      <c r="CT274" s="38"/>
      <c r="CU274" s="38"/>
      <c r="CV274" s="38"/>
      <c r="CW274" s="38"/>
      <c r="CX274" s="38"/>
      <c r="CY274" s="38"/>
      <c r="CZ274" s="38"/>
      <c r="DA274" s="38"/>
      <c r="DB274" s="38"/>
      <c r="DC274" s="38"/>
      <c r="DD274" s="38"/>
      <c r="DE274" s="38"/>
      <c r="DF274" s="38"/>
      <c r="DG274" s="38"/>
      <c r="DH274" s="38"/>
      <c r="DI274" s="38"/>
      <c r="DJ274" s="38"/>
      <c r="DK274" s="38"/>
      <c r="DL274" s="38"/>
      <c r="DM274" s="38"/>
      <c r="DN274" s="38"/>
      <c r="DO274" s="38"/>
      <c r="DP274" s="38"/>
      <c r="DQ274" s="38"/>
      <c r="DR274" s="38"/>
      <c r="DS274" s="38"/>
      <c r="DT274" s="38"/>
      <c r="DU274" s="38"/>
      <c r="DV274" s="38"/>
      <c r="DW274" s="38"/>
      <c r="DX274" s="38"/>
      <c r="DY274" s="38"/>
      <c r="DZ274" s="38"/>
      <c r="EA274" s="38"/>
      <c r="EB274" s="38"/>
      <c r="EC274" s="38"/>
      <c r="ED274" s="38"/>
      <c r="EE274" s="38"/>
      <c r="EF274" s="38"/>
      <c r="EG274" s="38"/>
      <c r="EH274" s="38"/>
      <c r="EI274" s="38"/>
      <c r="EJ274" s="38"/>
      <c r="EK274" s="38"/>
      <c r="EL274" s="38"/>
      <c r="EM274" s="38"/>
      <c r="EN274" s="38"/>
      <c r="EO274" s="38"/>
      <c r="EP274" s="38"/>
      <c r="EQ274" s="38"/>
      <c r="ER274" s="38"/>
      <c r="ES274" s="38"/>
      <c r="ET274" s="38"/>
      <c r="EU274" s="38"/>
      <c r="EV274" s="38"/>
      <c r="EW274" s="38"/>
      <c r="EX274" s="38"/>
      <c r="EY274" s="38"/>
      <c r="EZ274" s="38"/>
      <c r="FA274" s="38"/>
      <c r="FB274" s="38"/>
      <c r="FC274" s="38"/>
      <c r="FD274" s="38"/>
      <c r="FE274" s="38"/>
      <c r="FF274" s="38"/>
      <c r="FG274" s="38"/>
      <c r="FH274" s="38"/>
      <c r="FI274" s="38"/>
      <c r="FJ274" s="38"/>
      <c r="FK274" s="38"/>
      <c r="FL274" s="38"/>
      <c r="FM274" s="38"/>
      <c r="FN274" s="38"/>
      <c r="FO274" s="38"/>
      <c r="FP274" s="38"/>
      <c r="FQ274" s="38"/>
      <c r="FR274" s="38"/>
      <c r="FS274" s="38"/>
      <c r="FT274" s="38"/>
      <c r="FU274" s="38"/>
      <c r="FV274" s="38"/>
      <c r="FW274" s="38"/>
      <c r="FX274" s="38"/>
      <c r="FY274" s="38"/>
      <c r="FZ274" s="38"/>
      <c r="GA274" s="38"/>
      <c r="GB274" s="38"/>
      <c r="GC274" s="38"/>
      <c r="GD274" s="38"/>
      <c r="GE274" s="38"/>
      <c r="GF274" s="38"/>
      <c r="GG274" s="38"/>
      <c r="GH274" s="38"/>
      <c r="GI274" s="38"/>
      <c r="GJ274" s="38"/>
      <c r="GK274" s="38"/>
      <c r="GL274" s="38"/>
      <c r="GM274" s="38"/>
      <c r="GN274" s="38"/>
      <c r="GO274" s="38"/>
      <c r="GP274" s="38"/>
      <c r="GQ274" s="38"/>
      <c r="GR274" s="38"/>
      <c r="GS274" s="38"/>
      <c r="GT274" s="38"/>
      <c r="GU274" s="38"/>
      <c r="GV274" s="38"/>
      <c r="GW274" s="38"/>
      <c r="GX274" s="38"/>
      <c r="GY274" s="38"/>
      <c r="GZ274" s="38"/>
      <c r="HA274" s="38"/>
      <c r="HB274" s="38"/>
      <c r="HC274" s="38"/>
      <c r="HD274" s="38"/>
      <c r="HE274" s="38"/>
      <c r="HF274" s="38"/>
      <c r="HG274" s="38"/>
      <c r="HH274" s="38"/>
      <c r="HI274" s="38"/>
      <c r="HJ274" s="38"/>
      <c r="HK274" s="38"/>
      <c r="HL274" s="38"/>
      <c r="HM274" s="38"/>
      <c r="HN274" s="38"/>
      <c r="HO274" s="38"/>
      <c r="HP274" s="38"/>
      <c r="HQ274" s="38"/>
      <c r="HR274" s="38"/>
      <c r="HS274" s="38"/>
      <c r="HT274" s="38"/>
      <c r="HU274" s="38"/>
      <c r="HV274" s="38"/>
      <c r="HW274" s="38"/>
      <c r="HX274" s="38"/>
      <c r="HY274" s="38"/>
      <c r="HZ274" s="38"/>
      <c r="IA274" s="38"/>
      <c r="IB274" s="38"/>
      <c r="IC274" s="38"/>
      <c r="ID274" s="38"/>
      <c r="IE274" s="38"/>
      <c r="IF274" s="38"/>
      <c r="IG274" s="38"/>
      <c r="IH274" s="38"/>
      <c r="II274" s="38"/>
      <c r="IJ274" s="38"/>
      <c r="IK274" s="38"/>
      <c r="IL274" s="38"/>
      <c r="IM274" s="38"/>
      <c r="IN274" s="38"/>
      <c r="IO274" s="38"/>
      <c r="IP274" s="38"/>
      <c r="IQ274" s="38"/>
      <c r="IR274" s="38"/>
      <c r="IS274" s="38"/>
      <c r="IT274" s="38"/>
      <c r="IU274" s="38"/>
      <c r="IV274" s="38"/>
      <c r="IW274" s="38"/>
      <c r="IX274" s="38"/>
      <c r="IY274" s="38"/>
      <c r="IZ274" s="38"/>
      <c r="JA274" s="38"/>
      <c r="JB274" s="38"/>
      <c r="JC274" s="38"/>
      <c r="JD274" s="38"/>
      <c r="JE274" s="38"/>
      <c r="JF274" s="38"/>
      <c r="JG274" s="38"/>
      <c r="JH274" s="38"/>
      <c r="JI274" s="38"/>
      <c r="JJ274" s="38"/>
      <c r="JK274" s="38"/>
      <c r="JL274" s="38"/>
      <c r="JM274" s="38"/>
      <c r="JN274" s="38"/>
      <c r="JO274" s="38"/>
      <c r="JP274" s="38"/>
      <c r="JQ274" s="38"/>
      <c r="JR274" s="38"/>
      <c r="JS274" s="38"/>
      <c r="JT274" s="38"/>
      <c r="JU274" s="38"/>
      <c r="JV274" s="38"/>
      <c r="JW274" s="38"/>
      <c r="JX274" s="38"/>
      <c r="JY274" s="38"/>
      <c r="JZ274" s="38"/>
      <c r="KA274" s="38"/>
      <c r="KB274" s="38"/>
      <c r="KC274" s="38"/>
      <c r="KD274" s="38"/>
      <c r="KE274" s="38"/>
      <c r="KF274" s="38"/>
      <c r="KG274" s="38"/>
      <c r="KH274" s="38"/>
      <c r="KI274" s="38"/>
      <c r="KJ274" s="38"/>
      <c r="KK274" s="38"/>
      <c r="KL274" s="38"/>
      <c r="KM274" s="38"/>
      <c r="KN274" s="38"/>
      <c r="KO274" s="38"/>
      <c r="KP274" s="38"/>
      <c r="KQ274" s="38"/>
      <c r="KR274" s="38"/>
      <c r="KS274" s="38"/>
      <c r="KT274" s="38"/>
      <c r="KU274" s="38"/>
      <c r="KV274" s="38"/>
      <c r="KW274" s="38"/>
      <c r="KX274" s="38"/>
      <c r="KY274" s="38"/>
      <c r="KZ274" s="38"/>
      <c r="LA274" s="38"/>
      <c r="LB274" s="38"/>
      <c r="LC274" s="38"/>
      <c r="LD274" s="38"/>
      <c r="LE274" s="38"/>
      <c r="LF274" s="38"/>
      <c r="LG274" s="38"/>
      <c r="LH274" s="38"/>
      <c r="LI274" s="38"/>
      <c r="LJ274" s="38"/>
      <c r="LK274" s="38"/>
      <c r="LL274" s="38"/>
      <c r="LM274" s="38"/>
      <c r="LN274" s="38"/>
      <c r="LO274" s="38"/>
      <c r="LP274" s="38"/>
      <c r="LQ274" s="38"/>
      <c r="LR274" s="38"/>
      <c r="LS274" s="38"/>
      <c r="LT274" s="38"/>
      <c r="LU274" s="38"/>
      <c r="LV274" s="38"/>
      <c r="LW274" s="38"/>
      <c r="LX274" s="38"/>
      <c r="LY274" s="38"/>
      <c r="LZ274" s="38"/>
      <c r="MA274" s="38"/>
      <c r="MB274" s="38"/>
      <c r="MC274" s="38"/>
      <c r="MD274" s="38"/>
      <c r="ME274" s="38"/>
      <c r="MF274" s="38"/>
      <c r="MG274" s="38"/>
      <c r="MH274" s="38"/>
      <c r="MI274" s="38"/>
      <c r="MJ274" s="38"/>
      <c r="MK274" s="38"/>
      <c r="ML274" s="38"/>
      <c r="MM274" s="38"/>
      <c r="MN274" s="38"/>
      <c r="MO274" s="38"/>
      <c r="MP274" s="38"/>
      <c r="MQ274" s="38"/>
      <c r="MR274" s="38"/>
      <c r="MS274" s="38"/>
      <c r="MT274" s="38"/>
      <c r="MU274" s="38"/>
      <c r="MV274" s="38"/>
      <c r="MW274" s="38"/>
      <c r="MX274" s="38"/>
      <c r="MY274" s="38"/>
      <c r="MZ274" s="38"/>
      <c r="NA274" s="38"/>
      <c r="NB274" s="38"/>
      <c r="NC274" s="38"/>
      <c r="ND274" s="38"/>
      <c r="NE274" s="38"/>
      <c r="NF274" s="38"/>
      <c r="NG274" s="38"/>
      <c r="NH274" s="38"/>
      <c r="NI274" s="38"/>
      <c r="NJ274" s="38"/>
      <c r="NK274" s="38"/>
      <c r="NL274" s="38"/>
      <c r="NM274" s="38"/>
      <c r="NN274" s="38"/>
      <c r="NO274" s="38"/>
      <c r="NP274" s="38"/>
      <c r="NQ274" s="38"/>
      <c r="NR274" s="38"/>
      <c r="NS274" s="38"/>
      <c r="NT274" s="38"/>
      <c r="NU274" s="38"/>
      <c r="NV274" s="38"/>
      <c r="NW274" s="38"/>
      <c r="NX274" s="38"/>
      <c r="NY274" s="38"/>
      <c r="NZ274" s="38"/>
      <c r="OA274" s="38"/>
      <c r="OB274" s="38"/>
      <c r="OC274" s="38"/>
      <c r="OD274" s="38"/>
      <c r="OE274" s="38"/>
      <c r="OF274" s="38"/>
      <c r="OG274" s="38"/>
      <c r="OH274" s="38"/>
      <c r="OI274" s="38"/>
      <c r="OJ274" s="38"/>
      <c r="OK274" s="38"/>
      <c r="OL274" s="38"/>
      <c r="OM274" s="38"/>
      <c r="ON274" s="38"/>
      <c r="OO274" s="38"/>
      <c r="OP274" s="38"/>
      <c r="OQ274" s="38"/>
      <c r="OR274" s="38"/>
      <c r="OS274" s="38"/>
      <c r="OT274" s="38"/>
      <c r="OU274" s="38"/>
      <c r="OV274" s="38"/>
      <c r="OW274" s="38"/>
      <c r="OX274" s="38"/>
      <c r="OY274" s="38"/>
      <c r="OZ274" s="38"/>
      <c r="PA274" s="38"/>
      <c r="PB274" s="38"/>
      <c r="PC274" s="38"/>
      <c r="PD274" s="38"/>
      <c r="PE274" s="38"/>
      <c r="PF274" s="38"/>
      <c r="PG274" s="38"/>
      <c r="PH274" s="38"/>
      <c r="PI274" s="38"/>
      <c r="PJ274" s="38"/>
      <c r="PK274" s="38"/>
      <c r="PL274" s="38"/>
      <c r="PM274" s="38"/>
      <c r="PN274" s="38"/>
      <c r="PO274" s="38"/>
      <c r="PP274" s="38"/>
      <c r="PQ274" s="38"/>
      <c r="PR274" s="38"/>
      <c r="PS274" s="38"/>
      <c r="PT274" s="38"/>
      <c r="PU274" s="38"/>
      <c r="PV274" s="38"/>
      <c r="PW274" s="38"/>
      <c r="PX274" s="38"/>
      <c r="PY274" s="38"/>
      <c r="PZ274" s="38"/>
      <c r="QA274" s="38"/>
      <c r="QB274" s="38"/>
      <c r="QC274" s="38"/>
      <c r="QD274" s="38"/>
      <c r="QE274" s="38"/>
      <c r="QF274" s="38"/>
      <c r="QG274" s="38"/>
      <c r="QH274" s="38"/>
      <c r="QI274" s="38"/>
      <c r="QJ274" s="38"/>
      <c r="QK274" s="38"/>
      <c r="QL274" s="38"/>
      <c r="QM274" s="38"/>
      <c r="QN274" s="38"/>
      <c r="QO274" s="38"/>
      <c r="QP274" s="38"/>
      <c r="QQ274" s="38"/>
      <c r="QR274" s="38"/>
      <c r="QS274" s="38"/>
      <c r="QT274" s="38"/>
      <c r="QU274" s="38"/>
      <c r="QV274" s="38"/>
      <c r="QW274" s="38"/>
      <c r="QX274" s="38"/>
      <c r="QY274" s="38"/>
      <c r="QZ274" s="38"/>
      <c r="RA274" s="38"/>
      <c r="RB274" s="38"/>
      <c r="RC274" s="38"/>
      <c r="RD274" s="38"/>
      <c r="RE274" s="38"/>
      <c r="RF274" s="38"/>
      <c r="RG274" s="38"/>
      <c r="RH274" s="38"/>
      <c r="RI274" s="38"/>
      <c r="RJ274" s="38"/>
      <c r="RK274" s="38"/>
      <c r="RL274" s="38"/>
      <c r="RM274" s="38"/>
      <c r="RN274" s="38"/>
      <c r="RO274" s="38"/>
      <c r="RP274" s="38"/>
      <c r="RQ274" s="38"/>
      <c r="RR274" s="38"/>
      <c r="RS274" s="38"/>
      <c r="RT274" s="38"/>
      <c r="RU274" s="38"/>
      <c r="RV274" s="38"/>
      <c r="RW274" s="38"/>
      <c r="RX274" s="38"/>
      <c r="RY274" s="38"/>
      <c r="RZ274" s="38"/>
      <c r="SA274" s="38"/>
      <c r="SB274" s="38"/>
      <c r="SC274" s="38"/>
      <c r="SD274" s="38"/>
      <c r="SE274" s="38"/>
      <c r="SF274" s="38"/>
      <c r="SG274" s="38"/>
      <c r="SH274" s="38"/>
      <c r="SI274" s="38"/>
      <c r="SJ274" s="38"/>
      <c r="SK274" s="38"/>
      <c r="SL274" s="38"/>
      <c r="SM274" s="38"/>
      <c r="SN274" s="38"/>
      <c r="SO274" s="38"/>
      <c r="SP274" s="38"/>
      <c r="SQ274" s="38"/>
      <c r="SR274" s="38"/>
      <c r="SS274" s="38"/>
      <c r="ST274" s="38"/>
      <c r="SU274" s="38"/>
      <c r="SV274" s="38"/>
      <c r="SW274" s="38"/>
      <c r="SX274" s="38"/>
      <c r="SY274" s="38"/>
      <c r="SZ274" s="38"/>
      <c r="TA274" s="38"/>
      <c r="TB274" s="38"/>
      <c r="TC274" s="38"/>
      <c r="TD274" s="38"/>
      <c r="TE274" s="38"/>
      <c r="TF274" s="38"/>
      <c r="TG274" s="38"/>
      <c r="TH274" s="38"/>
      <c r="TI274" s="38"/>
      <c r="TJ274" s="38"/>
      <c r="TK274" s="38"/>
      <c r="TL274" s="38"/>
      <c r="TM274" s="38"/>
      <c r="TN274" s="38"/>
      <c r="TO274" s="38"/>
      <c r="TP274" s="38"/>
      <c r="TQ274" s="38"/>
      <c r="TR274" s="38"/>
      <c r="TS274" s="38"/>
      <c r="TT274" s="38"/>
      <c r="TU274" s="38"/>
      <c r="TV274" s="38"/>
      <c r="TW274" s="38"/>
      <c r="TX274" s="38"/>
      <c r="TY274" s="38"/>
      <c r="TZ274" s="38"/>
      <c r="UA274" s="38"/>
      <c r="UB274" s="38"/>
      <c r="UC274" s="38"/>
      <c r="UD274" s="38"/>
      <c r="UE274" s="38"/>
      <c r="UF274" s="38"/>
      <c r="UG274" s="38"/>
      <c r="UH274" s="38"/>
      <c r="UI274" s="38"/>
      <c r="UJ274" s="38"/>
      <c r="UK274" s="38"/>
      <c r="UL274" s="38"/>
      <c r="UM274" s="38"/>
      <c r="UN274" s="38"/>
      <c r="UO274" s="38"/>
      <c r="UP274" s="38"/>
      <c r="UQ274" s="38"/>
      <c r="UR274" s="38"/>
      <c r="US274" s="38"/>
      <c r="UT274" s="38"/>
      <c r="UU274" s="38"/>
      <c r="UV274" s="38"/>
      <c r="UW274" s="38"/>
      <c r="UX274" s="38"/>
      <c r="UY274" s="38"/>
      <c r="UZ274" s="38"/>
      <c r="VA274" s="38"/>
      <c r="VB274" s="38"/>
      <c r="VC274" s="38"/>
      <c r="VD274" s="38"/>
      <c r="VE274" s="38"/>
      <c r="VF274" s="38"/>
      <c r="VG274" s="38"/>
      <c r="VH274" s="38"/>
      <c r="VI274" s="38"/>
      <c r="VJ274" s="38"/>
      <c r="VK274" s="38"/>
      <c r="VL274" s="38"/>
      <c r="VM274" s="38"/>
      <c r="VN274" s="38"/>
      <c r="VO274" s="38"/>
      <c r="VP274" s="38"/>
      <c r="VQ274" s="38"/>
      <c r="VR274" s="38"/>
      <c r="VS274" s="38"/>
      <c r="VT274" s="38"/>
      <c r="VU274" s="38"/>
      <c r="VV274" s="38"/>
      <c r="VW274" s="38"/>
      <c r="VX274" s="38"/>
      <c r="VY274" s="38"/>
      <c r="VZ274" s="38"/>
      <c r="WA274" s="38"/>
      <c r="WB274" s="38"/>
      <c r="WC274" s="38"/>
      <c r="WD274" s="38"/>
      <c r="WE274" s="38"/>
      <c r="WF274" s="38"/>
      <c r="WG274" s="38"/>
      <c r="WH274" s="38"/>
      <c r="WI274" s="38"/>
      <c r="WJ274" s="38"/>
      <c r="WK274" s="38"/>
      <c r="WL274" s="38"/>
      <c r="WM274" s="38"/>
      <c r="WN274" s="38"/>
      <c r="WO274" s="38"/>
      <c r="WP274" s="38"/>
      <c r="WQ274" s="38"/>
      <c r="WR274" s="38"/>
      <c r="WS274" s="38"/>
      <c r="WT274" s="38"/>
      <c r="WU274" s="38"/>
      <c r="WV274" s="38"/>
      <c r="WW274" s="38"/>
      <c r="WX274" s="38"/>
      <c r="WY274" s="38"/>
      <c r="WZ274" s="38"/>
      <c r="XA274" s="38"/>
      <c r="XB274" s="38"/>
      <c r="XC274" s="38"/>
      <c r="XD274" s="38"/>
      <c r="XE274" s="38"/>
      <c r="XF274" s="38"/>
      <c r="XG274" s="38"/>
      <c r="XH274" s="38"/>
      <c r="XI274" s="38"/>
      <c r="XJ274" s="38"/>
      <c r="XK274" s="38"/>
      <c r="XL274" s="38"/>
      <c r="XM274" s="38"/>
      <c r="XN274" s="38"/>
      <c r="XO274" s="38"/>
      <c r="XP274" s="38"/>
      <c r="XQ274" s="38"/>
      <c r="XR274" s="38"/>
      <c r="XS274" s="38"/>
      <c r="XT274" s="38"/>
      <c r="XU274" s="38"/>
      <c r="XV274" s="38"/>
      <c r="XW274" s="38"/>
      <c r="XX274" s="38"/>
      <c r="XY274" s="38"/>
      <c r="XZ274" s="38"/>
      <c r="YA274" s="38"/>
      <c r="YB274" s="38"/>
      <c r="YC274" s="38"/>
      <c r="YD274" s="38"/>
      <c r="YE274" s="38"/>
      <c r="YF274" s="38"/>
      <c r="YG274" s="38"/>
      <c r="YH274" s="38"/>
      <c r="YI274" s="38"/>
      <c r="YJ274" s="38"/>
      <c r="YK274" s="38"/>
      <c r="YL274" s="38"/>
      <c r="YM274" s="38"/>
      <c r="YN274" s="38"/>
      <c r="YO274" s="38"/>
      <c r="YP274" s="38"/>
      <c r="YQ274" s="38"/>
      <c r="YR274" s="38"/>
    </row>
    <row r="275" spans="1:668" s="50" customFormat="1" ht="15.75" x14ac:dyDescent="0.25">
      <c r="A275" s="38"/>
      <c r="B275" s="2"/>
      <c r="C275" s="2"/>
      <c r="D275" s="1"/>
      <c r="E275" s="1"/>
      <c r="F275" s="132"/>
      <c r="G275" s="133"/>
      <c r="H275" s="132"/>
      <c r="I275" s="132"/>
      <c r="J275" s="132"/>
      <c r="K275" s="132"/>
      <c r="L275" s="133"/>
      <c r="O275" s="38"/>
      <c r="P275" s="38"/>
      <c r="Q275" s="38"/>
      <c r="R275" s="38"/>
      <c r="S275" s="38"/>
      <c r="T275" s="38"/>
      <c r="U275" s="38"/>
      <c r="V275" s="38"/>
      <c r="W275" s="38"/>
      <c r="X275" s="38"/>
      <c r="Y275" s="38"/>
      <c r="Z275" s="38"/>
      <c r="AA275" s="38"/>
      <c r="AB275" s="38"/>
      <c r="AC275" s="38"/>
      <c r="AD275" s="38"/>
      <c r="AE275" s="38"/>
      <c r="AF275" s="38"/>
      <c r="AG275" s="38"/>
      <c r="AH275" s="38"/>
      <c r="AI275" s="38"/>
      <c r="AJ275" s="38"/>
      <c r="AK275" s="38"/>
      <c r="AL275" s="38"/>
      <c r="AM275" s="38"/>
      <c r="AN275" s="38"/>
      <c r="AO275" s="38"/>
      <c r="AP275" s="38"/>
      <c r="AQ275" s="38"/>
      <c r="AR275" s="38"/>
      <c r="AS275" s="38"/>
      <c r="AT275" s="38"/>
      <c r="AU275" s="38"/>
      <c r="AV275" s="38"/>
      <c r="AW275" s="38"/>
      <c r="AX275" s="38"/>
      <c r="AY275" s="38"/>
      <c r="AZ275" s="38"/>
      <c r="BA275" s="38"/>
      <c r="BB275" s="38"/>
      <c r="BC275" s="38"/>
      <c r="BD275" s="38"/>
      <c r="BE275" s="38"/>
      <c r="BF275" s="38"/>
      <c r="BG275" s="38"/>
      <c r="BH275" s="38"/>
      <c r="BI275" s="38"/>
      <c r="BJ275" s="38"/>
      <c r="BK275" s="38"/>
      <c r="BL275" s="38"/>
      <c r="BM275" s="38"/>
      <c r="BN275" s="38"/>
      <c r="BO275" s="38"/>
      <c r="BP275" s="38"/>
      <c r="BQ275" s="38"/>
      <c r="BR275" s="38"/>
      <c r="BS275" s="38"/>
      <c r="BT275" s="38"/>
      <c r="BU275" s="38"/>
      <c r="BV275" s="38"/>
      <c r="BW275" s="38"/>
      <c r="BX275" s="38"/>
      <c r="BY275" s="38"/>
      <c r="BZ275" s="38"/>
      <c r="CA275" s="38"/>
      <c r="CB275" s="38"/>
      <c r="CC275" s="38"/>
      <c r="CD275" s="38"/>
      <c r="CE275" s="38"/>
      <c r="CF275" s="38"/>
      <c r="CG275" s="38"/>
      <c r="CH275" s="38"/>
      <c r="CI275" s="38"/>
      <c r="CJ275" s="38"/>
      <c r="CK275" s="38"/>
      <c r="CL275" s="38"/>
      <c r="CM275" s="38"/>
      <c r="CN275" s="38"/>
      <c r="CO275" s="38"/>
      <c r="CP275" s="38"/>
      <c r="CQ275" s="38"/>
      <c r="CR275" s="38"/>
      <c r="CS275" s="38"/>
      <c r="CT275" s="38"/>
      <c r="CU275" s="38"/>
      <c r="CV275" s="38"/>
      <c r="CW275" s="38"/>
      <c r="CX275" s="38"/>
      <c r="CY275" s="38"/>
      <c r="CZ275" s="38"/>
      <c r="DA275" s="38"/>
      <c r="DB275" s="38"/>
      <c r="DC275" s="38"/>
      <c r="DD275" s="38"/>
      <c r="DE275" s="38"/>
      <c r="DF275" s="38"/>
      <c r="DG275" s="38"/>
      <c r="DH275" s="38"/>
      <c r="DI275" s="38"/>
      <c r="DJ275" s="38"/>
      <c r="DK275" s="38"/>
      <c r="DL275" s="38"/>
      <c r="DM275" s="38"/>
      <c r="DN275" s="38"/>
      <c r="DO275" s="38"/>
      <c r="DP275" s="38"/>
      <c r="DQ275" s="38"/>
      <c r="DR275" s="38"/>
      <c r="DS275" s="38"/>
      <c r="DT275" s="38"/>
      <c r="DU275" s="38"/>
      <c r="DV275" s="38"/>
      <c r="DW275" s="38"/>
      <c r="DX275" s="38"/>
      <c r="DY275" s="38"/>
      <c r="DZ275" s="38"/>
      <c r="EA275" s="38"/>
      <c r="EB275" s="38"/>
      <c r="EC275" s="38"/>
      <c r="ED275" s="38"/>
      <c r="EE275" s="38"/>
      <c r="EF275" s="38"/>
      <c r="EG275" s="38"/>
      <c r="EH275" s="38"/>
      <c r="EI275" s="38"/>
      <c r="EJ275" s="38"/>
      <c r="EK275" s="38"/>
      <c r="EL275" s="38"/>
      <c r="EM275" s="38"/>
      <c r="EN275" s="38"/>
      <c r="EO275" s="38"/>
      <c r="EP275" s="38"/>
      <c r="EQ275" s="38"/>
      <c r="ER275" s="38"/>
      <c r="ES275" s="38"/>
      <c r="ET275" s="38"/>
      <c r="EU275" s="38"/>
      <c r="EV275" s="38"/>
      <c r="EW275" s="38"/>
      <c r="EX275" s="38"/>
      <c r="EY275" s="38"/>
      <c r="EZ275" s="38"/>
      <c r="FA275" s="38"/>
      <c r="FB275" s="38"/>
      <c r="FC275" s="38"/>
      <c r="FD275" s="38"/>
      <c r="FE275" s="38"/>
      <c r="FF275" s="38"/>
      <c r="FG275" s="38"/>
      <c r="FH275" s="38"/>
      <c r="FI275" s="38"/>
      <c r="FJ275" s="38"/>
      <c r="FK275" s="38"/>
      <c r="FL275" s="38"/>
      <c r="FM275" s="38"/>
      <c r="FN275" s="38"/>
      <c r="FO275" s="38"/>
      <c r="FP275" s="38"/>
      <c r="FQ275" s="38"/>
      <c r="FR275" s="38"/>
      <c r="FS275" s="38"/>
      <c r="FT275" s="38"/>
      <c r="FU275" s="38"/>
      <c r="FV275" s="38"/>
      <c r="FW275" s="38"/>
      <c r="FX275" s="38"/>
      <c r="FY275" s="38"/>
      <c r="FZ275" s="38"/>
      <c r="GA275" s="38"/>
      <c r="GB275" s="38"/>
      <c r="GC275" s="38"/>
      <c r="GD275" s="38"/>
      <c r="GE275" s="38"/>
      <c r="GF275" s="38"/>
      <c r="GG275" s="38"/>
      <c r="GH275" s="38"/>
      <c r="GI275" s="38"/>
      <c r="GJ275" s="38"/>
      <c r="GK275" s="38"/>
      <c r="GL275" s="38"/>
      <c r="GM275" s="38"/>
      <c r="GN275" s="38"/>
      <c r="GO275" s="38"/>
      <c r="GP275" s="38"/>
      <c r="GQ275" s="38"/>
      <c r="GR275" s="38"/>
      <c r="GS275" s="38"/>
      <c r="GT275" s="38"/>
      <c r="GU275" s="38"/>
      <c r="GV275" s="38"/>
      <c r="GW275" s="38"/>
      <c r="GX275" s="38"/>
      <c r="GY275" s="38"/>
      <c r="GZ275" s="38"/>
      <c r="HA275" s="38"/>
      <c r="HB275" s="38"/>
      <c r="HC275" s="38"/>
      <c r="HD275" s="38"/>
      <c r="HE275" s="38"/>
      <c r="HF275" s="38"/>
      <c r="HG275" s="38"/>
      <c r="HH275" s="38"/>
      <c r="HI275" s="38"/>
      <c r="HJ275" s="38"/>
      <c r="HK275" s="38"/>
      <c r="HL275" s="38"/>
      <c r="HM275" s="38"/>
      <c r="HN275" s="38"/>
      <c r="HO275" s="38"/>
      <c r="HP275" s="38"/>
      <c r="HQ275" s="38"/>
      <c r="HR275" s="38"/>
      <c r="HS275" s="38"/>
      <c r="HT275" s="38"/>
      <c r="HU275" s="38"/>
      <c r="HV275" s="38"/>
      <c r="HW275" s="38"/>
      <c r="HX275" s="38"/>
      <c r="HY275" s="38"/>
      <c r="HZ275" s="38"/>
      <c r="IA275" s="38"/>
      <c r="IB275" s="38"/>
      <c r="IC275" s="38"/>
      <c r="ID275" s="38"/>
      <c r="IE275" s="38"/>
      <c r="IF275" s="38"/>
      <c r="IG275" s="38"/>
      <c r="IH275" s="38"/>
      <c r="II275" s="38"/>
      <c r="IJ275" s="38"/>
      <c r="IK275" s="38"/>
      <c r="IL275" s="38"/>
      <c r="IM275" s="38"/>
      <c r="IN275" s="38"/>
      <c r="IO275" s="38"/>
      <c r="IP275" s="38"/>
      <c r="IQ275" s="38"/>
      <c r="IR275" s="38"/>
      <c r="IS275" s="38"/>
      <c r="IT275" s="38"/>
      <c r="IU275" s="38"/>
      <c r="IV275" s="38"/>
      <c r="IW275" s="38"/>
      <c r="IX275" s="38"/>
      <c r="IY275" s="38"/>
      <c r="IZ275" s="38"/>
      <c r="JA275" s="38"/>
      <c r="JB275" s="38"/>
      <c r="JC275" s="38"/>
      <c r="JD275" s="38"/>
      <c r="JE275" s="38"/>
      <c r="JF275" s="38"/>
      <c r="JG275" s="38"/>
      <c r="JH275" s="38"/>
      <c r="JI275" s="38"/>
      <c r="JJ275" s="38"/>
      <c r="JK275" s="38"/>
      <c r="JL275" s="38"/>
      <c r="JM275" s="38"/>
      <c r="JN275" s="38"/>
      <c r="JO275" s="38"/>
      <c r="JP275" s="38"/>
      <c r="JQ275" s="38"/>
      <c r="JR275" s="38"/>
      <c r="JS275" s="38"/>
      <c r="JT275" s="38"/>
      <c r="JU275" s="38"/>
      <c r="JV275" s="38"/>
      <c r="JW275" s="38"/>
      <c r="JX275" s="38"/>
      <c r="JY275" s="38"/>
      <c r="JZ275" s="38"/>
      <c r="KA275" s="38"/>
      <c r="KB275" s="38"/>
      <c r="KC275" s="38"/>
      <c r="KD275" s="38"/>
      <c r="KE275" s="38"/>
      <c r="KF275" s="38"/>
      <c r="KG275" s="38"/>
      <c r="KH275" s="38"/>
      <c r="KI275" s="38"/>
      <c r="KJ275" s="38"/>
      <c r="KK275" s="38"/>
      <c r="KL275" s="38"/>
      <c r="KM275" s="38"/>
      <c r="KN275" s="38"/>
      <c r="KO275" s="38"/>
      <c r="KP275" s="38"/>
      <c r="KQ275" s="38"/>
      <c r="KR275" s="38"/>
      <c r="KS275" s="38"/>
      <c r="KT275" s="38"/>
      <c r="KU275" s="38"/>
      <c r="KV275" s="38"/>
      <c r="KW275" s="38"/>
      <c r="KX275" s="38"/>
      <c r="KY275" s="38"/>
      <c r="KZ275" s="38"/>
      <c r="LA275" s="38"/>
      <c r="LB275" s="38"/>
      <c r="LC275" s="38"/>
      <c r="LD275" s="38"/>
      <c r="LE275" s="38"/>
      <c r="LF275" s="38"/>
      <c r="LG275" s="38"/>
      <c r="LH275" s="38"/>
      <c r="LI275" s="38"/>
      <c r="LJ275" s="38"/>
      <c r="LK275" s="38"/>
      <c r="LL275" s="38"/>
      <c r="LM275" s="38"/>
      <c r="LN275" s="38"/>
      <c r="LO275" s="38"/>
      <c r="LP275" s="38"/>
      <c r="LQ275" s="38"/>
      <c r="LR275" s="38"/>
      <c r="LS275" s="38"/>
      <c r="LT275" s="38"/>
      <c r="LU275" s="38"/>
      <c r="LV275" s="38"/>
      <c r="LW275" s="38"/>
      <c r="LX275" s="38"/>
      <c r="LY275" s="38"/>
      <c r="LZ275" s="38"/>
      <c r="MA275" s="38"/>
      <c r="MB275" s="38"/>
      <c r="MC275" s="38"/>
      <c r="MD275" s="38"/>
      <c r="ME275" s="38"/>
      <c r="MF275" s="38"/>
      <c r="MG275" s="38"/>
      <c r="MH275" s="38"/>
      <c r="MI275" s="38"/>
      <c r="MJ275" s="38"/>
      <c r="MK275" s="38"/>
      <c r="ML275" s="38"/>
      <c r="MM275" s="38"/>
      <c r="MN275" s="38"/>
      <c r="MO275" s="38"/>
      <c r="MP275" s="38"/>
      <c r="MQ275" s="38"/>
      <c r="MR275" s="38"/>
      <c r="MS275" s="38"/>
      <c r="MT275" s="38"/>
      <c r="MU275" s="38"/>
      <c r="MV275" s="38"/>
      <c r="MW275" s="38"/>
      <c r="MX275" s="38"/>
      <c r="MY275" s="38"/>
      <c r="MZ275" s="38"/>
      <c r="NA275" s="38"/>
      <c r="NB275" s="38"/>
      <c r="NC275" s="38"/>
      <c r="ND275" s="38"/>
      <c r="NE275" s="38"/>
      <c r="NF275" s="38"/>
      <c r="NG275" s="38"/>
      <c r="NH275" s="38"/>
      <c r="NI275" s="38"/>
      <c r="NJ275" s="38"/>
      <c r="NK275" s="38"/>
      <c r="NL275" s="38"/>
      <c r="NM275" s="38"/>
      <c r="NN275" s="38"/>
      <c r="NO275" s="38"/>
      <c r="NP275" s="38"/>
      <c r="NQ275" s="38"/>
      <c r="NR275" s="38"/>
      <c r="NS275" s="38"/>
      <c r="NT275" s="38"/>
      <c r="NU275" s="38"/>
      <c r="NV275" s="38"/>
      <c r="NW275" s="38"/>
      <c r="NX275" s="38"/>
      <c r="NY275" s="38"/>
      <c r="NZ275" s="38"/>
      <c r="OA275" s="38"/>
      <c r="OB275" s="38"/>
      <c r="OC275" s="38"/>
      <c r="OD275" s="38"/>
      <c r="OE275" s="38"/>
      <c r="OF275" s="38"/>
      <c r="OG275" s="38"/>
      <c r="OH275" s="38"/>
      <c r="OI275" s="38"/>
      <c r="OJ275" s="38"/>
      <c r="OK275" s="38"/>
      <c r="OL275" s="38"/>
      <c r="OM275" s="38"/>
      <c r="ON275" s="38"/>
      <c r="OO275" s="38"/>
      <c r="OP275" s="38"/>
      <c r="OQ275" s="38"/>
      <c r="OR275" s="38"/>
      <c r="OS275" s="38"/>
      <c r="OT275" s="38"/>
      <c r="OU275" s="38"/>
      <c r="OV275" s="38"/>
      <c r="OW275" s="38"/>
      <c r="OX275" s="38"/>
      <c r="OY275" s="38"/>
      <c r="OZ275" s="38"/>
      <c r="PA275" s="38"/>
      <c r="PB275" s="38"/>
      <c r="PC275" s="38"/>
      <c r="PD275" s="38"/>
      <c r="PE275" s="38"/>
      <c r="PF275" s="38"/>
      <c r="PG275" s="38"/>
      <c r="PH275" s="38"/>
      <c r="PI275" s="38"/>
      <c r="PJ275" s="38"/>
      <c r="PK275" s="38"/>
      <c r="PL275" s="38"/>
      <c r="PM275" s="38"/>
      <c r="PN275" s="38"/>
      <c r="PO275" s="38"/>
      <c r="PP275" s="38"/>
      <c r="PQ275" s="38"/>
      <c r="PR275" s="38"/>
      <c r="PS275" s="38"/>
      <c r="PT275" s="38"/>
      <c r="PU275" s="38"/>
      <c r="PV275" s="38"/>
      <c r="PW275" s="38"/>
      <c r="PX275" s="38"/>
      <c r="PY275" s="38"/>
      <c r="PZ275" s="38"/>
      <c r="QA275" s="38"/>
      <c r="QB275" s="38"/>
      <c r="QC275" s="38"/>
      <c r="QD275" s="38"/>
      <c r="QE275" s="38"/>
      <c r="QF275" s="38"/>
      <c r="QG275" s="38"/>
      <c r="QH275" s="38"/>
      <c r="QI275" s="38"/>
      <c r="QJ275" s="38"/>
      <c r="QK275" s="38"/>
      <c r="QL275" s="38"/>
      <c r="QM275" s="38"/>
      <c r="QN275" s="38"/>
      <c r="QO275" s="38"/>
      <c r="QP275" s="38"/>
      <c r="QQ275" s="38"/>
      <c r="QR275" s="38"/>
      <c r="QS275" s="38"/>
      <c r="QT275" s="38"/>
      <c r="QU275" s="38"/>
      <c r="QV275" s="38"/>
      <c r="QW275" s="38"/>
      <c r="QX275" s="38"/>
      <c r="QY275" s="38"/>
      <c r="QZ275" s="38"/>
      <c r="RA275" s="38"/>
      <c r="RB275" s="38"/>
      <c r="RC275" s="38"/>
      <c r="RD275" s="38"/>
      <c r="RE275" s="38"/>
      <c r="RF275" s="38"/>
      <c r="RG275" s="38"/>
      <c r="RH275" s="38"/>
      <c r="RI275" s="38"/>
      <c r="RJ275" s="38"/>
      <c r="RK275" s="38"/>
      <c r="RL275" s="38"/>
      <c r="RM275" s="38"/>
      <c r="RN275" s="38"/>
      <c r="RO275" s="38"/>
      <c r="RP275" s="38"/>
      <c r="RQ275" s="38"/>
      <c r="RR275" s="38"/>
      <c r="RS275" s="38"/>
      <c r="RT275" s="38"/>
      <c r="RU275" s="38"/>
      <c r="RV275" s="38"/>
      <c r="RW275" s="38"/>
      <c r="RX275" s="38"/>
      <c r="RY275" s="38"/>
      <c r="RZ275" s="38"/>
      <c r="SA275" s="38"/>
      <c r="SB275" s="38"/>
      <c r="SC275" s="38"/>
      <c r="SD275" s="38"/>
      <c r="SE275" s="38"/>
      <c r="SF275" s="38"/>
      <c r="SG275" s="38"/>
      <c r="SH275" s="38"/>
      <c r="SI275" s="38"/>
      <c r="SJ275" s="38"/>
      <c r="SK275" s="38"/>
      <c r="SL275" s="38"/>
      <c r="SM275" s="38"/>
      <c r="SN275" s="38"/>
      <c r="SO275" s="38"/>
      <c r="SP275" s="38"/>
      <c r="SQ275" s="38"/>
      <c r="SR275" s="38"/>
      <c r="SS275" s="38"/>
      <c r="ST275" s="38"/>
      <c r="SU275" s="38"/>
      <c r="SV275" s="38"/>
      <c r="SW275" s="38"/>
      <c r="SX275" s="38"/>
      <c r="SY275" s="38"/>
      <c r="SZ275" s="38"/>
      <c r="TA275" s="38"/>
      <c r="TB275" s="38"/>
      <c r="TC275" s="38"/>
      <c r="TD275" s="38"/>
      <c r="TE275" s="38"/>
      <c r="TF275" s="38"/>
      <c r="TG275" s="38"/>
      <c r="TH275" s="38"/>
      <c r="TI275" s="38"/>
      <c r="TJ275" s="38"/>
      <c r="TK275" s="38"/>
      <c r="TL275" s="38"/>
      <c r="TM275" s="38"/>
      <c r="TN275" s="38"/>
      <c r="TO275" s="38"/>
      <c r="TP275" s="38"/>
      <c r="TQ275" s="38"/>
      <c r="TR275" s="38"/>
      <c r="TS275" s="38"/>
      <c r="TT275" s="38"/>
      <c r="TU275" s="38"/>
      <c r="TV275" s="38"/>
      <c r="TW275" s="38"/>
      <c r="TX275" s="38"/>
      <c r="TY275" s="38"/>
      <c r="TZ275" s="38"/>
      <c r="UA275" s="38"/>
      <c r="UB275" s="38"/>
      <c r="UC275" s="38"/>
      <c r="UD275" s="38"/>
      <c r="UE275" s="38"/>
      <c r="UF275" s="38"/>
      <c r="UG275" s="38"/>
      <c r="UH275" s="38"/>
      <c r="UI275" s="38"/>
      <c r="UJ275" s="38"/>
      <c r="UK275" s="38"/>
      <c r="UL275" s="38"/>
      <c r="UM275" s="38"/>
      <c r="UN275" s="38"/>
      <c r="UO275" s="38"/>
      <c r="UP275" s="38"/>
      <c r="UQ275" s="38"/>
      <c r="UR275" s="38"/>
      <c r="US275" s="38"/>
      <c r="UT275" s="38"/>
      <c r="UU275" s="38"/>
      <c r="UV275" s="38"/>
      <c r="UW275" s="38"/>
      <c r="UX275" s="38"/>
      <c r="UY275" s="38"/>
      <c r="UZ275" s="38"/>
      <c r="VA275" s="38"/>
      <c r="VB275" s="38"/>
      <c r="VC275" s="38"/>
      <c r="VD275" s="38"/>
      <c r="VE275" s="38"/>
      <c r="VF275" s="38"/>
      <c r="VG275" s="38"/>
      <c r="VH275" s="38"/>
      <c r="VI275" s="38"/>
      <c r="VJ275" s="38"/>
      <c r="VK275" s="38"/>
      <c r="VL275" s="38"/>
      <c r="VM275" s="38"/>
      <c r="VN275" s="38"/>
      <c r="VO275" s="38"/>
      <c r="VP275" s="38"/>
      <c r="VQ275" s="38"/>
      <c r="VR275" s="38"/>
      <c r="VS275" s="38"/>
      <c r="VT275" s="38"/>
      <c r="VU275" s="38"/>
      <c r="VV275" s="38"/>
      <c r="VW275" s="38"/>
      <c r="VX275" s="38"/>
      <c r="VY275" s="38"/>
      <c r="VZ275" s="38"/>
      <c r="WA275" s="38"/>
      <c r="WB275" s="38"/>
      <c r="WC275" s="38"/>
      <c r="WD275" s="38"/>
      <c r="WE275" s="38"/>
      <c r="WF275" s="38"/>
      <c r="WG275" s="38"/>
      <c r="WH275" s="38"/>
      <c r="WI275" s="38"/>
      <c r="WJ275" s="38"/>
      <c r="WK275" s="38"/>
      <c r="WL275" s="38"/>
      <c r="WM275" s="38"/>
      <c r="WN275" s="38"/>
      <c r="WO275" s="38"/>
      <c r="WP275" s="38"/>
      <c r="WQ275" s="38"/>
      <c r="WR275" s="38"/>
      <c r="WS275" s="38"/>
      <c r="WT275" s="38"/>
      <c r="WU275" s="38"/>
      <c r="WV275" s="38"/>
      <c r="WW275" s="38"/>
      <c r="WX275" s="38"/>
      <c r="WY275" s="38"/>
      <c r="WZ275" s="38"/>
      <c r="XA275" s="38"/>
      <c r="XB275" s="38"/>
      <c r="XC275" s="38"/>
      <c r="XD275" s="38"/>
      <c r="XE275" s="38"/>
      <c r="XF275" s="38"/>
      <c r="XG275" s="38"/>
      <c r="XH275" s="38"/>
      <c r="XI275" s="38"/>
      <c r="XJ275" s="38"/>
      <c r="XK275" s="38"/>
      <c r="XL275" s="38"/>
      <c r="XM275" s="38"/>
      <c r="XN275" s="38"/>
      <c r="XO275" s="38"/>
      <c r="XP275" s="38"/>
      <c r="XQ275" s="38"/>
      <c r="XR275" s="38"/>
      <c r="XS275" s="38"/>
      <c r="XT275" s="38"/>
      <c r="XU275" s="38"/>
      <c r="XV275" s="38"/>
      <c r="XW275" s="38"/>
      <c r="XX275" s="38"/>
      <c r="XY275" s="38"/>
      <c r="XZ275" s="38"/>
      <c r="YA275" s="38"/>
      <c r="YB275" s="38"/>
      <c r="YC275" s="38"/>
      <c r="YD275" s="38"/>
      <c r="YE275" s="38"/>
      <c r="YF275" s="38"/>
      <c r="YG275" s="38"/>
      <c r="YH275" s="38"/>
      <c r="YI275" s="38"/>
      <c r="YJ275" s="38"/>
      <c r="YK275" s="38"/>
      <c r="YL275" s="38"/>
      <c r="YM275" s="38"/>
      <c r="YN275" s="38"/>
      <c r="YO275" s="38"/>
      <c r="YP275" s="38"/>
      <c r="YQ275" s="38"/>
      <c r="YR275" s="38"/>
    </row>
    <row r="276" spans="1:668" s="50" customFormat="1" ht="15.75" x14ac:dyDescent="0.25">
      <c r="A276" s="38"/>
      <c r="B276" s="2"/>
      <c r="C276" s="2"/>
      <c r="D276" s="1"/>
      <c r="E276" s="1"/>
      <c r="F276" s="132"/>
      <c r="G276" s="133"/>
      <c r="H276" s="132"/>
      <c r="I276" s="132"/>
      <c r="J276" s="132"/>
      <c r="K276" s="132"/>
      <c r="L276" s="133"/>
      <c r="O276" s="38"/>
      <c r="P276" s="38"/>
      <c r="Q276" s="38"/>
      <c r="R276" s="38"/>
      <c r="S276" s="38"/>
      <c r="T276" s="38"/>
      <c r="U276" s="38"/>
      <c r="V276" s="38"/>
      <c r="W276" s="38"/>
      <c r="X276" s="38"/>
      <c r="Y276" s="38"/>
      <c r="Z276" s="38"/>
      <c r="AA276" s="38"/>
      <c r="AB276" s="38"/>
      <c r="AC276" s="38"/>
      <c r="AD276" s="38"/>
      <c r="AE276" s="38"/>
      <c r="AF276" s="38"/>
      <c r="AG276" s="38"/>
      <c r="AH276" s="38"/>
      <c r="AI276" s="38"/>
      <c r="AJ276" s="38"/>
      <c r="AK276" s="38"/>
      <c r="AL276" s="38"/>
      <c r="AM276" s="38"/>
      <c r="AN276" s="38"/>
      <c r="AO276" s="38"/>
      <c r="AP276" s="38"/>
      <c r="AQ276" s="38"/>
      <c r="AR276" s="38"/>
      <c r="AS276" s="38"/>
      <c r="AT276" s="38"/>
      <c r="AU276" s="38"/>
      <c r="AV276" s="38"/>
      <c r="AW276" s="38"/>
      <c r="AX276" s="38"/>
      <c r="AY276" s="38"/>
      <c r="AZ276" s="38"/>
      <c r="BA276" s="38"/>
      <c r="BB276" s="38"/>
      <c r="BC276" s="38"/>
      <c r="BD276" s="38"/>
      <c r="BE276" s="38"/>
      <c r="BF276" s="38"/>
      <c r="BG276" s="38"/>
      <c r="BH276" s="38"/>
      <c r="BI276" s="38"/>
      <c r="BJ276" s="38"/>
      <c r="BK276" s="38"/>
      <c r="BL276" s="38"/>
      <c r="BM276" s="38"/>
      <c r="BN276" s="38"/>
      <c r="BO276" s="38"/>
      <c r="BP276" s="38"/>
      <c r="BQ276" s="38"/>
      <c r="BR276" s="38"/>
      <c r="BS276" s="38"/>
      <c r="BT276" s="38"/>
      <c r="BU276" s="38"/>
      <c r="BV276" s="38"/>
      <c r="BW276" s="38"/>
      <c r="BX276" s="38"/>
      <c r="BY276" s="38"/>
      <c r="BZ276" s="38"/>
      <c r="CA276" s="38"/>
      <c r="CB276" s="38"/>
      <c r="CC276" s="38"/>
      <c r="CD276" s="38"/>
      <c r="CE276" s="38"/>
      <c r="CF276" s="38"/>
      <c r="CG276" s="38"/>
      <c r="CH276" s="38"/>
      <c r="CI276" s="38"/>
      <c r="CJ276" s="38"/>
      <c r="CK276" s="38"/>
      <c r="CL276" s="38"/>
      <c r="CM276" s="38"/>
      <c r="CN276" s="38"/>
      <c r="CO276" s="38"/>
      <c r="CP276" s="38"/>
      <c r="CQ276" s="38"/>
      <c r="CR276" s="38"/>
      <c r="CS276" s="38"/>
      <c r="CT276" s="38"/>
      <c r="CU276" s="38"/>
      <c r="CV276" s="38"/>
      <c r="CW276" s="38"/>
      <c r="CX276" s="38"/>
      <c r="CY276" s="38"/>
      <c r="CZ276" s="38"/>
      <c r="DA276" s="38"/>
      <c r="DB276" s="38"/>
      <c r="DC276" s="38"/>
      <c r="DD276" s="38"/>
      <c r="DE276" s="38"/>
      <c r="DF276" s="38"/>
      <c r="DG276" s="38"/>
      <c r="DH276" s="38"/>
      <c r="DI276" s="38"/>
      <c r="DJ276" s="38"/>
      <c r="DK276" s="38"/>
      <c r="DL276" s="38"/>
      <c r="DM276" s="38"/>
      <c r="DN276" s="38"/>
      <c r="DO276" s="38"/>
      <c r="DP276" s="38"/>
      <c r="DQ276" s="38"/>
      <c r="DR276" s="38"/>
      <c r="DS276" s="38"/>
      <c r="DT276" s="38"/>
      <c r="DU276" s="38"/>
      <c r="DV276" s="38"/>
      <c r="DW276" s="38"/>
      <c r="DX276" s="38"/>
      <c r="DY276" s="38"/>
      <c r="DZ276" s="38"/>
      <c r="EA276" s="38"/>
      <c r="EB276" s="38"/>
      <c r="EC276" s="38"/>
      <c r="ED276" s="38"/>
      <c r="EE276" s="38"/>
      <c r="EF276" s="38"/>
      <c r="EG276" s="38"/>
      <c r="EH276" s="38"/>
      <c r="EI276" s="38"/>
      <c r="EJ276" s="38"/>
      <c r="EK276" s="38"/>
      <c r="EL276" s="38"/>
      <c r="EM276" s="38"/>
      <c r="EN276" s="38"/>
      <c r="EO276" s="38"/>
      <c r="EP276" s="38"/>
      <c r="EQ276" s="38"/>
      <c r="ER276" s="38"/>
      <c r="ES276" s="38"/>
      <c r="ET276" s="38"/>
      <c r="EU276" s="38"/>
      <c r="EV276" s="38"/>
      <c r="EW276" s="38"/>
      <c r="EX276" s="38"/>
      <c r="EY276" s="38"/>
      <c r="EZ276" s="38"/>
      <c r="FA276" s="38"/>
      <c r="FB276" s="38"/>
      <c r="FC276" s="38"/>
      <c r="FD276" s="38"/>
      <c r="FE276" s="38"/>
      <c r="FF276" s="38"/>
      <c r="FG276" s="38"/>
      <c r="FH276" s="38"/>
      <c r="FI276" s="38"/>
      <c r="FJ276" s="38"/>
      <c r="FK276" s="38"/>
      <c r="FL276" s="38"/>
      <c r="FM276" s="38"/>
      <c r="FN276" s="38"/>
      <c r="FO276" s="38"/>
      <c r="FP276" s="38"/>
      <c r="FQ276" s="38"/>
      <c r="FR276" s="38"/>
      <c r="FS276" s="38"/>
      <c r="FT276" s="38"/>
      <c r="FU276" s="38"/>
      <c r="FV276" s="38"/>
      <c r="FW276" s="38"/>
      <c r="FX276" s="38"/>
      <c r="FY276" s="38"/>
      <c r="FZ276" s="38"/>
      <c r="GA276" s="38"/>
      <c r="GB276" s="38"/>
      <c r="GC276" s="38"/>
      <c r="GD276" s="38"/>
      <c r="GE276" s="38"/>
      <c r="GF276" s="38"/>
      <c r="GG276" s="38"/>
      <c r="GH276" s="38"/>
      <c r="GI276" s="38"/>
      <c r="GJ276" s="38"/>
      <c r="GK276" s="38"/>
      <c r="GL276" s="38"/>
      <c r="GM276" s="38"/>
      <c r="GN276" s="38"/>
      <c r="GO276" s="38"/>
      <c r="GP276" s="38"/>
      <c r="GQ276" s="38"/>
      <c r="GR276" s="38"/>
      <c r="GS276" s="38"/>
      <c r="GT276" s="38"/>
      <c r="GU276" s="38"/>
      <c r="GV276" s="38"/>
      <c r="GW276" s="38"/>
      <c r="GX276" s="38"/>
      <c r="GY276" s="38"/>
      <c r="GZ276" s="38"/>
      <c r="HA276" s="38"/>
      <c r="HB276" s="38"/>
      <c r="HC276" s="38"/>
      <c r="HD276" s="38"/>
      <c r="HE276" s="38"/>
      <c r="HF276" s="38"/>
      <c r="HG276" s="38"/>
      <c r="HH276" s="38"/>
      <c r="HI276" s="38"/>
      <c r="HJ276" s="38"/>
      <c r="HK276" s="38"/>
      <c r="HL276" s="38"/>
      <c r="HM276" s="38"/>
      <c r="HN276" s="38"/>
      <c r="HO276" s="38"/>
      <c r="HP276" s="38"/>
      <c r="HQ276" s="38"/>
      <c r="HR276" s="38"/>
      <c r="HS276" s="38"/>
      <c r="HT276" s="38"/>
      <c r="HU276" s="38"/>
      <c r="HV276" s="38"/>
      <c r="HW276" s="38"/>
      <c r="HX276" s="38"/>
      <c r="HY276" s="38"/>
      <c r="HZ276" s="38"/>
      <c r="IA276" s="38"/>
      <c r="IB276" s="38"/>
      <c r="IC276" s="38"/>
      <c r="ID276" s="38"/>
      <c r="IE276" s="38"/>
      <c r="IF276" s="38"/>
      <c r="IG276" s="38"/>
      <c r="IH276" s="38"/>
      <c r="II276" s="38"/>
      <c r="IJ276" s="38"/>
      <c r="IK276" s="38"/>
      <c r="IL276" s="38"/>
      <c r="IM276" s="38"/>
      <c r="IN276" s="38"/>
      <c r="IO276" s="38"/>
      <c r="IP276" s="38"/>
      <c r="IQ276" s="38"/>
      <c r="IR276" s="38"/>
      <c r="IS276" s="38"/>
      <c r="IT276" s="38"/>
      <c r="IU276" s="38"/>
      <c r="IV276" s="38"/>
      <c r="IW276" s="38"/>
      <c r="IX276" s="38"/>
      <c r="IY276" s="38"/>
      <c r="IZ276" s="38"/>
      <c r="JA276" s="38"/>
      <c r="JB276" s="38"/>
      <c r="JC276" s="38"/>
      <c r="JD276" s="38"/>
      <c r="JE276" s="38"/>
      <c r="JF276" s="38"/>
      <c r="JG276" s="38"/>
      <c r="JH276" s="38"/>
      <c r="JI276" s="38"/>
      <c r="JJ276" s="38"/>
      <c r="JK276" s="38"/>
      <c r="JL276" s="38"/>
      <c r="JM276" s="38"/>
      <c r="JN276" s="38"/>
      <c r="JO276" s="38"/>
      <c r="JP276" s="38"/>
      <c r="JQ276" s="38"/>
      <c r="JR276" s="38"/>
      <c r="JS276" s="38"/>
      <c r="JT276" s="38"/>
      <c r="JU276" s="38"/>
      <c r="JV276" s="38"/>
      <c r="JW276" s="38"/>
      <c r="JX276" s="38"/>
      <c r="JY276" s="38"/>
      <c r="JZ276" s="38"/>
      <c r="KA276" s="38"/>
      <c r="KB276" s="38"/>
      <c r="KC276" s="38"/>
      <c r="KD276" s="38"/>
      <c r="KE276" s="38"/>
      <c r="KF276" s="38"/>
      <c r="KG276" s="38"/>
      <c r="KH276" s="38"/>
      <c r="KI276" s="38"/>
      <c r="KJ276" s="38"/>
      <c r="KK276" s="38"/>
      <c r="KL276" s="38"/>
      <c r="KM276" s="38"/>
      <c r="KN276" s="38"/>
      <c r="KO276" s="38"/>
      <c r="KP276" s="38"/>
      <c r="KQ276" s="38"/>
      <c r="KR276" s="38"/>
      <c r="KS276" s="38"/>
      <c r="KT276" s="38"/>
      <c r="KU276" s="38"/>
      <c r="KV276" s="38"/>
      <c r="KW276" s="38"/>
      <c r="KX276" s="38"/>
      <c r="KY276" s="38"/>
      <c r="KZ276" s="38"/>
      <c r="LA276" s="38"/>
      <c r="LB276" s="38"/>
      <c r="LC276" s="38"/>
      <c r="LD276" s="38"/>
      <c r="LE276" s="38"/>
      <c r="LF276" s="38"/>
      <c r="LG276" s="38"/>
      <c r="LH276" s="38"/>
      <c r="LI276" s="38"/>
      <c r="LJ276" s="38"/>
      <c r="LK276" s="38"/>
      <c r="LL276" s="38"/>
      <c r="LM276" s="38"/>
      <c r="LN276" s="38"/>
      <c r="LO276" s="38"/>
      <c r="LP276" s="38"/>
      <c r="LQ276" s="38"/>
      <c r="LR276" s="38"/>
      <c r="LS276" s="38"/>
      <c r="LT276" s="38"/>
      <c r="LU276" s="38"/>
      <c r="LV276" s="38"/>
      <c r="LW276" s="38"/>
      <c r="LX276" s="38"/>
      <c r="LY276" s="38"/>
      <c r="LZ276" s="38"/>
      <c r="MA276" s="38"/>
      <c r="MB276" s="38"/>
      <c r="MC276" s="38"/>
      <c r="MD276" s="38"/>
      <c r="ME276" s="38"/>
      <c r="MF276" s="38"/>
      <c r="MG276" s="38"/>
      <c r="MH276" s="38"/>
      <c r="MI276" s="38"/>
      <c r="MJ276" s="38"/>
      <c r="MK276" s="38"/>
      <c r="ML276" s="38"/>
      <c r="MM276" s="38"/>
      <c r="MN276" s="38"/>
      <c r="MO276" s="38"/>
      <c r="MP276" s="38"/>
      <c r="MQ276" s="38"/>
      <c r="MR276" s="38"/>
      <c r="MS276" s="38"/>
      <c r="MT276" s="38"/>
      <c r="MU276" s="38"/>
      <c r="MV276" s="38"/>
      <c r="MW276" s="38"/>
      <c r="MX276" s="38"/>
      <c r="MY276" s="38"/>
      <c r="MZ276" s="38"/>
      <c r="NA276" s="38"/>
      <c r="NB276" s="38"/>
      <c r="NC276" s="38"/>
      <c r="ND276" s="38"/>
      <c r="NE276" s="38"/>
      <c r="NF276" s="38"/>
      <c r="NG276" s="38"/>
      <c r="NH276" s="38"/>
      <c r="NI276" s="38"/>
      <c r="NJ276" s="38"/>
      <c r="NK276" s="38"/>
      <c r="NL276" s="38"/>
      <c r="NM276" s="38"/>
      <c r="NN276" s="38"/>
      <c r="NO276" s="38"/>
      <c r="NP276" s="38"/>
      <c r="NQ276" s="38"/>
      <c r="NR276" s="38"/>
      <c r="NS276" s="38"/>
      <c r="NT276" s="38"/>
      <c r="NU276" s="38"/>
      <c r="NV276" s="38"/>
      <c r="NW276" s="38"/>
      <c r="NX276" s="38"/>
      <c r="NY276" s="38"/>
      <c r="NZ276" s="38"/>
      <c r="OA276" s="38"/>
      <c r="OB276" s="38"/>
      <c r="OC276" s="38"/>
      <c r="OD276" s="38"/>
      <c r="OE276" s="38"/>
      <c r="OF276" s="38"/>
      <c r="OG276" s="38"/>
      <c r="OH276" s="38"/>
      <c r="OI276" s="38"/>
      <c r="OJ276" s="38"/>
      <c r="OK276" s="38"/>
      <c r="OL276" s="38"/>
      <c r="OM276" s="38"/>
      <c r="ON276" s="38"/>
      <c r="OO276" s="38"/>
      <c r="OP276" s="38"/>
      <c r="OQ276" s="38"/>
      <c r="OR276" s="38"/>
      <c r="OS276" s="38"/>
      <c r="OT276" s="38"/>
      <c r="OU276" s="38"/>
      <c r="OV276" s="38"/>
      <c r="OW276" s="38"/>
      <c r="OX276" s="38"/>
      <c r="OY276" s="38"/>
      <c r="OZ276" s="38"/>
      <c r="PA276" s="38"/>
      <c r="PB276" s="38"/>
      <c r="PC276" s="38"/>
      <c r="PD276" s="38"/>
      <c r="PE276" s="38"/>
      <c r="PF276" s="38"/>
      <c r="PG276" s="38"/>
      <c r="PH276" s="38"/>
      <c r="PI276" s="38"/>
      <c r="PJ276" s="38"/>
      <c r="PK276" s="38"/>
      <c r="PL276" s="38"/>
      <c r="PM276" s="38"/>
      <c r="PN276" s="38"/>
      <c r="PO276" s="38"/>
      <c r="PP276" s="38"/>
      <c r="PQ276" s="38"/>
      <c r="PR276" s="38"/>
      <c r="PS276" s="38"/>
      <c r="PT276" s="38"/>
      <c r="PU276" s="38"/>
      <c r="PV276" s="38"/>
      <c r="PW276" s="38"/>
      <c r="PX276" s="38"/>
      <c r="PY276" s="38"/>
      <c r="PZ276" s="38"/>
      <c r="QA276" s="38"/>
      <c r="QB276" s="38"/>
      <c r="QC276" s="38"/>
      <c r="QD276" s="38"/>
      <c r="QE276" s="38"/>
      <c r="QF276" s="38"/>
      <c r="QG276" s="38"/>
      <c r="QH276" s="38"/>
      <c r="QI276" s="38"/>
      <c r="QJ276" s="38"/>
      <c r="QK276" s="38"/>
      <c r="QL276" s="38"/>
      <c r="QM276" s="38"/>
      <c r="QN276" s="38"/>
      <c r="QO276" s="38"/>
      <c r="QP276" s="38"/>
      <c r="QQ276" s="38"/>
      <c r="QR276" s="38"/>
      <c r="QS276" s="38"/>
      <c r="QT276" s="38"/>
      <c r="QU276" s="38"/>
      <c r="QV276" s="38"/>
      <c r="QW276" s="38"/>
      <c r="QX276" s="38"/>
      <c r="QY276" s="38"/>
      <c r="QZ276" s="38"/>
      <c r="RA276" s="38"/>
      <c r="RB276" s="38"/>
      <c r="RC276" s="38"/>
      <c r="RD276" s="38"/>
      <c r="RE276" s="38"/>
      <c r="RF276" s="38"/>
      <c r="RG276" s="38"/>
      <c r="RH276" s="38"/>
      <c r="RI276" s="38"/>
      <c r="RJ276" s="38"/>
      <c r="RK276" s="38"/>
      <c r="RL276" s="38"/>
      <c r="RM276" s="38"/>
      <c r="RN276" s="38"/>
      <c r="RO276" s="38"/>
      <c r="RP276" s="38"/>
      <c r="RQ276" s="38"/>
      <c r="RR276" s="38"/>
      <c r="RS276" s="38"/>
      <c r="RT276" s="38"/>
      <c r="RU276" s="38"/>
      <c r="RV276" s="38"/>
      <c r="RW276" s="38"/>
      <c r="RX276" s="38"/>
      <c r="RY276" s="38"/>
      <c r="RZ276" s="38"/>
      <c r="SA276" s="38"/>
      <c r="SB276" s="38"/>
      <c r="SC276" s="38"/>
      <c r="SD276" s="38"/>
      <c r="SE276" s="38"/>
      <c r="SF276" s="38"/>
      <c r="SG276" s="38"/>
      <c r="SH276" s="38"/>
      <c r="SI276" s="38"/>
      <c r="SJ276" s="38"/>
      <c r="SK276" s="38"/>
      <c r="SL276" s="38"/>
      <c r="SM276" s="38"/>
      <c r="SN276" s="38"/>
      <c r="SO276" s="38"/>
      <c r="SP276" s="38"/>
      <c r="SQ276" s="38"/>
      <c r="SR276" s="38"/>
      <c r="SS276" s="38"/>
      <c r="ST276" s="38"/>
      <c r="SU276" s="38"/>
      <c r="SV276" s="38"/>
      <c r="SW276" s="38"/>
      <c r="SX276" s="38"/>
      <c r="SY276" s="38"/>
      <c r="SZ276" s="38"/>
      <c r="TA276" s="38"/>
      <c r="TB276" s="38"/>
      <c r="TC276" s="38"/>
      <c r="TD276" s="38"/>
      <c r="TE276" s="38"/>
      <c r="TF276" s="38"/>
      <c r="TG276" s="38"/>
      <c r="TH276" s="38"/>
      <c r="TI276" s="38"/>
      <c r="TJ276" s="38"/>
      <c r="TK276" s="38"/>
      <c r="TL276" s="38"/>
      <c r="TM276" s="38"/>
      <c r="TN276" s="38"/>
      <c r="TO276" s="38"/>
      <c r="TP276" s="38"/>
      <c r="TQ276" s="38"/>
      <c r="TR276" s="38"/>
      <c r="TS276" s="38"/>
      <c r="TT276" s="38"/>
      <c r="TU276" s="38"/>
      <c r="TV276" s="38"/>
      <c r="TW276" s="38"/>
      <c r="TX276" s="38"/>
      <c r="TY276" s="38"/>
      <c r="TZ276" s="38"/>
      <c r="UA276" s="38"/>
      <c r="UB276" s="38"/>
      <c r="UC276" s="38"/>
      <c r="UD276" s="38"/>
      <c r="UE276" s="38"/>
      <c r="UF276" s="38"/>
      <c r="UG276" s="38"/>
      <c r="UH276" s="38"/>
      <c r="UI276" s="38"/>
      <c r="UJ276" s="38"/>
      <c r="UK276" s="38"/>
      <c r="UL276" s="38"/>
      <c r="UM276" s="38"/>
      <c r="UN276" s="38"/>
      <c r="UO276" s="38"/>
      <c r="UP276" s="38"/>
      <c r="UQ276" s="38"/>
      <c r="UR276" s="38"/>
      <c r="US276" s="38"/>
      <c r="UT276" s="38"/>
      <c r="UU276" s="38"/>
      <c r="UV276" s="38"/>
      <c r="UW276" s="38"/>
      <c r="UX276" s="38"/>
      <c r="UY276" s="38"/>
      <c r="UZ276" s="38"/>
      <c r="VA276" s="38"/>
      <c r="VB276" s="38"/>
      <c r="VC276" s="38"/>
      <c r="VD276" s="38"/>
      <c r="VE276" s="38"/>
      <c r="VF276" s="38"/>
      <c r="VG276" s="38"/>
      <c r="VH276" s="38"/>
      <c r="VI276" s="38"/>
      <c r="VJ276" s="38"/>
      <c r="VK276" s="38"/>
      <c r="VL276" s="38"/>
      <c r="VM276" s="38"/>
      <c r="VN276" s="38"/>
      <c r="VO276" s="38"/>
      <c r="VP276" s="38"/>
      <c r="VQ276" s="38"/>
      <c r="VR276" s="38"/>
      <c r="VS276" s="38"/>
      <c r="VT276" s="38"/>
      <c r="VU276" s="38"/>
      <c r="VV276" s="38"/>
      <c r="VW276" s="38"/>
      <c r="VX276" s="38"/>
      <c r="VY276" s="38"/>
      <c r="VZ276" s="38"/>
      <c r="WA276" s="38"/>
      <c r="WB276" s="38"/>
      <c r="WC276" s="38"/>
      <c r="WD276" s="38"/>
      <c r="WE276" s="38"/>
      <c r="WF276" s="38"/>
      <c r="WG276" s="38"/>
      <c r="WH276" s="38"/>
      <c r="WI276" s="38"/>
      <c r="WJ276" s="38"/>
      <c r="WK276" s="38"/>
      <c r="WL276" s="38"/>
      <c r="WM276" s="38"/>
      <c r="WN276" s="38"/>
      <c r="WO276" s="38"/>
      <c r="WP276" s="38"/>
      <c r="WQ276" s="38"/>
      <c r="WR276" s="38"/>
      <c r="WS276" s="38"/>
      <c r="WT276" s="38"/>
      <c r="WU276" s="38"/>
      <c r="WV276" s="38"/>
      <c r="WW276" s="38"/>
      <c r="WX276" s="38"/>
      <c r="WY276" s="38"/>
      <c r="WZ276" s="38"/>
      <c r="XA276" s="38"/>
      <c r="XB276" s="38"/>
      <c r="XC276" s="38"/>
      <c r="XD276" s="38"/>
      <c r="XE276" s="38"/>
      <c r="XF276" s="38"/>
      <c r="XG276" s="38"/>
      <c r="XH276" s="38"/>
      <c r="XI276" s="38"/>
      <c r="XJ276" s="38"/>
      <c r="XK276" s="38"/>
      <c r="XL276" s="38"/>
      <c r="XM276" s="38"/>
      <c r="XN276" s="38"/>
      <c r="XO276" s="38"/>
      <c r="XP276" s="38"/>
      <c r="XQ276" s="38"/>
      <c r="XR276" s="38"/>
      <c r="XS276" s="38"/>
      <c r="XT276" s="38"/>
      <c r="XU276" s="38"/>
      <c r="XV276" s="38"/>
      <c r="XW276" s="38"/>
      <c r="XX276" s="38"/>
      <c r="XY276" s="38"/>
      <c r="XZ276" s="38"/>
      <c r="YA276" s="38"/>
      <c r="YB276" s="38"/>
      <c r="YC276" s="38"/>
      <c r="YD276" s="38"/>
      <c r="YE276" s="38"/>
      <c r="YF276" s="38"/>
      <c r="YG276" s="38"/>
      <c r="YH276" s="38"/>
      <c r="YI276" s="38"/>
      <c r="YJ276" s="38"/>
      <c r="YK276" s="38"/>
      <c r="YL276" s="38"/>
      <c r="YM276" s="38"/>
      <c r="YN276" s="38"/>
      <c r="YO276" s="38"/>
      <c r="YP276" s="38"/>
      <c r="YQ276" s="38"/>
      <c r="YR276" s="38"/>
    </row>
    <row r="277" spans="1:668" s="50" customFormat="1" ht="15.75" x14ac:dyDescent="0.25">
      <c r="A277" s="38"/>
      <c r="B277" s="2"/>
      <c r="C277" s="2"/>
      <c r="D277" s="1"/>
      <c r="E277" s="1"/>
      <c r="F277" s="132"/>
      <c r="G277" s="133"/>
      <c r="H277" s="132"/>
      <c r="I277" s="132"/>
      <c r="J277" s="132"/>
      <c r="K277" s="132"/>
      <c r="L277" s="133"/>
      <c r="O277" s="38"/>
      <c r="P277" s="38"/>
      <c r="Q277" s="38"/>
      <c r="R277" s="38"/>
      <c r="S277" s="38"/>
      <c r="T277" s="38"/>
      <c r="U277" s="38"/>
      <c r="V277" s="38"/>
      <c r="W277" s="38"/>
      <c r="X277" s="38"/>
      <c r="Y277" s="38"/>
      <c r="Z277" s="38"/>
      <c r="AA277" s="38"/>
      <c r="AB277" s="38"/>
      <c r="AC277" s="38"/>
      <c r="AD277" s="38"/>
      <c r="AE277" s="38"/>
      <c r="AF277" s="38"/>
      <c r="AG277" s="38"/>
      <c r="AH277" s="38"/>
      <c r="AI277" s="38"/>
      <c r="AJ277" s="38"/>
      <c r="AK277" s="38"/>
      <c r="AL277" s="38"/>
      <c r="AM277" s="38"/>
      <c r="AN277" s="38"/>
      <c r="AO277" s="38"/>
      <c r="AP277" s="38"/>
      <c r="AQ277" s="38"/>
      <c r="AR277" s="38"/>
      <c r="AS277" s="38"/>
      <c r="AT277" s="38"/>
      <c r="AU277" s="38"/>
      <c r="AV277" s="38"/>
      <c r="AW277" s="38"/>
      <c r="AX277" s="38"/>
      <c r="AY277" s="38"/>
      <c r="AZ277" s="38"/>
      <c r="BA277" s="38"/>
      <c r="BB277" s="38"/>
      <c r="BC277" s="38"/>
      <c r="BD277" s="38"/>
      <c r="BE277" s="38"/>
      <c r="BF277" s="38"/>
      <c r="BG277" s="38"/>
      <c r="BH277" s="38"/>
      <c r="BI277" s="38"/>
      <c r="BJ277" s="38"/>
      <c r="BK277" s="38"/>
      <c r="BL277" s="38"/>
      <c r="BM277" s="38"/>
      <c r="BN277" s="38"/>
      <c r="BO277" s="38"/>
      <c r="BP277" s="38"/>
      <c r="BQ277" s="38"/>
      <c r="BR277" s="38"/>
      <c r="BS277" s="38"/>
      <c r="BT277" s="38"/>
      <c r="BU277" s="38"/>
      <c r="BV277" s="38"/>
      <c r="BW277" s="38"/>
      <c r="BX277" s="38"/>
      <c r="BY277" s="38"/>
      <c r="BZ277" s="38"/>
      <c r="CA277" s="38"/>
      <c r="CB277" s="38"/>
      <c r="CC277" s="38"/>
      <c r="CD277" s="38"/>
      <c r="CE277" s="38"/>
      <c r="CF277" s="38"/>
      <c r="CG277" s="38"/>
      <c r="CH277" s="38"/>
      <c r="CI277" s="38"/>
      <c r="CJ277" s="38"/>
      <c r="CK277" s="38"/>
      <c r="CL277" s="38"/>
      <c r="CM277" s="38"/>
      <c r="CN277" s="38"/>
      <c r="CO277" s="38"/>
      <c r="CP277" s="38"/>
      <c r="CQ277" s="38"/>
      <c r="CR277" s="38"/>
      <c r="CS277" s="38"/>
      <c r="CT277" s="38"/>
      <c r="CU277" s="38"/>
      <c r="CV277" s="38"/>
      <c r="CW277" s="38"/>
      <c r="CX277" s="38"/>
      <c r="CY277" s="38"/>
      <c r="CZ277" s="38"/>
      <c r="DA277" s="38"/>
      <c r="DB277" s="38"/>
      <c r="DC277" s="38"/>
      <c r="DD277" s="38"/>
      <c r="DE277" s="38"/>
      <c r="DF277" s="38"/>
      <c r="DG277" s="38"/>
      <c r="DH277" s="38"/>
      <c r="DI277" s="38"/>
      <c r="DJ277" s="38"/>
      <c r="DK277" s="38"/>
      <c r="DL277" s="38"/>
      <c r="DM277" s="38"/>
      <c r="DN277" s="38"/>
      <c r="DO277" s="38"/>
      <c r="DP277" s="38"/>
      <c r="DQ277" s="38"/>
      <c r="DR277" s="38"/>
      <c r="DS277" s="38"/>
      <c r="DT277" s="38"/>
      <c r="DU277" s="38"/>
      <c r="DV277" s="38"/>
      <c r="DW277" s="38"/>
      <c r="DX277" s="38"/>
      <c r="DY277" s="38"/>
      <c r="DZ277" s="38"/>
      <c r="EA277" s="38"/>
      <c r="EB277" s="38"/>
      <c r="EC277" s="38"/>
      <c r="ED277" s="38"/>
      <c r="EE277" s="38"/>
      <c r="EF277" s="38"/>
      <c r="EG277" s="38"/>
      <c r="EH277" s="38"/>
      <c r="EI277" s="38"/>
      <c r="EJ277" s="38"/>
      <c r="EK277" s="38"/>
      <c r="EL277" s="38"/>
      <c r="EM277" s="38"/>
      <c r="EN277" s="38"/>
      <c r="EO277" s="38"/>
      <c r="EP277" s="38"/>
      <c r="EQ277" s="38"/>
      <c r="ER277" s="38"/>
      <c r="ES277" s="38"/>
      <c r="ET277" s="38"/>
      <c r="EU277" s="38"/>
      <c r="EV277" s="38"/>
      <c r="EW277" s="38"/>
      <c r="EX277" s="38"/>
      <c r="EY277" s="38"/>
      <c r="EZ277" s="38"/>
      <c r="FA277" s="38"/>
      <c r="FB277" s="38"/>
      <c r="FC277" s="38"/>
      <c r="FD277" s="38"/>
      <c r="FE277" s="38"/>
      <c r="FF277" s="38"/>
      <c r="FG277" s="38"/>
      <c r="FH277" s="38"/>
      <c r="FI277" s="38"/>
      <c r="FJ277" s="38"/>
      <c r="FK277" s="38"/>
      <c r="FL277" s="38"/>
      <c r="FM277" s="38"/>
      <c r="FN277" s="38"/>
      <c r="FO277" s="38"/>
      <c r="FP277" s="38"/>
      <c r="FQ277" s="38"/>
      <c r="FR277" s="38"/>
      <c r="FS277" s="38"/>
      <c r="FT277" s="38"/>
      <c r="FU277" s="38"/>
      <c r="FV277" s="38"/>
      <c r="FW277" s="38"/>
      <c r="FX277" s="38"/>
      <c r="FY277" s="38"/>
      <c r="FZ277" s="38"/>
      <c r="GA277" s="38"/>
      <c r="GB277" s="38"/>
      <c r="GC277" s="38"/>
      <c r="GD277" s="38"/>
      <c r="GE277" s="38"/>
      <c r="GF277" s="38"/>
      <c r="GG277" s="38"/>
      <c r="GH277" s="38"/>
      <c r="GI277" s="38"/>
      <c r="GJ277" s="38"/>
      <c r="GK277" s="38"/>
      <c r="GL277" s="38"/>
      <c r="GM277" s="38"/>
      <c r="GN277" s="38"/>
      <c r="GO277" s="38"/>
      <c r="GP277" s="38"/>
      <c r="GQ277" s="38"/>
      <c r="GR277" s="38"/>
      <c r="GS277" s="38"/>
      <c r="GT277" s="38"/>
      <c r="GU277" s="38"/>
      <c r="GV277" s="38"/>
      <c r="GW277" s="38"/>
      <c r="GX277" s="38"/>
      <c r="GY277" s="38"/>
      <c r="GZ277" s="38"/>
      <c r="HA277" s="38"/>
      <c r="HB277" s="38"/>
      <c r="HC277" s="38"/>
      <c r="HD277" s="38"/>
      <c r="HE277" s="38"/>
      <c r="HF277" s="38"/>
      <c r="HG277" s="38"/>
      <c r="HH277" s="38"/>
      <c r="HI277" s="38"/>
      <c r="HJ277" s="38"/>
      <c r="HK277" s="38"/>
      <c r="HL277" s="38"/>
      <c r="HM277" s="38"/>
      <c r="HN277" s="38"/>
      <c r="HO277" s="38"/>
      <c r="HP277" s="38"/>
      <c r="HQ277" s="38"/>
      <c r="HR277" s="38"/>
      <c r="HS277" s="38"/>
      <c r="HT277" s="38"/>
      <c r="HU277" s="38"/>
      <c r="HV277" s="38"/>
      <c r="HW277" s="38"/>
      <c r="HX277" s="38"/>
      <c r="HY277" s="38"/>
      <c r="HZ277" s="38"/>
      <c r="IA277" s="38"/>
      <c r="IB277" s="38"/>
      <c r="IC277" s="38"/>
      <c r="ID277" s="38"/>
      <c r="IE277" s="38"/>
      <c r="IF277" s="38"/>
      <c r="IG277" s="38"/>
      <c r="IH277" s="38"/>
      <c r="II277" s="38"/>
      <c r="IJ277" s="38"/>
      <c r="IK277" s="38"/>
      <c r="IL277" s="38"/>
      <c r="IM277" s="38"/>
      <c r="IN277" s="38"/>
      <c r="IO277" s="38"/>
      <c r="IP277" s="38"/>
      <c r="IQ277" s="38"/>
      <c r="IR277" s="38"/>
      <c r="IS277" s="38"/>
      <c r="IT277" s="38"/>
      <c r="IU277" s="38"/>
      <c r="IV277" s="38"/>
      <c r="IW277" s="38"/>
      <c r="IX277" s="38"/>
      <c r="IY277" s="38"/>
      <c r="IZ277" s="38"/>
      <c r="JA277" s="38"/>
      <c r="JB277" s="38"/>
      <c r="JC277" s="38"/>
      <c r="JD277" s="38"/>
      <c r="JE277" s="38"/>
      <c r="JF277" s="38"/>
      <c r="JG277" s="38"/>
      <c r="JH277" s="38"/>
      <c r="JI277" s="38"/>
      <c r="JJ277" s="38"/>
      <c r="JK277" s="38"/>
      <c r="JL277" s="38"/>
      <c r="JM277" s="38"/>
      <c r="JN277" s="38"/>
      <c r="JO277" s="38"/>
      <c r="JP277" s="38"/>
      <c r="JQ277" s="38"/>
      <c r="JR277" s="38"/>
      <c r="JS277" s="38"/>
      <c r="JT277" s="38"/>
      <c r="JU277" s="38"/>
      <c r="JV277" s="38"/>
      <c r="JW277" s="38"/>
      <c r="JX277" s="38"/>
      <c r="JY277" s="38"/>
      <c r="JZ277" s="38"/>
      <c r="KA277" s="38"/>
      <c r="KB277" s="38"/>
      <c r="KC277" s="38"/>
      <c r="KD277" s="38"/>
      <c r="KE277" s="38"/>
      <c r="KF277" s="38"/>
      <c r="KG277" s="38"/>
      <c r="KH277" s="38"/>
      <c r="KI277" s="38"/>
      <c r="KJ277" s="38"/>
      <c r="KK277" s="38"/>
      <c r="KL277" s="38"/>
      <c r="KM277" s="38"/>
      <c r="KN277" s="38"/>
      <c r="KO277" s="38"/>
      <c r="KP277" s="38"/>
      <c r="KQ277" s="38"/>
      <c r="KR277" s="38"/>
      <c r="KS277" s="38"/>
      <c r="KT277" s="38"/>
      <c r="KU277" s="38"/>
      <c r="KV277" s="38"/>
      <c r="KW277" s="38"/>
      <c r="KX277" s="38"/>
      <c r="KY277" s="38"/>
      <c r="KZ277" s="38"/>
      <c r="LA277" s="38"/>
      <c r="LB277" s="38"/>
      <c r="LC277" s="38"/>
      <c r="LD277" s="38"/>
      <c r="LE277" s="38"/>
      <c r="LF277" s="38"/>
      <c r="LG277" s="38"/>
      <c r="LH277" s="38"/>
      <c r="LI277" s="38"/>
      <c r="LJ277" s="38"/>
      <c r="LK277" s="38"/>
      <c r="LL277" s="38"/>
      <c r="LM277" s="38"/>
      <c r="LN277" s="38"/>
      <c r="LO277" s="38"/>
      <c r="LP277" s="38"/>
      <c r="LQ277" s="38"/>
      <c r="LR277" s="38"/>
      <c r="LS277" s="38"/>
      <c r="LT277" s="38"/>
      <c r="LU277" s="38"/>
      <c r="LV277" s="38"/>
      <c r="LW277" s="38"/>
      <c r="LX277" s="38"/>
      <c r="LY277" s="38"/>
      <c r="LZ277" s="38"/>
      <c r="MA277" s="38"/>
      <c r="MB277" s="38"/>
      <c r="MC277" s="38"/>
      <c r="MD277" s="38"/>
      <c r="ME277" s="38"/>
      <c r="MF277" s="38"/>
      <c r="MG277" s="38"/>
      <c r="MH277" s="38"/>
      <c r="MI277" s="38"/>
      <c r="MJ277" s="38"/>
      <c r="MK277" s="38"/>
      <c r="ML277" s="38"/>
      <c r="MM277" s="38"/>
      <c r="MN277" s="38"/>
      <c r="MO277" s="38"/>
      <c r="MP277" s="38"/>
      <c r="MQ277" s="38"/>
      <c r="MR277" s="38"/>
      <c r="MS277" s="38"/>
      <c r="MT277" s="38"/>
      <c r="MU277" s="38"/>
      <c r="MV277" s="38"/>
      <c r="MW277" s="38"/>
      <c r="MX277" s="38"/>
      <c r="MY277" s="38"/>
      <c r="MZ277" s="38"/>
      <c r="NA277" s="38"/>
      <c r="NB277" s="38"/>
      <c r="NC277" s="38"/>
      <c r="ND277" s="38"/>
      <c r="NE277" s="38"/>
      <c r="NF277" s="38"/>
      <c r="NG277" s="38"/>
      <c r="NH277" s="38"/>
      <c r="NI277" s="38"/>
      <c r="NJ277" s="38"/>
      <c r="NK277" s="38"/>
      <c r="NL277" s="38"/>
      <c r="NM277" s="38"/>
      <c r="NN277" s="38"/>
      <c r="NO277" s="38"/>
      <c r="NP277" s="38"/>
      <c r="NQ277" s="38"/>
      <c r="NR277" s="38"/>
      <c r="NS277" s="38"/>
      <c r="NT277" s="38"/>
      <c r="NU277" s="38"/>
      <c r="NV277" s="38"/>
      <c r="NW277" s="38"/>
      <c r="NX277" s="38"/>
      <c r="NY277" s="38"/>
      <c r="NZ277" s="38"/>
      <c r="OA277" s="38"/>
      <c r="OB277" s="38"/>
      <c r="OC277" s="38"/>
      <c r="OD277" s="38"/>
      <c r="OE277" s="38"/>
      <c r="OF277" s="38"/>
      <c r="OG277" s="38"/>
      <c r="OH277" s="38"/>
      <c r="OI277" s="38"/>
      <c r="OJ277" s="38"/>
      <c r="OK277" s="38"/>
      <c r="OL277" s="38"/>
      <c r="OM277" s="38"/>
      <c r="ON277" s="38"/>
      <c r="OO277" s="38"/>
      <c r="OP277" s="38"/>
      <c r="OQ277" s="38"/>
      <c r="OR277" s="38"/>
      <c r="OS277" s="38"/>
      <c r="OT277" s="38"/>
      <c r="OU277" s="38"/>
      <c r="OV277" s="38"/>
      <c r="OW277" s="38"/>
      <c r="OX277" s="38"/>
      <c r="OY277" s="38"/>
      <c r="OZ277" s="38"/>
      <c r="PA277" s="38"/>
      <c r="PB277" s="38"/>
      <c r="PC277" s="38"/>
      <c r="PD277" s="38"/>
      <c r="PE277" s="38"/>
      <c r="PF277" s="38"/>
      <c r="PG277" s="38"/>
      <c r="PH277" s="38"/>
      <c r="PI277" s="38"/>
      <c r="PJ277" s="38"/>
      <c r="PK277" s="38"/>
      <c r="PL277" s="38"/>
      <c r="PM277" s="38"/>
      <c r="PN277" s="38"/>
      <c r="PO277" s="38"/>
      <c r="PP277" s="38"/>
      <c r="PQ277" s="38"/>
      <c r="PR277" s="38"/>
      <c r="PS277" s="38"/>
      <c r="PT277" s="38"/>
      <c r="PU277" s="38"/>
      <c r="PV277" s="38"/>
      <c r="PW277" s="38"/>
      <c r="PX277" s="38"/>
      <c r="PY277" s="38"/>
      <c r="PZ277" s="38"/>
      <c r="QA277" s="38"/>
      <c r="QB277" s="38"/>
      <c r="QC277" s="38"/>
      <c r="QD277" s="38"/>
      <c r="QE277" s="38"/>
      <c r="QF277" s="38"/>
      <c r="QG277" s="38"/>
      <c r="QH277" s="38"/>
      <c r="QI277" s="38"/>
      <c r="QJ277" s="38"/>
      <c r="QK277" s="38"/>
      <c r="QL277" s="38"/>
      <c r="QM277" s="38"/>
      <c r="QN277" s="38"/>
      <c r="QO277" s="38"/>
      <c r="QP277" s="38"/>
      <c r="QQ277" s="38"/>
      <c r="QR277" s="38"/>
      <c r="QS277" s="38"/>
      <c r="QT277" s="38"/>
      <c r="QU277" s="38"/>
      <c r="QV277" s="38"/>
      <c r="QW277" s="38"/>
      <c r="QX277" s="38"/>
      <c r="QY277" s="38"/>
      <c r="QZ277" s="38"/>
      <c r="RA277" s="38"/>
      <c r="RB277" s="38"/>
      <c r="RC277" s="38"/>
      <c r="RD277" s="38"/>
      <c r="RE277" s="38"/>
      <c r="RF277" s="38"/>
      <c r="RG277" s="38"/>
      <c r="RH277" s="38"/>
      <c r="RI277" s="38"/>
      <c r="RJ277" s="38"/>
      <c r="RK277" s="38"/>
      <c r="RL277" s="38"/>
      <c r="RM277" s="38"/>
      <c r="RN277" s="38"/>
      <c r="RO277" s="38"/>
      <c r="RP277" s="38"/>
      <c r="RQ277" s="38"/>
      <c r="RR277" s="38"/>
      <c r="RS277" s="38"/>
      <c r="RT277" s="38"/>
      <c r="RU277" s="38"/>
      <c r="RV277" s="38"/>
      <c r="RW277" s="38"/>
      <c r="RX277" s="38"/>
      <c r="RY277" s="38"/>
      <c r="RZ277" s="38"/>
      <c r="SA277" s="38"/>
      <c r="SB277" s="38"/>
      <c r="SC277" s="38"/>
      <c r="SD277" s="38"/>
      <c r="SE277" s="38"/>
      <c r="SF277" s="38"/>
      <c r="SG277" s="38"/>
      <c r="SH277" s="38"/>
      <c r="SI277" s="38"/>
      <c r="SJ277" s="38"/>
      <c r="SK277" s="38"/>
      <c r="SL277" s="38"/>
      <c r="SM277" s="38"/>
      <c r="SN277" s="38"/>
      <c r="SO277" s="38"/>
      <c r="SP277" s="38"/>
      <c r="SQ277" s="38"/>
      <c r="SR277" s="38"/>
      <c r="SS277" s="38"/>
      <c r="ST277" s="38"/>
      <c r="SU277" s="38"/>
      <c r="SV277" s="38"/>
      <c r="SW277" s="38"/>
      <c r="SX277" s="38"/>
      <c r="SY277" s="38"/>
      <c r="SZ277" s="38"/>
      <c r="TA277" s="38"/>
      <c r="TB277" s="38"/>
      <c r="TC277" s="38"/>
      <c r="TD277" s="38"/>
      <c r="TE277" s="38"/>
      <c r="TF277" s="38"/>
      <c r="TG277" s="38"/>
      <c r="TH277" s="38"/>
      <c r="TI277" s="38"/>
      <c r="TJ277" s="38"/>
      <c r="TK277" s="38"/>
      <c r="TL277" s="38"/>
      <c r="TM277" s="38"/>
      <c r="TN277" s="38"/>
      <c r="TO277" s="38"/>
      <c r="TP277" s="38"/>
      <c r="TQ277" s="38"/>
      <c r="TR277" s="38"/>
      <c r="TS277" s="38"/>
      <c r="TT277" s="38"/>
      <c r="TU277" s="38"/>
      <c r="TV277" s="38"/>
      <c r="TW277" s="38"/>
      <c r="TX277" s="38"/>
      <c r="TY277" s="38"/>
      <c r="TZ277" s="38"/>
      <c r="UA277" s="38"/>
      <c r="UB277" s="38"/>
      <c r="UC277" s="38"/>
      <c r="UD277" s="38"/>
      <c r="UE277" s="38"/>
      <c r="UF277" s="38"/>
      <c r="UG277" s="38"/>
      <c r="UH277" s="38"/>
      <c r="UI277" s="38"/>
      <c r="UJ277" s="38"/>
      <c r="UK277" s="38"/>
      <c r="UL277" s="38"/>
      <c r="UM277" s="38"/>
      <c r="UN277" s="38"/>
      <c r="UO277" s="38"/>
      <c r="UP277" s="38"/>
      <c r="UQ277" s="38"/>
      <c r="UR277" s="38"/>
      <c r="US277" s="38"/>
      <c r="UT277" s="38"/>
      <c r="UU277" s="38"/>
      <c r="UV277" s="38"/>
      <c r="UW277" s="38"/>
      <c r="UX277" s="38"/>
      <c r="UY277" s="38"/>
      <c r="UZ277" s="38"/>
      <c r="VA277" s="38"/>
      <c r="VB277" s="38"/>
      <c r="VC277" s="38"/>
      <c r="VD277" s="38"/>
      <c r="VE277" s="38"/>
      <c r="VF277" s="38"/>
      <c r="VG277" s="38"/>
      <c r="VH277" s="38"/>
      <c r="VI277" s="38"/>
      <c r="VJ277" s="38"/>
      <c r="VK277" s="38"/>
      <c r="VL277" s="38"/>
      <c r="VM277" s="38"/>
      <c r="VN277" s="38"/>
      <c r="VO277" s="38"/>
      <c r="VP277" s="38"/>
      <c r="VQ277" s="38"/>
      <c r="VR277" s="38"/>
      <c r="VS277" s="38"/>
      <c r="VT277" s="38"/>
      <c r="VU277" s="38"/>
      <c r="VV277" s="38"/>
      <c r="VW277" s="38"/>
      <c r="VX277" s="38"/>
      <c r="VY277" s="38"/>
      <c r="VZ277" s="38"/>
      <c r="WA277" s="38"/>
      <c r="WB277" s="38"/>
      <c r="WC277" s="38"/>
      <c r="WD277" s="38"/>
      <c r="WE277" s="38"/>
      <c r="WF277" s="38"/>
      <c r="WG277" s="38"/>
      <c r="WH277" s="38"/>
      <c r="WI277" s="38"/>
      <c r="WJ277" s="38"/>
      <c r="WK277" s="38"/>
      <c r="WL277" s="38"/>
      <c r="WM277" s="38"/>
      <c r="WN277" s="38"/>
      <c r="WO277" s="38"/>
      <c r="WP277" s="38"/>
      <c r="WQ277" s="38"/>
      <c r="WR277" s="38"/>
      <c r="WS277" s="38"/>
      <c r="WT277" s="38"/>
      <c r="WU277" s="38"/>
      <c r="WV277" s="38"/>
      <c r="WW277" s="38"/>
      <c r="WX277" s="38"/>
      <c r="WY277" s="38"/>
      <c r="WZ277" s="38"/>
      <c r="XA277" s="38"/>
      <c r="XB277" s="38"/>
      <c r="XC277" s="38"/>
      <c r="XD277" s="38"/>
      <c r="XE277" s="38"/>
      <c r="XF277" s="38"/>
      <c r="XG277" s="38"/>
      <c r="XH277" s="38"/>
      <c r="XI277" s="38"/>
      <c r="XJ277" s="38"/>
      <c r="XK277" s="38"/>
      <c r="XL277" s="38"/>
      <c r="XM277" s="38"/>
      <c r="XN277" s="38"/>
      <c r="XO277" s="38"/>
      <c r="XP277" s="38"/>
      <c r="XQ277" s="38"/>
      <c r="XR277" s="38"/>
      <c r="XS277" s="38"/>
      <c r="XT277" s="38"/>
      <c r="XU277" s="38"/>
      <c r="XV277" s="38"/>
      <c r="XW277" s="38"/>
      <c r="XX277" s="38"/>
      <c r="XY277" s="38"/>
      <c r="XZ277" s="38"/>
      <c r="YA277" s="38"/>
      <c r="YB277" s="38"/>
      <c r="YC277" s="38"/>
      <c r="YD277" s="38"/>
      <c r="YE277" s="38"/>
      <c r="YF277" s="38"/>
      <c r="YG277" s="38"/>
      <c r="YH277" s="38"/>
      <c r="YI277" s="38"/>
      <c r="YJ277" s="38"/>
      <c r="YK277" s="38"/>
      <c r="YL277" s="38"/>
      <c r="YM277" s="38"/>
      <c r="YN277" s="38"/>
      <c r="YO277" s="38"/>
      <c r="YP277" s="38"/>
      <c r="YQ277" s="38"/>
      <c r="YR277" s="38"/>
    </row>
    <row r="278" spans="1:668" x14ac:dyDescent="0.25">
      <c r="B278" s="2"/>
      <c r="C278" s="2"/>
      <c r="D278" s="1"/>
      <c r="E278" s="1"/>
    </row>
    <row r="279" spans="1:668" x14ac:dyDescent="0.25">
      <c r="B279" s="2"/>
      <c r="C279" s="2"/>
      <c r="D279" s="1"/>
      <c r="E279" s="1"/>
    </row>
    <row r="280" spans="1:668" x14ac:dyDescent="0.25">
      <c r="B280" s="2"/>
      <c r="C280" s="2"/>
      <c r="D280" s="1"/>
      <c r="E280" s="1"/>
    </row>
    <row r="281" spans="1:668" x14ac:dyDescent="0.25">
      <c r="B281" s="2"/>
      <c r="C281" s="2"/>
      <c r="D281" s="1"/>
      <c r="E281" s="1"/>
    </row>
    <row r="282" spans="1:668" x14ac:dyDescent="0.25">
      <c r="B282" s="2"/>
      <c r="C282" s="2"/>
      <c r="D282" s="1"/>
      <c r="E282" s="1"/>
    </row>
    <row r="283" spans="1:668" x14ac:dyDescent="0.25">
      <c r="B283" s="2"/>
      <c r="C283" s="2"/>
      <c r="D283" s="1"/>
      <c r="E283" s="1"/>
    </row>
    <row r="284" spans="1:668" x14ac:dyDescent="0.25">
      <c r="B284" s="2"/>
      <c r="C284" s="2"/>
      <c r="D284" s="1"/>
      <c r="E284" s="1"/>
    </row>
  </sheetData>
  <customSheetViews>
    <customSheetView guid="{204BDDCD-F0EA-4D68-8827-ED13C8623E2D}" scale="80" showPageBreaks="1" showGridLines="0" printArea="1" hiddenColumns="1" topLeftCell="C1">
      <selection activeCell="M15" sqref="M15"/>
      <pageMargins left="0.7" right="0.7" top="0.75" bottom="0.75" header="0.3" footer="0.3"/>
      <pageSetup paperSize="5" scale="28" fitToWidth="7" orientation="portrait" r:id="rId1"/>
    </customSheetView>
  </customSheetViews>
  <mergeCells count="18">
    <mergeCell ref="A9:L9"/>
    <mergeCell ref="C7:C8"/>
    <mergeCell ref="A6:L6"/>
    <mergeCell ref="A7:A8"/>
    <mergeCell ref="B7:B8"/>
    <mergeCell ref="F7:F8"/>
    <mergeCell ref="G7:G8"/>
    <mergeCell ref="H7:H8"/>
    <mergeCell ref="I7:I8"/>
    <mergeCell ref="J7:J8"/>
    <mergeCell ref="K7:K8"/>
    <mergeCell ref="L7:L8"/>
    <mergeCell ref="D7:D8"/>
    <mergeCell ref="E7:E8"/>
    <mergeCell ref="A2:L2"/>
    <mergeCell ref="A3:L3"/>
    <mergeCell ref="A4:L4"/>
    <mergeCell ref="A5:L5"/>
  </mergeCells>
  <pageMargins left="0.70866141732283461" right="0.70866141732283461" top="0.74803149606299213" bottom="0.74803149606299213" header="0.31496062992125984" footer="0.31496062992125984"/>
  <pageSetup paperSize="8" scale="68" fitToHeight="0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2022-01-03T18:14:17Z</cp:lastPrinted>
  <dcterms:created xsi:type="dcterms:W3CDTF">2017-01-31T14:28:02Z</dcterms:created>
  <dcterms:modified xsi:type="dcterms:W3CDTF">2022-07-26T17:58:51Z</dcterms:modified>
</cp:coreProperties>
</file>