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FEBRERO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Document'!$A$9:$M$331</definedName>
    <definedName name="_xlnm.Print_Area" localSheetId="0">'New Text Document'!$A$1:$M$280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Document'!$A$9:$M$331</definedName>
    <definedName name="Z_204BDDCD_F0EA_4D68_8827_ED13C8623E2D_.wvu.PrintArea" localSheetId="0" hidden="1">'New Text Document'!$A$1:$M$280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55" i="1" l="1"/>
  <c r="L223" i="1"/>
  <c r="L226" i="1"/>
  <c r="M207" i="1" l="1"/>
  <c r="K143" i="1"/>
  <c r="K39" i="1"/>
  <c r="M21" i="1" l="1"/>
  <c r="L21" i="1"/>
  <c r="K21" i="1"/>
  <c r="J21" i="1"/>
  <c r="I21" i="1"/>
  <c r="H21" i="1"/>
  <c r="G21" i="1"/>
  <c r="B262" i="1"/>
  <c r="M237" i="1"/>
  <c r="L237" i="1"/>
  <c r="J237" i="1"/>
  <c r="I237" i="1"/>
  <c r="H237" i="1"/>
  <c r="G237" i="1"/>
  <c r="K11" i="1" l="1"/>
  <c r="K17" i="1"/>
  <c r="K25" i="1"/>
  <c r="K29" i="1"/>
  <c r="K33" i="1"/>
  <c r="K43" i="1"/>
  <c r="K47" i="1"/>
  <c r="K51" i="1"/>
  <c r="K55" i="1"/>
  <c r="K60" i="1"/>
  <c r="K64" i="1"/>
  <c r="K68" i="1"/>
  <c r="K73" i="1"/>
  <c r="K77" i="1"/>
  <c r="K82" i="1"/>
  <c r="K86" i="1"/>
  <c r="K93" i="1"/>
  <c r="K101" i="1"/>
  <c r="K109" i="1"/>
  <c r="K125" i="1"/>
  <c r="K97" i="1"/>
  <c r="K105" i="1"/>
  <c r="K114" i="1"/>
  <c r="K121" i="1"/>
  <c r="K129" i="1"/>
  <c r="K135" i="1"/>
  <c r="K162" i="1"/>
  <c r="K166" i="1"/>
  <c r="K171" i="1"/>
  <c r="K177" i="1"/>
  <c r="K184" i="1"/>
  <c r="K196" i="1"/>
  <c r="K201" i="1"/>
  <c r="K207" i="1"/>
  <c r="K212" i="1"/>
  <c r="K220" i="1"/>
  <c r="K226" i="1"/>
  <c r="K237" i="1"/>
  <c r="K242" i="1"/>
  <c r="K247" i="1"/>
  <c r="K252" i="1"/>
  <c r="K259" i="1"/>
  <c r="K150" i="1"/>
  <c r="I196" i="1"/>
  <c r="I201" i="1"/>
  <c r="M39" i="1"/>
  <c r="L39" i="1"/>
  <c r="J39" i="1"/>
  <c r="I39" i="1"/>
  <c r="H39" i="1"/>
  <c r="G39" i="1"/>
  <c r="M158" i="1"/>
  <c r="L158" i="1"/>
  <c r="J158" i="1"/>
  <c r="I158" i="1"/>
  <c r="H158" i="1"/>
  <c r="G158" i="1"/>
  <c r="L207" i="1"/>
  <c r="J207" i="1"/>
  <c r="I207" i="1"/>
  <c r="H207" i="1"/>
  <c r="G207" i="1"/>
  <c r="M121" i="1"/>
  <c r="L121" i="1"/>
  <c r="J121" i="1"/>
  <c r="I121" i="1"/>
  <c r="H121" i="1"/>
  <c r="G121" i="1"/>
  <c r="J93" i="1"/>
  <c r="H93" i="1"/>
  <c r="M184" i="1"/>
  <c r="L184" i="1"/>
  <c r="J184" i="1"/>
  <c r="I184" i="1"/>
  <c r="H184" i="1"/>
  <c r="G184" i="1"/>
  <c r="G259" i="1"/>
  <c r="M259" i="1"/>
  <c r="L259" i="1"/>
  <c r="J259" i="1"/>
  <c r="I259" i="1"/>
  <c r="H259" i="1"/>
  <c r="M252" i="1"/>
  <c r="L252" i="1"/>
  <c r="J252" i="1"/>
  <c r="I252" i="1"/>
  <c r="H252" i="1"/>
  <c r="G252" i="1"/>
  <c r="G68" i="1"/>
  <c r="L68" i="1"/>
  <c r="J68" i="1"/>
  <c r="I68" i="1"/>
  <c r="H68" i="1"/>
  <c r="M68" i="1" l="1"/>
  <c r="M114" i="1"/>
  <c r="L114" i="1"/>
  <c r="J114" i="1"/>
  <c r="I114" i="1"/>
  <c r="H114" i="1"/>
  <c r="G114" i="1"/>
  <c r="G109" i="1"/>
  <c r="M109" i="1"/>
  <c r="J109" i="1"/>
  <c r="I109" i="1"/>
  <c r="H109" i="1"/>
  <c r="G64" i="1"/>
  <c r="M64" i="1"/>
  <c r="L64" i="1"/>
  <c r="J64" i="1"/>
  <c r="I64" i="1"/>
  <c r="H64" i="1"/>
  <c r="G60" i="1"/>
  <c r="M60" i="1"/>
  <c r="L60" i="1"/>
  <c r="J60" i="1"/>
  <c r="I60" i="1"/>
  <c r="H60" i="1"/>
  <c r="G55" i="1"/>
  <c r="M55" i="1"/>
  <c r="L55" i="1"/>
  <c r="J55" i="1"/>
  <c r="I55" i="1"/>
  <c r="H55" i="1"/>
  <c r="K158" i="1" l="1"/>
  <c r="K262" i="1" s="1"/>
  <c r="I226" i="1" l="1"/>
  <c r="I177" i="1"/>
  <c r="I212" i="1"/>
  <c r="I220" i="1"/>
  <c r="I242" i="1"/>
  <c r="I247" i="1"/>
  <c r="I11" i="1"/>
  <c r="I17" i="1"/>
  <c r="I25" i="1"/>
  <c r="I29" i="1"/>
  <c r="I33" i="1"/>
  <c r="I51" i="1"/>
  <c r="I73" i="1"/>
  <c r="I77" i="1"/>
  <c r="I82" i="1"/>
  <c r="I86" i="1"/>
  <c r="I97" i="1"/>
  <c r="I105" i="1"/>
  <c r="I125" i="1"/>
  <c r="I93" i="1"/>
  <c r="I101" i="1"/>
  <c r="I129" i="1"/>
  <c r="I135" i="1"/>
  <c r="I143" i="1"/>
  <c r="I150" i="1"/>
  <c r="I166" i="1"/>
  <c r="I171" i="1"/>
  <c r="M17" i="1"/>
  <c r="L17" i="1"/>
  <c r="J17" i="1"/>
  <c r="H17" i="1"/>
  <c r="M242" i="1"/>
  <c r="L242" i="1"/>
  <c r="J242" i="1"/>
  <c r="H242" i="1"/>
  <c r="G242" i="1"/>
  <c r="G196" i="1"/>
  <c r="L196" i="1"/>
  <c r="M191" i="1"/>
  <c r="M190" i="1"/>
  <c r="M189" i="1"/>
  <c r="M150" i="1"/>
  <c r="L150" i="1"/>
  <c r="J150" i="1"/>
  <c r="H150" i="1"/>
  <c r="G150" i="1"/>
  <c r="M25" i="1"/>
  <c r="L25" i="1"/>
  <c r="J25" i="1"/>
  <c r="H25" i="1"/>
  <c r="G25" i="1"/>
  <c r="G17" i="1" l="1"/>
  <c r="M33" i="1" l="1"/>
  <c r="M220" i="1" l="1"/>
  <c r="L220" i="1"/>
  <c r="J220" i="1"/>
  <c r="H220" i="1"/>
  <c r="G220" i="1"/>
  <c r="M29" i="1" l="1"/>
  <c r="L29" i="1"/>
  <c r="J29" i="1"/>
  <c r="H29" i="1"/>
  <c r="G29" i="1"/>
  <c r="M47" i="1" l="1"/>
  <c r="L47" i="1"/>
  <c r="I47" i="1"/>
  <c r="G47" i="1"/>
  <c r="M73" i="1" l="1"/>
  <c r="L73" i="1"/>
  <c r="J73" i="1"/>
  <c r="H73" i="1"/>
  <c r="G73" i="1"/>
  <c r="M129" i="1" l="1"/>
  <c r="L129" i="1"/>
  <c r="J129" i="1"/>
  <c r="H129" i="1"/>
  <c r="G129" i="1"/>
  <c r="M101" i="1"/>
  <c r="L101" i="1"/>
  <c r="J101" i="1"/>
  <c r="H101" i="1"/>
  <c r="G101" i="1"/>
  <c r="M201" i="1" l="1"/>
  <c r="L201" i="1"/>
  <c r="J201" i="1"/>
  <c r="H201" i="1" l="1"/>
  <c r="G201" i="1"/>
  <c r="M226" i="1"/>
  <c r="J226" i="1"/>
  <c r="H226" i="1"/>
  <c r="G226" i="1"/>
  <c r="M135" i="1" l="1"/>
  <c r="L143" i="1"/>
  <c r="G82" i="1" l="1"/>
  <c r="L171" i="1"/>
  <c r="M171" i="1"/>
  <c r="J171" i="1"/>
  <c r="H171" i="1"/>
  <c r="G171" i="1"/>
  <c r="M143" i="1"/>
  <c r="J143" i="1"/>
  <c r="H143" i="1"/>
  <c r="G143" i="1"/>
  <c r="G247" i="1" l="1"/>
  <c r="G212" i="1"/>
  <c r="G162" i="1"/>
  <c r="G125" i="1"/>
  <c r="G105" i="1"/>
  <c r="G97" i="1"/>
  <c r="G93" i="1"/>
  <c r="G33" i="1"/>
  <c r="G11" i="1"/>
  <c r="G166" i="1" l="1"/>
  <c r="G135" i="1"/>
  <c r="M195" i="1"/>
  <c r="J177" i="1"/>
  <c r="L177" i="1"/>
  <c r="M177" i="1"/>
  <c r="H177" i="1"/>
  <c r="G177" i="1"/>
  <c r="M93" i="1" l="1"/>
  <c r="L93" i="1"/>
  <c r="H247" i="1" l="1"/>
  <c r="J247" i="1"/>
  <c r="L247" i="1"/>
  <c r="H212" i="1"/>
  <c r="J212" i="1"/>
  <c r="L212" i="1"/>
  <c r="M212" i="1"/>
  <c r="I162" i="1"/>
  <c r="L162" i="1"/>
  <c r="M162" i="1"/>
  <c r="H105" i="1"/>
  <c r="J105" i="1"/>
  <c r="L105" i="1"/>
  <c r="M105" i="1"/>
  <c r="L135" i="1" l="1"/>
  <c r="J135" i="1"/>
  <c r="M51" i="1" l="1"/>
  <c r="M11" i="1"/>
  <c r="L11" i="1"/>
  <c r="J11" i="1"/>
  <c r="H11" i="1"/>
  <c r="L33" i="1"/>
  <c r="J33" i="1"/>
  <c r="H33" i="1"/>
  <c r="M194" i="1" l="1"/>
  <c r="M86" i="1"/>
  <c r="L86" i="1"/>
  <c r="J86" i="1"/>
  <c r="G86" i="1"/>
  <c r="M166" i="1" l="1"/>
  <c r="M77" i="1"/>
  <c r="M43" i="1"/>
  <c r="M125" i="1" l="1"/>
  <c r="M97" i="1"/>
  <c r="L97" i="1"/>
  <c r="J97" i="1"/>
  <c r="H97" i="1"/>
  <c r="M247" i="1"/>
  <c r="L166" i="1" l="1"/>
  <c r="J166" i="1"/>
  <c r="H166" i="1"/>
  <c r="L77" i="1"/>
  <c r="J77" i="1"/>
  <c r="H77" i="1"/>
  <c r="G77" i="1"/>
  <c r="I43" i="1" l="1"/>
  <c r="I262" i="1" s="1"/>
  <c r="G51" i="1"/>
  <c r="G262" i="1" s="1"/>
  <c r="G43" i="1"/>
  <c r="J196" i="1" l="1"/>
  <c r="H196" i="1"/>
  <c r="M192" i="1"/>
  <c r="H47" i="1"/>
  <c r="J47" i="1"/>
  <c r="M188" i="1" l="1"/>
  <c r="M196" i="1" s="1"/>
  <c r="J82" i="1" l="1"/>
  <c r="H82" i="1"/>
  <c r="J43" i="1"/>
  <c r="J161" i="1"/>
  <c r="J162" i="1" s="1"/>
  <c r="H161" i="1"/>
  <c r="H162" i="1" s="1"/>
  <c r="H43" i="1" l="1"/>
  <c r="H135" i="1"/>
  <c r="H86" i="1"/>
  <c r="L82" i="1"/>
  <c r="L43" i="1"/>
  <c r="M82" i="1" l="1"/>
  <c r="M262" i="1" s="1"/>
  <c r="J51" i="1" l="1"/>
  <c r="J262" i="1" s="1"/>
  <c r="H51" i="1"/>
  <c r="H262" i="1" s="1"/>
  <c r="L51" i="1" l="1"/>
  <c r="L262" i="1" s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<sst xmlns="http://schemas.openxmlformats.org/spreadsheetml/2006/main" count="678" uniqueCount="229">
  <si>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</si>
  <si>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</si>
  <si>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</si>
  <si>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</si>
  <si>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</si>
  <si>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</si>
  <si>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</si>
  <si>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</si>
  <si>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</si>
  <si>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</si>
  <si>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</si>
  <si>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</si>
  <si>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</si>
  <si>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</si>
  <si>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</si>
  <si>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</si>
  <si>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</si>
  <si>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</si>
  <si>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</si>
  <si>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</si>
  <si>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</si>
  <si>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</si>
  <si>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</si>
  <si>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</si>
  <si>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</si>
  <si>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</si>
  <si>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</si>
  <si>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</si>
  <si>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</si>
  <si>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</si>
  <si>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</si>
  <si>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</si>
  <si>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</si>
  <si>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</si>
  <si>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</si>
  <si>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</si>
  <si>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</si>
  <si>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</si>
  <si>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</si>
  <si>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</si>
  <si>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</si>
  <si>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</si>
  <si>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</si>
  <si>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</si>
  <si>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</si>
  <si>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</si>
  <si>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</si>
  <si>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</si>
  <si>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</si>
  <si>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</si>
  <si>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</si>
  <si>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</si>
  <si>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</si>
  <si>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</si>
  <si>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</si>
  <si>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</si>
  <si>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</si>
  <si>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</si>
  <si>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</si>
  <si>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</si>
  <si>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</si>
  <si>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</si>
  <si>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</si>
  <si>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</si>
  <si>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</si>
  <si>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</si>
  <si>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</si>
  <si>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</si>
  <si>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</si>
  <si>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>DANIEL ALEJANDRO DE OLEO SEGURA</t>
  </si>
  <si>
    <t xml:space="preserve">LORENY TORRES KING 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</si>
  <si>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</si>
  <si>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</si>
  <si>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</si>
  <si>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</si>
  <si>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</si>
  <si>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</si>
  <si>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</si>
  <si>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</si>
  <si>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</si>
  <si>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</si>
  <si>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</si>
  <si>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</si>
  <si>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</si>
  <si>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</si>
  <si>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</si>
  <si>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</si>
  <si>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</si>
  <si>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</si>
  <si>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</si>
  <si>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</si>
  <si>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</si>
  <si>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</si>
  <si>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</si>
  <si>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</si>
  <si>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</si>
  <si>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</si>
  <si>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</si>
  <si>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</si>
  <si>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</si>
  <si>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</si>
  <si>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</si>
  <si>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</si>
  <si>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</si>
  <si>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</si>
  <si>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</si>
  <si>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</si>
  <si>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</si>
  <si>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</si>
  <si>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</si>
  <si>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</si>
  <si>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</si>
  <si>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</si>
  <si>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</si>
  <si>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</si>
  <si>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</si>
  <si>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</si>
  <si>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</si>
  <si>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</si>
  <si>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</si>
  <si>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</si>
  <si>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</si>
  <si>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</si>
  <si>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</si>
  <si>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</si>
  <si>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</si>
  <si>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</si>
  <si>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</si>
  <si>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</si>
  <si>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</si>
  <si>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</si>
  <si>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</si>
  <si>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</si>
  <si>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</si>
  <si>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</si>
  <si>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</si>
  <si>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</si>
  <si>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</si>
  <si>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</si>
  <si>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</si>
  <si>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</si>
  <si>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</si>
  <si>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</si>
  <si>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</si>
  <si>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</si>
  <si>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</si>
  <si>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</si>
  <si>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</si>
  <si>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</si>
  <si>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</si>
  <si>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</si>
  <si>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</si>
  <si>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</si>
  <si>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</si>
  <si>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</si>
  <si>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</si>
  <si>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</si>
  <si>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</si>
  <si>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</si>
  <si>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</si>
  <si>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</si>
  <si>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</si>
  <si>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</si>
  <si>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</si>
  <si>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</si>
  <si>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</si>
  <si>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</si>
  <si>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</si>
  <si>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</si>
  <si>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</si>
  <si>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</si>
  <si>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</si>
  <si>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</si>
  <si>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</si>
  <si>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</si>
  <si>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</si>
  <si>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</si>
  <si>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</si>
  <si>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</si>
  <si>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</si>
  <si>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</si>
  <si>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</si>
  <si>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</si>
  <si>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</si>
  <si>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</si>
  <si>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</si>
  <si>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</si>
  <si>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</si>
  <si>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</si>
  <si>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</si>
  <si>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</si>
  <si>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</si>
  <si>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</si>
  <si>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</si>
  <si>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</si>
  <si>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</si>
  <si>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</si>
  <si>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Nómina de Empleados  Temporales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</si>
  <si>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</si>
  <si>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</si>
  <si>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</si>
  <si>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</si>
  <si>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</si>
  <si>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</si>
  <si>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</si>
  <si>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</si>
  <si>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</si>
  <si>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</si>
  <si>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</si>
  <si>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</si>
  <si>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</si>
  <si>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</si>
  <si>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</si>
  <si>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</si>
  <si>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</si>
  <si>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</si>
  <si>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</si>
  <si>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</si>
  <si>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</si>
  <si>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</si>
  <si>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</si>
  <si>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</si>
  <si>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</si>
  <si>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</si>
  <si>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Mes de Febrero 2023</t>
  </si>
  <si>
    <t>ANALISTA DE RECLUTAMIENTO Y SELECCIÓN</t>
  </si>
  <si>
    <t>DEPARTAMENTO DE METODOLOGIAS- ONE</t>
  </si>
  <si>
    <t xml:space="preserve">AIMEE ARVELO GENAO </t>
  </si>
  <si>
    <t>Fecha 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</si>
</sst>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0">
    <xf numFmtId="0" fontId="0" fillId="0" borderId="0" xfId="0"/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" fontId="19" fillId="0" borderId="0" xfId="0" applyNumberFormat="1" applyFo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43" fontId="0" fillId="0" borderId="0" xfId="1" applyFont="1" applyBorder="1" applyAlignment="1">
      <alignment horizontal="left"/>
    </xf>
    <xf numFmtId="0" fontId="0" fillId="38" borderId="0" xfId="1" applyNumberFormat="1" applyFont="1" applyFill="1" applyAlignment="1">
      <alignment horizontal="left"/>
    </xf>
    <xf numFmtId="0" fontId="0" fillId="0" borderId="0" xfId="1" applyNumberFormat="1" applyFont="1" applyFill="1" applyAlignment="1">
      <alignment horizontal="left"/>
    </xf>
    <xf numFmtId="0" fontId="23" fillId="0" borderId="0" xfId="0" applyFont="1" applyAlignment="1">
      <alignment horizontal="left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171110</xdr:colOff>
      <xdr:row>0</xdr:row>
      <xdr:rowOff>154353</xdr:rowOff>
    </xdr:from>
    <xdr:to>
      <xdr:col>12</xdr:col>
      <xdr:colOff>1286594</xdr:colOff>
      <xdr:row>4</xdr:row>
      <xdr:rowOff>233757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32829" y="154353"/>
          <a:ext cx="2341828" cy="11985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274</xdr:row>
      <xdr:rowOff>190501</xdr:rowOff>
    </xdr:from>
    <xdr:to>
      <xdr:col>8</xdr:col>
      <xdr:colOff>166687</xdr:colOff>
      <xdr:row>305</xdr:row>
      <xdr:rowOff>130969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54625876"/>
          <a:ext cx="14311312" cy="592931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S395"/>
  <sheetViews>
    <sheetView showGridLines="0" tabSelected="1" showWhiteSpace="0" topLeftCell="A259" zoomScale="80" zoomScaleNormal="80" zoomScaleSheetLayoutView="57" zoomScalePageLayoutView="70" workbookViewId="0">
      <selection activeCell="G269" sqref="G269"/>
    </sheetView>
  </sheetViews>
  <sheetFormatPr baseColWidth="10" defaultColWidth="11.42578125" defaultRowHeight="15" x14ac:dyDescent="0.25"/>
  <cols>
    <col min="1" max="1" width="66" customWidth="1"/>
    <col min="2" max="2" width="48.5703125" style="3" customWidth="1"/>
    <col min="3" max="4" width="11.42578125" style="3" customWidth="1"/>
    <col min="5" max="5" width="19.140625" customWidth="1"/>
    <col min="6" max="6" width="18" customWidth="1"/>
    <col min="7" max="7" width="20.7109375" style="90" customWidth="1"/>
    <col min="8" max="8" width="16.85546875" style="91" customWidth="1"/>
    <col min="9" max="9" width="17.42578125" style="90" customWidth="1"/>
    <col min="10" max="10" width="17.28515625" style="90" customWidth="1"/>
    <col min="11" max="11" width="16.42578125" style="90" customWidth="1"/>
    <col min="12" max="12" width="18.42578125" style="90" customWidth="1"/>
    <col min="13" max="13" width="19.85546875" style="91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3"/>
      <c r="B1" s="24"/>
      <c r="C1" s="24"/>
      <c r="D1" s="24"/>
      <c r="E1" s="24"/>
      <c r="F1" s="24"/>
      <c r="G1" s="97"/>
      <c r="H1" s="110"/>
      <c r="I1" s="97"/>
      <c r="J1" s="97"/>
      <c r="K1" s="97"/>
      <c r="L1" s="97"/>
      <c r="M1" s="116"/>
    </row>
    <row r="2" spans="1:237" ht="26.25" x14ac:dyDescent="0.4">
      <c r="A2" s="154" t="s">
        <v>10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6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  <c r="GL2" s="28"/>
      <c r="GM2" s="28"/>
      <c r="GN2" s="28"/>
      <c r="GO2" s="28"/>
      <c r="GP2" s="28"/>
      <c r="GQ2" s="28"/>
      <c r="GR2" s="28"/>
      <c r="GS2" s="28"/>
      <c r="GT2" s="28"/>
      <c r="GU2" s="28"/>
      <c r="GV2" s="28"/>
      <c r="GW2" s="28"/>
      <c r="GX2" s="28"/>
      <c r="GY2" s="28"/>
      <c r="GZ2" s="28"/>
      <c r="HA2" s="28"/>
      <c r="HB2" s="28"/>
      <c r="HC2" s="28"/>
      <c r="HD2" s="28"/>
      <c r="HE2" s="28"/>
      <c r="HF2" s="28"/>
      <c r="HG2" s="28"/>
      <c r="HH2" s="28"/>
      <c r="HI2" s="28"/>
      <c r="HJ2" s="28"/>
      <c r="HK2" s="28"/>
      <c r="HL2" s="28"/>
      <c r="HM2" s="28"/>
      <c r="HN2" s="28"/>
      <c r="HO2" s="28"/>
      <c r="HP2" s="28"/>
      <c r="HQ2" s="28"/>
      <c r="HR2" s="28"/>
      <c r="HS2" s="28"/>
      <c r="HT2" s="28"/>
      <c r="HU2" s="28"/>
      <c r="HV2" s="28"/>
      <c r="HW2" s="28"/>
      <c r="HX2" s="28"/>
      <c r="HY2" s="28"/>
      <c r="HZ2" s="28"/>
      <c r="IA2" s="28"/>
      <c r="IB2" s="28"/>
      <c r="IC2" s="28"/>
    </row>
    <row r="3" spans="1:237" ht="26.25" x14ac:dyDescent="0.4">
      <c r="A3" s="154" t="s">
        <v>8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6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  <c r="IB3" s="28"/>
      <c r="IC3" s="28"/>
    </row>
    <row r="4" spans="1:237" ht="20.25" x14ac:dyDescent="0.3">
      <c r="A4" s="157" t="s">
        <v>9</v>
      </c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9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  <c r="IB4" s="28"/>
      <c r="IC4" s="28"/>
    </row>
    <row r="5" spans="1:237" ht="20.25" x14ac:dyDescent="0.3">
      <c r="A5" s="160" t="s">
        <v>197</v>
      </c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2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8"/>
      <c r="GL5" s="28"/>
      <c r="GM5" s="28"/>
      <c r="GN5" s="28"/>
      <c r="GO5" s="28"/>
      <c r="GP5" s="28"/>
      <c r="GQ5" s="28"/>
      <c r="GR5" s="28"/>
      <c r="GS5" s="28"/>
      <c r="GT5" s="28"/>
      <c r="GU5" s="28"/>
      <c r="GV5" s="28"/>
      <c r="GW5" s="28"/>
      <c r="GX5" s="28"/>
      <c r="GY5" s="28"/>
      <c r="GZ5" s="28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V5" s="28"/>
      <c r="HW5" s="28"/>
      <c r="HX5" s="28"/>
      <c r="HY5" s="28"/>
      <c r="HZ5" s="28"/>
      <c r="IA5" s="28"/>
      <c r="IB5" s="28"/>
      <c r="IC5" s="28"/>
    </row>
    <row r="6" spans="1:237" ht="21" thickBot="1" x14ac:dyDescent="0.35">
      <c r="A6" s="167" t="s">
        <v>224</v>
      </c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9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</row>
    <row r="7" spans="1:237" x14ac:dyDescent="0.25">
      <c r="A7" s="170" t="s">
        <v>12</v>
      </c>
      <c r="B7" s="165" t="s">
        <v>0</v>
      </c>
      <c r="C7" s="165" t="s">
        <v>90</v>
      </c>
      <c r="D7" s="163" t="s">
        <v>198</v>
      </c>
      <c r="E7" s="163" t="s">
        <v>11</v>
      </c>
      <c r="F7" s="163" t="s">
        <v>228</v>
      </c>
      <c r="G7" s="172" t="s">
        <v>7</v>
      </c>
      <c r="H7" s="174" t="s">
        <v>1</v>
      </c>
      <c r="I7" s="172" t="s">
        <v>2</v>
      </c>
      <c r="J7" s="176" t="s">
        <v>3</v>
      </c>
      <c r="K7" s="172" t="s">
        <v>4</v>
      </c>
      <c r="L7" s="172" t="s">
        <v>5</v>
      </c>
      <c r="M7" s="178" t="s">
        <v>6</v>
      </c>
      <c r="P7" s="28"/>
      <c r="Q7" s="29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</row>
    <row r="8" spans="1:237" ht="15.75" thickBot="1" x14ac:dyDescent="0.3">
      <c r="A8" s="171"/>
      <c r="B8" s="166"/>
      <c r="C8" s="166"/>
      <c r="D8" s="164"/>
      <c r="E8" s="164"/>
      <c r="F8" s="164"/>
      <c r="G8" s="173"/>
      <c r="H8" s="175"/>
      <c r="I8" s="173"/>
      <c r="J8" s="177"/>
      <c r="K8" s="173"/>
      <c r="L8" s="173"/>
      <c r="M8" s="179"/>
    </row>
    <row r="9" spans="1:237" x14ac:dyDescent="0.25">
      <c r="A9" s="28" t="s">
        <v>111</v>
      </c>
      <c r="B9" s="11"/>
      <c r="C9" s="9"/>
      <c r="D9" s="9"/>
      <c r="E9" s="28"/>
      <c r="F9" s="28"/>
      <c r="G9" s="115"/>
      <c r="H9" s="114"/>
      <c r="I9" s="115"/>
      <c r="J9" s="115"/>
      <c r="K9" s="115"/>
      <c r="L9" s="115"/>
      <c r="M9" s="114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</row>
    <row r="10" spans="1:237" x14ac:dyDescent="0.25">
      <c r="A10" t="s">
        <v>112</v>
      </c>
      <c r="B10" s="148" t="s">
        <v>50</v>
      </c>
      <c r="C10" s="5" t="s">
        <v>67</v>
      </c>
      <c r="D10" s="5" t="s">
        <v>199</v>
      </c>
      <c r="E10" s="7">
        <v>44409</v>
      </c>
      <c r="F10" s="2" t="s">
        <v>100</v>
      </c>
      <c r="G10" s="138">
        <v>133000</v>
      </c>
      <c r="H10" s="138">
        <v>3817.1</v>
      </c>
      <c r="I10" s="138">
        <v>19867.79</v>
      </c>
      <c r="J10" s="138">
        <v>4043.2</v>
      </c>
      <c r="K10" s="138">
        <v>17369.189999999999</v>
      </c>
      <c r="L10" s="138">
        <v>45097.279999999999</v>
      </c>
      <c r="M10" s="138">
        <v>87902.720000000001</v>
      </c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</row>
    <row r="11" spans="1:237" s="30" customFormat="1" x14ac:dyDescent="0.25">
      <c r="A11" s="47" t="s">
        <v>13</v>
      </c>
      <c r="B11" s="67">
        <v>1</v>
      </c>
      <c r="C11" s="53"/>
      <c r="D11" s="53"/>
      <c r="E11" s="36"/>
      <c r="F11" s="47"/>
      <c r="G11" s="141">
        <f>G10</f>
        <v>133000</v>
      </c>
      <c r="H11" s="105">
        <f t="shared" ref="H11:M11" si="0">H10</f>
        <v>3817.1</v>
      </c>
      <c r="I11" s="141">
        <f>I10</f>
        <v>19867.79</v>
      </c>
      <c r="J11" s="141">
        <f t="shared" si="0"/>
        <v>4043.2</v>
      </c>
      <c r="K11" s="141">
        <f>K10</f>
        <v>17369.189999999999</v>
      </c>
      <c r="L11" s="141">
        <f t="shared" si="0"/>
        <v>45097.279999999999</v>
      </c>
      <c r="M11" s="105">
        <f t="shared" si="0"/>
        <v>87902.720000000001</v>
      </c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</row>
    <row r="12" spans="1:237" x14ac:dyDescent="0.25">
      <c r="G12" s="143"/>
      <c r="H12" s="104"/>
      <c r="I12" s="143"/>
      <c r="J12" s="143"/>
      <c r="K12" s="143"/>
      <c r="L12" s="143"/>
      <c r="M12" s="104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</row>
    <row r="13" spans="1:237" ht="11.25" customHeight="1" x14ac:dyDescent="0.25">
      <c r="A13" s="27" t="s">
        <v>40</v>
      </c>
      <c r="B13" s="27"/>
      <c r="C13" s="27"/>
      <c r="D13" s="27"/>
      <c r="E13" s="27"/>
      <c r="F13" s="27"/>
      <c r="G13" s="115"/>
      <c r="H13" s="114"/>
      <c r="I13" s="115"/>
      <c r="J13" s="115"/>
      <c r="K13" s="138"/>
      <c r="L13" s="115"/>
      <c r="M13" s="114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</row>
    <row r="14" spans="1:237" x14ac:dyDescent="0.25">
      <c r="A14" s="4" t="s">
        <v>64</v>
      </c>
      <c r="B14" s="4" t="s">
        <v>65</v>
      </c>
      <c r="C14" s="5" t="s">
        <v>66</v>
      </c>
      <c r="D14" s="5" t="s">
        <v>199</v>
      </c>
      <c r="E14" s="4" t="s">
        <v>89</v>
      </c>
      <c r="F14" s="8" t="s">
        <v>100</v>
      </c>
      <c r="G14" s="138">
        <v>75000</v>
      </c>
      <c r="H14" s="138">
        <v>2152.5</v>
      </c>
      <c r="I14" s="138">
        <v>6309.38</v>
      </c>
      <c r="J14" s="138">
        <v>2280</v>
      </c>
      <c r="K14" s="138">
        <v>25</v>
      </c>
      <c r="L14" s="138">
        <v>10766.88</v>
      </c>
      <c r="M14" s="138">
        <v>64233.120000000003</v>
      </c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</row>
    <row r="15" spans="1:237" s="2" customFormat="1" ht="11.25" customHeight="1" x14ac:dyDescent="0.25">
      <c r="A15" s="4" t="s">
        <v>70</v>
      </c>
      <c r="B15" s="4" t="s">
        <v>57</v>
      </c>
      <c r="C15" s="2" t="s">
        <v>67</v>
      </c>
      <c r="D15" s="2" t="s">
        <v>199</v>
      </c>
      <c r="E15" s="4" t="s">
        <v>88</v>
      </c>
      <c r="F15" s="8" t="s">
        <v>100</v>
      </c>
      <c r="G15" s="138">
        <v>40000</v>
      </c>
      <c r="H15" s="138">
        <v>1148</v>
      </c>
      <c r="I15" s="138">
        <v>442.65</v>
      </c>
      <c r="J15" s="138">
        <v>1216</v>
      </c>
      <c r="K15" s="138">
        <v>5009</v>
      </c>
      <c r="L15" s="138">
        <v>7815.65</v>
      </c>
      <c r="M15" s="138">
        <v>32184.35</v>
      </c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</row>
    <row r="16" spans="1:237" s="2" customFormat="1" ht="11.25" customHeight="1" x14ac:dyDescent="0.25">
      <c r="A16" s="4" t="s">
        <v>117</v>
      </c>
      <c r="B16" s="4" t="s">
        <v>119</v>
      </c>
      <c r="C16" s="2" t="s">
        <v>67</v>
      </c>
      <c r="D16" s="2" t="s">
        <v>199</v>
      </c>
      <c r="E16" s="4" t="s">
        <v>118</v>
      </c>
      <c r="F16" s="8" t="s">
        <v>100</v>
      </c>
      <c r="G16" s="138">
        <v>87500</v>
      </c>
      <c r="H16" s="138">
        <v>2511.25</v>
      </c>
      <c r="I16" s="138">
        <v>8786.94</v>
      </c>
      <c r="J16" s="138">
        <v>2660</v>
      </c>
      <c r="K16" s="138">
        <v>10077.450000000001</v>
      </c>
      <c r="L16" s="138">
        <v>24035.64</v>
      </c>
      <c r="M16" s="138">
        <v>63464.36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</row>
    <row r="17" spans="1:237" x14ac:dyDescent="0.25">
      <c r="A17" s="47" t="s">
        <v>13</v>
      </c>
      <c r="B17" s="67">
        <v>3</v>
      </c>
      <c r="C17" s="53"/>
      <c r="D17" s="53"/>
      <c r="E17" s="47"/>
      <c r="F17" s="47"/>
      <c r="G17" s="141">
        <f t="shared" ref="G17:L17" si="1">SUM(G14:G16)</f>
        <v>202500</v>
      </c>
      <c r="H17" s="105">
        <f t="shared" si="1"/>
        <v>5811.75</v>
      </c>
      <c r="I17" s="141">
        <f t="shared" si="1"/>
        <v>15538.970000000001</v>
      </c>
      <c r="J17" s="141">
        <f t="shared" si="1"/>
        <v>6156</v>
      </c>
      <c r="K17" s="141">
        <f>SUM(K14:K16)</f>
        <v>15111.45</v>
      </c>
      <c r="L17" s="141">
        <f t="shared" si="1"/>
        <v>42618.17</v>
      </c>
      <c r="M17" s="105">
        <f>M16+M15+M14</f>
        <v>159881.82999999999</v>
      </c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</row>
    <row r="18" spans="1:237" s="32" customFormat="1" x14ac:dyDescent="0.25">
      <c r="A18" s="29"/>
      <c r="B18" s="13"/>
      <c r="C18" s="14"/>
      <c r="D18" s="14"/>
      <c r="E18" s="29"/>
      <c r="F18" s="29"/>
      <c r="G18" s="142"/>
      <c r="H18" s="121"/>
      <c r="I18" s="142"/>
      <c r="J18" s="142"/>
      <c r="K18" s="142"/>
      <c r="L18" s="142"/>
      <c r="M18" s="121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</row>
    <row r="19" spans="1:237" x14ac:dyDescent="0.25">
      <c r="A19" s="28" t="s">
        <v>196</v>
      </c>
      <c r="B19" s="11"/>
      <c r="C19" s="9"/>
      <c r="D19" s="9"/>
      <c r="E19" s="28"/>
      <c r="F19" s="28"/>
      <c r="G19" s="143"/>
      <c r="H19" s="104"/>
      <c r="I19" s="143"/>
      <c r="J19" s="143"/>
      <c r="K19" s="143"/>
      <c r="L19" s="143"/>
      <c r="M19" s="104"/>
    </row>
    <row r="20" spans="1:237" x14ac:dyDescent="0.25">
      <c r="A20" t="s">
        <v>105</v>
      </c>
      <c r="B20" s="149" t="s">
        <v>217</v>
      </c>
      <c r="C20" s="5" t="s">
        <v>66</v>
      </c>
      <c r="D20" s="5" t="s">
        <v>199</v>
      </c>
      <c r="E20" s="7">
        <v>44542</v>
      </c>
      <c r="F20" s="8" t="s">
        <v>100</v>
      </c>
      <c r="G20" s="138">
        <v>60000</v>
      </c>
      <c r="H20" s="138">
        <v>1722</v>
      </c>
      <c r="I20" s="138">
        <v>3486.68</v>
      </c>
      <c r="J20" s="138">
        <v>1824</v>
      </c>
      <c r="K20" s="138">
        <v>497</v>
      </c>
      <c r="L20" s="138">
        <v>7529.68</v>
      </c>
      <c r="M20" s="138">
        <v>52470.32</v>
      </c>
    </row>
    <row r="21" spans="1:237" s="28" customFormat="1" x14ac:dyDescent="0.25">
      <c r="A21" s="47" t="s">
        <v>13</v>
      </c>
      <c r="B21" s="67">
        <v>1</v>
      </c>
      <c r="C21" s="53"/>
      <c r="D21" s="53"/>
      <c r="E21" s="47"/>
      <c r="F21" s="47"/>
      <c r="G21" s="141">
        <f>+G20</f>
        <v>60000</v>
      </c>
      <c r="H21" s="105">
        <f>+H20</f>
        <v>1722</v>
      </c>
      <c r="I21" s="141">
        <f>+I20</f>
        <v>3486.68</v>
      </c>
      <c r="J21" s="141">
        <f>+J20</f>
        <v>1824</v>
      </c>
      <c r="K21" s="141">
        <f>+K20</f>
        <v>497</v>
      </c>
      <c r="L21" s="141">
        <f>L20</f>
        <v>7529.68</v>
      </c>
      <c r="M21" s="105">
        <f>+M20</f>
        <v>52470.32</v>
      </c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  <c r="EZ21" s="32"/>
      <c r="FA21" s="32"/>
      <c r="FB21" s="32"/>
      <c r="FC21" s="32"/>
      <c r="FD21" s="32"/>
      <c r="FE21" s="32"/>
      <c r="FF21" s="32"/>
      <c r="FG21" s="32"/>
      <c r="FH21" s="32"/>
      <c r="FI21" s="32"/>
      <c r="FJ21" s="32"/>
      <c r="FK21" s="32"/>
      <c r="FL21" s="32"/>
      <c r="FM21" s="32"/>
      <c r="FN21" s="32"/>
      <c r="FO21" s="32"/>
      <c r="FP21" s="32"/>
      <c r="FQ21" s="32"/>
      <c r="FR21" s="32"/>
      <c r="FS21" s="32"/>
      <c r="FT21" s="32"/>
      <c r="FU21" s="32"/>
      <c r="FV21" s="32"/>
      <c r="FW21" s="32"/>
      <c r="FX21" s="32"/>
      <c r="FY21" s="32"/>
      <c r="FZ21" s="32"/>
      <c r="GA21" s="32"/>
      <c r="GB21" s="32"/>
      <c r="GC21" s="32"/>
      <c r="GD21" s="32"/>
      <c r="GE21" s="32"/>
      <c r="GF21" s="32"/>
      <c r="GG21" s="32"/>
      <c r="GH21" s="32"/>
      <c r="GI21" s="32"/>
      <c r="GJ21" s="32"/>
      <c r="GK21" s="32"/>
      <c r="GL21" s="32"/>
      <c r="GM21" s="32"/>
      <c r="GN21" s="32"/>
      <c r="GO21" s="32"/>
      <c r="GP21" s="32"/>
      <c r="GQ21" s="32"/>
      <c r="GR21" s="32"/>
      <c r="GS21" s="32"/>
      <c r="GT21" s="32"/>
      <c r="GU21" s="32"/>
      <c r="GV21" s="32"/>
      <c r="GW21" s="32"/>
      <c r="GX21" s="32"/>
      <c r="GY21" s="32"/>
      <c r="GZ21" s="32"/>
      <c r="HA21" s="32"/>
      <c r="HB21" s="32"/>
      <c r="HC21" s="32"/>
      <c r="HD21" s="32"/>
      <c r="HE21" s="32"/>
      <c r="HF21" s="32"/>
      <c r="HG21" s="32"/>
      <c r="HH21" s="32"/>
      <c r="HI21" s="32"/>
      <c r="HJ21" s="32"/>
      <c r="HK21" s="32"/>
      <c r="HL21" s="32"/>
      <c r="HM21" s="32"/>
      <c r="HN21" s="32"/>
      <c r="HO21" s="32"/>
      <c r="HP21" s="32"/>
      <c r="HQ21" s="32"/>
      <c r="HR21" s="32"/>
      <c r="HS21" s="32"/>
      <c r="HT21" s="32"/>
      <c r="HU21" s="32"/>
      <c r="HV21" s="32"/>
      <c r="HW21" s="32"/>
      <c r="HX21" s="32"/>
      <c r="HY21" s="32"/>
      <c r="HZ21" s="32"/>
      <c r="IA21" s="32"/>
      <c r="IB21" s="32"/>
      <c r="IC21" s="32"/>
    </row>
    <row r="22" spans="1:237" x14ac:dyDescent="0.25">
      <c r="B22"/>
      <c r="C22"/>
      <c r="D22"/>
      <c r="G22" s="138"/>
      <c r="H22" s="138"/>
      <c r="I22" s="138"/>
      <c r="J22" s="138"/>
      <c r="K22" s="138"/>
      <c r="L22" s="138"/>
      <c r="M22" s="138"/>
    </row>
    <row r="23" spans="1:237" x14ac:dyDescent="0.25">
      <c r="A23" s="28" t="s">
        <v>214</v>
      </c>
      <c r="B23"/>
      <c r="C23"/>
      <c r="D23"/>
      <c r="G23" s="138"/>
      <c r="H23" s="138"/>
      <c r="I23" s="138"/>
      <c r="J23" s="138"/>
      <c r="K23" s="138"/>
      <c r="L23" s="138"/>
      <c r="M23" s="138"/>
    </row>
    <row r="24" spans="1:237" x14ac:dyDescent="0.25">
      <c r="A24" t="s">
        <v>215</v>
      </c>
      <c r="B24" s="148" t="s">
        <v>50</v>
      </c>
      <c r="C24" s="2" t="s">
        <v>66</v>
      </c>
      <c r="D24" s="2" t="s">
        <v>199</v>
      </c>
      <c r="E24" s="7">
        <v>44844</v>
      </c>
      <c r="F24" s="2" t="s">
        <v>100</v>
      </c>
      <c r="G24" s="138">
        <v>133000</v>
      </c>
      <c r="H24" s="138">
        <v>3817.1</v>
      </c>
      <c r="I24" s="138">
        <v>19867.79</v>
      </c>
      <c r="J24" s="138">
        <v>4043.2</v>
      </c>
      <c r="K24" s="138">
        <v>2225</v>
      </c>
      <c r="L24" s="138">
        <v>29953.09</v>
      </c>
      <c r="M24" s="138">
        <v>103046.91</v>
      </c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</row>
    <row r="25" spans="1:237" s="36" customFormat="1" x14ac:dyDescent="0.25">
      <c r="A25" s="47" t="s">
        <v>96</v>
      </c>
      <c r="B25" s="67">
        <v>1</v>
      </c>
      <c r="G25" s="144">
        <f t="shared" ref="G25:M25" si="2">SUM(G24)</f>
        <v>133000</v>
      </c>
      <c r="H25" s="144">
        <f t="shared" si="2"/>
        <v>3817.1</v>
      </c>
      <c r="I25" s="144">
        <f t="shared" si="2"/>
        <v>19867.79</v>
      </c>
      <c r="J25" s="144">
        <f t="shared" si="2"/>
        <v>4043.2</v>
      </c>
      <c r="K25" s="144">
        <f>SUM(K24)</f>
        <v>2225</v>
      </c>
      <c r="L25" s="144">
        <f t="shared" si="2"/>
        <v>29953.09</v>
      </c>
      <c r="M25" s="144">
        <f t="shared" si="2"/>
        <v>103046.91</v>
      </c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</row>
    <row r="26" spans="1:237" s="29" customFormat="1" x14ac:dyDescent="0.25">
      <c r="B26" s="13"/>
      <c r="C26" s="14"/>
      <c r="D26" s="14"/>
      <c r="G26" s="142"/>
      <c r="H26" s="121"/>
      <c r="I26" s="142"/>
      <c r="J26" s="142"/>
      <c r="K26" s="142"/>
      <c r="L26" s="142"/>
      <c r="M26" s="121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  <c r="DS26" s="32"/>
      <c r="DT26" s="32"/>
      <c r="DU26" s="32"/>
      <c r="DV26" s="32"/>
      <c r="DW26" s="32"/>
      <c r="DX26" s="32"/>
      <c r="DY26" s="32"/>
      <c r="DZ26" s="32"/>
      <c r="EA26" s="32"/>
      <c r="EB26" s="32"/>
      <c r="EC26" s="32"/>
      <c r="ED26" s="32"/>
      <c r="EE26" s="32"/>
      <c r="EF26" s="32"/>
      <c r="EG26" s="32"/>
      <c r="EH26" s="32"/>
      <c r="EI26" s="32"/>
      <c r="EJ26" s="32"/>
      <c r="EK26" s="32"/>
      <c r="EL26" s="32"/>
      <c r="EM26" s="32"/>
      <c r="EN26" s="32"/>
      <c r="EO26" s="32"/>
      <c r="EP26" s="32"/>
      <c r="EQ26" s="32"/>
      <c r="ER26" s="32"/>
      <c r="ES26" s="32"/>
      <c r="ET26" s="32"/>
      <c r="EU26" s="32"/>
      <c r="EV26" s="32"/>
      <c r="EW26" s="32"/>
      <c r="EX26" s="32"/>
      <c r="EY26" s="32"/>
      <c r="EZ26" s="32"/>
      <c r="FA26" s="32"/>
      <c r="FB26" s="32"/>
      <c r="FC26" s="32"/>
      <c r="FD26" s="32"/>
      <c r="FE26" s="32"/>
      <c r="FF26" s="32"/>
      <c r="FG26" s="32"/>
      <c r="FH26" s="32"/>
      <c r="FI26" s="32"/>
      <c r="FJ26" s="32"/>
      <c r="FK26" s="32"/>
      <c r="FL26" s="32"/>
      <c r="FM26" s="32"/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"/>
      <c r="GH26" s="32"/>
      <c r="GI26" s="32"/>
      <c r="GJ26" s="32"/>
      <c r="GK26" s="32"/>
      <c r="GL26" s="32"/>
      <c r="GM26" s="32"/>
      <c r="GN26" s="32"/>
      <c r="GO26" s="32"/>
      <c r="GP26" s="32"/>
      <c r="GQ26" s="32"/>
      <c r="GR26" s="32"/>
      <c r="GS26" s="32"/>
      <c r="GT26" s="32"/>
      <c r="GU26" s="32"/>
      <c r="GV26" s="32"/>
      <c r="GW26" s="32"/>
      <c r="GX26" s="32"/>
      <c r="GY26" s="32"/>
      <c r="GZ26" s="32"/>
      <c r="HA26" s="32"/>
      <c r="HB26" s="32"/>
      <c r="HC26" s="32"/>
      <c r="HD26" s="32"/>
      <c r="HE26" s="32"/>
      <c r="HF26" s="32"/>
      <c r="HG26" s="32"/>
      <c r="HH26" s="32"/>
      <c r="HI26" s="32"/>
      <c r="HJ26" s="32"/>
      <c r="HK26" s="32"/>
      <c r="HL26" s="32"/>
      <c r="HM26" s="32"/>
      <c r="HN26" s="32"/>
      <c r="HO26" s="32"/>
      <c r="HP26" s="32"/>
      <c r="HQ26" s="32"/>
      <c r="HR26" s="32"/>
      <c r="HS26" s="32"/>
      <c r="HT26" s="32"/>
      <c r="HU26" s="32"/>
      <c r="HV26" s="32"/>
      <c r="HW26" s="32"/>
      <c r="HX26" s="32"/>
      <c r="HY26" s="32"/>
      <c r="HZ26" s="32"/>
      <c r="IA26" s="32"/>
      <c r="IB26" s="32"/>
      <c r="IC26" s="32"/>
    </row>
    <row r="27" spans="1:237" s="29" customFormat="1" x14ac:dyDescent="0.25">
      <c r="A27" s="29" t="s">
        <v>208</v>
      </c>
      <c r="B27" s="13"/>
      <c r="C27" s="14"/>
      <c r="D27" s="14"/>
      <c r="G27" s="142"/>
      <c r="H27" s="121"/>
      <c r="I27" s="142"/>
      <c r="J27" s="142"/>
      <c r="K27" s="142"/>
      <c r="L27" s="142"/>
      <c r="M27" s="121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2"/>
      <c r="EF27" s="32"/>
      <c r="EG27" s="32"/>
      <c r="EH27" s="32"/>
      <c r="EI27" s="32"/>
      <c r="EJ27" s="32"/>
      <c r="EK27" s="32"/>
      <c r="EL27" s="32"/>
      <c r="EM27" s="32"/>
      <c r="EN27" s="32"/>
      <c r="EO27" s="32"/>
      <c r="EP27" s="32"/>
      <c r="EQ27" s="32"/>
      <c r="ER27" s="32"/>
      <c r="ES27" s="32"/>
      <c r="ET27" s="32"/>
      <c r="EU27" s="32"/>
      <c r="EV27" s="32"/>
      <c r="EW27" s="32"/>
      <c r="EX27" s="32"/>
      <c r="EY27" s="32"/>
      <c r="EZ27" s="32"/>
      <c r="FA27" s="32"/>
      <c r="FB27" s="32"/>
      <c r="FC27" s="32"/>
      <c r="FD27" s="32"/>
      <c r="FE27" s="32"/>
      <c r="FF27" s="32"/>
      <c r="FG27" s="32"/>
      <c r="FH27" s="32"/>
      <c r="FI27" s="32"/>
      <c r="FJ27" s="32"/>
      <c r="FK27" s="32"/>
      <c r="FL27" s="32"/>
      <c r="FM27" s="32"/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"/>
      <c r="GH27" s="32"/>
      <c r="GI27" s="32"/>
      <c r="GJ27" s="32"/>
      <c r="GK27" s="32"/>
      <c r="GL27" s="32"/>
      <c r="GM27" s="32"/>
      <c r="GN27" s="32"/>
      <c r="GO27" s="32"/>
      <c r="GP27" s="32"/>
      <c r="GQ27" s="32"/>
      <c r="GR27" s="32"/>
      <c r="GS27" s="32"/>
      <c r="GT27" s="32"/>
      <c r="GU27" s="32"/>
      <c r="GV27" s="32"/>
      <c r="GW27" s="32"/>
      <c r="GX27" s="32"/>
      <c r="GY27" s="32"/>
      <c r="GZ27" s="32"/>
      <c r="HA27" s="32"/>
      <c r="HB27" s="32"/>
      <c r="HC27" s="32"/>
      <c r="HD27" s="32"/>
      <c r="HE27" s="32"/>
      <c r="HF27" s="32"/>
      <c r="HG27" s="32"/>
      <c r="HH27" s="32"/>
      <c r="HI27" s="32"/>
      <c r="HJ27" s="32"/>
      <c r="HK27" s="32"/>
      <c r="HL27" s="32"/>
      <c r="HM27" s="32"/>
      <c r="HN27" s="32"/>
      <c r="HO27" s="32"/>
      <c r="HP27" s="32"/>
      <c r="HQ27" s="32"/>
      <c r="HR27" s="32"/>
      <c r="HS27" s="32"/>
      <c r="HT27" s="32"/>
      <c r="HU27" s="32"/>
      <c r="HV27" s="32"/>
      <c r="HW27" s="32"/>
      <c r="HX27" s="32"/>
      <c r="HY27" s="32"/>
      <c r="HZ27" s="32"/>
      <c r="IA27" s="32"/>
      <c r="IB27" s="32"/>
      <c r="IC27" s="32"/>
    </row>
    <row r="28" spans="1:237" s="32" customFormat="1" x14ac:dyDescent="0.25">
      <c r="A28" s="32" t="s">
        <v>209</v>
      </c>
      <c r="B28" s="74" t="s">
        <v>50</v>
      </c>
      <c r="C28" s="15" t="s">
        <v>67</v>
      </c>
      <c r="D28" s="15" t="s">
        <v>199</v>
      </c>
      <c r="E28" s="16">
        <v>44805</v>
      </c>
      <c r="F28" s="80" t="s">
        <v>100</v>
      </c>
      <c r="G28" s="138">
        <v>89500</v>
      </c>
      <c r="H28" s="138">
        <v>2568.65</v>
      </c>
      <c r="I28" s="138">
        <v>9635.51</v>
      </c>
      <c r="J28" s="138">
        <v>2720.8</v>
      </c>
      <c r="K28" s="138">
        <v>25</v>
      </c>
      <c r="L28" s="138">
        <v>14949.96</v>
      </c>
      <c r="M28" s="138">
        <v>74550.039999999994</v>
      </c>
    </row>
    <row r="29" spans="1:237" s="30" customFormat="1" x14ac:dyDescent="0.25">
      <c r="A29" s="47" t="s">
        <v>13</v>
      </c>
      <c r="B29" s="67">
        <v>1</v>
      </c>
      <c r="C29" s="67"/>
      <c r="D29" s="67"/>
      <c r="E29" s="47"/>
      <c r="F29" s="47"/>
      <c r="G29" s="141">
        <f t="shared" ref="G29:M29" si="3">G28</f>
        <v>89500</v>
      </c>
      <c r="H29" s="105">
        <f t="shared" si="3"/>
        <v>2568.65</v>
      </c>
      <c r="I29" s="141">
        <f>I28</f>
        <v>9635.51</v>
      </c>
      <c r="J29" s="141">
        <f t="shared" si="3"/>
        <v>2720.8</v>
      </c>
      <c r="K29" s="141">
        <f>K28</f>
        <v>25</v>
      </c>
      <c r="L29" s="141">
        <f t="shared" si="3"/>
        <v>14949.96</v>
      </c>
      <c r="M29" s="105">
        <f t="shared" si="3"/>
        <v>74550.039999999994</v>
      </c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</row>
    <row r="30" spans="1:237" s="29" customFormat="1" x14ac:dyDescent="0.25">
      <c r="B30" s="13"/>
      <c r="C30" s="13"/>
      <c r="D30" s="13"/>
      <c r="G30" s="142"/>
      <c r="H30" s="121"/>
      <c r="I30" s="142"/>
      <c r="J30" s="142"/>
      <c r="K30" s="142"/>
      <c r="L30" s="142"/>
      <c r="M30" s="121"/>
    </row>
    <row r="31" spans="1:237" s="29" customFormat="1" x14ac:dyDescent="0.25">
      <c r="A31" s="29" t="s">
        <v>21</v>
      </c>
      <c r="B31" s="13"/>
      <c r="C31" s="14"/>
      <c r="D31" s="14"/>
      <c r="G31" s="142"/>
      <c r="H31" s="121"/>
      <c r="I31" s="142"/>
      <c r="J31" s="142"/>
      <c r="K31" s="142"/>
      <c r="L31" s="142"/>
      <c r="M31" s="121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  <c r="CW31" s="32"/>
      <c r="CX31" s="32"/>
      <c r="CY31" s="32"/>
      <c r="CZ31" s="32"/>
      <c r="DA31" s="32"/>
      <c r="DB31" s="32"/>
      <c r="DC31" s="32"/>
      <c r="DD31" s="32"/>
      <c r="DE31" s="32"/>
      <c r="DF31" s="32"/>
      <c r="DG31" s="32"/>
      <c r="DH31" s="32"/>
      <c r="DI31" s="32"/>
      <c r="DJ31" s="32"/>
      <c r="DK31" s="32"/>
      <c r="DL31" s="32"/>
      <c r="DM31" s="32"/>
      <c r="DN31" s="32"/>
      <c r="DO31" s="32"/>
      <c r="DP31" s="32"/>
      <c r="DQ31" s="32"/>
      <c r="DR31" s="32"/>
      <c r="DS31" s="32"/>
      <c r="DT31" s="32"/>
      <c r="DU31" s="32"/>
      <c r="DV31" s="32"/>
      <c r="DW31" s="32"/>
      <c r="DX31" s="32"/>
      <c r="DY31" s="32"/>
      <c r="DZ31" s="32"/>
      <c r="EA31" s="32"/>
      <c r="EB31" s="32"/>
      <c r="EC31" s="32"/>
      <c r="ED31" s="32"/>
      <c r="EE31" s="32"/>
      <c r="EF31" s="32"/>
      <c r="EG31" s="32"/>
      <c r="EH31" s="32"/>
      <c r="EI31" s="32"/>
      <c r="EJ31" s="32"/>
      <c r="EK31" s="32"/>
      <c r="EL31" s="32"/>
      <c r="EM31" s="32"/>
      <c r="EN31" s="32"/>
      <c r="EO31" s="32"/>
      <c r="EP31" s="32"/>
      <c r="EQ31" s="32"/>
      <c r="ER31" s="32"/>
      <c r="ES31" s="32"/>
      <c r="ET31" s="32"/>
      <c r="EU31" s="32"/>
      <c r="EV31" s="32"/>
      <c r="EW31" s="32"/>
      <c r="EX31" s="32"/>
      <c r="EY31" s="32"/>
      <c r="EZ31" s="32"/>
      <c r="FA31" s="32"/>
      <c r="FB31" s="32"/>
      <c r="FC31" s="32"/>
      <c r="FD31" s="32"/>
      <c r="FE31" s="32"/>
      <c r="FF31" s="32"/>
      <c r="FG31" s="32"/>
      <c r="FH31" s="32"/>
      <c r="FI31" s="32"/>
      <c r="FJ31" s="32"/>
      <c r="FK31" s="32"/>
      <c r="FL31" s="32"/>
      <c r="FM31" s="32"/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"/>
      <c r="GH31" s="32"/>
      <c r="GI31" s="32"/>
      <c r="GJ31" s="32"/>
      <c r="GK31" s="32"/>
      <c r="GL31" s="32"/>
      <c r="GM31" s="32"/>
      <c r="GN31" s="32"/>
      <c r="GO31" s="32"/>
      <c r="GP31" s="32"/>
      <c r="GQ31" s="32"/>
      <c r="GR31" s="32"/>
      <c r="GS31" s="32"/>
      <c r="GT31" s="32"/>
      <c r="GU31" s="32"/>
      <c r="GV31" s="32"/>
      <c r="GW31" s="32"/>
      <c r="GX31" s="32"/>
      <c r="GY31" s="32"/>
      <c r="GZ31" s="32"/>
      <c r="HA31" s="32"/>
      <c r="HB31" s="32"/>
      <c r="HC31" s="32"/>
      <c r="HD31" s="32"/>
      <c r="HE31" s="32"/>
      <c r="HF31" s="32"/>
      <c r="HG31" s="32"/>
      <c r="HH31" s="32"/>
      <c r="HI31" s="32"/>
      <c r="HJ31" s="32"/>
      <c r="HK31" s="32"/>
      <c r="HL31" s="32"/>
      <c r="HM31" s="32"/>
      <c r="HN31" s="32"/>
      <c r="HO31" s="32"/>
      <c r="HP31" s="32"/>
      <c r="HQ31" s="32"/>
      <c r="HR31" s="32"/>
      <c r="HS31" s="32"/>
      <c r="HT31" s="32"/>
      <c r="HU31" s="32"/>
      <c r="HV31" s="32"/>
      <c r="HW31" s="32"/>
      <c r="HX31" s="32"/>
      <c r="HY31" s="32"/>
      <c r="HZ31" s="32"/>
      <c r="IA31" s="32"/>
      <c r="IB31" s="32"/>
      <c r="IC31" s="32"/>
    </row>
    <row r="32" spans="1:237" s="32" customFormat="1" x14ac:dyDescent="0.25">
      <c r="A32" s="32" t="s">
        <v>49</v>
      </c>
      <c r="B32" s="74" t="s">
        <v>50</v>
      </c>
      <c r="C32" s="15" t="s">
        <v>67</v>
      </c>
      <c r="D32" s="15" t="s">
        <v>199</v>
      </c>
      <c r="E32" s="7">
        <v>44244</v>
      </c>
      <c r="F32" s="7" t="s">
        <v>100</v>
      </c>
      <c r="G32" s="138">
        <v>133000</v>
      </c>
      <c r="H32" s="138">
        <v>3817.1</v>
      </c>
      <c r="I32" s="138">
        <v>19111.57</v>
      </c>
      <c r="J32" s="138">
        <v>4043.2</v>
      </c>
      <c r="K32" s="138">
        <v>14319.39</v>
      </c>
      <c r="L32" s="138">
        <v>41291.26</v>
      </c>
      <c r="M32" s="138">
        <v>91708.74</v>
      </c>
    </row>
    <row r="33" spans="1:237" x14ac:dyDescent="0.25">
      <c r="A33" s="47" t="s">
        <v>13</v>
      </c>
      <c r="B33" s="67">
        <v>1</v>
      </c>
      <c r="C33" s="53"/>
      <c r="D33" s="53"/>
      <c r="E33" s="47"/>
      <c r="F33" s="47" t="s">
        <v>179</v>
      </c>
      <c r="G33" s="141">
        <f>G32</f>
        <v>133000</v>
      </c>
      <c r="H33" s="105">
        <f t="shared" ref="H33:M33" si="4">H32</f>
        <v>3817.1</v>
      </c>
      <c r="I33" s="141">
        <f>I32</f>
        <v>19111.57</v>
      </c>
      <c r="J33" s="141">
        <f t="shared" si="4"/>
        <v>4043.2</v>
      </c>
      <c r="K33" s="141">
        <f>K32</f>
        <v>14319.39</v>
      </c>
      <c r="L33" s="141">
        <f t="shared" si="4"/>
        <v>41291.26</v>
      </c>
      <c r="M33" s="105">
        <f t="shared" si="4"/>
        <v>91708.74</v>
      </c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V33" s="28"/>
      <c r="HW33" s="28"/>
      <c r="HX33" s="28"/>
      <c r="HY33" s="28"/>
      <c r="HZ33" s="28"/>
      <c r="IA33" s="28"/>
      <c r="IB33" s="28"/>
      <c r="IC33" s="28"/>
    </row>
    <row r="34" spans="1:237" x14ac:dyDescent="0.25">
      <c r="G34" s="143"/>
      <c r="H34" s="104"/>
      <c r="I34" s="143"/>
      <c r="J34" s="143"/>
      <c r="K34" s="143"/>
      <c r="L34" s="143"/>
      <c r="M34" s="104"/>
    </row>
    <row r="35" spans="1:237" s="32" customFormat="1" x14ac:dyDescent="0.25">
      <c r="A35" s="29" t="s">
        <v>143</v>
      </c>
      <c r="B35" s="13"/>
      <c r="C35" s="14"/>
      <c r="D35" s="14"/>
      <c r="E35" s="29"/>
      <c r="F35" s="29"/>
      <c r="G35" s="142"/>
      <c r="H35" s="121"/>
      <c r="I35" s="142"/>
      <c r="J35" s="142"/>
      <c r="K35" s="142"/>
      <c r="L35" s="142"/>
      <c r="M35" s="121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9"/>
      <c r="DJ35" s="29"/>
      <c r="DK35" s="29"/>
      <c r="DL35" s="29"/>
      <c r="DM35" s="29"/>
      <c r="DN35" s="29"/>
      <c r="DO35" s="29"/>
      <c r="DP35" s="29"/>
      <c r="DQ35" s="29"/>
      <c r="DR35" s="29"/>
      <c r="DS35" s="29"/>
      <c r="DT35" s="29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  <c r="GE35" s="29"/>
      <c r="GF35" s="29"/>
      <c r="GG35" s="29"/>
      <c r="GH35" s="29"/>
      <c r="GI35" s="29"/>
      <c r="GJ35" s="29"/>
      <c r="GK35" s="29"/>
      <c r="GL35" s="29"/>
      <c r="GM35" s="29"/>
      <c r="GN35" s="29"/>
      <c r="GO35" s="29"/>
      <c r="GP35" s="29"/>
      <c r="GQ35" s="29"/>
      <c r="GR35" s="29"/>
      <c r="GS35" s="29"/>
      <c r="GT35" s="29"/>
      <c r="GU35" s="29"/>
      <c r="GV35" s="29"/>
      <c r="GW35" s="29"/>
      <c r="GX35" s="29"/>
      <c r="GY35" s="29"/>
      <c r="GZ35" s="29"/>
      <c r="HA35" s="29"/>
      <c r="HB35" s="29"/>
      <c r="HC35" s="29"/>
      <c r="HD35" s="29"/>
      <c r="HE35" s="29"/>
      <c r="HF35" s="29"/>
      <c r="HG35" s="29"/>
      <c r="HH35" s="29"/>
      <c r="HI35" s="29"/>
      <c r="HJ35" s="29"/>
      <c r="HK35" s="29"/>
      <c r="HL35" s="29"/>
      <c r="HM35" s="29"/>
      <c r="HN35" s="29"/>
      <c r="HO35" s="29"/>
      <c r="HP35" s="29"/>
      <c r="HQ35" s="29"/>
      <c r="HR35" s="29"/>
      <c r="HS35" s="29"/>
      <c r="HT35" s="29"/>
      <c r="HU35" s="29"/>
      <c r="HV35" s="29"/>
      <c r="HW35" s="29"/>
      <c r="HX35" s="29"/>
      <c r="HY35" s="29"/>
      <c r="HZ35" s="29"/>
      <c r="IA35" s="29"/>
      <c r="IB35" s="29"/>
      <c r="IC35" s="29"/>
    </row>
    <row r="36" spans="1:237" x14ac:dyDescent="0.25">
      <c r="A36" s="32" t="s">
        <v>31</v>
      </c>
      <c r="B36" s="148" t="s">
        <v>221</v>
      </c>
      <c r="C36" s="5" t="s">
        <v>67</v>
      </c>
      <c r="D36" s="5" t="s">
        <v>199</v>
      </c>
      <c r="E36" s="7">
        <v>44276</v>
      </c>
      <c r="F36" s="8" t="s">
        <v>100</v>
      </c>
      <c r="G36" s="138">
        <v>40000</v>
      </c>
      <c r="H36" s="138">
        <v>1148</v>
      </c>
      <c r="I36" s="138">
        <v>442.65</v>
      </c>
      <c r="J36" s="138">
        <v>1216</v>
      </c>
      <c r="K36" s="138">
        <v>6307.8</v>
      </c>
      <c r="L36" s="138">
        <v>9114.4500000000007</v>
      </c>
      <c r="M36" s="138">
        <v>30885.55</v>
      </c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</row>
    <row r="37" spans="1:237" s="28" customFormat="1" x14ac:dyDescent="0.25">
      <c r="A37" s="4" t="s">
        <v>82</v>
      </c>
      <c r="B37" s="148" t="s">
        <v>221</v>
      </c>
      <c r="C37" s="2" t="s">
        <v>67</v>
      </c>
      <c r="D37" s="2" t="s">
        <v>199</v>
      </c>
      <c r="E37" s="8">
        <v>44348</v>
      </c>
      <c r="F37" s="8" t="s">
        <v>100</v>
      </c>
      <c r="G37" s="138">
        <v>40000</v>
      </c>
      <c r="H37" s="138">
        <v>1148</v>
      </c>
      <c r="I37" s="138">
        <v>442.65</v>
      </c>
      <c r="J37" s="138">
        <v>1216</v>
      </c>
      <c r="K37" s="138">
        <v>815</v>
      </c>
      <c r="L37" s="138">
        <v>3621.65</v>
      </c>
      <c r="M37" s="138">
        <v>36378.35</v>
      </c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</row>
    <row r="38" spans="1:237" x14ac:dyDescent="0.25">
      <c r="A38" t="s">
        <v>71</v>
      </c>
      <c r="B38" s="148" t="s">
        <v>72</v>
      </c>
      <c r="C38" s="5" t="s">
        <v>66</v>
      </c>
      <c r="D38" s="5" t="s">
        <v>199</v>
      </c>
      <c r="E38" s="7">
        <v>44287</v>
      </c>
      <c r="F38" s="8" t="s">
        <v>100</v>
      </c>
      <c r="G38" s="138">
        <v>44000</v>
      </c>
      <c r="H38" s="138">
        <v>1262.8</v>
      </c>
      <c r="I38" s="138">
        <v>1007.19</v>
      </c>
      <c r="J38" s="138">
        <v>1337.6</v>
      </c>
      <c r="K38" s="138">
        <v>25</v>
      </c>
      <c r="L38" s="138">
        <v>3632.59</v>
      </c>
      <c r="M38" s="138">
        <v>40367.410000000003</v>
      </c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</row>
    <row r="39" spans="1:237" s="28" customFormat="1" x14ac:dyDescent="0.25">
      <c r="A39" s="47" t="s">
        <v>13</v>
      </c>
      <c r="B39" s="67">
        <v>3</v>
      </c>
      <c r="C39" s="53"/>
      <c r="D39" s="53"/>
      <c r="E39" s="47"/>
      <c r="F39" s="47"/>
      <c r="G39" s="141">
        <f>G38+G37+G36</f>
        <v>124000</v>
      </c>
      <c r="H39" s="105">
        <f>H38+H37+H36</f>
        <v>3558.8</v>
      </c>
      <c r="I39" s="141">
        <f>I38+I37+I36</f>
        <v>1892.4900000000002</v>
      </c>
      <c r="J39" s="141">
        <f>SUM(J36:J38)</f>
        <v>3769.6</v>
      </c>
      <c r="K39" s="141">
        <f>SUM(K36:K38)</f>
        <v>7147.8</v>
      </c>
      <c r="L39" s="141">
        <f>SUM(L36:L38)</f>
        <v>16368.69</v>
      </c>
      <c r="M39" s="105">
        <f>SUM(M36:M38)</f>
        <v>107631.31</v>
      </c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</row>
    <row r="40" spans="1:237" s="28" customFormat="1" x14ac:dyDescent="0.25">
      <c r="B40" s="11"/>
      <c r="C40" s="9"/>
      <c r="D40" s="9"/>
      <c r="G40" s="115"/>
      <c r="H40" s="114"/>
      <c r="I40" s="115"/>
      <c r="J40" s="115"/>
      <c r="K40" s="115"/>
      <c r="L40" s="115"/>
      <c r="M40" s="114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T40" s="33"/>
    </row>
    <row r="41" spans="1:237" s="28" customFormat="1" x14ac:dyDescent="0.25">
      <c r="A41" s="27" t="s">
        <v>48</v>
      </c>
      <c r="B41" s="27"/>
      <c r="C41" s="27"/>
      <c r="D41" s="27"/>
      <c r="E41" s="27"/>
      <c r="F41" s="27"/>
      <c r="G41" s="115"/>
      <c r="H41" s="114"/>
      <c r="I41" s="115"/>
      <c r="J41" s="115"/>
      <c r="K41" s="115"/>
      <c r="L41" s="115"/>
      <c r="M41" s="114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  <c r="AN41" s="33"/>
      <c r="AO41" s="33"/>
      <c r="AP41" s="33"/>
      <c r="AQ41" s="33"/>
      <c r="AR41" s="33"/>
      <c r="AS41" s="33"/>
      <c r="AT41" s="33"/>
    </row>
    <row r="42" spans="1:237" s="28" customFormat="1" x14ac:dyDescent="0.25">
      <c r="A42" s="4" t="s">
        <v>34</v>
      </c>
      <c r="B42" s="4" t="s">
        <v>225</v>
      </c>
      <c r="C42" s="5" t="s">
        <v>66</v>
      </c>
      <c r="D42" s="5" t="s">
        <v>199</v>
      </c>
      <c r="E42" s="7">
        <v>44276</v>
      </c>
      <c r="F42" s="8" t="s">
        <v>100</v>
      </c>
      <c r="G42" s="138">
        <v>40000</v>
      </c>
      <c r="H42" s="138">
        <v>1148</v>
      </c>
      <c r="I42" s="138">
        <v>442.65</v>
      </c>
      <c r="J42" s="138">
        <v>1216</v>
      </c>
      <c r="K42" s="138">
        <v>3361</v>
      </c>
      <c r="L42" s="138">
        <v>6167.65</v>
      </c>
      <c r="M42" s="138">
        <v>33832.35</v>
      </c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s="28" customFormat="1" x14ac:dyDescent="0.25">
      <c r="A43" s="47" t="s">
        <v>13</v>
      </c>
      <c r="B43" s="67">
        <v>1</v>
      </c>
      <c r="C43" s="53"/>
      <c r="D43" s="53"/>
      <c r="E43" s="47"/>
      <c r="F43" s="47"/>
      <c r="G43" s="141">
        <f>SUM(G42:G42)</f>
        <v>40000</v>
      </c>
      <c r="H43" s="105">
        <f>SUM(H42:H42)</f>
        <v>1148</v>
      </c>
      <c r="I43" s="141">
        <f>SUM(I42:I42)</f>
        <v>442.65</v>
      </c>
      <c r="J43" s="141">
        <f>SUM(J42:J42)</f>
        <v>1216</v>
      </c>
      <c r="K43" s="141">
        <f>+K42</f>
        <v>3361</v>
      </c>
      <c r="L43" s="141">
        <f>SUM(L42:L42)</f>
        <v>6167.65</v>
      </c>
      <c r="M43" s="105">
        <f>SUM(M42:M42)</f>
        <v>33832.35</v>
      </c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</row>
    <row r="44" spans="1:237" s="28" customFormat="1" x14ac:dyDescent="0.25">
      <c r="B44" s="11"/>
      <c r="G44" s="115"/>
      <c r="H44" s="114"/>
      <c r="I44" s="115"/>
      <c r="J44" s="115"/>
      <c r="K44" s="115"/>
      <c r="L44" s="115"/>
      <c r="M44" s="114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</row>
    <row r="45" spans="1:237" s="3" customFormat="1" x14ac:dyDescent="0.25">
      <c r="A45" s="27" t="s">
        <v>51</v>
      </c>
      <c r="B45" s="2"/>
      <c r="C45" s="2"/>
      <c r="D45" s="2"/>
      <c r="E45" s="2"/>
      <c r="F45" s="2"/>
      <c r="G45" s="143"/>
      <c r="H45" s="104"/>
      <c r="I45" s="143"/>
      <c r="J45" s="143"/>
      <c r="K45" s="143"/>
      <c r="L45" s="143"/>
      <c r="M45" s="104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</row>
    <row r="46" spans="1:237" s="28" customFormat="1" x14ac:dyDescent="0.25">
      <c r="A46" s="4" t="s">
        <v>32</v>
      </c>
      <c r="B46" s="4" t="s">
        <v>33</v>
      </c>
      <c r="C46" s="5" t="s">
        <v>67</v>
      </c>
      <c r="D46" s="5" t="s">
        <v>199</v>
      </c>
      <c r="E46" s="7">
        <v>44276</v>
      </c>
      <c r="F46" s="8" t="s">
        <v>100</v>
      </c>
      <c r="G46" s="138">
        <v>40000</v>
      </c>
      <c r="H46" s="138">
        <v>1148</v>
      </c>
      <c r="I46" s="138">
        <v>215.78</v>
      </c>
      <c r="J46" s="138">
        <v>1216</v>
      </c>
      <c r="K46" s="138">
        <v>2605.0500000000002</v>
      </c>
      <c r="L46" s="138">
        <v>5184.83</v>
      </c>
      <c r="M46" s="138">
        <v>34815.17</v>
      </c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</row>
    <row r="47" spans="1:237" s="28" customFormat="1" x14ac:dyDescent="0.25">
      <c r="A47" s="47" t="s">
        <v>13</v>
      </c>
      <c r="B47" s="67">
        <v>1</v>
      </c>
      <c r="C47" s="53"/>
      <c r="D47" s="53"/>
      <c r="E47" s="47"/>
      <c r="F47" s="47"/>
      <c r="G47" s="141">
        <f>SUM(G46)</f>
        <v>40000</v>
      </c>
      <c r="H47" s="105">
        <f>SUM(H46)</f>
        <v>1148</v>
      </c>
      <c r="I47" s="141">
        <f>SUM(I46)</f>
        <v>215.78</v>
      </c>
      <c r="J47" s="141">
        <f>SUM(J46)</f>
        <v>1216</v>
      </c>
      <c r="K47" s="141">
        <f>K46</f>
        <v>2605.0500000000002</v>
      </c>
      <c r="L47" s="141">
        <f>SUM(L46)</f>
        <v>5184.83</v>
      </c>
      <c r="M47" s="105">
        <f>SUM(M46:M46)</f>
        <v>34815.17</v>
      </c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8" customFormat="1" x14ac:dyDescent="0.25">
      <c r="B48" s="11"/>
      <c r="G48" s="115"/>
      <c r="H48" s="114"/>
      <c r="I48" s="115"/>
      <c r="J48" s="115"/>
      <c r="K48" s="115"/>
      <c r="L48" s="115"/>
      <c r="M48" s="114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8" customFormat="1" x14ac:dyDescent="0.25">
      <c r="A49" s="27" t="s">
        <v>52</v>
      </c>
      <c r="B49" s="27"/>
      <c r="C49" s="27"/>
      <c r="D49" s="27"/>
      <c r="E49" s="27"/>
      <c r="F49" s="27"/>
      <c r="G49" s="115"/>
      <c r="H49" s="114"/>
      <c r="I49" s="115"/>
      <c r="J49" s="115"/>
      <c r="K49" s="115"/>
      <c r="L49" s="115"/>
      <c r="M49" s="114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</row>
    <row r="50" spans="1:237" s="28" customFormat="1" x14ac:dyDescent="0.25">
      <c r="A50" s="4" t="s">
        <v>17</v>
      </c>
      <c r="B50" s="4" t="s">
        <v>207</v>
      </c>
      <c r="C50" s="5" t="s">
        <v>67</v>
      </c>
      <c r="D50" s="5" t="s">
        <v>199</v>
      </c>
      <c r="E50" s="8">
        <v>44256</v>
      </c>
      <c r="F50" s="8" t="s">
        <v>100</v>
      </c>
      <c r="G50" s="138">
        <v>40000</v>
      </c>
      <c r="H50" s="138">
        <v>1148</v>
      </c>
      <c r="I50" s="138">
        <v>442.65</v>
      </c>
      <c r="J50" s="138">
        <v>1216</v>
      </c>
      <c r="K50" s="138">
        <v>2419.56</v>
      </c>
      <c r="L50" s="138">
        <v>5226.21</v>
      </c>
      <c r="M50" s="138">
        <v>34773.79</v>
      </c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8" customFormat="1" ht="14.25" customHeight="1" x14ac:dyDescent="0.25">
      <c r="A51" s="47" t="s">
        <v>13</v>
      </c>
      <c r="B51" s="67">
        <v>1</v>
      </c>
      <c r="C51" s="53"/>
      <c r="D51" s="53"/>
      <c r="E51" s="47"/>
      <c r="F51" s="47"/>
      <c r="G51" s="141">
        <f>SUM(G50:G50)</f>
        <v>40000</v>
      </c>
      <c r="H51" s="105">
        <f t="shared" ref="H51:L51" si="5">SUM(H50:H50)</f>
        <v>1148</v>
      </c>
      <c r="I51" s="141">
        <f>SUM(I50:I50)</f>
        <v>442.65</v>
      </c>
      <c r="J51" s="141">
        <f t="shared" si="5"/>
        <v>1216</v>
      </c>
      <c r="K51" s="141">
        <f>SUM(K50:K50)</f>
        <v>2419.56</v>
      </c>
      <c r="L51" s="141">
        <f t="shared" si="5"/>
        <v>5226.21</v>
      </c>
      <c r="M51" s="105">
        <f>SUM(M50:M50)</f>
        <v>34773.79</v>
      </c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8" customFormat="1" x14ac:dyDescent="0.25">
      <c r="B52" s="11"/>
      <c r="C52" s="9"/>
      <c r="D52" s="9"/>
      <c r="G52" s="115"/>
      <c r="H52" s="114"/>
      <c r="I52" s="115"/>
      <c r="J52" s="115"/>
      <c r="K52" s="115"/>
      <c r="L52" s="115"/>
      <c r="M52" s="114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8" customFormat="1" x14ac:dyDescent="0.25">
      <c r="A53" s="27" t="s">
        <v>54</v>
      </c>
      <c r="B53" s="11"/>
      <c r="C53" s="9"/>
      <c r="D53" s="9"/>
      <c r="G53" s="115"/>
      <c r="H53" s="114"/>
      <c r="I53" s="115"/>
      <c r="J53" s="115"/>
      <c r="K53" s="138"/>
      <c r="L53" s="115"/>
      <c r="M53" s="114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8" customFormat="1" x14ac:dyDescent="0.25">
      <c r="A54" s="4" t="s">
        <v>22</v>
      </c>
      <c r="B54" s="4" t="s">
        <v>220</v>
      </c>
      <c r="C54" s="5" t="s">
        <v>67</v>
      </c>
      <c r="D54" s="5" t="s">
        <v>199</v>
      </c>
      <c r="E54" s="8">
        <v>44245</v>
      </c>
      <c r="F54" s="8" t="s">
        <v>100</v>
      </c>
      <c r="G54" s="138">
        <v>165000</v>
      </c>
      <c r="H54" s="138">
        <v>4735.5</v>
      </c>
      <c r="I54" s="138">
        <v>27413.040000000001</v>
      </c>
      <c r="J54" s="138">
        <v>4943.8</v>
      </c>
      <c r="K54" s="138">
        <v>25</v>
      </c>
      <c r="L54" s="138">
        <v>37117.339999999997</v>
      </c>
      <c r="M54" s="138">
        <v>127882.66</v>
      </c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x14ac:dyDescent="0.25">
      <c r="A55" s="47" t="s">
        <v>13</v>
      </c>
      <c r="B55" s="67">
        <v>1</v>
      </c>
      <c r="C55" s="53"/>
      <c r="D55" s="53"/>
      <c r="E55" s="47"/>
      <c r="F55" s="47"/>
      <c r="G55" s="141">
        <f>SUM(G54:G54)</f>
        <v>165000</v>
      </c>
      <c r="H55" s="105">
        <f t="shared" ref="H55" si="6">SUM(H54:H54)</f>
        <v>4735.5</v>
      </c>
      <c r="I55" s="141">
        <f>SUM(I54)</f>
        <v>27413.040000000001</v>
      </c>
      <c r="J55" s="141">
        <f t="shared" ref="J55:L55" si="7">SUM(J54:J54)</f>
        <v>4943.8</v>
      </c>
      <c r="K55" s="141">
        <f>SUM(K54:K54)</f>
        <v>25</v>
      </c>
      <c r="L55" s="141">
        <f t="shared" si="7"/>
        <v>37117.339999999997</v>
      </c>
      <c r="M55" s="105">
        <f>SUM(M54:M54)</f>
        <v>127882.66</v>
      </c>
    </row>
    <row r="56" spans="1:237" x14ac:dyDescent="0.25">
      <c r="A56" s="28"/>
      <c r="B56" s="11"/>
      <c r="C56" s="9"/>
      <c r="D56" s="9"/>
      <c r="E56" s="28"/>
      <c r="F56" s="28"/>
      <c r="G56" s="115"/>
      <c r="H56" s="114"/>
      <c r="I56" s="115"/>
      <c r="J56" s="115"/>
      <c r="K56" s="115"/>
      <c r="L56" s="115"/>
      <c r="M56" s="114"/>
    </row>
    <row r="57" spans="1:237" s="28" customFormat="1" x14ac:dyDescent="0.25">
      <c r="A57" s="27" t="s">
        <v>55</v>
      </c>
      <c r="B57" s="11"/>
      <c r="C57" s="9"/>
      <c r="D57" s="9"/>
      <c r="G57" s="115"/>
      <c r="H57" s="114"/>
      <c r="I57" s="115"/>
      <c r="J57" s="115"/>
      <c r="K57" s="115"/>
      <c r="L57" s="115"/>
      <c r="M57" s="114"/>
      <c r="P57"/>
      <c r="Q57"/>
      <c r="R57"/>
      <c r="S57"/>
      <c r="T57"/>
      <c r="U57"/>
      <c r="V57"/>
      <c r="W57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</row>
    <row r="58" spans="1:237" s="28" customFormat="1" x14ac:dyDescent="0.25">
      <c r="A58" s="4" t="s">
        <v>23</v>
      </c>
      <c r="B58" s="4" t="s">
        <v>19</v>
      </c>
      <c r="C58" s="5" t="s">
        <v>67</v>
      </c>
      <c r="D58" s="5" t="s">
        <v>199</v>
      </c>
      <c r="E58" s="8">
        <v>44268</v>
      </c>
      <c r="F58" s="8" t="s">
        <v>100</v>
      </c>
      <c r="G58" s="138">
        <v>133000</v>
      </c>
      <c r="H58" s="138">
        <v>3817.1</v>
      </c>
      <c r="I58" s="138">
        <v>19489.68</v>
      </c>
      <c r="J58" s="138">
        <v>4043.2</v>
      </c>
      <c r="K58" s="138">
        <v>4019.45</v>
      </c>
      <c r="L58" s="138">
        <v>31369.43</v>
      </c>
      <c r="M58" s="138">
        <v>101630.57</v>
      </c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</row>
    <row r="59" spans="1:237" s="28" customFormat="1" x14ac:dyDescent="0.25">
      <c r="A59" s="4" t="s">
        <v>56</v>
      </c>
      <c r="B59" s="4" t="s">
        <v>57</v>
      </c>
      <c r="C59" s="5" t="s">
        <v>67</v>
      </c>
      <c r="D59" s="5" t="s">
        <v>199</v>
      </c>
      <c r="E59" s="8">
        <v>44242</v>
      </c>
      <c r="F59" s="8" t="s">
        <v>100</v>
      </c>
      <c r="G59" s="138">
        <v>37000</v>
      </c>
      <c r="H59" s="138">
        <v>1061.9000000000001</v>
      </c>
      <c r="I59" s="138">
        <v>19.25</v>
      </c>
      <c r="J59" s="138">
        <v>1124.8</v>
      </c>
      <c r="K59" s="138">
        <v>25</v>
      </c>
      <c r="L59" s="138">
        <v>2230.9499999999998</v>
      </c>
      <c r="M59" s="138">
        <v>34769.050000000003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</row>
    <row r="60" spans="1:237" s="29" customFormat="1" ht="15.75" customHeight="1" x14ac:dyDescent="0.25">
      <c r="A60" s="47" t="s">
        <v>13</v>
      </c>
      <c r="B60" s="67">
        <v>2</v>
      </c>
      <c r="C60" s="53"/>
      <c r="D60" s="53"/>
      <c r="E60" s="47"/>
      <c r="F60" s="47"/>
      <c r="G60" s="141">
        <f>SUM(G58:G59)</f>
        <v>170000</v>
      </c>
      <c r="H60" s="105">
        <f t="shared" ref="H60" si="8">SUM(H58:H59)</f>
        <v>4879</v>
      </c>
      <c r="I60" s="141">
        <f>SUM(I58:I59)</f>
        <v>19508.93</v>
      </c>
      <c r="J60" s="141">
        <f t="shared" ref="J60:L60" si="9">SUM(J58:J59)</f>
        <v>5168</v>
      </c>
      <c r="K60" s="141">
        <f>SUM(K58:K59)</f>
        <v>4044.45</v>
      </c>
      <c r="L60" s="141">
        <f t="shared" si="9"/>
        <v>33600.379999999997</v>
      </c>
      <c r="M60" s="105">
        <f>SUM(M58:M59)</f>
        <v>136399.62</v>
      </c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</row>
    <row r="61" spans="1:237" ht="18" customHeight="1" x14ac:dyDescent="0.25">
      <c r="A61" s="28"/>
      <c r="B61" s="11"/>
      <c r="C61" s="9"/>
      <c r="D61" s="9"/>
      <c r="E61" s="28"/>
      <c r="F61" s="28"/>
      <c r="G61" s="115"/>
      <c r="H61" s="114"/>
      <c r="I61" s="115"/>
      <c r="J61" s="115"/>
      <c r="K61" s="115"/>
      <c r="L61" s="115"/>
      <c r="M61" s="114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9"/>
      <c r="AR61" s="29"/>
      <c r="AS61" s="29"/>
      <c r="AT61" s="29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32"/>
      <c r="BU61" s="32"/>
      <c r="BV61" s="32"/>
      <c r="BW61" s="32"/>
      <c r="BX61" s="32"/>
      <c r="BY61" s="32"/>
      <c r="BZ61" s="32"/>
      <c r="CA61" s="32"/>
      <c r="CB61" s="32"/>
      <c r="CC61" s="32"/>
      <c r="CD61" s="32"/>
      <c r="CE61" s="32"/>
      <c r="CF61" s="32"/>
      <c r="CG61" s="32"/>
      <c r="CH61" s="32"/>
      <c r="CI61" s="32"/>
      <c r="CJ61" s="32"/>
      <c r="CK61" s="32"/>
      <c r="CL61" s="32"/>
      <c r="CM61" s="32"/>
      <c r="CN61" s="32"/>
      <c r="CO61" s="32"/>
      <c r="CP61" s="32"/>
      <c r="CQ61" s="32"/>
      <c r="CR61" s="32"/>
      <c r="CS61" s="32"/>
      <c r="CT61" s="32"/>
      <c r="CU61" s="32"/>
      <c r="CV61" s="32"/>
      <c r="CW61" s="32"/>
      <c r="CX61" s="32"/>
      <c r="CY61" s="32"/>
      <c r="CZ61" s="32"/>
      <c r="DA61" s="32"/>
      <c r="DB61" s="32"/>
      <c r="DC61" s="32"/>
      <c r="DD61" s="32"/>
      <c r="DE61" s="32"/>
      <c r="DF61" s="32"/>
      <c r="DG61" s="32"/>
      <c r="DH61" s="32"/>
      <c r="DI61" s="32"/>
      <c r="DJ61" s="32"/>
      <c r="DK61" s="32"/>
      <c r="DL61" s="32"/>
      <c r="DM61" s="32"/>
      <c r="DN61" s="32"/>
      <c r="DO61" s="32"/>
      <c r="DP61" s="32"/>
      <c r="DQ61" s="32"/>
      <c r="DR61" s="32"/>
      <c r="DS61" s="32"/>
      <c r="DT61" s="32"/>
      <c r="DU61" s="32"/>
      <c r="DV61" s="32"/>
      <c r="DW61" s="32"/>
      <c r="DX61" s="32"/>
      <c r="DY61" s="32"/>
      <c r="DZ61" s="32"/>
      <c r="EA61" s="32"/>
      <c r="EB61" s="32"/>
      <c r="EC61" s="32"/>
      <c r="ED61" s="32"/>
      <c r="EE61" s="32"/>
      <c r="EF61" s="32"/>
      <c r="EG61" s="32"/>
      <c r="EH61" s="32"/>
      <c r="EI61" s="32"/>
      <c r="EJ61" s="32"/>
      <c r="EK61" s="32"/>
      <c r="EL61" s="32"/>
      <c r="EM61" s="32"/>
      <c r="EN61" s="32"/>
      <c r="EO61" s="32"/>
      <c r="EP61" s="32"/>
      <c r="EQ61" s="32"/>
      <c r="ER61" s="32"/>
      <c r="ES61" s="32"/>
      <c r="ET61" s="32"/>
      <c r="EU61" s="32"/>
      <c r="EV61" s="32"/>
      <c r="EW61" s="32"/>
      <c r="EX61" s="32"/>
      <c r="EY61" s="32"/>
      <c r="EZ61" s="32"/>
      <c r="FA61" s="32"/>
      <c r="FB61" s="32"/>
      <c r="FC61" s="32"/>
      <c r="FD61" s="32"/>
      <c r="FE61" s="32"/>
      <c r="FF61" s="32"/>
      <c r="FG61" s="32"/>
      <c r="FH61" s="32"/>
      <c r="FI61" s="32"/>
      <c r="FJ61" s="32"/>
      <c r="FK61" s="32"/>
      <c r="FL61" s="32"/>
      <c r="FM61" s="32"/>
      <c r="FN61" s="32"/>
      <c r="FO61" s="32"/>
      <c r="FP61" s="32"/>
      <c r="FQ61" s="32"/>
      <c r="FR61" s="32"/>
      <c r="FS61" s="32"/>
    </row>
    <row r="62" spans="1:237" ht="12.75" customHeight="1" x14ac:dyDescent="0.25">
      <c r="A62" s="28" t="s">
        <v>110</v>
      </c>
      <c r="B62" s="27"/>
      <c r="C62" s="27"/>
      <c r="D62" s="27"/>
      <c r="E62" s="27"/>
      <c r="F62" s="27"/>
      <c r="G62" s="115"/>
      <c r="H62" s="114"/>
      <c r="I62" s="115"/>
      <c r="J62" s="115"/>
      <c r="K62" s="115"/>
      <c r="L62" s="115"/>
      <c r="M62" s="114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9"/>
      <c r="AR62" s="29"/>
      <c r="AS62" s="29"/>
      <c r="AT62" s="29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32"/>
      <c r="BU62" s="32"/>
      <c r="BV62" s="32"/>
      <c r="BW62" s="32"/>
      <c r="BX62" s="32"/>
      <c r="BY62" s="32"/>
      <c r="BZ62" s="32"/>
      <c r="CA62" s="32"/>
      <c r="CB62" s="32"/>
      <c r="CC62" s="32"/>
      <c r="CD62" s="32"/>
      <c r="CE62" s="32"/>
      <c r="CF62" s="32"/>
      <c r="CG62" s="32"/>
      <c r="CH62" s="32"/>
      <c r="CI62" s="32"/>
      <c r="CJ62" s="32"/>
      <c r="CK62" s="32"/>
      <c r="CL62" s="32"/>
      <c r="CM62" s="32"/>
      <c r="CN62" s="32"/>
      <c r="CO62" s="32"/>
      <c r="CP62" s="32"/>
      <c r="CQ62" s="32"/>
      <c r="CR62" s="32"/>
      <c r="CS62" s="32"/>
      <c r="CT62" s="32"/>
      <c r="CU62" s="32"/>
      <c r="CV62" s="32"/>
      <c r="CW62" s="32"/>
      <c r="CX62" s="32"/>
      <c r="CY62" s="32"/>
      <c r="CZ62" s="32"/>
      <c r="DA62" s="32"/>
      <c r="DB62" s="32"/>
      <c r="DC62" s="32"/>
      <c r="DD62" s="32"/>
      <c r="DE62" s="32"/>
      <c r="DF62" s="32"/>
      <c r="DG62" s="32"/>
      <c r="DH62" s="32"/>
      <c r="DI62" s="32"/>
      <c r="DJ62" s="32"/>
      <c r="DK62" s="32"/>
      <c r="DL62" s="32"/>
      <c r="DM62" s="32"/>
      <c r="DN62" s="32"/>
      <c r="DO62" s="32"/>
      <c r="DP62" s="32"/>
      <c r="DQ62" s="32"/>
      <c r="DR62" s="32"/>
      <c r="DS62" s="32"/>
      <c r="DT62" s="32"/>
      <c r="DU62" s="32"/>
      <c r="DV62" s="32"/>
      <c r="DW62" s="32"/>
      <c r="DX62" s="32"/>
      <c r="DY62" s="32"/>
      <c r="DZ62" s="32"/>
      <c r="EA62" s="32"/>
      <c r="EB62" s="32"/>
      <c r="EC62" s="32"/>
      <c r="ED62" s="32"/>
      <c r="EE62" s="32"/>
      <c r="EF62" s="32"/>
      <c r="EG62" s="32"/>
      <c r="EH62" s="32"/>
      <c r="EI62" s="32"/>
      <c r="EJ62" s="32"/>
      <c r="EK62" s="32"/>
      <c r="EL62" s="32"/>
      <c r="EM62" s="32"/>
      <c r="EN62" s="32"/>
      <c r="EO62" s="32"/>
      <c r="EP62" s="32"/>
      <c r="EQ62" s="32"/>
      <c r="ER62" s="32"/>
      <c r="ES62" s="32"/>
      <c r="ET62" s="32"/>
      <c r="EU62" s="32"/>
      <c r="EV62" s="32"/>
      <c r="EW62" s="32"/>
      <c r="EX62" s="32"/>
      <c r="EY62" s="32"/>
      <c r="EZ62" s="32"/>
      <c r="FA62" s="32"/>
      <c r="FB62" s="32"/>
      <c r="FC62" s="32"/>
      <c r="FD62" s="32"/>
      <c r="FE62" s="32"/>
      <c r="FF62" s="32"/>
      <c r="FG62" s="32"/>
      <c r="FH62" s="32"/>
      <c r="FI62" s="32"/>
      <c r="FJ62" s="32"/>
      <c r="FK62" s="32"/>
      <c r="FL62" s="32"/>
      <c r="FM62" s="32"/>
      <c r="FN62" s="32"/>
      <c r="FO62" s="32"/>
      <c r="FP62" s="32"/>
      <c r="FQ62" s="32"/>
      <c r="FR62" s="32"/>
      <c r="FS62" s="32"/>
    </row>
    <row r="63" spans="1:237" ht="18" customHeight="1" x14ac:dyDescent="0.25">
      <c r="A63" s="4" t="s">
        <v>24</v>
      </c>
      <c r="B63" s="4" t="s">
        <v>50</v>
      </c>
      <c r="C63" s="5" t="s">
        <v>67</v>
      </c>
      <c r="D63" s="5" t="s">
        <v>199</v>
      </c>
      <c r="E63" s="8">
        <v>44268</v>
      </c>
      <c r="F63" s="8" t="s">
        <v>100</v>
      </c>
      <c r="G63" s="138">
        <v>75000</v>
      </c>
      <c r="H63" s="138">
        <v>2152.5</v>
      </c>
      <c r="I63" s="138">
        <v>6309.38</v>
      </c>
      <c r="J63" s="138">
        <v>2280</v>
      </c>
      <c r="K63" s="138">
        <v>125</v>
      </c>
      <c r="L63" s="138">
        <v>10866.88</v>
      </c>
      <c r="M63" s="138">
        <v>64133.120000000003</v>
      </c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32"/>
      <c r="BU63" s="32"/>
      <c r="BV63" s="32"/>
      <c r="BW63" s="32"/>
      <c r="BX63" s="32"/>
      <c r="BY63" s="32"/>
      <c r="BZ63" s="32"/>
      <c r="CA63" s="32"/>
      <c r="CB63" s="32"/>
      <c r="CC63" s="32"/>
      <c r="CD63" s="32"/>
      <c r="CE63" s="32"/>
      <c r="CF63" s="32"/>
      <c r="CG63" s="32"/>
      <c r="CH63" s="32"/>
      <c r="CI63" s="32"/>
      <c r="CJ63" s="32"/>
      <c r="CK63" s="32"/>
      <c r="CL63" s="32"/>
      <c r="CM63" s="32"/>
      <c r="CN63" s="32"/>
      <c r="CO63" s="32"/>
      <c r="CP63" s="32"/>
      <c r="CQ63" s="32"/>
      <c r="CR63" s="32"/>
      <c r="CS63" s="32"/>
      <c r="CT63" s="32"/>
      <c r="CU63" s="32"/>
      <c r="CV63" s="32"/>
      <c r="CW63" s="32"/>
      <c r="CX63" s="32"/>
      <c r="CY63" s="32"/>
      <c r="CZ63" s="32"/>
      <c r="DA63" s="32"/>
      <c r="DB63" s="32"/>
      <c r="DC63" s="32"/>
      <c r="DD63" s="32"/>
      <c r="DE63" s="32"/>
      <c r="DF63" s="32"/>
      <c r="DG63" s="32"/>
      <c r="DH63" s="32"/>
      <c r="DI63" s="32"/>
      <c r="DJ63" s="32"/>
      <c r="DK63" s="32"/>
      <c r="DL63" s="32"/>
      <c r="DM63" s="32"/>
      <c r="DN63" s="32"/>
      <c r="DO63" s="32"/>
      <c r="DP63" s="32"/>
      <c r="DQ63" s="32"/>
      <c r="DR63" s="32"/>
      <c r="DS63" s="32"/>
      <c r="DT63" s="32"/>
      <c r="DU63" s="32"/>
      <c r="DV63" s="32"/>
      <c r="DW63" s="32"/>
      <c r="DX63" s="32"/>
      <c r="DY63" s="32"/>
      <c r="DZ63" s="32"/>
      <c r="EA63" s="32"/>
      <c r="EB63" s="32"/>
      <c r="EC63" s="32"/>
      <c r="ED63" s="32"/>
      <c r="EE63" s="32"/>
      <c r="EF63" s="32"/>
      <c r="EG63" s="32"/>
      <c r="EH63" s="32"/>
      <c r="EI63" s="32"/>
      <c r="EJ63" s="32"/>
      <c r="EK63" s="32"/>
      <c r="EL63" s="32"/>
      <c r="EM63" s="32"/>
      <c r="EN63" s="32"/>
      <c r="EO63" s="32"/>
      <c r="EP63" s="32"/>
      <c r="EQ63" s="32"/>
      <c r="ER63" s="32"/>
      <c r="ES63" s="32"/>
      <c r="ET63" s="32"/>
      <c r="EU63" s="32"/>
      <c r="EV63" s="32"/>
      <c r="EW63" s="32"/>
      <c r="EX63" s="32"/>
      <c r="EY63" s="32"/>
      <c r="EZ63" s="32"/>
      <c r="FA63" s="32"/>
      <c r="FB63" s="32"/>
      <c r="FC63" s="32"/>
      <c r="FD63" s="32"/>
      <c r="FE63" s="32"/>
      <c r="FF63" s="32"/>
      <c r="FG63" s="32"/>
      <c r="FH63" s="32"/>
      <c r="FI63" s="32"/>
      <c r="FJ63" s="32"/>
      <c r="FK63" s="32"/>
      <c r="FL63" s="32"/>
      <c r="FM63" s="32"/>
      <c r="FN63" s="32"/>
      <c r="FO63" s="32"/>
      <c r="FP63" s="32"/>
      <c r="FQ63" s="32"/>
      <c r="FR63" s="32"/>
      <c r="FS63" s="32"/>
    </row>
    <row r="64" spans="1:237" ht="18" customHeight="1" x14ac:dyDescent="0.25">
      <c r="A64" s="47" t="s">
        <v>13</v>
      </c>
      <c r="B64" s="67">
        <v>1</v>
      </c>
      <c r="C64" s="53"/>
      <c r="D64" s="53"/>
      <c r="E64" s="47"/>
      <c r="F64" s="47"/>
      <c r="G64" s="141">
        <f>SUM(G63:G63)</f>
        <v>75000</v>
      </c>
      <c r="H64" s="105">
        <f t="shared" ref="H64" si="10">SUM(H63:H63)</f>
        <v>2152.5</v>
      </c>
      <c r="I64" s="141">
        <f>SUM(I63:I63)</f>
        <v>6309.38</v>
      </c>
      <c r="J64" s="141">
        <f t="shared" ref="J64" si="11">SUM(J63:J63)</f>
        <v>2280</v>
      </c>
      <c r="K64" s="141">
        <f>K63</f>
        <v>125</v>
      </c>
      <c r="L64" s="141">
        <f t="shared" ref="L64" si="12">SUM(L63:L63)</f>
        <v>10866.88</v>
      </c>
      <c r="M64" s="105">
        <f>SUM(M63:M63)</f>
        <v>64133.120000000003</v>
      </c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9"/>
      <c r="AR64" s="29"/>
      <c r="AS64" s="29"/>
      <c r="AT64" s="29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  <c r="CJ64" s="32"/>
      <c r="CK64" s="32"/>
      <c r="CL64" s="32"/>
      <c r="CM64" s="32"/>
      <c r="CN64" s="32"/>
      <c r="CO64" s="32"/>
      <c r="CP64" s="32"/>
      <c r="CQ64" s="32"/>
      <c r="CR64" s="32"/>
      <c r="CS64" s="32"/>
      <c r="CT64" s="32"/>
      <c r="CU64" s="32"/>
      <c r="CV64" s="32"/>
      <c r="CW64" s="32"/>
      <c r="CX64" s="32"/>
      <c r="CY64" s="32"/>
      <c r="CZ64" s="32"/>
      <c r="DA64" s="32"/>
      <c r="DB64" s="32"/>
      <c r="DC64" s="32"/>
      <c r="DD64" s="32"/>
      <c r="DE64" s="32"/>
      <c r="DF64" s="32"/>
      <c r="DG64" s="32"/>
      <c r="DH64" s="32"/>
      <c r="DI64" s="32"/>
      <c r="DJ64" s="32"/>
      <c r="DK64" s="32"/>
      <c r="DL64" s="32"/>
      <c r="DM64" s="32"/>
      <c r="DN64" s="32"/>
      <c r="DO64" s="32"/>
      <c r="DP64" s="32"/>
      <c r="DQ64" s="32"/>
      <c r="DR64" s="32"/>
      <c r="DS64" s="32"/>
      <c r="DT64" s="32"/>
      <c r="DU64" s="32"/>
      <c r="DV64" s="32"/>
      <c r="DW64" s="32"/>
      <c r="DX64" s="32"/>
      <c r="DY64" s="32"/>
      <c r="DZ64" s="32"/>
      <c r="EA64" s="32"/>
      <c r="EB64" s="32"/>
      <c r="EC64" s="32"/>
      <c r="ED64" s="32"/>
      <c r="EE64" s="32"/>
      <c r="EF64" s="32"/>
      <c r="EG64" s="32"/>
      <c r="EH64" s="32"/>
      <c r="EI64" s="32"/>
      <c r="EJ64" s="32"/>
      <c r="EK64" s="32"/>
      <c r="EL64" s="32"/>
      <c r="EM64" s="32"/>
      <c r="EN64" s="32"/>
      <c r="EO64" s="32"/>
      <c r="EP64" s="32"/>
      <c r="EQ64" s="32"/>
      <c r="ER64" s="32"/>
      <c r="ES64" s="32"/>
      <c r="ET64" s="32"/>
      <c r="EU64" s="32"/>
      <c r="EV64" s="32"/>
      <c r="EW64" s="32"/>
      <c r="EX64" s="32"/>
      <c r="EY64" s="32"/>
      <c r="EZ64" s="32"/>
      <c r="FA64" s="32"/>
      <c r="FB64" s="32"/>
      <c r="FC64" s="32"/>
      <c r="FD64" s="32"/>
      <c r="FE64" s="32"/>
      <c r="FF64" s="32"/>
      <c r="FG64" s="32"/>
      <c r="FH64" s="32"/>
      <c r="FI64" s="32"/>
      <c r="FJ64" s="32"/>
      <c r="FK64" s="32"/>
      <c r="FL64" s="32"/>
      <c r="FM64" s="32"/>
      <c r="FN64" s="32"/>
      <c r="FO64" s="32"/>
      <c r="FP64" s="32"/>
      <c r="FQ64" s="32"/>
      <c r="FR64" s="32"/>
      <c r="FS64" s="32"/>
    </row>
    <row r="65" spans="1:669" ht="18" customHeight="1" x14ac:dyDescent="0.25">
      <c r="A65" s="28"/>
      <c r="B65" s="11"/>
      <c r="C65" s="9"/>
      <c r="D65" s="9"/>
      <c r="E65" s="28"/>
      <c r="F65" s="28"/>
      <c r="G65" s="115"/>
      <c r="H65" s="114"/>
      <c r="I65" s="115"/>
      <c r="J65" s="115"/>
      <c r="K65" s="115"/>
      <c r="L65" s="115"/>
      <c r="M65" s="114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</row>
    <row r="66" spans="1:669" s="29" customFormat="1" x14ac:dyDescent="0.25">
      <c r="A66" s="27" t="s">
        <v>58</v>
      </c>
      <c r="B66" s="11"/>
      <c r="C66" s="9"/>
      <c r="D66" s="9"/>
      <c r="E66" s="28"/>
      <c r="F66" s="28"/>
      <c r="G66" s="115"/>
      <c r="H66" s="114"/>
      <c r="I66" s="115"/>
      <c r="J66" s="115"/>
      <c r="K66" s="115"/>
      <c r="L66" s="115"/>
      <c r="M66" s="114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</row>
    <row r="67" spans="1:669" s="29" customFormat="1" x14ac:dyDescent="0.25">
      <c r="A67" s="25" t="s">
        <v>18</v>
      </c>
      <c r="B67" s="4" t="s">
        <v>19</v>
      </c>
      <c r="C67" s="5" t="s">
        <v>67</v>
      </c>
      <c r="D67" s="5" t="s">
        <v>199</v>
      </c>
      <c r="E67" s="8">
        <v>44256</v>
      </c>
      <c r="F67" s="8" t="s">
        <v>100</v>
      </c>
      <c r="G67" s="138">
        <v>133000</v>
      </c>
      <c r="H67" s="138">
        <v>3817.1</v>
      </c>
      <c r="I67" s="138">
        <v>19867.79</v>
      </c>
      <c r="J67" s="138">
        <v>4043.2</v>
      </c>
      <c r="K67" s="138">
        <v>25</v>
      </c>
      <c r="L67" s="138">
        <v>27753.09</v>
      </c>
      <c r="M67" s="138">
        <v>105246.91</v>
      </c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</row>
    <row r="68" spans="1:669" s="29" customFormat="1" x14ac:dyDescent="0.25">
      <c r="A68" s="47" t="s">
        <v>13</v>
      </c>
      <c r="B68" s="67">
        <v>1</v>
      </c>
      <c r="C68" s="53"/>
      <c r="D68" s="53"/>
      <c r="E68" s="47"/>
      <c r="F68" s="47"/>
      <c r="G68" s="141">
        <f>SUM(G67:G67)</f>
        <v>133000</v>
      </c>
      <c r="H68" s="105">
        <f t="shared" ref="H68" si="13">SUM(H67:H67)</f>
        <v>3817.1</v>
      </c>
      <c r="I68" s="141">
        <f>SUM(I67:I67)</f>
        <v>19867.79</v>
      </c>
      <c r="J68" s="141">
        <f t="shared" ref="J68:L68" si="14">SUM(J67:J67)</f>
        <v>4043.2</v>
      </c>
      <c r="K68" s="141">
        <f>SUM(K67:K67)</f>
        <v>25</v>
      </c>
      <c r="L68" s="141">
        <f t="shared" si="14"/>
        <v>27753.09</v>
      </c>
      <c r="M68" s="105">
        <f>G68-L68</f>
        <v>105246.91</v>
      </c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</row>
    <row r="69" spans="1:669" x14ac:dyDescent="0.25">
      <c r="A69" s="28"/>
      <c r="B69" s="11"/>
      <c r="C69" s="9"/>
      <c r="D69" s="9"/>
      <c r="E69" s="28"/>
      <c r="F69" s="28"/>
      <c r="G69" s="115"/>
      <c r="H69" s="114"/>
      <c r="I69" s="115"/>
      <c r="J69" s="115"/>
      <c r="K69" s="115"/>
      <c r="L69" s="115"/>
      <c r="M69" s="114"/>
    </row>
    <row r="70" spans="1:669" x14ac:dyDescent="0.25">
      <c r="A70" s="28" t="s">
        <v>203</v>
      </c>
      <c r="B70" s="11"/>
      <c r="C70" s="9"/>
      <c r="D70" s="9"/>
      <c r="E70" s="28"/>
      <c r="F70" s="28"/>
      <c r="G70" s="115"/>
      <c r="H70" s="114"/>
      <c r="I70" s="115"/>
      <c r="J70" s="115"/>
      <c r="K70" s="115"/>
      <c r="L70" s="115"/>
      <c r="M70" s="114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32"/>
      <c r="BS70" s="32"/>
    </row>
    <row r="71" spans="1:669" s="32" customFormat="1" ht="18" customHeight="1" x14ac:dyDescent="0.25">
      <c r="A71" t="s">
        <v>204</v>
      </c>
      <c r="B71" s="148" t="s">
        <v>205</v>
      </c>
      <c r="C71" s="5" t="s">
        <v>66</v>
      </c>
      <c r="D71" s="5" t="s">
        <v>199</v>
      </c>
      <c r="E71" s="7">
        <v>43617</v>
      </c>
      <c r="F71" s="3" t="s">
        <v>100</v>
      </c>
      <c r="G71" s="138">
        <v>57000</v>
      </c>
      <c r="H71" s="138">
        <v>1635.9</v>
      </c>
      <c r="I71" s="138">
        <v>2922.14</v>
      </c>
      <c r="J71" s="138">
        <v>1732.8</v>
      </c>
      <c r="K71" s="138">
        <v>1125</v>
      </c>
      <c r="L71" s="138">
        <v>7415.84</v>
      </c>
      <c r="M71" s="138">
        <v>49584.160000000003</v>
      </c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 s="35"/>
      <c r="IC71" s="35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</row>
    <row r="72" spans="1:669" ht="12.75" customHeight="1" x14ac:dyDescent="0.25">
      <c r="A72" t="s">
        <v>182</v>
      </c>
      <c r="B72" s="148" t="s">
        <v>183</v>
      </c>
      <c r="C72" s="5" t="s">
        <v>67</v>
      </c>
      <c r="D72" s="5" t="s">
        <v>199</v>
      </c>
      <c r="E72" s="7">
        <v>44713</v>
      </c>
      <c r="F72" s="3" t="s">
        <v>100</v>
      </c>
      <c r="G72" s="138">
        <v>40000</v>
      </c>
      <c r="H72" s="138">
        <v>1148</v>
      </c>
      <c r="I72" s="138">
        <v>442.65</v>
      </c>
      <c r="J72" s="138">
        <v>1216</v>
      </c>
      <c r="K72" s="138">
        <v>25</v>
      </c>
      <c r="L72" s="138">
        <v>2831.65</v>
      </c>
      <c r="M72" s="138">
        <v>37168.35</v>
      </c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IB72" s="35"/>
      <c r="IC72" s="35"/>
    </row>
    <row r="73" spans="1:669" s="36" customFormat="1" ht="18" customHeight="1" x14ac:dyDescent="0.25">
      <c r="A73" s="47" t="s">
        <v>13</v>
      </c>
      <c r="B73" s="69">
        <v>2</v>
      </c>
      <c r="C73" s="48"/>
      <c r="D73" s="48"/>
      <c r="E73" s="49"/>
      <c r="F73" s="49"/>
      <c r="G73" s="141">
        <f t="shared" ref="G73:M73" si="15">G71+G72</f>
        <v>97000</v>
      </c>
      <c r="H73" s="105">
        <f t="shared" si="15"/>
        <v>2783.9</v>
      </c>
      <c r="I73" s="141">
        <f>I71+I72</f>
        <v>3364.79</v>
      </c>
      <c r="J73" s="141">
        <f t="shared" si="15"/>
        <v>2948.8</v>
      </c>
      <c r="K73" s="141">
        <f>SUM(K71:K72)</f>
        <v>1150</v>
      </c>
      <c r="L73" s="141">
        <f t="shared" si="15"/>
        <v>10247.49</v>
      </c>
      <c r="M73" s="105">
        <f t="shared" si="15"/>
        <v>86752.510000000009</v>
      </c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 s="35"/>
      <c r="IC73" s="35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</row>
    <row r="74" spans="1:669" x14ac:dyDescent="0.25">
      <c r="A74" s="29"/>
      <c r="B74" s="123"/>
      <c r="C74" s="15"/>
      <c r="D74" s="15"/>
      <c r="E74" s="77"/>
      <c r="F74" s="77"/>
      <c r="G74" s="142"/>
      <c r="H74" s="121"/>
      <c r="I74" s="142"/>
      <c r="J74" s="142"/>
      <c r="K74" s="142"/>
      <c r="L74" s="142"/>
      <c r="M74" s="121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32"/>
      <c r="BS74" s="32"/>
    </row>
    <row r="75" spans="1:669" s="28" customFormat="1" ht="15.75" x14ac:dyDescent="0.25">
      <c r="A75" s="29" t="s">
        <v>81</v>
      </c>
      <c r="B75" s="11"/>
      <c r="C75" s="9"/>
      <c r="D75" s="9"/>
      <c r="G75" s="143"/>
      <c r="H75" s="104"/>
      <c r="I75" s="143"/>
      <c r="J75" s="143"/>
      <c r="K75" s="143"/>
      <c r="L75" s="143"/>
      <c r="M75" s="143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32"/>
      <c r="BS75" s="32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 s="35"/>
      <c r="IC75" s="3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</row>
    <row r="76" spans="1:669" s="28" customFormat="1" ht="15.75" x14ac:dyDescent="0.25">
      <c r="A76" s="32" t="s">
        <v>75</v>
      </c>
      <c r="B76" s="74" t="s">
        <v>19</v>
      </c>
      <c r="C76" s="15" t="s">
        <v>67</v>
      </c>
      <c r="D76" s="15" t="s">
        <v>199</v>
      </c>
      <c r="E76" s="16">
        <v>44348</v>
      </c>
      <c r="F76" s="8" t="s">
        <v>100</v>
      </c>
      <c r="G76" s="138">
        <v>110000</v>
      </c>
      <c r="H76" s="138">
        <v>3157</v>
      </c>
      <c r="I76" s="138">
        <v>14457.62</v>
      </c>
      <c r="J76" s="138">
        <v>3344</v>
      </c>
      <c r="K76" s="138">
        <v>25</v>
      </c>
      <c r="L76" s="138">
        <v>20983.62</v>
      </c>
      <c r="M76" s="138">
        <v>89016.38</v>
      </c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5"/>
      <c r="IC76" s="35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</row>
    <row r="77" spans="1:669" s="28" customFormat="1" ht="15.75" x14ac:dyDescent="0.25">
      <c r="A77" s="30" t="s">
        <v>13</v>
      </c>
      <c r="B77" s="17">
        <v>1</v>
      </c>
      <c r="C77" s="6"/>
      <c r="D77" s="6"/>
      <c r="E77" s="30"/>
      <c r="F77" s="30"/>
      <c r="G77" s="145">
        <f t="shared" ref="G77:L77" si="16">SUM(G76:G76)</f>
        <v>110000</v>
      </c>
      <c r="H77" s="108">
        <f t="shared" si="16"/>
        <v>3157</v>
      </c>
      <c r="I77" s="145">
        <f>SUM(I76:I76)</f>
        <v>14457.62</v>
      </c>
      <c r="J77" s="145">
        <f t="shared" si="16"/>
        <v>3344</v>
      </c>
      <c r="K77" s="145">
        <f>SUM(K76:K76)</f>
        <v>25</v>
      </c>
      <c r="L77" s="145">
        <f t="shared" si="16"/>
        <v>20983.62</v>
      </c>
      <c r="M77" s="108">
        <f>SUM(M76:M76)</f>
        <v>89016.38</v>
      </c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 s="35"/>
      <c r="IC77" s="35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</row>
    <row r="78" spans="1:669" s="28" customFormat="1" ht="15.75" x14ac:dyDescent="0.25">
      <c r="B78" s="78"/>
      <c r="C78" s="5"/>
      <c r="D78" s="5"/>
      <c r="E78" s="8"/>
      <c r="F78" s="8"/>
      <c r="G78" s="115"/>
      <c r="H78" s="114"/>
      <c r="I78" s="115"/>
      <c r="J78" s="115"/>
      <c r="K78" s="115"/>
      <c r="L78" s="115"/>
      <c r="M78" s="114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5"/>
      <c r="IC78" s="35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</row>
    <row r="79" spans="1:669" s="28" customFormat="1" ht="15.75" x14ac:dyDescent="0.25">
      <c r="A79" s="27" t="s">
        <v>59</v>
      </c>
      <c r="B79" s="27"/>
      <c r="C79" s="27"/>
      <c r="D79" s="27"/>
      <c r="E79" s="27"/>
      <c r="F79" s="27"/>
      <c r="G79" s="115"/>
      <c r="H79" s="114"/>
      <c r="I79" s="115"/>
      <c r="J79" s="115"/>
      <c r="K79" s="115"/>
      <c r="L79" s="115"/>
      <c r="M79" s="114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 s="35"/>
      <c r="IC79" s="35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</row>
    <row r="80" spans="1:669" ht="18" customHeight="1" x14ac:dyDescent="0.25">
      <c r="A80" s="4" t="s">
        <v>35</v>
      </c>
      <c r="B80" s="4" t="s">
        <v>36</v>
      </c>
      <c r="C80" s="5" t="s">
        <v>67</v>
      </c>
      <c r="D80" s="5" t="s">
        <v>199</v>
      </c>
      <c r="E80" s="8">
        <v>44286</v>
      </c>
      <c r="F80" s="8" t="s">
        <v>100</v>
      </c>
      <c r="G80" s="138">
        <v>50000</v>
      </c>
      <c r="H80" s="138">
        <v>1435</v>
      </c>
      <c r="I80" s="138">
        <v>1854</v>
      </c>
      <c r="J80" s="138">
        <v>1520</v>
      </c>
      <c r="K80" s="138">
        <v>25</v>
      </c>
      <c r="L80" s="138">
        <v>4834</v>
      </c>
      <c r="M80" s="138">
        <v>45166</v>
      </c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IB80" s="35"/>
      <c r="IC80" s="35"/>
    </row>
    <row r="81" spans="1:669" ht="12.75" customHeight="1" x14ac:dyDescent="0.25">
      <c r="A81" s="4" t="s">
        <v>68</v>
      </c>
      <c r="B81" s="4" t="s">
        <v>36</v>
      </c>
      <c r="C81" s="5" t="s">
        <v>66</v>
      </c>
      <c r="D81" s="5" t="s">
        <v>199</v>
      </c>
      <c r="E81" s="8">
        <v>44256</v>
      </c>
      <c r="F81" s="8" t="s">
        <v>100</v>
      </c>
      <c r="G81" s="138">
        <v>44000</v>
      </c>
      <c r="H81" s="138">
        <v>1262.8</v>
      </c>
      <c r="I81" s="138">
        <v>1007.19</v>
      </c>
      <c r="J81" s="138">
        <v>1337.6</v>
      </c>
      <c r="K81" s="138">
        <v>8484.5</v>
      </c>
      <c r="L81" s="138">
        <v>12092.09</v>
      </c>
      <c r="M81" s="138">
        <v>31907.91</v>
      </c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</row>
    <row r="82" spans="1:669" s="32" customFormat="1" ht="17.25" customHeight="1" x14ac:dyDescent="0.25">
      <c r="A82" s="30" t="s">
        <v>13</v>
      </c>
      <c r="B82" s="10">
        <v>2</v>
      </c>
      <c r="C82" s="6"/>
      <c r="D82" s="6"/>
      <c r="E82" s="30"/>
      <c r="F82" s="30"/>
      <c r="G82" s="145">
        <f>SUM(G80:G80)+G81</f>
        <v>94000</v>
      </c>
      <c r="H82" s="108">
        <f>SUM(H80:H80)+H81</f>
        <v>2697.8</v>
      </c>
      <c r="I82" s="145">
        <f>SUM(I80:I80)+I81</f>
        <v>2861.19</v>
      </c>
      <c r="J82" s="145">
        <f>SUM(J80:J80)+J81</f>
        <v>2857.6</v>
      </c>
      <c r="K82" s="145">
        <f>SUM(K80:K81)</f>
        <v>8509.5</v>
      </c>
      <c r="L82" s="145">
        <f>SUM(L80:L80)+L81</f>
        <v>16926.09</v>
      </c>
      <c r="M82" s="108">
        <f>SUM(M80:M80)+M81</f>
        <v>77073.91</v>
      </c>
      <c r="AU82" s="64"/>
      <c r="AV82" s="64"/>
      <c r="AW82" s="64"/>
      <c r="AX82" s="64"/>
      <c r="AY82" s="64"/>
      <c r="AZ82" s="64"/>
      <c r="BA82" s="64"/>
      <c r="BB82" s="64"/>
      <c r="BC82" s="64"/>
      <c r="BD82" s="64"/>
      <c r="BE82" s="64"/>
      <c r="BF82" s="64"/>
      <c r="BG82" s="64"/>
      <c r="BH82" s="64"/>
      <c r="BI82" s="64"/>
      <c r="BJ82" s="64"/>
      <c r="BK82" s="64"/>
      <c r="BL82" s="64"/>
      <c r="BM82" s="64"/>
      <c r="BN82" s="64"/>
      <c r="BO82" s="64"/>
      <c r="BP82" s="64"/>
      <c r="BQ82" s="64"/>
      <c r="BR82" s="64"/>
      <c r="BS82" s="64"/>
      <c r="BT82" s="35"/>
      <c r="BU82" s="35"/>
      <c r="BV82" s="35"/>
      <c r="BW82" s="35"/>
      <c r="BX82" s="35"/>
      <c r="BY82" s="35"/>
      <c r="BZ82" s="35"/>
      <c r="CA82" s="35"/>
      <c r="CB82" s="35"/>
      <c r="CC82" s="35"/>
      <c r="CD82" s="35"/>
      <c r="CE82" s="35"/>
      <c r="CF82" s="35"/>
      <c r="CG82" s="35"/>
      <c r="CH82" s="35"/>
      <c r="CI82" s="35"/>
      <c r="CJ82" s="35"/>
      <c r="CK82" s="35"/>
      <c r="CL82" s="35"/>
      <c r="CM82" s="35"/>
      <c r="CN82" s="35"/>
      <c r="CO82" s="35"/>
      <c r="CP82" s="35"/>
      <c r="CQ82" s="35"/>
      <c r="CR82" s="35"/>
      <c r="CS82" s="35"/>
      <c r="CT82" s="35"/>
      <c r="CU82" s="35"/>
      <c r="CV82" s="35"/>
      <c r="CW82" s="35"/>
      <c r="CX82" s="35"/>
      <c r="CY82" s="35"/>
      <c r="CZ82" s="35"/>
      <c r="DA82" s="35"/>
      <c r="DB82" s="35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5"/>
      <c r="FO82" s="35"/>
      <c r="FP82" s="35"/>
      <c r="FQ82" s="35"/>
      <c r="FR82" s="35"/>
      <c r="FS82" s="35"/>
      <c r="FT82" s="35"/>
      <c r="FU82" s="35"/>
      <c r="FV82" s="35"/>
      <c r="FW82" s="35"/>
      <c r="FX82" s="35"/>
      <c r="FY82" s="35"/>
      <c r="FZ82" s="35"/>
      <c r="GA82" s="35"/>
      <c r="GB82" s="35"/>
      <c r="GC82" s="35"/>
      <c r="GD82" s="35"/>
      <c r="GE82" s="35"/>
      <c r="GF82" s="35"/>
      <c r="GG82" s="35"/>
      <c r="GH82" s="35"/>
      <c r="GI82" s="35"/>
      <c r="GJ82" s="35"/>
      <c r="GK82" s="35"/>
      <c r="GL82" s="35"/>
      <c r="GM82" s="35"/>
      <c r="GN82" s="35"/>
      <c r="GO82" s="35"/>
      <c r="GP82" s="35"/>
      <c r="GQ82" s="35"/>
      <c r="GR82" s="35"/>
      <c r="GS82" s="35"/>
      <c r="GT82" s="35"/>
      <c r="GU82" s="35"/>
      <c r="GV82" s="35"/>
      <c r="GW82" s="35"/>
      <c r="GX82" s="35"/>
      <c r="GY82" s="35"/>
      <c r="GZ82" s="35"/>
      <c r="HA82" s="35"/>
      <c r="HB82" s="35"/>
      <c r="HC82" s="35"/>
      <c r="HD82" s="35"/>
      <c r="HE82" s="35"/>
      <c r="HF82" s="35"/>
      <c r="HG82" s="35"/>
      <c r="HH82" s="35"/>
      <c r="HI82" s="35"/>
      <c r="HJ82" s="35"/>
      <c r="HK82" s="35"/>
      <c r="HL82" s="35"/>
      <c r="HM82" s="35"/>
      <c r="HN82" s="35"/>
      <c r="HO82" s="35"/>
      <c r="HP82" s="35"/>
      <c r="HQ82" s="35"/>
      <c r="HR82" s="35"/>
      <c r="HS82" s="35"/>
      <c r="HT82" s="35"/>
      <c r="HU82" s="35"/>
      <c r="HV82" s="35"/>
      <c r="HW82" s="35"/>
      <c r="HX82" s="35"/>
      <c r="HY82" s="35"/>
      <c r="HZ82" s="35"/>
      <c r="IA82" s="35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</row>
    <row r="83" spans="1:669" s="32" customFormat="1" ht="15.75" x14ac:dyDescent="0.25">
      <c r="A83"/>
      <c r="B83" s="3"/>
      <c r="C83" s="3"/>
      <c r="D83" s="3"/>
      <c r="E83"/>
      <c r="F83"/>
      <c r="G83" s="143"/>
      <c r="H83" s="104"/>
      <c r="I83" s="143"/>
      <c r="J83" s="143"/>
      <c r="K83" s="143"/>
      <c r="L83" s="143"/>
      <c r="M83" s="104"/>
      <c r="AU83" s="64"/>
      <c r="AV83" s="64"/>
      <c r="AW83" s="64"/>
      <c r="AX83" s="64"/>
      <c r="AY83" s="64"/>
      <c r="AZ83" s="64"/>
      <c r="BA83" s="64"/>
      <c r="BB83" s="64"/>
      <c r="BC83" s="64"/>
      <c r="BD83" s="64"/>
      <c r="BE83" s="64"/>
      <c r="BF83" s="64"/>
      <c r="BG83" s="64"/>
      <c r="BH83" s="64"/>
      <c r="BI83" s="64"/>
      <c r="BJ83" s="64"/>
      <c r="BK83" s="64"/>
      <c r="BL83" s="64"/>
      <c r="BM83" s="64"/>
      <c r="BN83" s="64"/>
      <c r="BO83" s="64"/>
      <c r="BP83" s="64"/>
      <c r="BQ83" s="64"/>
      <c r="BR83" s="64"/>
      <c r="BS83" s="64"/>
      <c r="BT83" s="35"/>
      <c r="BU83" s="35"/>
      <c r="BV83" s="35"/>
      <c r="BW83" s="35"/>
      <c r="BX83" s="35"/>
      <c r="BY83" s="35"/>
      <c r="BZ83" s="35"/>
      <c r="CA83" s="35"/>
      <c r="CB83" s="35"/>
      <c r="CC83" s="35"/>
      <c r="CD83" s="35"/>
      <c r="CE83" s="35"/>
      <c r="CF83" s="35"/>
      <c r="CG83" s="35"/>
      <c r="CH83" s="35"/>
      <c r="CI83" s="35"/>
      <c r="CJ83" s="35"/>
      <c r="CK83" s="35"/>
      <c r="CL83" s="35"/>
      <c r="CM83" s="35"/>
      <c r="CN83" s="35"/>
      <c r="CO83" s="35"/>
      <c r="CP83" s="35"/>
      <c r="CQ83" s="35"/>
      <c r="CR83" s="35"/>
      <c r="CS83" s="35"/>
      <c r="CT83" s="35"/>
      <c r="CU83" s="35"/>
      <c r="CV83" s="35"/>
      <c r="CW83" s="35"/>
      <c r="CX83" s="35"/>
      <c r="CY83" s="35"/>
      <c r="CZ83" s="35"/>
      <c r="DA83" s="35"/>
      <c r="DB83" s="35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G83" s="35"/>
      <c r="EH83" s="35"/>
      <c r="EI83" s="35"/>
      <c r="EJ83" s="35"/>
      <c r="EK83" s="35"/>
      <c r="EL83" s="35"/>
      <c r="EM83" s="35"/>
      <c r="EN83" s="35"/>
      <c r="EO83" s="35"/>
      <c r="EP83" s="35"/>
      <c r="EQ83" s="35"/>
      <c r="ER83" s="35"/>
      <c r="ES83" s="35"/>
      <c r="ET83" s="35"/>
      <c r="EU83" s="35"/>
      <c r="EV83" s="35"/>
      <c r="EW83" s="35"/>
      <c r="EX83" s="35"/>
      <c r="EY83" s="35"/>
      <c r="EZ83" s="35"/>
      <c r="FA83" s="35"/>
      <c r="FB83" s="35"/>
      <c r="FC83" s="35"/>
      <c r="FD83" s="35"/>
      <c r="FE83" s="35"/>
      <c r="FF83" s="35"/>
      <c r="FG83" s="35"/>
      <c r="FH83" s="35"/>
      <c r="FI83" s="35"/>
      <c r="FJ83" s="35"/>
      <c r="FK83" s="35"/>
      <c r="FL83" s="35"/>
      <c r="FM83" s="35"/>
      <c r="FN83" s="35"/>
      <c r="FO83" s="35"/>
      <c r="FP83" s="35"/>
      <c r="FQ83" s="35"/>
      <c r="FR83" s="35"/>
      <c r="FS83" s="35"/>
      <c r="FT83" s="35"/>
      <c r="FU83" s="35"/>
      <c r="FV83" s="35"/>
      <c r="FW83" s="35"/>
      <c r="FX83" s="35"/>
      <c r="FY83" s="35"/>
      <c r="FZ83" s="35"/>
      <c r="GA83" s="35"/>
      <c r="GB83" s="35"/>
      <c r="GC83" s="35"/>
      <c r="GD83" s="35"/>
      <c r="GE83" s="35"/>
      <c r="GF83" s="35"/>
      <c r="GG83" s="35"/>
      <c r="GH83" s="35"/>
      <c r="GI83" s="35"/>
      <c r="GJ83" s="35"/>
      <c r="GK83" s="35"/>
      <c r="GL83" s="35"/>
      <c r="GM83" s="35"/>
      <c r="GN83" s="35"/>
      <c r="GO83" s="35"/>
      <c r="GP83" s="35"/>
      <c r="GQ83" s="35"/>
      <c r="GR83" s="35"/>
      <c r="GS83" s="35"/>
      <c r="GT83" s="35"/>
      <c r="GU83" s="35"/>
      <c r="GV83" s="35"/>
      <c r="GW83" s="35"/>
      <c r="GX83" s="35"/>
      <c r="GY83" s="35"/>
      <c r="GZ83" s="35"/>
      <c r="HA83" s="35"/>
      <c r="HB83" s="35"/>
      <c r="HC83" s="35"/>
      <c r="HD83" s="35"/>
      <c r="HE83" s="35"/>
      <c r="HF83" s="35"/>
      <c r="HG83" s="35"/>
      <c r="HH83" s="35"/>
      <c r="HI83" s="35"/>
      <c r="HJ83" s="35"/>
      <c r="HK83" s="35"/>
      <c r="HL83" s="35"/>
      <c r="HM83" s="35"/>
      <c r="HN83" s="35"/>
      <c r="HO83" s="35"/>
      <c r="HP83" s="35"/>
      <c r="HQ83" s="35"/>
      <c r="HR83" s="35"/>
      <c r="HS83" s="35"/>
      <c r="HT83" s="35"/>
      <c r="HU83" s="35"/>
      <c r="HV83" s="35"/>
      <c r="HW83" s="35"/>
      <c r="HX83" s="35"/>
      <c r="HY83" s="35"/>
      <c r="HZ83" s="35"/>
      <c r="IA83" s="35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</row>
    <row r="84" spans="1:669" s="36" customFormat="1" ht="15.75" x14ac:dyDescent="0.25">
      <c r="A84" s="29" t="s">
        <v>106</v>
      </c>
      <c r="B84" s="13"/>
      <c r="C84" s="14"/>
      <c r="D84" s="14"/>
      <c r="E84" s="29"/>
      <c r="F84" s="29"/>
      <c r="G84" s="142"/>
      <c r="H84" s="121"/>
      <c r="I84" s="142"/>
      <c r="J84" s="142"/>
      <c r="K84" s="142"/>
      <c r="L84" s="142"/>
      <c r="M84" s="121"/>
      <c r="N84" s="68"/>
      <c r="O84" s="68"/>
      <c r="P84" s="68"/>
      <c r="Q84" s="68"/>
      <c r="R84" s="68"/>
      <c r="S84" s="68"/>
      <c r="T84" s="68"/>
      <c r="U84" s="68"/>
      <c r="V84" s="68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68"/>
      <c r="AO84" s="32"/>
      <c r="AP84" s="32"/>
      <c r="AQ84" s="32"/>
      <c r="AR84" s="32"/>
      <c r="AS84" s="32"/>
      <c r="AT84" s="32"/>
      <c r="AU84" s="64"/>
      <c r="AV84" s="64"/>
      <c r="AW84" s="64"/>
      <c r="AX84" s="64"/>
      <c r="AY84" s="64"/>
      <c r="AZ84" s="64"/>
      <c r="BA84" s="64"/>
      <c r="BB84" s="64"/>
      <c r="BC84" s="64"/>
      <c r="BD84" s="64"/>
      <c r="BE84" s="64"/>
      <c r="BF84" s="64"/>
      <c r="BG84" s="64"/>
      <c r="BH84" s="64"/>
      <c r="BI84" s="64"/>
      <c r="BJ84" s="64"/>
      <c r="BK84" s="64"/>
      <c r="BL84" s="64"/>
      <c r="BM84" s="64"/>
      <c r="BN84" s="64"/>
      <c r="BO84" s="64"/>
      <c r="BP84" s="64"/>
      <c r="BQ84" s="64"/>
      <c r="BR84" s="64"/>
      <c r="BS84" s="64"/>
      <c r="BT84" s="35"/>
      <c r="BU84" s="35"/>
      <c r="BV84" s="35"/>
      <c r="BW84" s="35"/>
      <c r="BX84" s="35"/>
      <c r="BY84" s="35"/>
      <c r="BZ84" s="35"/>
      <c r="CA84" s="35"/>
      <c r="CB84" s="35"/>
      <c r="CC84" s="35"/>
      <c r="CD84" s="35"/>
      <c r="CE84" s="35"/>
      <c r="CF84" s="35"/>
      <c r="CG84" s="35"/>
      <c r="CH84" s="35"/>
      <c r="CI84" s="35"/>
      <c r="CJ84" s="35"/>
      <c r="CK84" s="35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G84" s="35"/>
      <c r="EH84" s="35"/>
      <c r="EI84" s="35"/>
      <c r="EJ84" s="35"/>
      <c r="EK84" s="35"/>
      <c r="EL84" s="35"/>
      <c r="EM84" s="35"/>
      <c r="EN84" s="35"/>
      <c r="EO84" s="35"/>
      <c r="EP84" s="35"/>
      <c r="EQ84" s="35"/>
      <c r="ER84" s="35"/>
      <c r="ES84" s="35"/>
      <c r="ET84" s="35"/>
      <c r="EU84" s="35"/>
      <c r="EV84" s="35"/>
      <c r="EW84" s="35"/>
      <c r="EX84" s="35"/>
      <c r="EY84" s="35"/>
      <c r="EZ84" s="35"/>
      <c r="FA84" s="35"/>
      <c r="FB84" s="35"/>
      <c r="FC84" s="35"/>
      <c r="FD84" s="35"/>
      <c r="FE84" s="35"/>
      <c r="FF84" s="35"/>
      <c r="FG84" s="35"/>
      <c r="FH84" s="35"/>
      <c r="FI84" s="35"/>
      <c r="FJ84" s="35"/>
      <c r="FK84" s="35"/>
      <c r="FL84" s="35"/>
      <c r="FM84" s="35"/>
      <c r="FN84" s="35"/>
      <c r="FO84" s="35"/>
      <c r="FP84" s="35"/>
      <c r="FQ84" s="35"/>
      <c r="FR84" s="35"/>
      <c r="FS84" s="35"/>
      <c r="FT84" s="35"/>
      <c r="FU84" s="35"/>
      <c r="FV84" s="35"/>
      <c r="FW84" s="35"/>
      <c r="FX84" s="35"/>
      <c r="FY84" s="35"/>
      <c r="FZ84" s="35"/>
      <c r="GA84" s="35"/>
      <c r="GB84" s="35"/>
      <c r="GC84" s="35"/>
      <c r="GD84" s="35"/>
      <c r="GE84" s="35"/>
      <c r="GF84" s="35"/>
      <c r="GG84" s="35"/>
      <c r="GH84" s="35"/>
      <c r="GI84" s="35"/>
      <c r="GJ84" s="35"/>
      <c r="GK84" s="35"/>
      <c r="GL84" s="35"/>
      <c r="GM84" s="35"/>
      <c r="GN84" s="35"/>
      <c r="GO84" s="35"/>
      <c r="GP84" s="35"/>
      <c r="GQ84" s="35"/>
      <c r="GR84" s="35"/>
      <c r="GS84" s="35"/>
      <c r="GT84" s="35"/>
      <c r="GU84" s="35"/>
      <c r="GV84" s="35"/>
      <c r="GW84" s="35"/>
      <c r="GX84" s="35"/>
      <c r="GY84" s="35"/>
      <c r="GZ84" s="35"/>
      <c r="HA84" s="35"/>
      <c r="HB84" s="35"/>
      <c r="HC84" s="35"/>
      <c r="HD84" s="35"/>
      <c r="HE84" s="35"/>
      <c r="HF84" s="35"/>
      <c r="HG84" s="35"/>
      <c r="HH84" s="35"/>
      <c r="HI84" s="35"/>
      <c r="HJ84" s="35"/>
      <c r="HK84" s="35"/>
      <c r="HL84" s="35"/>
      <c r="HM84" s="35"/>
      <c r="HN84" s="35"/>
      <c r="HO84" s="35"/>
      <c r="HP84" s="35"/>
      <c r="HQ84" s="35"/>
      <c r="HR84" s="35"/>
      <c r="HS84" s="35"/>
      <c r="HT84" s="35"/>
      <c r="HU84" s="35"/>
      <c r="HV84" s="35"/>
      <c r="HW84" s="35"/>
      <c r="HX84" s="35"/>
      <c r="HY84" s="35"/>
      <c r="HZ84" s="35"/>
      <c r="IA84" s="35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</row>
    <row r="85" spans="1:669" ht="15.75" x14ac:dyDescent="0.25">
      <c r="A85" s="4" t="s">
        <v>92</v>
      </c>
      <c r="B85" s="4" t="s">
        <v>188</v>
      </c>
      <c r="C85" s="5" t="s">
        <v>66</v>
      </c>
      <c r="D85" s="5" t="s">
        <v>199</v>
      </c>
      <c r="E85" s="8">
        <v>44440</v>
      </c>
      <c r="F85" s="8" t="s">
        <v>100</v>
      </c>
      <c r="G85" s="138">
        <v>165000</v>
      </c>
      <c r="H85" s="138">
        <v>4735.5</v>
      </c>
      <c r="I85" s="138">
        <v>27413.040000000001</v>
      </c>
      <c r="J85" s="138">
        <v>4943.8</v>
      </c>
      <c r="K85" s="138">
        <v>25</v>
      </c>
      <c r="L85" s="138">
        <v>37117.339999999997</v>
      </c>
      <c r="M85" s="138">
        <v>127882.66</v>
      </c>
      <c r="N85" s="125"/>
      <c r="O85" s="125"/>
      <c r="P85" s="125"/>
      <c r="Q85" s="125"/>
      <c r="R85" s="125"/>
      <c r="S85" s="125"/>
      <c r="T85" s="125"/>
      <c r="U85" s="125"/>
      <c r="V85" s="125"/>
      <c r="W85" s="125"/>
      <c r="X85" s="125"/>
      <c r="Y85" s="125"/>
      <c r="Z85" s="125"/>
      <c r="AA85" s="125"/>
      <c r="AB85" s="125"/>
      <c r="AC85" s="125"/>
      <c r="AD85" s="125"/>
      <c r="AE85" s="125"/>
      <c r="AF85" s="125"/>
      <c r="AG85" s="125"/>
      <c r="AH85" s="125"/>
      <c r="AI85" s="125"/>
      <c r="AJ85" s="125"/>
      <c r="AK85" s="125"/>
      <c r="AL85" s="125"/>
      <c r="AM85" s="125"/>
      <c r="AN85" s="12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5"/>
      <c r="FQ85" s="35"/>
      <c r="FR85" s="35"/>
      <c r="FS85" s="35"/>
      <c r="FT85" s="35"/>
      <c r="FU85" s="35"/>
      <c r="FV85" s="35"/>
      <c r="FW85" s="35"/>
      <c r="FX85" s="35"/>
      <c r="FY85" s="35"/>
      <c r="FZ85" s="35"/>
      <c r="GA85" s="35"/>
      <c r="GB85" s="35"/>
      <c r="GC85" s="35"/>
      <c r="GD85" s="35"/>
      <c r="GE85" s="35"/>
      <c r="GF85" s="35"/>
      <c r="GG85" s="35"/>
      <c r="GH85" s="35"/>
      <c r="GI85" s="35"/>
      <c r="GJ85" s="35"/>
      <c r="GK85" s="35"/>
      <c r="GL85" s="35"/>
      <c r="GM85" s="35"/>
      <c r="GN85" s="35"/>
      <c r="GO85" s="35"/>
      <c r="GP85" s="35"/>
      <c r="GQ85" s="35"/>
      <c r="GR85" s="35"/>
      <c r="GS85" s="35"/>
      <c r="GT85" s="35"/>
      <c r="GU85" s="35"/>
      <c r="GV85" s="35"/>
      <c r="GW85" s="35"/>
      <c r="GX85" s="35"/>
      <c r="GY85" s="35"/>
      <c r="GZ85" s="35"/>
      <c r="HA85" s="35"/>
      <c r="HB85" s="35"/>
      <c r="HC85" s="35"/>
      <c r="HD85" s="35"/>
      <c r="HE85" s="35"/>
      <c r="HF85" s="35"/>
      <c r="HG85" s="35"/>
      <c r="HH85" s="35"/>
      <c r="HI85" s="35"/>
      <c r="HJ85" s="35"/>
      <c r="HK85" s="35"/>
      <c r="HL85" s="35"/>
      <c r="HM85" s="35"/>
      <c r="HN85" s="35"/>
      <c r="HO85" s="35"/>
      <c r="HP85" s="35"/>
      <c r="HQ85" s="35"/>
      <c r="HR85" s="35"/>
      <c r="HS85" s="35"/>
      <c r="HT85" s="35"/>
      <c r="HU85" s="35"/>
      <c r="HV85" s="35"/>
      <c r="HW85" s="35"/>
      <c r="HX85" s="35"/>
      <c r="HY85" s="35"/>
      <c r="HZ85" s="35"/>
      <c r="IA85" s="35"/>
    </row>
    <row r="86" spans="1:669" ht="15.75" x14ac:dyDescent="0.25">
      <c r="A86" s="47" t="s">
        <v>13</v>
      </c>
      <c r="B86" s="67">
        <v>1</v>
      </c>
      <c r="C86" s="53"/>
      <c r="D86" s="53"/>
      <c r="E86" s="47"/>
      <c r="F86" s="47"/>
      <c r="G86" s="141">
        <f t="shared" ref="G86:M86" si="17">G85</f>
        <v>165000</v>
      </c>
      <c r="H86" s="105">
        <f t="shared" si="17"/>
        <v>4735.5</v>
      </c>
      <c r="I86" s="141">
        <f>I85</f>
        <v>27413.040000000001</v>
      </c>
      <c r="J86" s="141">
        <f t="shared" si="17"/>
        <v>4943.8</v>
      </c>
      <c r="K86" s="141">
        <f>K85</f>
        <v>25</v>
      </c>
      <c r="L86" s="141">
        <f t="shared" si="17"/>
        <v>37117.339999999997</v>
      </c>
      <c r="M86" s="105">
        <f t="shared" si="17"/>
        <v>127882.66</v>
      </c>
      <c r="N86" s="125"/>
      <c r="O86" s="125"/>
      <c r="P86" s="125"/>
      <c r="Q86" s="125"/>
      <c r="R86" s="125"/>
      <c r="S86" s="125"/>
      <c r="T86" s="125"/>
      <c r="U86" s="125"/>
      <c r="V86" s="125"/>
      <c r="W86" s="125"/>
      <c r="X86" s="125"/>
      <c r="Y86" s="125"/>
      <c r="Z86" s="125"/>
      <c r="AA86" s="125"/>
      <c r="AB86" s="125"/>
      <c r="AC86" s="125"/>
      <c r="AD86" s="125"/>
      <c r="AE86" s="125"/>
      <c r="AF86" s="125"/>
      <c r="AG86" s="125"/>
      <c r="AH86" s="125"/>
      <c r="AI86" s="125"/>
      <c r="AJ86" s="125"/>
      <c r="AK86" s="125"/>
      <c r="AL86" s="125"/>
      <c r="AM86" s="125"/>
      <c r="AN86" s="125"/>
      <c r="AU86" s="35"/>
      <c r="AV86" s="35"/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  <c r="CA86" s="35"/>
      <c r="CB86" s="35"/>
      <c r="CC86" s="35"/>
      <c r="CD86" s="35"/>
      <c r="CE86" s="35"/>
      <c r="CF86" s="35"/>
      <c r="CG86" s="35"/>
      <c r="CH86" s="35"/>
      <c r="CI86" s="35"/>
      <c r="CJ86" s="35"/>
      <c r="CK86" s="35"/>
      <c r="CL86" s="35"/>
      <c r="CM86" s="35"/>
      <c r="CN86" s="35"/>
      <c r="CO86" s="35"/>
      <c r="CP86" s="35"/>
      <c r="CQ86" s="35"/>
      <c r="CR86" s="35"/>
      <c r="CS86" s="35"/>
      <c r="CT86" s="35"/>
      <c r="CU86" s="35"/>
      <c r="CV86" s="35"/>
      <c r="CW86" s="35"/>
      <c r="CX86" s="35"/>
      <c r="CY86" s="35"/>
      <c r="CZ86" s="35"/>
      <c r="DA86" s="35"/>
      <c r="DB86" s="35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5"/>
      <c r="FO86" s="35"/>
      <c r="FP86" s="35"/>
      <c r="FQ86" s="35"/>
      <c r="FR86" s="35"/>
      <c r="FS86" s="35"/>
      <c r="FT86" s="35"/>
      <c r="FU86" s="35"/>
      <c r="FV86" s="35"/>
      <c r="FW86" s="35"/>
      <c r="FX86" s="35"/>
      <c r="FY86" s="35"/>
      <c r="FZ86" s="35"/>
      <c r="GA86" s="35"/>
      <c r="GB86" s="35"/>
      <c r="GC86" s="35"/>
      <c r="GD86" s="35"/>
      <c r="GE86" s="35"/>
      <c r="GF86" s="35"/>
      <c r="GG86" s="35"/>
      <c r="GH86" s="35"/>
      <c r="GI86" s="35"/>
      <c r="GJ86" s="35"/>
      <c r="GK86" s="35"/>
      <c r="GL86" s="35"/>
      <c r="GM86" s="35"/>
      <c r="GN86" s="35"/>
      <c r="GO86" s="35"/>
      <c r="GP86" s="35"/>
      <c r="GQ86" s="35"/>
      <c r="GR86" s="35"/>
      <c r="GS86" s="35"/>
      <c r="GT86" s="35"/>
      <c r="GU86" s="35"/>
      <c r="GV86" s="35"/>
      <c r="GW86" s="35"/>
      <c r="GX86" s="35"/>
      <c r="GY86" s="35"/>
      <c r="GZ86" s="35"/>
      <c r="HA86" s="35"/>
      <c r="HB86" s="35"/>
      <c r="HC86" s="35"/>
      <c r="HD86" s="35"/>
      <c r="HE86" s="35"/>
      <c r="HF86" s="35"/>
      <c r="HG86" s="35"/>
      <c r="HH86" s="35"/>
      <c r="HI86" s="35"/>
      <c r="HJ86" s="35"/>
      <c r="HK86" s="35"/>
      <c r="HL86" s="35"/>
      <c r="HM86" s="35"/>
      <c r="HN86" s="35"/>
      <c r="HO86" s="35"/>
      <c r="HP86" s="35"/>
      <c r="HQ86" s="35"/>
      <c r="HR86" s="35"/>
      <c r="HS86" s="35"/>
      <c r="HT86" s="35"/>
      <c r="HU86" s="35"/>
      <c r="HV86" s="35"/>
      <c r="HW86" s="35"/>
      <c r="HX86" s="35"/>
      <c r="HY86" s="35"/>
      <c r="HZ86" s="35"/>
      <c r="IA86" s="35"/>
    </row>
    <row r="87" spans="1:669" s="32" customFormat="1" ht="15.75" x14ac:dyDescent="0.25">
      <c r="A87"/>
      <c r="B87" s="3"/>
      <c r="C87" s="3"/>
      <c r="D87" s="3"/>
      <c r="E87"/>
      <c r="F87"/>
      <c r="G87" s="143"/>
      <c r="H87" s="104"/>
      <c r="I87" s="143"/>
      <c r="J87" s="143"/>
      <c r="K87" s="143"/>
      <c r="L87" s="143"/>
      <c r="M87" s="104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125"/>
      <c r="AH87" s="125"/>
      <c r="AI87" s="125"/>
      <c r="AJ87" s="125"/>
      <c r="AK87" s="125"/>
      <c r="AL87" s="125"/>
      <c r="AM87" s="125"/>
      <c r="AN87" s="125"/>
      <c r="AO87"/>
      <c r="AP87"/>
      <c r="AQ87"/>
      <c r="AR87"/>
      <c r="AS87"/>
      <c r="AT87"/>
      <c r="AU87" s="35"/>
      <c r="AV87" s="35"/>
      <c r="AW87" s="35"/>
      <c r="AX87" s="35"/>
      <c r="AY87" s="35"/>
      <c r="AZ87" s="35"/>
      <c r="BA87" s="35"/>
      <c r="BB87" s="35"/>
      <c r="BC87" s="35"/>
      <c r="BD87" s="35"/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  <c r="CA87" s="35"/>
      <c r="CB87" s="35"/>
      <c r="CC87" s="35"/>
      <c r="CD87" s="35"/>
      <c r="CE87" s="35"/>
      <c r="CF87" s="35"/>
      <c r="CG87" s="35"/>
      <c r="CH87" s="35"/>
      <c r="CI87" s="35"/>
      <c r="CJ87" s="35"/>
      <c r="CK87" s="35"/>
      <c r="CL87" s="35"/>
      <c r="CM87" s="35"/>
      <c r="CN87" s="35"/>
      <c r="CO87" s="35"/>
      <c r="CP87" s="35"/>
      <c r="CQ87" s="35"/>
      <c r="CR87" s="35"/>
      <c r="CS87" s="35"/>
      <c r="CT87" s="35"/>
      <c r="CU87" s="35"/>
      <c r="CV87" s="35"/>
      <c r="CW87" s="35"/>
      <c r="CX87" s="35"/>
      <c r="CY87" s="35"/>
      <c r="CZ87" s="35"/>
      <c r="DA87" s="35"/>
      <c r="DB87" s="35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G87" s="35"/>
      <c r="EH87" s="35"/>
      <c r="EI87" s="35"/>
      <c r="EJ87" s="35"/>
      <c r="EK87" s="35"/>
      <c r="EL87" s="35"/>
      <c r="EM87" s="35"/>
      <c r="EN87" s="35"/>
      <c r="EO87" s="35"/>
      <c r="EP87" s="35"/>
      <c r="EQ87" s="35"/>
      <c r="ER87" s="35"/>
      <c r="ES87" s="35"/>
      <c r="ET87" s="35"/>
      <c r="EU87" s="35"/>
      <c r="EV87" s="35"/>
      <c r="EW87" s="35"/>
      <c r="EX87" s="35"/>
      <c r="EY87" s="35"/>
      <c r="EZ87" s="35"/>
      <c r="FA87" s="35"/>
      <c r="FB87" s="35"/>
      <c r="FC87" s="35"/>
      <c r="FD87" s="35"/>
      <c r="FE87" s="35"/>
      <c r="FF87" s="35"/>
      <c r="FG87" s="35"/>
      <c r="FH87" s="35"/>
      <c r="FI87" s="35"/>
      <c r="FJ87" s="35"/>
      <c r="FK87" s="35"/>
      <c r="FL87" s="35"/>
      <c r="FM87" s="35"/>
      <c r="FN87" s="35"/>
      <c r="FO87" s="35"/>
      <c r="FP87" s="35"/>
      <c r="FQ87" s="35"/>
      <c r="FR87" s="35"/>
      <c r="FS87" s="35"/>
      <c r="FT87" s="35"/>
      <c r="FU87" s="35"/>
      <c r="FV87" s="35"/>
      <c r="FW87" s="35"/>
      <c r="FX87" s="35"/>
      <c r="FY87" s="35"/>
      <c r="FZ87" s="35"/>
      <c r="GA87" s="35"/>
      <c r="GB87" s="35"/>
      <c r="GC87" s="35"/>
      <c r="GD87" s="35"/>
      <c r="GE87" s="35"/>
      <c r="GF87" s="35"/>
      <c r="GG87" s="35"/>
      <c r="GH87" s="35"/>
      <c r="GI87" s="35"/>
      <c r="GJ87" s="35"/>
      <c r="GK87" s="35"/>
      <c r="GL87" s="35"/>
      <c r="GM87" s="35"/>
      <c r="GN87" s="35"/>
      <c r="GO87" s="35"/>
      <c r="GP87" s="35"/>
      <c r="GQ87" s="35"/>
      <c r="GR87" s="35"/>
      <c r="GS87" s="35"/>
      <c r="GT87" s="35"/>
      <c r="GU87" s="35"/>
      <c r="GV87" s="35"/>
      <c r="GW87" s="35"/>
      <c r="GX87" s="35"/>
      <c r="GY87" s="35"/>
      <c r="GZ87" s="35"/>
      <c r="HA87" s="35"/>
      <c r="HB87" s="35"/>
      <c r="HC87" s="35"/>
      <c r="HD87" s="35"/>
      <c r="HE87" s="35"/>
      <c r="HF87" s="35"/>
      <c r="HG87" s="35"/>
      <c r="HH87" s="35"/>
      <c r="HI87" s="35"/>
      <c r="HJ87" s="35"/>
      <c r="HK87" s="35"/>
      <c r="HL87" s="35"/>
      <c r="HM87" s="35"/>
      <c r="HN87" s="35"/>
      <c r="HO87" s="35"/>
      <c r="HP87" s="35"/>
      <c r="HQ87" s="35"/>
      <c r="HR87" s="35"/>
      <c r="HS87" s="35"/>
      <c r="HT87" s="35"/>
      <c r="HU87" s="35"/>
      <c r="HV87" s="35"/>
      <c r="HW87" s="35"/>
      <c r="HX87" s="35"/>
      <c r="HY87" s="35"/>
      <c r="HZ87" s="35"/>
      <c r="IA87" s="35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6" customFormat="1" ht="12.75" customHeight="1" x14ac:dyDescent="0.25">
      <c r="A88" s="27" t="s">
        <v>91</v>
      </c>
      <c r="B88" s="27"/>
      <c r="C88" s="27"/>
      <c r="D88" s="27"/>
      <c r="E88" s="27"/>
      <c r="F88" s="27"/>
      <c r="G88" s="115"/>
      <c r="H88" s="114"/>
      <c r="I88" s="115"/>
      <c r="J88" s="115"/>
      <c r="K88" s="115"/>
      <c r="L88" s="115"/>
      <c r="M88" s="114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2" customFormat="1" ht="12.75" customHeight="1" x14ac:dyDescent="0.25">
      <c r="A89" s="4" t="s">
        <v>83</v>
      </c>
      <c r="B89" s="4" t="s">
        <v>84</v>
      </c>
      <c r="C89" s="2" t="s">
        <v>66</v>
      </c>
      <c r="D89" s="2" t="s">
        <v>199</v>
      </c>
      <c r="E89" s="8">
        <v>44317</v>
      </c>
      <c r="F89" s="8" t="s">
        <v>100</v>
      </c>
      <c r="G89" s="138">
        <v>32000</v>
      </c>
      <c r="H89" s="138">
        <v>918.4</v>
      </c>
      <c r="I89" s="138">
        <v>0</v>
      </c>
      <c r="J89" s="138">
        <v>972.8</v>
      </c>
      <c r="K89" s="138">
        <v>25</v>
      </c>
      <c r="L89" s="138">
        <v>1916.2</v>
      </c>
      <c r="M89" s="138">
        <v>30083.8</v>
      </c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s="32" customFormat="1" ht="17.25" customHeight="1" x14ac:dyDescent="0.25">
      <c r="A90" s="4" t="s">
        <v>85</v>
      </c>
      <c r="B90" s="4" t="s">
        <v>84</v>
      </c>
      <c r="C90" s="2" t="s">
        <v>66</v>
      </c>
      <c r="D90" s="2" t="s">
        <v>199</v>
      </c>
      <c r="E90" s="8">
        <v>44318</v>
      </c>
      <c r="F90" s="8" t="s">
        <v>100</v>
      </c>
      <c r="G90" s="138">
        <v>32000</v>
      </c>
      <c r="H90" s="138">
        <v>918.4</v>
      </c>
      <c r="I90" s="138">
        <v>0</v>
      </c>
      <c r="J90" s="138">
        <v>972.8</v>
      </c>
      <c r="K90" s="138">
        <v>25</v>
      </c>
      <c r="L90" s="138">
        <v>1916.2</v>
      </c>
      <c r="M90" s="138">
        <v>30083.8</v>
      </c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 s="35"/>
      <c r="AV90" s="35"/>
      <c r="AW90" s="35"/>
      <c r="AX90" s="35"/>
      <c r="AY90" s="35"/>
      <c r="AZ90" s="35"/>
      <c r="BA90" s="35"/>
      <c r="BB90" s="35"/>
      <c r="BC90" s="35"/>
      <c r="BD90" s="35"/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  <c r="CA90" s="35"/>
      <c r="CB90" s="35"/>
      <c r="CC90" s="35"/>
      <c r="CD90" s="35"/>
      <c r="CE90" s="35"/>
      <c r="CF90" s="35"/>
      <c r="CG90" s="35"/>
      <c r="CH90" s="35"/>
      <c r="CI90" s="35"/>
      <c r="CJ90" s="35"/>
      <c r="CK90" s="35"/>
      <c r="CL90" s="35"/>
      <c r="CM90" s="35"/>
      <c r="CN90" s="35"/>
      <c r="CO90" s="35"/>
      <c r="CP90" s="35"/>
      <c r="CQ90" s="35"/>
      <c r="CR90" s="35"/>
      <c r="CS90" s="35"/>
      <c r="CT90" s="35"/>
      <c r="CU90" s="35"/>
      <c r="CV90" s="35"/>
      <c r="CW90" s="35"/>
      <c r="CX90" s="35"/>
      <c r="CY90" s="35"/>
      <c r="CZ90" s="35"/>
      <c r="DA90" s="35"/>
      <c r="DB90" s="35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G90" s="35"/>
      <c r="EH90" s="35"/>
      <c r="EI90" s="35"/>
      <c r="EJ90" s="35"/>
      <c r="EK90" s="35"/>
      <c r="EL90" s="35"/>
      <c r="EM90" s="35"/>
      <c r="EN90" s="35"/>
      <c r="EO90" s="35"/>
      <c r="EP90" s="35"/>
      <c r="EQ90" s="35"/>
      <c r="ER90" s="35"/>
      <c r="ES90" s="35"/>
      <c r="ET90" s="35"/>
      <c r="EU90" s="35"/>
      <c r="EV90" s="35"/>
      <c r="EW90" s="35"/>
      <c r="EX90" s="35"/>
      <c r="EY90" s="35"/>
      <c r="EZ90" s="35"/>
      <c r="FA90" s="35"/>
      <c r="FB90" s="35"/>
      <c r="FC90" s="35"/>
      <c r="FD90" s="35"/>
      <c r="FE90" s="35"/>
      <c r="FF90" s="35"/>
      <c r="FG90" s="35"/>
      <c r="FH90" s="35"/>
      <c r="FI90" s="35"/>
      <c r="FJ90" s="35"/>
      <c r="FK90" s="35"/>
      <c r="FL90" s="35"/>
      <c r="FM90" s="35"/>
      <c r="FN90" s="35"/>
      <c r="FO90" s="35"/>
      <c r="FP90" s="35"/>
      <c r="FQ90" s="35"/>
      <c r="FR90" s="35"/>
      <c r="FS90" s="35"/>
      <c r="FT90" s="35"/>
      <c r="FU90" s="35"/>
      <c r="FV90" s="35"/>
      <c r="FW90" s="35"/>
      <c r="FX90" s="35"/>
      <c r="FY90" s="35"/>
      <c r="FZ90" s="35"/>
      <c r="GA90" s="35"/>
      <c r="GB90" s="35"/>
      <c r="GC90" s="35"/>
      <c r="GD90" s="35"/>
      <c r="GE90" s="35"/>
      <c r="GF90" s="35"/>
      <c r="GG90" s="35"/>
      <c r="GH90" s="35"/>
      <c r="GI90" s="35"/>
      <c r="GJ90" s="35"/>
      <c r="GK90" s="35"/>
      <c r="GL90" s="35"/>
      <c r="GM90" s="35"/>
      <c r="GN90" s="35"/>
      <c r="GO90" s="35"/>
      <c r="GP90" s="35"/>
      <c r="GQ90" s="35"/>
      <c r="GR90" s="35"/>
      <c r="GS90" s="35"/>
      <c r="GT90" s="35"/>
      <c r="GU90" s="35"/>
      <c r="GV90" s="35"/>
      <c r="GW90" s="35"/>
      <c r="GX90" s="35"/>
      <c r="GY90" s="35"/>
      <c r="GZ90" s="35"/>
      <c r="HA90" s="35"/>
      <c r="HB90" s="35"/>
      <c r="HC90" s="35"/>
      <c r="HD90" s="35"/>
      <c r="HE90" s="35"/>
      <c r="HF90" s="35"/>
      <c r="HG90" s="35"/>
      <c r="HH90" s="35"/>
      <c r="HI90" s="35"/>
      <c r="HJ90" s="35"/>
      <c r="HK90" s="35"/>
      <c r="HL90" s="35"/>
      <c r="HM90" s="35"/>
      <c r="HN90" s="35"/>
      <c r="HO90" s="35"/>
      <c r="HP90" s="35"/>
      <c r="HQ90" s="35"/>
      <c r="HR90" s="35"/>
      <c r="HS90" s="35"/>
      <c r="HT90" s="35"/>
      <c r="HU90" s="35"/>
      <c r="HV90" s="35"/>
      <c r="HW90" s="35"/>
      <c r="HX90" s="35"/>
      <c r="HY90" s="35"/>
      <c r="HZ90" s="35"/>
      <c r="IA90" s="35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</row>
    <row r="91" spans="1:669" ht="12.75" customHeight="1" x14ac:dyDescent="0.25">
      <c r="A91" s="4" t="s">
        <v>86</v>
      </c>
      <c r="B91" s="4" t="s">
        <v>84</v>
      </c>
      <c r="C91" s="2" t="s">
        <v>66</v>
      </c>
      <c r="D91" s="2" t="s">
        <v>199</v>
      </c>
      <c r="E91" s="8">
        <v>44317</v>
      </c>
      <c r="F91" s="8" t="s">
        <v>100</v>
      </c>
      <c r="G91" s="138">
        <v>32000</v>
      </c>
      <c r="H91" s="138">
        <v>918.4</v>
      </c>
      <c r="I91" s="138">
        <v>0</v>
      </c>
      <c r="J91" s="138">
        <v>972.8</v>
      </c>
      <c r="K91" s="138">
        <v>175</v>
      </c>
      <c r="L91" s="138">
        <v>2066.1999999999998</v>
      </c>
      <c r="M91" s="138">
        <v>29933.8</v>
      </c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</row>
    <row r="92" spans="1:669" s="36" customFormat="1" ht="15.75" x14ac:dyDescent="0.25">
      <c r="A92" s="4" t="s">
        <v>164</v>
      </c>
      <c r="B92" s="4" t="s">
        <v>187</v>
      </c>
      <c r="C92" s="2" t="s">
        <v>66</v>
      </c>
      <c r="D92" s="2" t="s">
        <v>199</v>
      </c>
      <c r="E92" s="8">
        <v>44652</v>
      </c>
      <c r="F92" s="8" t="s">
        <v>100</v>
      </c>
      <c r="G92" s="138">
        <v>32000</v>
      </c>
      <c r="H92" s="138">
        <v>918.4</v>
      </c>
      <c r="I92" s="138">
        <v>0</v>
      </c>
      <c r="J92" s="138">
        <v>972.8</v>
      </c>
      <c r="K92" s="138">
        <v>25</v>
      </c>
      <c r="L92" s="138">
        <v>1916.2</v>
      </c>
      <c r="M92" s="138">
        <v>30083.8</v>
      </c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125"/>
      <c r="AH92" s="125"/>
      <c r="AI92" s="125"/>
      <c r="AJ92" s="125"/>
      <c r="AK92" s="125"/>
      <c r="AL92" s="125"/>
      <c r="AM92" s="125"/>
      <c r="AN92" s="125"/>
      <c r="AO92"/>
      <c r="AP92"/>
      <c r="AQ92"/>
      <c r="AR92"/>
      <c r="AS92"/>
      <c r="AT92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  <c r="CA92" s="35"/>
      <c r="CB92" s="35"/>
      <c r="CC92" s="35"/>
      <c r="CD92" s="35"/>
      <c r="CE92" s="35"/>
      <c r="CF92" s="35"/>
      <c r="CG92" s="35"/>
      <c r="CH92" s="35"/>
      <c r="CI92" s="35"/>
      <c r="CJ92" s="35"/>
      <c r="CK92" s="35"/>
      <c r="CL92" s="35"/>
      <c r="CM92" s="35"/>
      <c r="CN92" s="35"/>
      <c r="CO92" s="35"/>
      <c r="CP92" s="35"/>
      <c r="CQ92" s="35"/>
      <c r="CR92" s="35"/>
      <c r="CS92" s="35"/>
      <c r="CT92" s="35"/>
      <c r="CU92" s="35"/>
      <c r="CV92" s="35"/>
      <c r="CW92" s="35"/>
      <c r="CX92" s="35"/>
      <c r="CY92" s="35"/>
      <c r="CZ92" s="35"/>
      <c r="DA92" s="35"/>
      <c r="DB92" s="35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5"/>
      <c r="FO92" s="35"/>
      <c r="FP92" s="35"/>
      <c r="FQ92" s="35"/>
      <c r="FR92" s="35"/>
      <c r="FS92" s="35"/>
      <c r="FT92" s="35"/>
      <c r="FU92" s="35"/>
      <c r="FV92" s="35"/>
      <c r="FW92" s="35"/>
      <c r="FX92" s="35"/>
      <c r="FY92" s="35"/>
      <c r="FZ92" s="35"/>
      <c r="GA92" s="35"/>
      <c r="GB92" s="35"/>
      <c r="GC92" s="35"/>
      <c r="GD92" s="35"/>
      <c r="GE92" s="35"/>
      <c r="GF92" s="35"/>
      <c r="GG92" s="35"/>
      <c r="GH92" s="35"/>
      <c r="GI92" s="35"/>
      <c r="GJ92" s="35"/>
      <c r="GK92" s="35"/>
      <c r="GL92" s="35"/>
      <c r="GM92" s="35"/>
      <c r="GN92" s="35"/>
      <c r="GO92" s="35"/>
      <c r="GP92" s="35"/>
      <c r="GQ92" s="35"/>
      <c r="GR92" s="35"/>
      <c r="GS92" s="35"/>
      <c r="GT92" s="35"/>
      <c r="GU92" s="35"/>
      <c r="GV92" s="35"/>
      <c r="GW92" s="35"/>
      <c r="GX92" s="35"/>
      <c r="GY92" s="35"/>
      <c r="GZ92" s="35"/>
      <c r="HA92" s="35"/>
      <c r="HB92" s="35"/>
      <c r="HC92" s="35"/>
      <c r="HD92" s="35"/>
      <c r="HE92" s="35"/>
      <c r="HF92" s="35"/>
      <c r="HG92" s="35"/>
      <c r="HH92" s="35"/>
      <c r="HI92" s="35"/>
      <c r="HJ92" s="35"/>
      <c r="HK92" s="35"/>
      <c r="HL92" s="35"/>
      <c r="HM92" s="35"/>
      <c r="HN92" s="35"/>
      <c r="HO92" s="35"/>
      <c r="HP92" s="35"/>
      <c r="HQ92" s="35"/>
      <c r="HR92" s="35"/>
      <c r="HS92" s="35"/>
      <c r="HT92" s="35"/>
      <c r="HU92" s="35"/>
      <c r="HV92" s="35"/>
      <c r="HW92" s="35"/>
      <c r="HX92" s="35"/>
      <c r="HY92" s="35"/>
      <c r="HZ92" s="35"/>
      <c r="IA92" s="35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ht="12.75" customHeight="1" x14ac:dyDescent="0.25">
      <c r="A93" s="30" t="s">
        <v>13</v>
      </c>
      <c r="B93" s="10">
        <v>4</v>
      </c>
      <c r="C93" s="6"/>
      <c r="D93" s="6"/>
      <c r="E93" s="30"/>
      <c r="F93" s="30"/>
      <c r="G93" s="145">
        <f>SUM(G89:G92)</f>
        <v>128000</v>
      </c>
      <c r="H93" s="108">
        <f>SUM(H89:H92)</f>
        <v>3673.6</v>
      </c>
      <c r="I93" s="145">
        <f>SUM(I89:I92)</f>
        <v>0</v>
      </c>
      <c r="J93" s="145">
        <f>SUM(J89:J92)</f>
        <v>3891.2</v>
      </c>
      <c r="K93" s="145">
        <f>SUM(K89:K92)</f>
        <v>250</v>
      </c>
      <c r="L93" s="145">
        <f t="shared" ref="L93:M93" si="18">SUM(L89:L92)</f>
        <v>7814.8</v>
      </c>
      <c r="M93" s="108">
        <f t="shared" si="18"/>
        <v>120185.2</v>
      </c>
    </row>
    <row r="94" spans="1:669" s="36" customFormat="1" ht="18" customHeight="1" x14ac:dyDescent="0.25">
      <c r="A94" s="28"/>
      <c r="B94" s="78"/>
      <c r="C94" s="5"/>
      <c r="D94" s="5"/>
      <c r="E94" s="8"/>
      <c r="F94" s="8"/>
      <c r="G94" s="115"/>
      <c r="H94" s="114"/>
      <c r="I94" s="115"/>
      <c r="J94" s="115"/>
      <c r="K94" s="115"/>
      <c r="L94" s="115"/>
      <c r="M94" s="114"/>
      <c r="N94" s="32"/>
      <c r="O94" s="32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 s="35"/>
      <c r="IE94" s="35"/>
      <c r="IF94" s="35"/>
      <c r="IG94" s="35"/>
      <c r="IH94" s="35"/>
      <c r="II94" s="35"/>
      <c r="IJ94" s="35"/>
      <c r="IK94" s="35"/>
      <c r="IL94" s="35"/>
      <c r="IM94" s="35"/>
      <c r="IN94" s="35"/>
      <c r="IO94" s="35"/>
      <c r="IP94" s="35"/>
      <c r="IQ94" s="35"/>
      <c r="IR94" s="35"/>
      <c r="IS94" s="35"/>
      <c r="IT94" s="35"/>
      <c r="IU94" s="35"/>
      <c r="IV94" s="35"/>
      <c r="IW94" s="35"/>
      <c r="IX94" s="35"/>
      <c r="IY94" s="35"/>
      <c r="IZ94" s="35"/>
      <c r="JA94" s="35"/>
      <c r="JB94" s="35"/>
      <c r="JC94" s="35"/>
      <c r="JD94" s="35"/>
      <c r="JE94" s="35"/>
      <c r="JF94" s="35"/>
      <c r="JG94" s="35"/>
      <c r="JH94" s="35"/>
      <c r="JI94" s="35"/>
      <c r="JJ94" s="35"/>
      <c r="JK94" s="35"/>
      <c r="JL94" s="35"/>
      <c r="JM94" s="35"/>
      <c r="JN94" s="35"/>
      <c r="JO94" s="35"/>
      <c r="JP94" s="35"/>
      <c r="JQ94" s="35"/>
      <c r="JR94" s="35"/>
      <c r="JS94" s="35"/>
      <c r="JT94" s="35"/>
      <c r="JU94" s="35"/>
      <c r="JV94" s="35"/>
      <c r="JW94" s="35"/>
      <c r="JX94" s="35"/>
      <c r="JY94" s="35"/>
      <c r="JZ94" s="35"/>
      <c r="KA94" s="35"/>
      <c r="KB94" s="35"/>
      <c r="KC94" s="35"/>
      <c r="KD94" s="35"/>
      <c r="KE94" s="35"/>
      <c r="KF94" s="35"/>
      <c r="KG94" s="35"/>
      <c r="KH94" s="35"/>
      <c r="KI94" s="35"/>
      <c r="KJ94" s="35"/>
      <c r="KK94" s="35"/>
      <c r="KL94" s="35"/>
      <c r="KM94" s="35"/>
      <c r="KN94" s="35"/>
      <c r="KO94" s="35"/>
      <c r="KP94" s="35"/>
      <c r="KQ94" s="35"/>
      <c r="KR94" s="35"/>
      <c r="KS94" s="35"/>
      <c r="KT94" s="35"/>
      <c r="KU94" s="35"/>
      <c r="KV94" s="35"/>
      <c r="KW94" s="35"/>
      <c r="KX94" s="35"/>
      <c r="KY94" s="35"/>
      <c r="KZ94" s="35"/>
      <c r="LA94" s="35"/>
      <c r="LB94" s="35"/>
      <c r="LC94" s="35"/>
      <c r="LD94" s="35"/>
      <c r="LE94" s="35"/>
      <c r="LF94" s="35"/>
      <c r="LG94" s="35"/>
      <c r="LH94" s="35"/>
      <c r="LI94" s="35"/>
      <c r="LJ94" s="35"/>
      <c r="LK94" s="35"/>
      <c r="LL94" s="35"/>
      <c r="LM94" s="35"/>
      <c r="LN94" s="35"/>
      <c r="LO94" s="35"/>
      <c r="LP94" s="35"/>
      <c r="LQ94" s="35"/>
      <c r="LR94" s="35"/>
      <c r="LS94" s="35"/>
      <c r="LT94" s="35"/>
      <c r="LU94" s="35"/>
      <c r="LV94" s="35"/>
      <c r="LW94" s="35"/>
      <c r="LX94" s="35"/>
      <c r="LY94" s="35"/>
      <c r="LZ94" s="35"/>
      <c r="MA94" s="35"/>
      <c r="MB94" s="35"/>
      <c r="MC94" s="35"/>
      <c r="MD94" s="35"/>
      <c r="ME94" s="35"/>
      <c r="MF94" s="35"/>
      <c r="MG94" s="35"/>
      <c r="MH94" s="35"/>
      <c r="MI94" s="35"/>
      <c r="MJ94" s="35"/>
      <c r="MK94" s="35"/>
      <c r="ML94" s="35"/>
      <c r="MM94" s="35"/>
      <c r="MN94" s="35"/>
      <c r="MO94" s="35"/>
      <c r="MP94" s="35"/>
      <c r="MQ94" s="35"/>
      <c r="MR94" s="35"/>
      <c r="MS94" s="35"/>
      <c r="MT94" s="35"/>
      <c r="MU94" s="35"/>
      <c r="MV94" s="35"/>
      <c r="MW94" s="35"/>
      <c r="MX94" s="35"/>
      <c r="MY94" s="35"/>
      <c r="MZ94" s="35"/>
      <c r="NA94" s="35"/>
      <c r="NB94" s="35"/>
      <c r="NC94" s="35"/>
      <c r="ND94" s="35"/>
      <c r="NE94" s="35"/>
      <c r="NF94" s="35"/>
      <c r="NG94" s="35"/>
      <c r="NH94" s="35"/>
      <c r="NI94" s="35"/>
      <c r="NJ94" s="35"/>
      <c r="NK94" s="35"/>
      <c r="NL94" s="35"/>
      <c r="NM94" s="35"/>
      <c r="NN94" s="35"/>
      <c r="NO94" s="35"/>
      <c r="NP94" s="35"/>
      <c r="NQ94" s="35"/>
      <c r="NR94" s="35"/>
      <c r="NS94" s="35"/>
      <c r="NT94" s="35"/>
      <c r="NU94" s="35"/>
      <c r="NV94" s="35"/>
      <c r="NW94" s="35"/>
      <c r="NX94" s="35"/>
      <c r="NY94" s="35"/>
      <c r="NZ94" s="35"/>
      <c r="OA94" s="35"/>
      <c r="OB94" s="35"/>
      <c r="OC94" s="35"/>
      <c r="OD94" s="35"/>
      <c r="OE94" s="35"/>
      <c r="OF94" s="35"/>
      <c r="OG94" s="35"/>
      <c r="OH94" s="35"/>
      <c r="OI94" s="35"/>
      <c r="OJ94" s="35"/>
      <c r="OK94" s="35"/>
      <c r="OL94" s="35"/>
      <c r="OM94" s="35"/>
      <c r="ON94" s="35"/>
      <c r="OO94" s="35"/>
      <c r="OP94" s="35"/>
      <c r="OQ94" s="35"/>
      <c r="OR94" s="35"/>
      <c r="OS94" s="35"/>
      <c r="OT94" s="35"/>
      <c r="OU94" s="35"/>
      <c r="OV94" s="35"/>
      <c r="OW94" s="35"/>
      <c r="OX94" s="35"/>
      <c r="OY94" s="35"/>
      <c r="OZ94" s="35"/>
      <c r="PA94" s="35"/>
      <c r="PB94" s="35"/>
      <c r="PC94" s="35"/>
      <c r="PD94" s="35"/>
      <c r="PE94" s="35"/>
      <c r="PF94" s="35"/>
      <c r="PG94" s="35"/>
      <c r="PH94" s="35"/>
      <c r="PI94" s="35"/>
      <c r="PJ94" s="35"/>
      <c r="PK94" s="35"/>
      <c r="PL94" s="35"/>
      <c r="PM94" s="35"/>
      <c r="PN94" s="35"/>
      <c r="PO94" s="35"/>
      <c r="PP94" s="35"/>
      <c r="PQ94" s="35"/>
      <c r="PR94" s="35"/>
      <c r="PS94" s="35"/>
      <c r="PT94" s="35"/>
      <c r="PU94" s="35"/>
      <c r="PV94" s="35"/>
      <c r="PW94" s="35"/>
      <c r="PX94" s="35"/>
      <c r="PY94" s="35"/>
      <c r="PZ94" s="35"/>
      <c r="QA94" s="35"/>
      <c r="QB94" s="35"/>
      <c r="QC94" s="35"/>
      <c r="QD94" s="35"/>
      <c r="QE94" s="35"/>
      <c r="QF94" s="35"/>
      <c r="QG94" s="35"/>
      <c r="QH94" s="35"/>
      <c r="QI94" s="35"/>
      <c r="QJ94" s="35"/>
      <c r="QK94" s="35"/>
      <c r="QL94" s="35"/>
      <c r="QM94" s="35"/>
      <c r="QN94" s="35"/>
      <c r="QO94" s="35"/>
      <c r="QP94" s="35"/>
      <c r="QQ94" s="35"/>
      <c r="QR94" s="35"/>
      <c r="QS94" s="35"/>
      <c r="QT94" s="35"/>
      <c r="QU94" s="35"/>
      <c r="QV94" s="35"/>
      <c r="QW94" s="35"/>
      <c r="QX94" s="35"/>
      <c r="QY94" s="35"/>
      <c r="QZ94" s="35"/>
      <c r="RA94" s="35"/>
      <c r="RB94" s="35"/>
      <c r="RC94" s="35"/>
      <c r="RD94" s="35"/>
      <c r="RE94" s="35"/>
      <c r="RF94" s="35"/>
      <c r="RG94" s="35"/>
      <c r="RH94" s="35"/>
      <c r="RI94" s="35"/>
      <c r="RJ94" s="35"/>
      <c r="RK94" s="35"/>
      <c r="RL94" s="35"/>
      <c r="RM94" s="35"/>
      <c r="RN94" s="35"/>
      <c r="RO94" s="35"/>
      <c r="RP94" s="35"/>
      <c r="RQ94" s="35"/>
      <c r="RR94" s="35"/>
      <c r="RS94" s="35"/>
      <c r="RT94" s="35"/>
      <c r="RU94" s="35"/>
      <c r="RV94" s="35"/>
      <c r="RW94" s="35"/>
      <c r="RX94" s="35"/>
      <c r="RY94" s="35"/>
      <c r="RZ94" s="35"/>
      <c r="SA94" s="35"/>
      <c r="SB94" s="35"/>
      <c r="SC94" s="35"/>
      <c r="SD94" s="35"/>
      <c r="SE94" s="35"/>
      <c r="SF94" s="35"/>
      <c r="SG94" s="35"/>
      <c r="SH94" s="35"/>
      <c r="SI94" s="35"/>
      <c r="SJ94" s="35"/>
      <c r="SK94" s="35"/>
      <c r="SL94" s="35"/>
      <c r="SM94" s="35"/>
      <c r="SN94" s="35"/>
      <c r="SO94" s="35"/>
      <c r="SP94" s="35"/>
      <c r="SQ94" s="35"/>
      <c r="SR94" s="35"/>
      <c r="SS94" s="35"/>
      <c r="ST94" s="35"/>
      <c r="SU94" s="35"/>
      <c r="SV94" s="35"/>
      <c r="SW94" s="35"/>
      <c r="SX94" s="35"/>
      <c r="SY94" s="35"/>
      <c r="SZ94" s="35"/>
      <c r="TA94" s="35"/>
      <c r="TB94" s="35"/>
      <c r="TC94" s="35"/>
      <c r="TD94" s="35"/>
      <c r="TE94" s="35"/>
      <c r="TF94" s="35"/>
      <c r="TG94" s="35"/>
      <c r="TH94" s="35"/>
      <c r="TI94" s="35"/>
      <c r="TJ94" s="35"/>
      <c r="TK94" s="35"/>
      <c r="TL94" s="35"/>
      <c r="TM94" s="35"/>
      <c r="TN94" s="35"/>
      <c r="TO94" s="35"/>
      <c r="TP94" s="35"/>
      <c r="TQ94" s="35"/>
      <c r="TR94" s="35"/>
      <c r="TS94" s="35"/>
      <c r="TT94" s="35"/>
      <c r="TU94" s="35"/>
      <c r="TV94" s="35"/>
      <c r="TW94" s="35"/>
      <c r="TX94" s="35"/>
      <c r="TY94" s="35"/>
      <c r="TZ94" s="35"/>
      <c r="UA94" s="35"/>
      <c r="UB94" s="35"/>
      <c r="UC94" s="35"/>
      <c r="UD94" s="35"/>
      <c r="UE94" s="35"/>
      <c r="UF94" s="35"/>
      <c r="UG94" s="35"/>
      <c r="UH94" s="35"/>
      <c r="UI94" s="35"/>
      <c r="UJ94" s="35"/>
      <c r="UK94" s="35"/>
      <c r="UL94" s="35"/>
      <c r="UM94" s="35"/>
      <c r="UN94" s="35"/>
      <c r="UO94" s="35"/>
      <c r="UP94" s="35"/>
      <c r="UQ94" s="35"/>
      <c r="UR94" s="35"/>
      <c r="US94" s="35"/>
      <c r="UT94" s="35"/>
      <c r="UU94" s="35"/>
      <c r="UV94" s="35"/>
      <c r="UW94" s="35"/>
      <c r="UX94" s="35"/>
      <c r="UY94" s="35"/>
      <c r="UZ94" s="35"/>
      <c r="VA94" s="35"/>
      <c r="VB94" s="35"/>
      <c r="VC94" s="35"/>
      <c r="VD94" s="35"/>
      <c r="VE94" s="35"/>
      <c r="VF94" s="35"/>
      <c r="VG94" s="35"/>
      <c r="VH94" s="35"/>
      <c r="VI94" s="35"/>
      <c r="VJ94" s="35"/>
      <c r="VK94" s="35"/>
      <c r="VL94" s="35"/>
      <c r="VM94" s="35"/>
      <c r="VN94" s="35"/>
      <c r="VO94" s="35"/>
      <c r="VP94" s="35"/>
      <c r="VQ94" s="35"/>
      <c r="VR94" s="35"/>
      <c r="VS94" s="35"/>
      <c r="VT94" s="35"/>
      <c r="VU94" s="35"/>
      <c r="VV94" s="35"/>
      <c r="VW94" s="35"/>
      <c r="VX94" s="35"/>
      <c r="VY94" s="35"/>
      <c r="VZ94" s="35"/>
      <c r="WA94" s="35"/>
      <c r="WB94" s="35"/>
      <c r="WC94" s="35"/>
      <c r="WD94" s="35"/>
      <c r="WE94" s="35"/>
      <c r="WF94" s="35"/>
      <c r="WG94" s="35"/>
      <c r="WH94" s="35"/>
      <c r="WI94" s="35"/>
      <c r="WJ94" s="35"/>
      <c r="WK94" s="35"/>
      <c r="WL94" s="35"/>
      <c r="WM94" s="35"/>
      <c r="WN94" s="35"/>
      <c r="WO94" s="35"/>
      <c r="WP94" s="35"/>
      <c r="WQ94" s="35"/>
      <c r="WR94" s="35"/>
      <c r="WS94" s="35"/>
      <c r="WT94" s="35"/>
      <c r="WU94" s="35"/>
      <c r="WV94" s="35"/>
      <c r="WW94" s="35"/>
      <c r="WX94" s="35"/>
      <c r="WY94" s="35"/>
      <c r="WZ94" s="35"/>
      <c r="XA94" s="35"/>
      <c r="XB94" s="35"/>
      <c r="XC94" s="35"/>
      <c r="XD94" s="35"/>
      <c r="XE94" s="35"/>
      <c r="XF94" s="35"/>
      <c r="XG94" s="35"/>
      <c r="XH94" s="35"/>
      <c r="XI94" s="35"/>
      <c r="XJ94" s="35"/>
      <c r="XK94" s="35"/>
      <c r="XL94" s="35"/>
      <c r="XM94" s="35"/>
      <c r="XN94" s="35"/>
      <c r="XO94" s="35"/>
      <c r="XP94" s="35"/>
      <c r="XQ94" s="35"/>
      <c r="XR94" s="35"/>
      <c r="XS94" s="35"/>
      <c r="XT94" s="35"/>
      <c r="XU94" s="35"/>
      <c r="XV94" s="35"/>
      <c r="XW94" s="35"/>
      <c r="XX94" s="35"/>
      <c r="XY94" s="35"/>
      <c r="XZ94" s="35"/>
      <c r="YA94" s="35"/>
      <c r="YB94" s="35"/>
      <c r="YC94" s="35"/>
      <c r="YD94" s="35"/>
      <c r="YE94" s="35"/>
      <c r="YF94" s="35"/>
      <c r="YG94" s="35"/>
      <c r="YH94" s="35"/>
      <c r="YI94" s="35"/>
      <c r="YJ94" s="35"/>
      <c r="YK94" s="35"/>
      <c r="YL94" s="35"/>
      <c r="YM94" s="35"/>
      <c r="YN94" s="35"/>
      <c r="YO94" s="35"/>
      <c r="YP94" s="35"/>
      <c r="YQ94" s="35"/>
      <c r="YR94" s="35"/>
      <c r="YS94" s="35"/>
    </row>
    <row r="95" spans="1:669" ht="18" customHeight="1" x14ac:dyDescent="0.25">
      <c r="A95" s="29" t="s">
        <v>103</v>
      </c>
      <c r="B95" s="13"/>
      <c r="C95" s="14"/>
      <c r="D95" s="14"/>
      <c r="E95" s="29"/>
      <c r="F95" s="29"/>
      <c r="G95" s="121"/>
      <c r="H95" s="121"/>
      <c r="I95" s="142"/>
      <c r="J95" s="142"/>
      <c r="K95" s="121"/>
      <c r="L95" s="142"/>
      <c r="M95" s="121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ID95" s="35"/>
      <c r="IE95" s="35"/>
      <c r="IF95" s="35"/>
      <c r="IG95" s="35"/>
      <c r="IH95" s="35"/>
      <c r="II95" s="35"/>
      <c r="IJ95" s="35"/>
      <c r="IK95" s="35"/>
      <c r="IL95" s="35"/>
      <c r="IM95" s="35"/>
      <c r="IN95" s="35"/>
      <c r="IO95" s="35"/>
      <c r="IP95" s="35"/>
      <c r="IQ95" s="35"/>
      <c r="IR95" s="35"/>
      <c r="IS95" s="35"/>
      <c r="IT95" s="35"/>
      <c r="IU95" s="35"/>
      <c r="IV95" s="35"/>
      <c r="IW95" s="35"/>
      <c r="IX95" s="35"/>
      <c r="IY95" s="35"/>
      <c r="IZ95" s="35"/>
      <c r="JA95" s="35"/>
      <c r="JB95" s="35"/>
      <c r="JC95" s="35"/>
      <c r="JD95" s="35"/>
      <c r="JE95" s="35"/>
      <c r="JF95" s="35"/>
      <c r="JG95" s="35"/>
      <c r="JH95" s="35"/>
      <c r="JI95" s="35"/>
      <c r="JJ95" s="35"/>
      <c r="JK95" s="35"/>
      <c r="JL95" s="35"/>
      <c r="JM95" s="35"/>
      <c r="JN95" s="35"/>
      <c r="JO95" s="35"/>
      <c r="JP95" s="35"/>
      <c r="JQ95" s="35"/>
      <c r="JR95" s="35"/>
      <c r="JS95" s="35"/>
      <c r="JT95" s="35"/>
      <c r="JU95" s="35"/>
      <c r="JV95" s="35"/>
      <c r="JW95" s="35"/>
      <c r="JX95" s="35"/>
      <c r="JY95" s="35"/>
      <c r="JZ95" s="35"/>
      <c r="KA95" s="35"/>
      <c r="KB95" s="35"/>
      <c r="KC95" s="35"/>
      <c r="KD95" s="35"/>
      <c r="KE95" s="35"/>
      <c r="KF95" s="35"/>
      <c r="KG95" s="35"/>
      <c r="KH95" s="35"/>
      <c r="KI95" s="35"/>
      <c r="KJ95" s="35"/>
      <c r="KK95" s="35"/>
      <c r="KL95" s="35"/>
      <c r="KM95" s="35"/>
      <c r="KN95" s="35"/>
      <c r="KO95" s="35"/>
      <c r="KP95" s="35"/>
      <c r="KQ95" s="35"/>
      <c r="KR95" s="35"/>
      <c r="KS95" s="35"/>
      <c r="KT95" s="35"/>
      <c r="KU95" s="35"/>
      <c r="KV95" s="35"/>
      <c r="KW95" s="35"/>
      <c r="KX95" s="35"/>
      <c r="KY95" s="35"/>
      <c r="KZ95" s="35"/>
      <c r="LA95" s="35"/>
      <c r="LB95" s="35"/>
      <c r="LC95" s="35"/>
      <c r="LD95" s="35"/>
      <c r="LE95" s="35"/>
      <c r="LF95" s="35"/>
      <c r="LG95" s="35"/>
      <c r="LH95" s="35"/>
      <c r="LI95" s="35"/>
      <c r="LJ95" s="35"/>
      <c r="LK95" s="35"/>
      <c r="LL95" s="35"/>
      <c r="LM95" s="35"/>
      <c r="LN95" s="35"/>
      <c r="LO95" s="35"/>
      <c r="LP95" s="35"/>
      <c r="LQ95" s="35"/>
      <c r="LR95" s="35"/>
      <c r="LS95" s="35"/>
      <c r="LT95" s="35"/>
      <c r="LU95" s="35"/>
      <c r="LV95" s="35"/>
      <c r="LW95" s="35"/>
      <c r="LX95" s="35"/>
      <c r="LY95" s="35"/>
      <c r="LZ95" s="35"/>
      <c r="MA95" s="35"/>
      <c r="MB95" s="35"/>
      <c r="MC95" s="35"/>
      <c r="MD95" s="35"/>
      <c r="ME95" s="35"/>
      <c r="MF95" s="35"/>
      <c r="MG95" s="35"/>
      <c r="MH95" s="35"/>
      <c r="MI95" s="35"/>
      <c r="MJ95" s="35"/>
      <c r="MK95" s="35"/>
      <c r="ML95" s="35"/>
      <c r="MM95" s="35"/>
      <c r="MN95" s="35"/>
      <c r="MO95" s="35"/>
      <c r="MP95" s="35"/>
      <c r="MQ95" s="35"/>
      <c r="MR95" s="35"/>
      <c r="MS95" s="35"/>
      <c r="MT95" s="35"/>
      <c r="MU95" s="35"/>
      <c r="MV95" s="35"/>
      <c r="MW95" s="35"/>
      <c r="MX95" s="35"/>
      <c r="MY95" s="35"/>
      <c r="MZ95" s="35"/>
      <c r="NA95" s="35"/>
      <c r="NB95" s="35"/>
      <c r="NC95" s="35"/>
      <c r="ND95" s="35"/>
      <c r="NE95" s="35"/>
      <c r="NF95" s="35"/>
      <c r="NG95" s="35"/>
      <c r="NH95" s="35"/>
      <c r="NI95" s="35"/>
      <c r="NJ95" s="35"/>
      <c r="NK95" s="35"/>
      <c r="NL95" s="35"/>
      <c r="NM95" s="35"/>
      <c r="NN95" s="35"/>
      <c r="NO95" s="35"/>
      <c r="NP95" s="35"/>
      <c r="NQ95" s="35"/>
      <c r="NR95" s="35"/>
      <c r="NS95" s="35"/>
      <c r="NT95" s="35"/>
      <c r="NU95" s="35"/>
      <c r="NV95" s="35"/>
      <c r="NW95" s="35"/>
      <c r="NX95" s="35"/>
      <c r="NY95" s="35"/>
      <c r="NZ95" s="35"/>
      <c r="OA95" s="35"/>
      <c r="OB95" s="35"/>
      <c r="OC95" s="35"/>
      <c r="OD95" s="35"/>
      <c r="OE95" s="35"/>
      <c r="OF95" s="35"/>
      <c r="OG95" s="35"/>
      <c r="OH95" s="35"/>
      <c r="OI95" s="35"/>
      <c r="OJ95" s="35"/>
      <c r="OK95" s="35"/>
      <c r="OL95" s="35"/>
      <c r="OM95" s="35"/>
      <c r="ON95" s="35"/>
      <c r="OO95" s="35"/>
      <c r="OP95" s="35"/>
      <c r="OQ95" s="35"/>
      <c r="OR95" s="35"/>
      <c r="OS95" s="35"/>
      <c r="OT95" s="35"/>
      <c r="OU95" s="35"/>
      <c r="OV95" s="35"/>
      <c r="OW95" s="35"/>
      <c r="OX95" s="35"/>
      <c r="OY95" s="35"/>
      <c r="OZ95" s="35"/>
      <c r="PA95" s="35"/>
      <c r="PB95" s="35"/>
      <c r="PC95" s="35"/>
      <c r="PD95" s="35"/>
      <c r="PE95" s="35"/>
      <c r="PF95" s="35"/>
      <c r="PG95" s="35"/>
      <c r="PH95" s="35"/>
      <c r="PI95" s="35"/>
      <c r="PJ95" s="35"/>
      <c r="PK95" s="35"/>
      <c r="PL95" s="35"/>
      <c r="PM95" s="35"/>
      <c r="PN95" s="35"/>
      <c r="PO95" s="35"/>
      <c r="PP95" s="35"/>
      <c r="PQ95" s="35"/>
      <c r="PR95" s="35"/>
      <c r="PS95" s="35"/>
      <c r="PT95" s="35"/>
      <c r="PU95" s="35"/>
      <c r="PV95" s="35"/>
      <c r="PW95" s="35"/>
      <c r="PX95" s="35"/>
      <c r="PY95" s="35"/>
      <c r="PZ95" s="35"/>
      <c r="QA95" s="35"/>
      <c r="QB95" s="35"/>
      <c r="QC95" s="35"/>
      <c r="QD95" s="35"/>
      <c r="QE95" s="35"/>
      <c r="QF95" s="35"/>
      <c r="QG95" s="35"/>
      <c r="QH95" s="35"/>
      <c r="QI95" s="35"/>
      <c r="QJ95" s="35"/>
      <c r="QK95" s="35"/>
      <c r="QL95" s="35"/>
      <c r="QM95" s="35"/>
      <c r="QN95" s="35"/>
      <c r="QO95" s="35"/>
      <c r="QP95" s="35"/>
      <c r="QQ95" s="35"/>
      <c r="QR95" s="35"/>
      <c r="QS95" s="35"/>
      <c r="QT95" s="35"/>
      <c r="QU95" s="35"/>
      <c r="QV95" s="35"/>
      <c r="QW95" s="35"/>
      <c r="QX95" s="35"/>
      <c r="QY95" s="35"/>
      <c r="QZ95" s="35"/>
      <c r="RA95" s="35"/>
      <c r="RB95" s="35"/>
      <c r="RC95" s="35"/>
      <c r="RD95" s="35"/>
      <c r="RE95" s="35"/>
      <c r="RF95" s="35"/>
      <c r="RG95" s="35"/>
      <c r="RH95" s="35"/>
      <c r="RI95" s="35"/>
      <c r="RJ95" s="35"/>
      <c r="RK95" s="35"/>
      <c r="RL95" s="35"/>
      <c r="RM95" s="35"/>
      <c r="RN95" s="35"/>
      <c r="RO95" s="35"/>
      <c r="RP95" s="35"/>
      <c r="RQ95" s="35"/>
      <c r="RR95" s="35"/>
      <c r="RS95" s="35"/>
      <c r="RT95" s="35"/>
      <c r="RU95" s="35"/>
      <c r="RV95" s="35"/>
      <c r="RW95" s="35"/>
      <c r="RX95" s="35"/>
      <c r="RY95" s="35"/>
      <c r="RZ95" s="35"/>
      <c r="SA95" s="35"/>
      <c r="SB95" s="35"/>
      <c r="SC95" s="35"/>
      <c r="SD95" s="35"/>
      <c r="SE95" s="35"/>
      <c r="SF95" s="35"/>
      <c r="SG95" s="35"/>
      <c r="SH95" s="35"/>
      <c r="SI95" s="35"/>
      <c r="SJ95" s="35"/>
      <c r="SK95" s="35"/>
      <c r="SL95" s="35"/>
      <c r="SM95" s="35"/>
      <c r="SN95" s="35"/>
      <c r="SO95" s="35"/>
      <c r="SP95" s="35"/>
      <c r="SQ95" s="35"/>
      <c r="SR95" s="35"/>
      <c r="SS95" s="35"/>
      <c r="ST95" s="35"/>
      <c r="SU95" s="35"/>
      <c r="SV95" s="35"/>
      <c r="SW95" s="35"/>
      <c r="SX95" s="35"/>
      <c r="SY95" s="35"/>
      <c r="SZ95" s="35"/>
      <c r="TA95" s="35"/>
      <c r="TB95" s="35"/>
      <c r="TC95" s="35"/>
      <c r="TD95" s="35"/>
      <c r="TE95" s="35"/>
      <c r="TF95" s="35"/>
      <c r="TG95" s="35"/>
      <c r="TH95" s="35"/>
      <c r="TI95" s="35"/>
      <c r="TJ95" s="35"/>
      <c r="TK95" s="35"/>
      <c r="TL95" s="35"/>
      <c r="TM95" s="35"/>
      <c r="TN95" s="35"/>
      <c r="TO95" s="35"/>
      <c r="TP95" s="35"/>
      <c r="TQ95" s="35"/>
      <c r="TR95" s="35"/>
      <c r="TS95" s="35"/>
      <c r="TT95" s="35"/>
      <c r="TU95" s="35"/>
      <c r="TV95" s="35"/>
      <c r="TW95" s="35"/>
      <c r="TX95" s="35"/>
      <c r="TY95" s="35"/>
      <c r="TZ95" s="35"/>
      <c r="UA95" s="35"/>
      <c r="UB95" s="35"/>
      <c r="UC95" s="35"/>
      <c r="UD95" s="35"/>
      <c r="UE95" s="35"/>
      <c r="UF95" s="35"/>
      <c r="UG95" s="35"/>
      <c r="UH95" s="35"/>
      <c r="UI95" s="35"/>
      <c r="UJ95" s="35"/>
      <c r="UK95" s="35"/>
      <c r="UL95" s="35"/>
      <c r="UM95" s="35"/>
      <c r="UN95" s="35"/>
      <c r="UO95" s="35"/>
      <c r="UP95" s="35"/>
      <c r="UQ95" s="35"/>
      <c r="UR95" s="35"/>
      <c r="US95" s="35"/>
      <c r="UT95" s="35"/>
      <c r="UU95" s="35"/>
      <c r="UV95" s="35"/>
      <c r="UW95" s="35"/>
      <c r="UX95" s="35"/>
      <c r="UY95" s="35"/>
      <c r="UZ95" s="35"/>
      <c r="VA95" s="35"/>
      <c r="VB95" s="35"/>
      <c r="VC95" s="35"/>
      <c r="VD95" s="35"/>
      <c r="VE95" s="35"/>
      <c r="VF95" s="35"/>
      <c r="VG95" s="35"/>
      <c r="VH95" s="35"/>
      <c r="VI95" s="35"/>
      <c r="VJ95" s="35"/>
      <c r="VK95" s="35"/>
      <c r="VL95" s="35"/>
      <c r="VM95" s="35"/>
      <c r="VN95" s="35"/>
      <c r="VO95" s="35"/>
      <c r="VP95" s="35"/>
      <c r="VQ95" s="35"/>
      <c r="VR95" s="35"/>
      <c r="VS95" s="35"/>
      <c r="VT95" s="35"/>
      <c r="VU95" s="35"/>
      <c r="VV95" s="35"/>
      <c r="VW95" s="35"/>
      <c r="VX95" s="35"/>
      <c r="VY95" s="35"/>
      <c r="VZ95" s="35"/>
      <c r="WA95" s="35"/>
      <c r="WB95" s="35"/>
      <c r="WC95" s="35"/>
      <c r="WD95" s="35"/>
      <c r="WE95" s="35"/>
      <c r="WF95" s="35"/>
      <c r="WG95" s="35"/>
      <c r="WH95" s="35"/>
      <c r="WI95" s="35"/>
      <c r="WJ95" s="35"/>
      <c r="WK95" s="35"/>
      <c r="WL95" s="35"/>
      <c r="WM95" s="35"/>
      <c r="WN95" s="35"/>
      <c r="WO95" s="35"/>
      <c r="WP95" s="35"/>
      <c r="WQ95" s="35"/>
      <c r="WR95" s="35"/>
      <c r="WS95" s="35"/>
      <c r="WT95" s="35"/>
      <c r="WU95" s="35"/>
      <c r="WV95" s="35"/>
      <c r="WW95" s="35"/>
      <c r="WX95" s="35"/>
      <c r="WY95" s="35"/>
      <c r="WZ95" s="35"/>
      <c r="XA95" s="35"/>
      <c r="XB95" s="35"/>
      <c r="XC95" s="35"/>
      <c r="XD95" s="35"/>
      <c r="XE95" s="35"/>
      <c r="XF95" s="35"/>
      <c r="XG95" s="35"/>
      <c r="XH95" s="35"/>
      <c r="XI95" s="35"/>
      <c r="XJ95" s="35"/>
      <c r="XK95" s="35"/>
      <c r="XL95" s="35"/>
      <c r="XM95" s="35"/>
      <c r="XN95" s="35"/>
      <c r="XO95" s="35"/>
      <c r="XP95" s="35"/>
      <c r="XQ95" s="35"/>
      <c r="XR95" s="35"/>
      <c r="XS95" s="35"/>
      <c r="XT95" s="35"/>
      <c r="XU95" s="35"/>
      <c r="XV95" s="35"/>
      <c r="XW95" s="35"/>
      <c r="XX95" s="35"/>
      <c r="XY95" s="35"/>
      <c r="XZ95" s="35"/>
      <c r="YA95" s="35"/>
      <c r="YB95" s="35"/>
      <c r="YC95" s="35"/>
      <c r="YD95" s="35"/>
      <c r="YE95" s="35"/>
      <c r="YF95" s="35"/>
      <c r="YG95" s="35"/>
      <c r="YH95" s="35"/>
      <c r="YI95" s="35"/>
      <c r="YJ95" s="35"/>
      <c r="YK95" s="35"/>
      <c r="YL95" s="35"/>
      <c r="YM95" s="35"/>
      <c r="YN95" s="35"/>
      <c r="YO95" s="35"/>
      <c r="YP95" s="35"/>
      <c r="YQ95" s="35"/>
      <c r="YR95" s="35"/>
      <c r="YS95" s="35"/>
    </row>
    <row r="96" spans="1:669" ht="15.75" x14ac:dyDescent="0.25">
      <c r="A96" s="32" t="s">
        <v>104</v>
      </c>
      <c r="B96" s="74" t="s">
        <v>186</v>
      </c>
      <c r="C96" s="15" t="s">
        <v>66</v>
      </c>
      <c r="D96" s="15" t="s">
        <v>199</v>
      </c>
      <c r="E96" s="16">
        <v>44487</v>
      </c>
      <c r="F96" s="12" t="s">
        <v>100</v>
      </c>
      <c r="G96" s="138">
        <v>90000</v>
      </c>
      <c r="H96" s="138">
        <v>2583</v>
      </c>
      <c r="I96" s="138">
        <v>9753.1200000000008</v>
      </c>
      <c r="J96" s="138">
        <v>2736</v>
      </c>
      <c r="K96" s="138">
        <v>25</v>
      </c>
      <c r="L96" s="138">
        <v>15097.12</v>
      </c>
      <c r="M96" s="138">
        <v>74902.880000000005</v>
      </c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ID96" s="35"/>
      <c r="IE96" s="35"/>
      <c r="IF96" s="35"/>
      <c r="IG96" s="35"/>
      <c r="IH96" s="35"/>
      <c r="II96" s="35"/>
      <c r="IJ96" s="35"/>
      <c r="IK96" s="35"/>
      <c r="IL96" s="35"/>
      <c r="IM96" s="35"/>
      <c r="IN96" s="35"/>
      <c r="IO96" s="35"/>
      <c r="IP96" s="35"/>
      <c r="IQ96" s="35"/>
      <c r="IR96" s="35"/>
      <c r="IS96" s="35"/>
      <c r="IT96" s="35"/>
      <c r="IU96" s="35"/>
      <c r="IV96" s="35"/>
      <c r="IW96" s="35"/>
      <c r="IX96" s="35"/>
      <c r="IY96" s="35"/>
      <c r="IZ96" s="35"/>
      <c r="JA96" s="35"/>
      <c r="JB96" s="35"/>
      <c r="JC96" s="35"/>
      <c r="JD96" s="35"/>
      <c r="JE96" s="35"/>
      <c r="JF96" s="35"/>
      <c r="JG96" s="35"/>
      <c r="JH96" s="35"/>
      <c r="JI96" s="35"/>
      <c r="JJ96" s="35"/>
      <c r="JK96" s="35"/>
      <c r="JL96" s="35"/>
      <c r="JM96" s="35"/>
      <c r="JN96" s="35"/>
      <c r="JO96" s="35"/>
      <c r="JP96" s="35"/>
      <c r="JQ96" s="35"/>
      <c r="JR96" s="35"/>
      <c r="JS96" s="35"/>
      <c r="JT96" s="35"/>
      <c r="JU96" s="35"/>
      <c r="JV96" s="35"/>
      <c r="JW96" s="35"/>
      <c r="JX96" s="35"/>
      <c r="JY96" s="35"/>
      <c r="JZ96" s="35"/>
      <c r="KA96" s="35"/>
      <c r="KB96" s="35"/>
      <c r="KC96" s="35"/>
      <c r="KD96" s="35"/>
      <c r="KE96" s="35"/>
      <c r="KF96" s="35"/>
      <c r="KG96" s="35"/>
      <c r="KH96" s="35"/>
      <c r="KI96" s="35"/>
      <c r="KJ96" s="35"/>
      <c r="KK96" s="35"/>
      <c r="KL96" s="35"/>
      <c r="KM96" s="35"/>
      <c r="KN96" s="35"/>
      <c r="KO96" s="35"/>
      <c r="KP96" s="35"/>
      <c r="KQ96" s="35"/>
      <c r="KR96" s="35"/>
      <c r="KS96" s="35"/>
      <c r="KT96" s="35"/>
      <c r="KU96" s="35"/>
      <c r="KV96" s="35"/>
      <c r="KW96" s="35"/>
      <c r="KX96" s="35"/>
      <c r="KY96" s="35"/>
      <c r="KZ96" s="35"/>
      <c r="LA96" s="35"/>
      <c r="LB96" s="35"/>
      <c r="LC96" s="35"/>
      <c r="LD96" s="35"/>
      <c r="LE96" s="35"/>
      <c r="LF96" s="35"/>
      <c r="LG96" s="35"/>
      <c r="LH96" s="35"/>
      <c r="LI96" s="35"/>
      <c r="LJ96" s="35"/>
      <c r="LK96" s="35"/>
      <c r="LL96" s="35"/>
      <c r="LM96" s="35"/>
      <c r="LN96" s="35"/>
      <c r="LO96" s="35"/>
      <c r="LP96" s="35"/>
      <c r="LQ96" s="35"/>
      <c r="LR96" s="35"/>
      <c r="LS96" s="35"/>
      <c r="LT96" s="35"/>
      <c r="LU96" s="35"/>
      <c r="LV96" s="35"/>
      <c r="LW96" s="35"/>
      <c r="LX96" s="35"/>
      <c r="LY96" s="35"/>
      <c r="LZ96" s="35"/>
      <c r="MA96" s="35"/>
      <c r="MB96" s="35"/>
      <c r="MC96" s="35"/>
      <c r="MD96" s="35"/>
      <c r="ME96" s="35"/>
      <c r="MF96" s="35"/>
      <c r="MG96" s="35"/>
      <c r="MH96" s="35"/>
      <c r="MI96" s="35"/>
      <c r="MJ96" s="35"/>
      <c r="MK96" s="35"/>
      <c r="ML96" s="35"/>
      <c r="MM96" s="35"/>
      <c r="MN96" s="35"/>
      <c r="MO96" s="35"/>
      <c r="MP96" s="35"/>
      <c r="MQ96" s="35"/>
      <c r="MR96" s="35"/>
      <c r="MS96" s="35"/>
      <c r="MT96" s="35"/>
      <c r="MU96" s="35"/>
      <c r="MV96" s="35"/>
      <c r="MW96" s="35"/>
      <c r="MX96" s="35"/>
      <c r="MY96" s="35"/>
      <c r="MZ96" s="35"/>
      <c r="NA96" s="35"/>
      <c r="NB96" s="35"/>
      <c r="NC96" s="35"/>
      <c r="ND96" s="35"/>
      <c r="NE96" s="35"/>
      <c r="NF96" s="35"/>
      <c r="NG96" s="35"/>
      <c r="NH96" s="35"/>
      <c r="NI96" s="35"/>
      <c r="NJ96" s="35"/>
      <c r="NK96" s="35"/>
      <c r="NL96" s="35"/>
      <c r="NM96" s="35"/>
      <c r="NN96" s="35"/>
      <c r="NO96" s="35"/>
      <c r="NP96" s="35"/>
      <c r="NQ96" s="35"/>
      <c r="NR96" s="35"/>
      <c r="NS96" s="35"/>
      <c r="NT96" s="35"/>
      <c r="NU96" s="35"/>
      <c r="NV96" s="35"/>
      <c r="NW96" s="35"/>
      <c r="NX96" s="35"/>
      <c r="NY96" s="35"/>
      <c r="NZ96" s="35"/>
      <c r="OA96" s="35"/>
      <c r="OB96" s="35"/>
      <c r="OC96" s="35"/>
      <c r="OD96" s="35"/>
      <c r="OE96" s="35"/>
      <c r="OF96" s="35"/>
      <c r="OG96" s="35"/>
      <c r="OH96" s="35"/>
      <c r="OI96" s="35"/>
      <c r="OJ96" s="35"/>
      <c r="OK96" s="35"/>
      <c r="OL96" s="35"/>
      <c r="OM96" s="35"/>
      <c r="ON96" s="35"/>
      <c r="OO96" s="35"/>
      <c r="OP96" s="35"/>
      <c r="OQ96" s="35"/>
      <c r="OR96" s="35"/>
      <c r="OS96" s="35"/>
      <c r="OT96" s="35"/>
      <c r="OU96" s="35"/>
      <c r="OV96" s="35"/>
      <c r="OW96" s="35"/>
      <c r="OX96" s="35"/>
      <c r="OY96" s="35"/>
      <c r="OZ96" s="35"/>
      <c r="PA96" s="35"/>
      <c r="PB96" s="35"/>
      <c r="PC96" s="35"/>
      <c r="PD96" s="35"/>
      <c r="PE96" s="35"/>
      <c r="PF96" s="35"/>
      <c r="PG96" s="35"/>
      <c r="PH96" s="35"/>
      <c r="PI96" s="35"/>
      <c r="PJ96" s="35"/>
      <c r="PK96" s="35"/>
      <c r="PL96" s="35"/>
      <c r="PM96" s="35"/>
      <c r="PN96" s="35"/>
      <c r="PO96" s="35"/>
      <c r="PP96" s="35"/>
      <c r="PQ96" s="35"/>
      <c r="PR96" s="35"/>
      <c r="PS96" s="35"/>
      <c r="PT96" s="35"/>
      <c r="PU96" s="35"/>
      <c r="PV96" s="35"/>
      <c r="PW96" s="35"/>
      <c r="PX96" s="35"/>
      <c r="PY96" s="35"/>
      <c r="PZ96" s="35"/>
      <c r="QA96" s="35"/>
      <c r="QB96" s="35"/>
      <c r="QC96" s="35"/>
      <c r="QD96" s="35"/>
      <c r="QE96" s="35"/>
      <c r="QF96" s="35"/>
      <c r="QG96" s="35"/>
      <c r="QH96" s="35"/>
      <c r="QI96" s="35"/>
      <c r="QJ96" s="35"/>
      <c r="QK96" s="35"/>
      <c r="QL96" s="35"/>
      <c r="QM96" s="35"/>
      <c r="QN96" s="35"/>
      <c r="QO96" s="35"/>
      <c r="QP96" s="35"/>
      <c r="QQ96" s="35"/>
      <c r="QR96" s="35"/>
      <c r="QS96" s="35"/>
      <c r="QT96" s="35"/>
      <c r="QU96" s="35"/>
      <c r="QV96" s="35"/>
      <c r="QW96" s="35"/>
      <c r="QX96" s="35"/>
      <c r="QY96" s="35"/>
      <c r="QZ96" s="35"/>
      <c r="RA96" s="35"/>
      <c r="RB96" s="35"/>
      <c r="RC96" s="35"/>
      <c r="RD96" s="35"/>
      <c r="RE96" s="35"/>
      <c r="RF96" s="35"/>
      <c r="RG96" s="35"/>
      <c r="RH96" s="35"/>
      <c r="RI96" s="35"/>
      <c r="RJ96" s="35"/>
      <c r="RK96" s="35"/>
      <c r="RL96" s="35"/>
      <c r="RM96" s="35"/>
      <c r="RN96" s="35"/>
      <c r="RO96" s="35"/>
      <c r="RP96" s="35"/>
      <c r="RQ96" s="35"/>
      <c r="RR96" s="35"/>
      <c r="RS96" s="35"/>
      <c r="RT96" s="35"/>
      <c r="RU96" s="35"/>
      <c r="RV96" s="35"/>
      <c r="RW96" s="35"/>
      <c r="RX96" s="35"/>
      <c r="RY96" s="35"/>
      <c r="RZ96" s="35"/>
      <c r="SA96" s="35"/>
      <c r="SB96" s="35"/>
      <c r="SC96" s="35"/>
      <c r="SD96" s="35"/>
      <c r="SE96" s="35"/>
      <c r="SF96" s="35"/>
      <c r="SG96" s="35"/>
      <c r="SH96" s="35"/>
      <c r="SI96" s="35"/>
      <c r="SJ96" s="35"/>
      <c r="SK96" s="35"/>
      <c r="SL96" s="35"/>
      <c r="SM96" s="35"/>
      <c r="SN96" s="35"/>
      <c r="SO96" s="35"/>
      <c r="SP96" s="35"/>
      <c r="SQ96" s="35"/>
      <c r="SR96" s="35"/>
      <c r="SS96" s="35"/>
      <c r="ST96" s="35"/>
      <c r="SU96" s="35"/>
      <c r="SV96" s="35"/>
      <c r="SW96" s="35"/>
      <c r="SX96" s="35"/>
      <c r="SY96" s="35"/>
      <c r="SZ96" s="35"/>
      <c r="TA96" s="35"/>
      <c r="TB96" s="35"/>
      <c r="TC96" s="35"/>
      <c r="TD96" s="35"/>
      <c r="TE96" s="35"/>
      <c r="TF96" s="35"/>
      <c r="TG96" s="35"/>
      <c r="TH96" s="35"/>
      <c r="TI96" s="35"/>
      <c r="TJ96" s="35"/>
      <c r="TK96" s="35"/>
      <c r="TL96" s="35"/>
      <c r="TM96" s="35"/>
      <c r="TN96" s="35"/>
      <c r="TO96" s="35"/>
      <c r="TP96" s="35"/>
      <c r="TQ96" s="35"/>
      <c r="TR96" s="35"/>
      <c r="TS96" s="35"/>
      <c r="TT96" s="35"/>
      <c r="TU96" s="35"/>
      <c r="TV96" s="35"/>
      <c r="TW96" s="35"/>
      <c r="TX96" s="35"/>
      <c r="TY96" s="35"/>
      <c r="TZ96" s="35"/>
      <c r="UA96" s="35"/>
      <c r="UB96" s="35"/>
      <c r="UC96" s="35"/>
      <c r="UD96" s="35"/>
      <c r="UE96" s="35"/>
      <c r="UF96" s="35"/>
      <c r="UG96" s="35"/>
      <c r="UH96" s="35"/>
      <c r="UI96" s="35"/>
      <c r="UJ96" s="35"/>
      <c r="UK96" s="35"/>
      <c r="UL96" s="35"/>
      <c r="UM96" s="35"/>
      <c r="UN96" s="35"/>
      <c r="UO96" s="35"/>
      <c r="UP96" s="35"/>
      <c r="UQ96" s="35"/>
      <c r="UR96" s="35"/>
      <c r="US96" s="35"/>
      <c r="UT96" s="35"/>
      <c r="UU96" s="35"/>
      <c r="UV96" s="35"/>
      <c r="UW96" s="35"/>
      <c r="UX96" s="35"/>
      <c r="UY96" s="35"/>
      <c r="UZ96" s="35"/>
      <c r="VA96" s="35"/>
      <c r="VB96" s="35"/>
      <c r="VC96" s="35"/>
      <c r="VD96" s="35"/>
      <c r="VE96" s="35"/>
      <c r="VF96" s="35"/>
      <c r="VG96" s="35"/>
      <c r="VH96" s="35"/>
      <c r="VI96" s="35"/>
      <c r="VJ96" s="35"/>
      <c r="VK96" s="35"/>
      <c r="VL96" s="35"/>
      <c r="VM96" s="35"/>
      <c r="VN96" s="35"/>
      <c r="VO96" s="35"/>
      <c r="VP96" s="35"/>
      <c r="VQ96" s="35"/>
      <c r="VR96" s="35"/>
      <c r="VS96" s="35"/>
      <c r="VT96" s="35"/>
      <c r="VU96" s="35"/>
      <c r="VV96" s="35"/>
      <c r="VW96" s="35"/>
      <c r="VX96" s="35"/>
      <c r="VY96" s="35"/>
      <c r="VZ96" s="35"/>
      <c r="WA96" s="35"/>
      <c r="WB96" s="35"/>
      <c r="WC96" s="35"/>
      <c r="WD96" s="35"/>
      <c r="WE96" s="35"/>
      <c r="WF96" s="35"/>
      <c r="WG96" s="35"/>
      <c r="WH96" s="35"/>
      <c r="WI96" s="35"/>
      <c r="WJ96" s="35"/>
      <c r="WK96" s="35"/>
      <c r="WL96" s="35"/>
      <c r="WM96" s="35"/>
      <c r="WN96" s="35"/>
      <c r="WO96" s="35"/>
      <c r="WP96" s="35"/>
      <c r="WQ96" s="35"/>
      <c r="WR96" s="35"/>
      <c r="WS96" s="35"/>
      <c r="WT96" s="35"/>
      <c r="WU96" s="35"/>
      <c r="WV96" s="35"/>
      <c r="WW96" s="35"/>
      <c r="WX96" s="35"/>
      <c r="WY96" s="35"/>
      <c r="WZ96" s="35"/>
      <c r="XA96" s="35"/>
      <c r="XB96" s="35"/>
      <c r="XC96" s="35"/>
      <c r="XD96" s="35"/>
      <c r="XE96" s="35"/>
      <c r="XF96" s="35"/>
      <c r="XG96" s="35"/>
      <c r="XH96" s="35"/>
      <c r="XI96" s="35"/>
      <c r="XJ96" s="35"/>
      <c r="XK96" s="35"/>
      <c r="XL96" s="35"/>
      <c r="XM96" s="35"/>
      <c r="XN96" s="35"/>
      <c r="XO96" s="35"/>
      <c r="XP96" s="35"/>
      <c r="XQ96" s="35"/>
      <c r="XR96" s="35"/>
      <c r="XS96" s="35"/>
      <c r="XT96" s="35"/>
      <c r="XU96" s="35"/>
      <c r="XV96" s="35"/>
      <c r="XW96" s="35"/>
      <c r="XX96" s="35"/>
      <c r="XY96" s="35"/>
      <c r="XZ96" s="35"/>
      <c r="YA96" s="35"/>
      <c r="YB96" s="35"/>
      <c r="YC96" s="35"/>
      <c r="YD96" s="35"/>
      <c r="YE96" s="35"/>
      <c r="YF96" s="35"/>
      <c r="YG96" s="35"/>
      <c r="YH96" s="35"/>
      <c r="YI96" s="35"/>
      <c r="YJ96" s="35"/>
      <c r="YK96" s="35"/>
      <c r="YL96" s="35"/>
      <c r="YM96" s="35"/>
      <c r="YN96" s="35"/>
      <c r="YO96" s="35"/>
      <c r="YP96" s="35"/>
      <c r="YQ96" s="35"/>
      <c r="YR96" s="35"/>
      <c r="YS96" s="35"/>
    </row>
    <row r="97" spans="1:669" ht="15.75" x14ac:dyDescent="0.25">
      <c r="A97" s="47" t="s">
        <v>13</v>
      </c>
      <c r="B97" s="67">
        <v>1</v>
      </c>
      <c r="C97" s="48"/>
      <c r="D97" s="48"/>
      <c r="E97" s="66"/>
      <c r="F97" s="65"/>
      <c r="G97" s="105">
        <f>G96</f>
        <v>90000</v>
      </c>
      <c r="H97" s="105">
        <f t="shared" ref="H97:L97" si="19">H96</f>
        <v>2583</v>
      </c>
      <c r="I97" s="144">
        <f>I96</f>
        <v>9753.1200000000008</v>
      </c>
      <c r="J97" s="141">
        <f t="shared" si="19"/>
        <v>2736</v>
      </c>
      <c r="K97" s="105">
        <f>K96</f>
        <v>25</v>
      </c>
      <c r="L97" s="141">
        <f t="shared" si="19"/>
        <v>15097.12</v>
      </c>
      <c r="M97" s="105">
        <f>M96</f>
        <v>74902.880000000005</v>
      </c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ID97" s="35"/>
      <c r="IE97" s="35"/>
      <c r="IF97" s="35"/>
      <c r="IG97" s="35"/>
      <c r="IH97" s="35"/>
      <c r="II97" s="35"/>
      <c r="IJ97" s="35"/>
      <c r="IK97" s="35"/>
      <c r="IL97" s="35"/>
      <c r="IM97" s="35"/>
      <c r="IN97" s="35"/>
      <c r="IO97" s="35"/>
      <c r="IP97" s="35"/>
      <c r="IQ97" s="35"/>
      <c r="IR97" s="35"/>
      <c r="IS97" s="35"/>
      <c r="IT97" s="35"/>
      <c r="IU97" s="35"/>
      <c r="IV97" s="35"/>
      <c r="IW97" s="35"/>
      <c r="IX97" s="35"/>
      <c r="IY97" s="35"/>
      <c r="IZ97" s="35"/>
      <c r="JA97" s="35"/>
      <c r="JB97" s="35"/>
      <c r="JC97" s="35"/>
      <c r="JD97" s="35"/>
      <c r="JE97" s="35"/>
      <c r="JF97" s="35"/>
      <c r="JG97" s="35"/>
      <c r="JH97" s="35"/>
      <c r="JI97" s="35"/>
      <c r="JJ97" s="35"/>
      <c r="JK97" s="35"/>
      <c r="JL97" s="35"/>
      <c r="JM97" s="35"/>
      <c r="JN97" s="35"/>
      <c r="JO97" s="35"/>
      <c r="JP97" s="35"/>
      <c r="JQ97" s="35"/>
      <c r="JR97" s="35"/>
      <c r="JS97" s="35"/>
      <c r="JT97" s="35"/>
      <c r="JU97" s="35"/>
      <c r="JV97" s="35"/>
      <c r="JW97" s="35"/>
      <c r="JX97" s="35"/>
      <c r="JY97" s="35"/>
      <c r="JZ97" s="35"/>
      <c r="KA97" s="35"/>
      <c r="KB97" s="35"/>
      <c r="KC97" s="35"/>
      <c r="KD97" s="35"/>
      <c r="KE97" s="35"/>
      <c r="KF97" s="35"/>
      <c r="KG97" s="35"/>
      <c r="KH97" s="35"/>
      <c r="KI97" s="35"/>
      <c r="KJ97" s="35"/>
      <c r="KK97" s="35"/>
      <c r="KL97" s="35"/>
      <c r="KM97" s="35"/>
      <c r="KN97" s="35"/>
      <c r="KO97" s="35"/>
      <c r="KP97" s="35"/>
      <c r="KQ97" s="35"/>
      <c r="KR97" s="35"/>
      <c r="KS97" s="35"/>
      <c r="KT97" s="35"/>
      <c r="KU97" s="35"/>
      <c r="KV97" s="35"/>
      <c r="KW97" s="35"/>
      <c r="KX97" s="35"/>
      <c r="KY97" s="35"/>
      <c r="KZ97" s="35"/>
      <c r="LA97" s="35"/>
      <c r="LB97" s="35"/>
      <c r="LC97" s="35"/>
      <c r="LD97" s="35"/>
      <c r="LE97" s="35"/>
      <c r="LF97" s="35"/>
      <c r="LG97" s="35"/>
      <c r="LH97" s="35"/>
      <c r="LI97" s="35"/>
      <c r="LJ97" s="35"/>
      <c r="LK97" s="35"/>
      <c r="LL97" s="35"/>
      <c r="LM97" s="35"/>
      <c r="LN97" s="35"/>
      <c r="LO97" s="35"/>
      <c r="LP97" s="35"/>
      <c r="LQ97" s="35"/>
      <c r="LR97" s="35"/>
      <c r="LS97" s="35"/>
      <c r="LT97" s="35"/>
      <c r="LU97" s="35"/>
      <c r="LV97" s="35"/>
      <c r="LW97" s="35"/>
      <c r="LX97" s="35"/>
      <c r="LY97" s="35"/>
      <c r="LZ97" s="35"/>
      <c r="MA97" s="35"/>
      <c r="MB97" s="35"/>
      <c r="MC97" s="35"/>
      <c r="MD97" s="35"/>
      <c r="ME97" s="35"/>
      <c r="MF97" s="35"/>
      <c r="MG97" s="35"/>
      <c r="MH97" s="35"/>
      <c r="MI97" s="35"/>
      <c r="MJ97" s="35"/>
      <c r="MK97" s="35"/>
      <c r="ML97" s="35"/>
      <c r="MM97" s="35"/>
      <c r="MN97" s="35"/>
      <c r="MO97" s="35"/>
      <c r="MP97" s="35"/>
      <c r="MQ97" s="35"/>
      <c r="MR97" s="35"/>
      <c r="MS97" s="35"/>
      <c r="MT97" s="35"/>
      <c r="MU97" s="35"/>
      <c r="MV97" s="35"/>
      <c r="MW97" s="35"/>
      <c r="MX97" s="35"/>
      <c r="MY97" s="35"/>
      <c r="MZ97" s="35"/>
      <c r="NA97" s="35"/>
      <c r="NB97" s="35"/>
      <c r="NC97" s="35"/>
      <c r="ND97" s="35"/>
      <c r="NE97" s="35"/>
      <c r="NF97" s="35"/>
      <c r="NG97" s="35"/>
      <c r="NH97" s="35"/>
      <c r="NI97" s="35"/>
      <c r="NJ97" s="35"/>
      <c r="NK97" s="35"/>
      <c r="NL97" s="35"/>
      <c r="NM97" s="35"/>
      <c r="NN97" s="35"/>
      <c r="NO97" s="35"/>
      <c r="NP97" s="35"/>
      <c r="NQ97" s="35"/>
      <c r="NR97" s="35"/>
      <c r="NS97" s="35"/>
      <c r="NT97" s="35"/>
      <c r="NU97" s="35"/>
      <c r="NV97" s="35"/>
      <c r="NW97" s="35"/>
      <c r="NX97" s="35"/>
      <c r="NY97" s="35"/>
      <c r="NZ97" s="35"/>
      <c r="OA97" s="35"/>
      <c r="OB97" s="35"/>
      <c r="OC97" s="35"/>
      <c r="OD97" s="35"/>
      <c r="OE97" s="35"/>
      <c r="OF97" s="35"/>
      <c r="OG97" s="35"/>
      <c r="OH97" s="35"/>
      <c r="OI97" s="35"/>
      <c r="OJ97" s="35"/>
      <c r="OK97" s="35"/>
      <c r="OL97" s="35"/>
      <c r="OM97" s="35"/>
      <c r="ON97" s="35"/>
      <c r="OO97" s="35"/>
      <c r="OP97" s="35"/>
      <c r="OQ97" s="35"/>
      <c r="OR97" s="35"/>
      <c r="OS97" s="35"/>
      <c r="OT97" s="35"/>
      <c r="OU97" s="35"/>
      <c r="OV97" s="35"/>
      <c r="OW97" s="35"/>
      <c r="OX97" s="35"/>
      <c r="OY97" s="35"/>
      <c r="OZ97" s="35"/>
      <c r="PA97" s="35"/>
      <c r="PB97" s="35"/>
      <c r="PC97" s="35"/>
      <c r="PD97" s="35"/>
      <c r="PE97" s="35"/>
      <c r="PF97" s="35"/>
      <c r="PG97" s="35"/>
      <c r="PH97" s="35"/>
      <c r="PI97" s="35"/>
      <c r="PJ97" s="35"/>
      <c r="PK97" s="35"/>
      <c r="PL97" s="35"/>
      <c r="PM97" s="35"/>
      <c r="PN97" s="35"/>
      <c r="PO97" s="35"/>
      <c r="PP97" s="35"/>
      <c r="PQ97" s="35"/>
      <c r="PR97" s="35"/>
      <c r="PS97" s="35"/>
      <c r="PT97" s="35"/>
      <c r="PU97" s="35"/>
      <c r="PV97" s="35"/>
      <c r="PW97" s="35"/>
      <c r="PX97" s="35"/>
      <c r="PY97" s="35"/>
      <c r="PZ97" s="35"/>
      <c r="QA97" s="35"/>
      <c r="QB97" s="35"/>
      <c r="QC97" s="35"/>
      <c r="QD97" s="35"/>
      <c r="QE97" s="35"/>
      <c r="QF97" s="35"/>
      <c r="QG97" s="35"/>
      <c r="QH97" s="35"/>
      <c r="QI97" s="35"/>
      <c r="QJ97" s="35"/>
      <c r="QK97" s="35"/>
      <c r="QL97" s="35"/>
      <c r="QM97" s="35"/>
      <c r="QN97" s="35"/>
      <c r="QO97" s="35"/>
      <c r="QP97" s="35"/>
      <c r="QQ97" s="35"/>
      <c r="QR97" s="35"/>
      <c r="QS97" s="35"/>
      <c r="QT97" s="35"/>
      <c r="QU97" s="35"/>
      <c r="QV97" s="35"/>
      <c r="QW97" s="35"/>
      <c r="QX97" s="35"/>
      <c r="QY97" s="35"/>
      <c r="QZ97" s="35"/>
      <c r="RA97" s="35"/>
      <c r="RB97" s="35"/>
      <c r="RC97" s="35"/>
      <c r="RD97" s="35"/>
      <c r="RE97" s="35"/>
      <c r="RF97" s="35"/>
      <c r="RG97" s="35"/>
      <c r="RH97" s="35"/>
      <c r="RI97" s="35"/>
      <c r="RJ97" s="35"/>
      <c r="RK97" s="35"/>
      <c r="RL97" s="35"/>
      <c r="RM97" s="35"/>
      <c r="RN97" s="35"/>
      <c r="RO97" s="35"/>
      <c r="RP97" s="35"/>
      <c r="RQ97" s="35"/>
      <c r="RR97" s="35"/>
      <c r="RS97" s="35"/>
      <c r="RT97" s="35"/>
      <c r="RU97" s="35"/>
      <c r="RV97" s="35"/>
      <c r="RW97" s="35"/>
      <c r="RX97" s="35"/>
      <c r="RY97" s="35"/>
      <c r="RZ97" s="35"/>
      <c r="SA97" s="35"/>
      <c r="SB97" s="35"/>
      <c r="SC97" s="35"/>
      <c r="SD97" s="35"/>
      <c r="SE97" s="35"/>
      <c r="SF97" s="35"/>
      <c r="SG97" s="35"/>
      <c r="SH97" s="35"/>
      <c r="SI97" s="35"/>
      <c r="SJ97" s="35"/>
      <c r="SK97" s="35"/>
      <c r="SL97" s="35"/>
      <c r="SM97" s="35"/>
      <c r="SN97" s="35"/>
      <c r="SO97" s="35"/>
      <c r="SP97" s="35"/>
      <c r="SQ97" s="35"/>
      <c r="SR97" s="35"/>
      <c r="SS97" s="35"/>
      <c r="ST97" s="35"/>
      <c r="SU97" s="35"/>
      <c r="SV97" s="35"/>
      <c r="SW97" s="35"/>
      <c r="SX97" s="35"/>
      <c r="SY97" s="35"/>
      <c r="SZ97" s="35"/>
      <c r="TA97" s="35"/>
      <c r="TB97" s="35"/>
      <c r="TC97" s="35"/>
      <c r="TD97" s="35"/>
      <c r="TE97" s="35"/>
      <c r="TF97" s="35"/>
      <c r="TG97" s="35"/>
      <c r="TH97" s="35"/>
      <c r="TI97" s="35"/>
      <c r="TJ97" s="35"/>
      <c r="TK97" s="35"/>
      <c r="TL97" s="35"/>
      <c r="TM97" s="35"/>
      <c r="TN97" s="35"/>
      <c r="TO97" s="35"/>
      <c r="TP97" s="35"/>
      <c r="TQ97" s="35"/>
      <c r="TR97" s="35"/>
      <c r="TS97" s="35"/>
      <c r="TT97" s="35"/>
      <c r="TU97" s="35"/>
      <c r="TV97" s="35"/>
      <c r="TW97" s="35"/>
      <c r="TX97" s="35"/>
      <c r="TY97" s="35"/>
      <c r="TZ97" s="35"/>
      <c r="UA97" s="35"/>
      <c r="UB97" s="35"/>
      <c r="UC97" s="35"/>
      <c r="UD97" s="35"/>
      <c r="UE97" s="35"/>
      <c r="UF97" s="35"/>
      <c r="UG97" s="35"/>
      <c r="UH97" s="35"/>
      <c r="UI97" s="35"/>
      <c r="UJ97" s="35"/>
      <c r="UK97" s="35"/>
      <c r="UL97" s="35"/>
      <c r="UM97" s="35"/>
      <c r="UN97" s="35"/>
      <c r="UO97" s="35"/>
      <c r="UP97" s="35"/>
      <c r="UQ97" s="35"/>
      <c r="UR97" s="35"/>
      <c r="US97" s="35"/>
      <c r="UT97" s="35"/>
      <c r="UU97" s="35"/>
      <c r="UV97" s="35"/>
      <c r="UW97" s="35"/>
      <c r="UX97" s="35"/>
      <c r="UY97" s="35"/>
      <c r="UZ97" s="35"/>
      <c r="VA97" s="35"/>
      <c r="VB97" s="35"/>
      <c r="VC97" s="35"/>
      <c r="VD97" s="35"/>
      <c r="VE97" s="35"/>
      <c r="VF97" s="35"/>
      <c r="VG97" s="35"/>
      <c r="VH97" s="35"/>
      <c r="VI97" s="35"/>
      <c r="VJ97" s="35"/>
      <c r="VK97" s="35"/>
      <c r="VL97" s="35"/>
      <c r="VM97" s="35"/>
      <c r="VN97" s="35"/>
      <c r="VO97" s="35"/>
      <c r="VP97" s="35"/>
      <c r="VQ97" s="35"/>
      <c r="VR97" s="35"/>
      <c r="VS97" s="35"/>
      <c r="VT97" s="35"/>
      <c r="VU97" s="35"/>
      <c r="VV97" s="35"/>
      <c r="VW97" s="35"/>
      <c r="VX97" s="35"/>
      <c r="VY97" s="35"/>
      <c r="VZ97" s="35"/>
      <c r="WA97" s="35"/>
      <c r="WB97" s="35"/>
      <c r="WC97" s="35"/>
      <c r="WD97" s="35"/>
      <c r="WE97" s="35"/>
      <c r="WF97" s="35"/>
      <c r="WG97" s="35"/>
      <c r="WH97" s="35"/>
      <c r="WI97" s="35"/>
      <c r="WJ97" s="35"/>
      <c r="WK97" s="35"/>
      <c r="WL97" s="35"/>
      <c r="WM97" s="35"/>
      <c r="WN97" s="35"/>
      <c r="WO97" s="35"/>
      <c r="WP97" s="35"/>
      <c r="WQ97" s="35"/>
      <c r="WR97" s="35"/>
      <c r="WS97" s="35"/>
      <c r="WT97" s="35"/>
      <c r="WU97" s="35"/>
      <c r="WV97" s="35"/>
      <c r="WW97" s="35"/>
      <c r="WX97" s="35"/>
      <c r="WY97" s="35"/>
      <c r="WZ97" s="35"/>
      <c r="XA97" s="35"/>
      <c r="XB97" s="35"/>
      <c r="XC97" s="35"/>
      <c r="XD97" s="35"/>
      <c r="XE97" s="35"/>
      <c r="XF97" s="35"/>
      <c r="XG97" s="35"/>
      <c r="XH97" s="35"/>
      <c r="XI97" s="35"/>
      <c r="XJ97" s="35"/>
      <c r="XK97" s="35"/>
      <c r="XL97" s="35"/>
      <c r="XM97" s="35"/>
      <c r="XN97" s="35"/>
      <c r="XO97" s="35"/>
      <c r="XP97" s="35"/>
      <c r="XQ97" s="35"/>
      <c r="XR97" s="35"/>
      <c r="XS97" s="35"/>
      <c r="XT97" s="35"/>
      <c r="XU97" s="35"/>
      <c r="XV97" s="35"/>
      <c r="XW97" s="35"/>
      <c r="XX97" s="35"/>
      <c r="XY97" s="35"/>
      <c r="XZ97" s="35"/>
      <c r="YA97" s="35"/>
      <c r="YB97" s="35"/>
      <c r="YC97" s="35"/>
      <c r="YD97" s="35"/>
      <c r="YE97" s="35"/>
      <c r="YF97" s="35"/>
      <c r="YG97" s="35"/>
      <c r="YH97" s="35"/>
      <c r="YI97" s="35"/>
      <c r="YJ97" s="35"/>
      <c r="YK97" s="35"/>
      <c r="YL97" s="35"/>
      <c r="YM97" s="35"/>
      <c r="YN97" s="35"/>
      <c r="YO97" s="35"/>
      <c r="YP97" s="35"/>
      <c r="YQ97" s="35"/>
      <c r="YR97" s="35"/>
      <c r="YS97" s="35"/>
    </row>
    <row r="98" spans="1:669" ht="15.75" x14ac:dyDescent="0.25">
      <c r="A98" s="28"/>
      <c r="B98" s="11"/>
      <c r="C98" s="5"/>
      <c r="D98" s="5"/>
      <c r="E98" s="7"/>
      <c r="F98" s="3"/>
      <c r="G98" s="114"/>
      <c r="H98" s="114"/>
      <c r="I98" s="115"/>
      <c r="J98" s="115"/>
      <c r="K98" s="114"/>
      <c r="L98" s="115"/>
      <c r="M98" s="114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ID98" s="35"/>
      <c r="IE98" s="35"/>
      <c r="IF98" s="35"/>
      <c r="IG98" s="35"/>
      <c r="IH98" s="35"/>
      <c r="II98" s="35"/>
      <c r="IJ98" s="35"/>
      <c r="IK98" s="35"/>
      <c r="IL98" s="35"/>
      <c r="IM98" s="35"/>
      <c r="IN98" s="35"/>
      <c r="IO98" s="35"/>
      <c r="IP98" s="35"/>
      <c r="IQ98" s="35"/>
      <c r="IR98" s="35"/>
      <c r="IS98" s="35"/>
      <c r="IT98" s="35"/>
      <c r="IU98" s="35"/>
      <c r="IV98" s="35"/>
      <c r="IW98" s="35"/>
      <c r="IX98" s="35"/>
      <c r="IY98" s="35"/>
      <c r="IZ98" s="35"/>
      <c r="JA98" s="35"/>
      <c r="JB98" s="35"/>
      <c r="JC98" s="35"/>
      <c r="JD98" s="35"/>
      <c r="JE98" s="35"/>
      <c r="JF98" s="35"/>
      <c r="JG98" s="35"/>
      <c r="JH98" s="35"/>
      <c r="JI98" s="35"/>
      <c r="JJ98" s="35"/>
      <c r="JK98" s="35"/>
      <c r="JL98" s="35"/>
      <c r="JM98" s="35"/>
      <c r="JN98" s="35"/>
      <c r="JO98" s="35"/>
      <c r="JP98" s="35"/>
      <c r="JQ98" s="35"/>
      <c r="JR98" s="35"/>
      <c r="JS98" s="35"/>
      <c r="JT98" s="35"/>
      <c r="JU98" s="35"/>
      <c r="JV98" s="35"/>
      <c r="JW98" s="35"/>
      <c r="JX98" s="35"/>
      <c r="JY98" s="35"/>
      <c r="JZ98" s="35"/>
      <c r="KA98" s="35"/>
      <c r="KB98" s="35"/>
      <c r="KC98" s="35"/>
      <c r="KD98" s="35"/>
      <c r="KE98" s="35"/>
      <c r="KF98" s="35"/>
      <c r="KG98" s="35"/>
      <c r="KH98" s="35"/>
      <c r="KI98" s="35"/>
      <c r="KJ98" s="35"/>
      <c r="KK98" s="35"/>
      <c r="KL98" s="35"/>
      <c r="KM98" s="35"/>
      <c r="KN98" s="35"/>
      <c r="KO98" s="35"/>
      <c r="KP98" s="35"/>
      <c r="KQ98" s="35"/>
      <c r="KR98" s="35"/>
      <c r="KS98" s="35"/>
      <c r="KT98" s="35"/>
      <c r="KU98" s="35"/>
      <c r="KV98" s="35"/>
      <c r="KW98" s="35"/>
      <c r="KX98" s="35"/>
      <c r="KY98" s="35"/>
      <c r="KZ98" s="35"/>
      <c r="LA98" s="35"/>
      <c r="LB98" s="35"/>
      <c r="LC98" s="35"/>
      <c r="LD98" s="35"/>
      <c r="LE98" s="35"/>
      <c r="LF98" s="35"/>
      <c r="LG98" s="35"/>
      <c r="LH98" s="35"/>
      <c r="LI98" s="35"/>
      <c r="LJ98" s="35"/>
      <c r="LK98" s="35"/>
      <c r="LL98" s="35"/>
      <c r="LM98" s="35"/>
      <c r="LN98" s="35"/>
      <c r="LO98" s="35"/>
      <c r="LP98" s="35"/>
      <c r="LQ98" s="35"/>
      <c r="LR98" s="35"/>
      <c r="LS98" s="35"/>
      <c r="LT98" s="35"/>
      <c r="LU98" s="35"/>
      <c r="LV98" s="35"/>
      <c r="LW98" s="35"/>
      <c r="LX98" s="35"/>
      <c r="LY98" s="35"/>
      <c r="LZ98" s="35"/>
      <c r="MA98" s="35"/>
      <c r="MB98" s="35"/>
      <c r="MC98" s="35"/>
      <c r="MD98" s="35"/>
      <c r="ME98" s="35"/>
      <c r="MF98" s="35"/>
      <c r="MG98" s="35"/>
      <c r="MH98" s="35"/>
      <c r="MI98" s="35"/>
      <c r="MJ98" s="35"/>
      <c r="MK98" s="35"/>
      <c r="ML98" s="35"/>
      <c r="MM98" s="35"/>
      <c r="MN98" s="35"/>
      <c r="MO98" s="35"/>
      <c r="MP98" s="35"/>
      <c r="MQ98" s="35"/>
      <c r="MR98" s="35"/>
      <c r="MS98" s="35"/>
      <c r="MT98" s="35"/>
      <c r="MU98" s="35"/>
      <c r="MV98" s="35"/>
      <c r="MW98" s="35"/>
      <c r="MX98" s="35"/>
      <c r="MY98" s="35"/>
      <c r="MZ98" s="35"/>
      <c r="NA98" s="35"/>
      <c r="NB98" s="35"/>
      <c r="NC98" s="35"/>
      <c r="ND98" s="35"/>
      <c r="NE98" s="35"/>
      <c r="NF98" s="35"/>
      <c r="NG98" s="35"/>
      <c r="NH98" s="35"/>
      <c r="NI98" s="35"/>
      <c r="NJ98" s="35"/>
      <c r="NK98" s="35"/>
      <c r="NL98" s="35"/>
      <c r="NM98" s="35"/>
      <c r="NN98" s="35"/>
      <c r="NO98" s="35"/>
      <c r="NP98" s="35"/>
      <c r="NQ98" s="35"/>
      <c r="NR98" s="35"/>
      <c r="NS98" s="35"/>
      <c r="NT98" s="35"/>
      <c r="NU98" s="35"/>
      <c r="NV98" s="35"/>
      <c r="NW98" s="35"/>
      <c r="NX98" s="35"/>
      <c r="NY98" s="35"/>
      <c r="NZ98" s="35"/>
      <c r="OA98" s="35"/>
      <c r="OB98" s="35"/>
      <c r="OC98" s="35"/>
      <c r="OD98" s="35"/>
      <c r="OE98" s="35"/>
      <c r="OF98" s="35"/>
      <c r="OG98" s="35"/>
      <c r="OH98" s="35"/>
      <c r="OI98" s="35"/>
      <c r="OJ98" s="35"/>
      <c r="OK98" s="35"/>
      <c r="OL98" s="35"/>
      <c r="OM98" s="35"/>
      <c r="ON98" s="35"/>
      <c r="OO98" s="35"/>
      <c r="OP98" s="35"/>
      <c r="OQ98" s="35"/>
      <c r="OR98" s="35"/>
      <c r="OS98" s="35"/>
      <c r="OT98" s="35"/>
      <c r="OU98" s="35"/>
      <c r="OV98" s="35"/>
      <c r="OW98" s="35"/>
      <c r="OX98" s="35"/>
      <c r="OY98" s="35"/>
      <c r="OZ98" s="35"/>
      <c r="PA98" s="35"/>
      <c r="PB98" s="35"/>
      <c r="PC98" s="35"/>
      <c r="PD98" s="35"/>
      <c r="PE98" s="35"/>
      <c r="PF98" s="35"/>
      <c r="PG98" s="35"/>
      <c r="PH98" s="35"/>
      <c r="PI98" s="35"/>
      <c r="PJ98" s="35"/>
      <c r="PK98" s="35"/>
      <c r="PL98" s="35"/>
      <c r="PM98" s="35"/>
      <c r="PN98" s="35"/>
      <c r="PO98" s="35"/>
      <c r="PP98" s="35"/>
      <c r="PQ98" s="35"/>
      <c r="PR98" s="35"/>
      <c r="PS98" s="35"/>
      <c r="PT98" s="35"/>
      <c r="PU98" s="35"/>
      <c r="PV98" s="35"/>
      <c r="PW98" s="35"/>
      <c r="PX98" s="35"/>
      <c r="PY98" s="35"/>
      <c r="PZ98" s="35"/>
      <c r="QA98" s="35"/>
      <c r="QB98" s="35"/>
      <c r="QC98" s="35"/>
      <c r="QD98" s="35"/>
      <c r="QE98" s="35"/>
      <c r="QF98" s="35"/>
      <c r="QG98" s="35"/>
      <c r="QH98" s="35"/>
      <c r="QI98" s="35"/>
      <c r="QJ98" s="35"/>
      <c r="QK98" s="35"/>
      <c r="QL98" s="35"/>
      <c r="QM98" s="35"/>
      <c r="QN98" s="35"/>
      <c r="QO98" s="35"/>
      <c r="QP98" s="35"/>
      <c r="QQ98" s="35"/>
      <c r="QR98" s="35"/>
      <c r="QS98" s="35"/>
      <c r="QT98" s="35"/>
      <c r="QU98" s="35"/>
      <c r="QV98" s="35"/>
      <c r="QW98" s="35"/>
      <c r="QX98" s="35"/>
      <c r="QY98" s="35"/>
      <c r="QZ98" s="35"/>
      <c r="RA98" s="35"/>
      <c r="RB98" s="35"/>
      <c r="RC98" s="35"/>
      <c r="RD98" s="35"/>
      <c r="RE98" s="35"/>
      <c r="RF98" s="35"/>
      <c r="RG98" s="35"/>
      <c r="RH98" s="35"/>
      <c r="RI98" s="35"/>
      <c r="RJ98" s="35"/>
      <c r="RK98" s="35"/>
      <c r="RL98" s="35"/>
      <c r="RM98" s="35"/>
      <c r="RN98" s="35"/>
      <c r="RO98" s="35"/>
      <c r="RP98" s="35"/>
      <c r="RQ98" s="35"/>
      <c r="RR98" s="35"/>
      <c r="RS98" s="35"/>
      <c r="RT98" s="35"/>
      <c r="RU98" s="35"/>
      <c r="RV98" s="35"/>
      <c r="RW98" s="35"/>
      <c r="RX98" s="35"/>
      <c r="RY98" s="35"/>
      <c r="RZ98" s="35"/>
      <c r="SA98" s="35"/>
      <c r="SB98" s="35"/>
      <c r="SC98" s="35"/>
      <c r="SD98" s="35"/>
      <c r="SE98" s="35"/>
      <c r="SF98" s="35"/>
      <c r="SG98" s="35"/>
      <c r="SH98" s="35"/>
      <c r="SI98" s="35"/>
      <c r="SJ98" s="35"/>
      <c r="SK98" s="35"/>
      <c r="SL98" s="35"/>
      <c r="SM98" s="35"/>
      <c r="SN98" s="35"/>
      <c r="SO98" s="35"/>
      <c r="SP98" s="35"/>
      <c r="SQ98" s="35"/>
      <c r="SR98" s="35"/>
      <c r="SS98" s="35"/>
      <c r="ST98" s="35"/>
      <c r="SU98" s="35"/>
      <c r="SV98" s="35"/>
      <c r="SW98" s="35"/>
      <c r="SX98" s="35"/>
      <c r="SY98" s="35"/>
      <c r="SZ98" s="35"/>
      <c r="TA98" s="35"/>
      <c r="TB98" s="35"/>
      <c r="TC98" s="35"/>
      <c r="TD98" s="35"/>
      <c r="TE98" s="35"/>
      <c r="TF98" s="35"/>
      <c r="TG98" s="35"/>
      <c r="TH98" s="35"/>
      <c r="TI98" s="35"/>
      <c r="TJ98" s="35"/>
      <c r="TK98" s="35"/>
      <c r="TL98" s="35"/>
      <c r="TM98" s="35"/>
      <c r="TN98" s="35"/>
      <c r="TO98" s="35"/>
      <c r="TP98" s="35"/>
      <c r="TQ98" s="35"/>
      <c r="TR98" s="35"/>
      <c r="TS98" s="35"/>
      <c r="TT98" s="35"/>
      <c r="TU98" s="35"/>
      <c r="TV98" s="35"/>
      <c r="TW98" s="35"/>
      <c r="TX98" s="35"/>
      <c r="TY98" s="35"/>
      <c r="TZ98" s="35"/>
      <c r="UA98" s="35"/>
      <c r="UB98" s="35"/>
      <c r="UC98" s="35"/>
      <c r="UD98" s="35"/>
      <c r="UE98" s="35"/>
      <c r="UF98" s="35"/>
      <c r="UG98" s="35"/>
      <c r="UH98" s="35"/>
      <c r="UI98" s="35"/>
      <c r="UJ98" s="35"/>
      <c r="UK98" s="35"/>
      <c r="UL98" s="35"/>
      <c r="UM98" s="35"/>
      <c r="UN98" s="35"/>
      <c r="UO98" s="35"/>
      <c r="UP98" s="35"/>
      <c r="UQ98" s="35"/>
      <c r="UR98" s="35"/>
      <c r="US98" s="35"/>
      <c r="UT98" s="35"/>
      <c r="UU98" s="35"/>
      <c r="UV98" s="35"/>
      <c r="UW98" s="35"/>
      <c r="UX98" s="35"/>
      <c r="UY98" s="35"/>
      <c r="UZ98" s="35"/>
      <c r="VA98" s="35"/>
      <c r="VB98" s="35"/>
      <c r="VC98" s="35"/>
      <c r="VD98" s="35"/>
      <c r="VE98" s="35"/>
      <c r="VF98" s="35"/>
      <c r="VG98" s="35"/>
      <c r="VH98" s="35"/>
      <c r="VI98" s="35"/>
      <c r="VJ98" s="35"/>
      <c r="VK98" s="35"/>
      <c r="VL98" s="35"/>
      <c r="VM98" s="35"/>
      <c r="VN98" s="35"/>
      <c r="VO98" s="35"/>
      <c r="VP98" s="35"/>
      <c r="VQ98" s="35"/>
      <c r="VR98" s="35"/>
      <c r="VS98" s="35"/>
      <c r="VT98" s="35"/>
      <c r="VU98" s="35"/>
      <c r="VV98" s="35"/>
      <c r="VW98" s="35"/>
      <c r="VX98" s="35"/>
      <c r="VY98" s="35"/>
      <c r="VZ98" s="35"/>
      <c r="WA98" s="35"/>
      <c r="WB98" s="35"/>
      <c r="WC98" s="35"/>
      <c r="WD98" s="35"/>
      <c r="WE98" s="35"/>
      <c r="WF98" s="35"/>
      <c r="WG98" s="35"/>
      <c r="WH98" s="35"/>
      <c r="WI98" s="35"/>
      <c r="WJ98" s="35"/>
      <c r="WK98" s="35"/>
      <c r="WL98" s="35"/>
      <c r="WM98" s="35"/>
      <c r="WN98" s="35"/>
      <c r="WO98" s="35"/>
      <c r="WP98" s="35"/>
      <c r="WQ98" s="35"/>
      <c r="WR98" s="35"/>
      <c r="WS98" s="35"/>
      <c r="WT98" s="35"/>
      <c r="WU98" s="35"/>
      <c r="WV98" s="35"/>
      <c r="WW98" s="35"/>
      <c r="WX98" s="35"/>
      <c r="WY98" s="35"/>
      <c r="WZ98" s="35"/>
      <c r="XA98" s="35"/>
      <c r="XB98" s="35"/>
      <c r="XC98" s="35"/>
      <c r="XD98" s="35"/>
      <c r="XE98" s="35"/>
      <c r="XF98" s="35"/>
      <c r="XG98" s="35"/>
      <c r="XH98" s="35"/>
      <c r="XI98" s="35"/>
      <c r="XJ98" s="35"/>
      <c r="XK98" s="35"/>
      <c r="XL98" s="35"/>
      <c r="XM98" s="35"/>
      <c r="XN98" s="35"/>
      <c r="XO98" s="35"/>
      <c r="XP98" s="35"/>
      <c r="XQ98" s="35"/>
      <c r="XR98" s="35"/>
      <c r="XS98" s="35"/>
      <c r="XT98" s="35"/>
      <c r="XU98" s="35"/>
      <c r="XV98" s="35"/>
      <c r="XW98" s="35"/>
      <c r="XX98" s="35"/>
      <c r="XY98" s="35"/>
      <c r="XZ98" s="35"/>
      <c r="YA98" s="35"/>
      <c r="YB98" s="35"/>
      <c r="YC98" s="35"/>
      <c r="YD98" s="35"/>
      <c r="YE98" s="35"/>
      <c r="YF98" s="35"/>
      <c r="YG98" s="35"/>
      <c r="YH98" s="35"/>
      <c r="YI98" s="35"/>
      <c r="YJ98" s="35"/>
      <c r="YK98" s="35"/>
      <c r="YL98" s="35"/>
      <c r="YM98" s="35"/>
      <c r="YN98" s="35"/>
      <c r="YO98" s="35"/>
      <c r="YP98" s="35"/>
      <c r="YQ98" s="35"/>
      <c r="YR98" s="35"/>
      <c r="YS98" s="35"/>
    </row>
    <row r="99" spans="1:669" ht="15" customHeight="1" x14ac:dyDescent="0.25">
      <c r="A99" s="28" t="s">
        <v>206</v>
      </c>
      <c r="B99" s="11"/>
      <c r="C99" s="5"/>
      <c r="D99" s="5"/>
      <c r="E99" s="7"/>
      <c r="F99" s="3"/>
      <c r="G99" s="114"/>
      <c r="H99" s="114"/>
      <c r="I99" s="115"/>
      <c r="J99" s="115"/>
      <c r="K99" s="114"/>
      <c r="L99" s="115"/>
      <c r="M99" s="114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ID99" s="35"/>
      <c r="IE99" s="35"/>
      <c r="IF99" s="35"/>
      <c r="IG99" s="35"/>
      <c r="IH99" s="35"/>
      <c r="II99" s="35"/>
      <c r="IJ99" s="35"/>
      <c r="IK99" s="35"/>
      <c r="IL99" s="35"/>
      <c r="IM99" s="35"/>
      <c r="IN99" s="35"/>
      <c r="IO99" s="35"/>
      <c r="IP99" s="35"/>
      <c r="IQ99" s="35"/>
      <c r="IR99" s="35"/>
      <c r="IS99" s="35"/>
      <c r="IT99" s="35"/>
      <c r="IU99" s="35"/>
      <c r="IV99" s="35"/>
      <c r="IW99" s="35"/>
      <c r="IX99" s="35"/>
      <c r="IY99" s="35"/>
      <c r="IZ99" s="35"/>
      <c r="JA99" s="35"/>
      <c r="JB99" s="35"/>
      <c r="JC99" s="35"/>
      <c r="JD99" s="35"/>
      <c r="JE99" s="35"/>
      <c r="JF99" s="35"/>
      <c r="JG99" s="35"/>
      <c r="JH99" s="35"/>
      <c r="JI99" s="35"/>
      <c r="JJ99" s="35"/>
      <c r="JK99" s="35"/>
      <c r="JL99" s="35"/>
      <c r="JM99" s="35"/>
      <c r="JN99" s="35"/>
      <c r="JO99" s="35"/>
      <c r="JP99" s="35"/>
      <c r="JQ99" s="35"/>
      <c r="JR99" s="35"/>
      <c r="JS99" s="35"/>
      <c r="JT99" s="35"/>
      <c r="JU99" s="35"/>
      <c r="JV99" s="35"/>
      <c r="JW99" s="35"/>
      <c r="JX99" s="35"/>
      <c r="JY99" s="35"/>
      <c r="JZ99" s="35"/>
      <c r="KA99" s="35"/>
      <c r="KB99" s="35"/>
      <c r="KC99" s="35"/>
      <c r="KD99" s="35"/>
      <c r="KE99" s="35"/>
      <c r="KF99" s="35"/>
      <c r="KG99" s="35"/>
      <c r="KH99" s="35"/>
      <c r="KI99" s="35"/>
      <c r="KJ99" s="35"/>
      <c r="KK99" s="35"/>
      <c r="KL99" s="35"/>
      <c r="KM99" s="35"/>
      <c r="KN99" s="35"/>
      <c r="KO99" s="35"/>
      <c r="KP99" s="35"/>
      <c r="KQ99" s="35"/>
      <c r="KR99" s="35"/>
      <c r="KS99" s="35"/>
      <c r="KT99" s="35"/>
      <c r="KU99" s="35"/>
      <c r="KV99" s="35"/>
      <c r="KW99" s="35"/>
      <c r="KX99" s="35"/>
      <c r="KY99" s="35"/>
      <c r="KZ99" s="35"/>
      <c r="LA99" s="35"/>
      <c r="LB99" s="35"/>
      <c r="LC99" s="35"/>
      <c r="LD99" s="35"/>
      <c r="LE99" s="35"/>
      <c r="LF99" s="35"/>
      <c r="LG99" s="35"/>
      <c r="LH99" s="35"/>
      <c r="LI99" s="35"/>
      <c r="LJ99" s="35"/>
      <c r="LK99" s="35"/>
      <c r="LL99" s="35"/>
      <c r="LM99" s="35"/>
      <c r="LN99" s="35"/>
      <c r="LO99" s="35"/>
      <c r="LP99" s="35"/>
      <c r="LQ99" s="35"/>
      <c r="LR99" s="35"/>
      <c r="LS99" s="35"/>
      <c r="LT99" s="35"/>
      <c r="LU99" s="35"/>
      <c r="LV99" s="35"/>
      <c r="LW99" s="35"/>
      <c r="LX99" s="35"/>
      <c r="LY99" s="35"/>
      <c r="LZ99" s="35"/>
      <c r="MA99" s="35"/>
      <c r="MB99" s="35"/>
      <c r="MC99" s="35"/>
      <c r="MD99" s="35"/>
      <c r="ME99" s="35"/>
      <c r="MF99" s="35"/>
      <c r="MG99" s="35"/>
      <c r="MH99" s="35"/>
      <c r="MI99" s="35"/>
      <c r="MJ99" s="35"/>
      <c r="MK99" s="35"/>
      <c r="ML99" s="35"/>
      <c r="MM99" s="35"/>
      <c r="MN99" s="35"/>
      <c r="MO99" s="35"/>
      <c r="MP99" s="35"/>
      <c r="MQ99" s="35"/>
      <c r="MR99" s="35"/>
      <c r="MS99" s="35"/>
      <c r="MT99" s="35"/>
      <c r="MU99" s="35"/>
      <c r="MV99" s="35"/>
      <c r="MW99" s="35"/>
      <c r="MX99" s="35"/>
      <c r="MY99" s="35"/>
      <c r="MZ99" s="35"/>
      <c r="NA99" s="35"/>
      <c r="NB99" s="35"/>
      <c r="NC99" s="35"/>
      <c r="ND99" s="35"/>
      <c r="NE99" s="35"/>
      <c r="NF99" s="35"/>
      <c r="NG99" s="35"/>
      <c r="NH99" s="35"/>
      <c r="NI99" s="35"/>
      <c r="NJ99" s="35"/>
      <c r="NK99" s="35"/>
      <c r="NL99" s="35"/>
      <c r="NM99" s="35"/>
      <c r="NN99" s="35"/>
      <c r="NO99" s="35"/>
      <c r="NP99" s="35"/>
      <c r="NQ99" s="35"/>
      <c r="NR99" s="35"/>
      <c r="NS99" s="35"/>
      <c r="NT99" s="35"/>
      <c r="NU99" s="35"/>
      <c r="NV99" s="35"/>
      <c r="NW99" s="35"/>
      <c r="NX99" s="35"/>
      <c r="NY99" s="35"/>
      <c r="NZ99" s="35"/>
      <c r="OA99" s="35"/>
      <c r="OB99" s="35"/>
      <c r="OC99" s="35"/>
      <c r="OD99" s="35"/>
      <c r="OE99" s="35"/>
      <c r="OF99" s="35"/>
      <c r="OG99" s="35"/>
      <c r="OH99" s="35"/>
      <c r="OI99" s="35"/>
      <c r="OJ99" s="35"/>
      <c r="OK99" s="35"/>
      <c r="OL99" s="35"/>
      <c r="OM99" s="35"/>
      <c r="ON99" s="35"/>
      <c r="OO99" s="35"/>
      <c r="OP99" s="35"/>
      <c r="OQ99" s="35"/>
      <c r="OR99" s="35"/>
      <c r="OS99" s="35"/>
      <c r="OT99" s="35"/>
      <c r="OU99" s="35"/>
      <c r="OV99" s="35"/>
      <c r="OW99" s="35"/>
      <c r="OX99" s="35"/>
      <c r="OY99" s="35"/>
      <c r="OZ99" s="35"/>
      <c r="PA99" s="35"/>
      <c r="PB99" s="35"/>
      <c r="PC99" s="35"/>
      <c r="PD99" s="35"/>
      <c r="PE99" s="35"/>
      <c r="PF99" s="35"/>
      <c r="PG99" s="35"/>
      <c r="PH99" s="35"/>
      <c r="PI99" s="35"/>
      <c r="PJ99" s="35"/>
      <c r="PK99" s="35"/>
      <c r="PL99" s="35"/>
      <c r="PM99" s="35"/>
      <c r="PN99" s="35"/>
      <c r="PO99" s="35"/>
      <c r="PP99" s="35"/>
      <c r="PQ99" s="35"/>
      <c r="PR99" s="35"/>
      <c r="PS99" s="35"/>
      <c r="PT99" s="35"/>
      <c r="PU99" s="35"/>
      <c r="PV99" s="35"/>
      <c r="PW99" s="35"/>
      <c r="PX99" s="35"/>
      <c r="PY99" s="35"/>
      <c r="PZ99" s="35"/>
      <c r="QA99" s="35"/>
      <c r="QB99" s="35"/>
      <c r="QC99" s="35"/>
      <c r="QD99" s="35"/>
      <c r="QE99" s="35"/>
      <c r="QF99" s="35"/>
      <c r="QG99" s="35"/>
      <c r="QH99" s="35"/>
      <c r="QI99" s="35"/>
      <c r="QJ99" s="35"/>
      <c r="QK99" s="35"/>
      <c r="QL99" s="35"/>
      <c r="QM99" s="35"/>
      <c r="QN99" s="35"/>
      <c r="QO99" s="35"/>
      <c r="QP99" s="35"/>
      <c r="QQ99" s="35"/>
      <c r="QR99" s="35"/>
      <c r="QS99" s="35"/>
      <c r="QT99" s="35"/>
      <c r="QU99" s="35"/>
      <c r="QV99" s="35"/>
      <c r="QW99" s="35"/>
      <c r="QX99" s="35"/>
      <c r="QY99" s="35"/>
      <c r="QZ99" s="35"/>
      <c r="RA99" s="35"/>
      <c r="RB99" s="35"/>
      <c r="RC99" s="35"/>
      <c r="RD99" s="35"/>
      <c r="RE99" s="35"/>
      <c r="RF99" s="35"/>
      <c r="RG99" s="35"/>
      <c r="RH99" s="35"/>
      <c r="RI99" s="35"/>
      <c r="RJ99" s="35"/>
      <c r="RK99" s="35"/>
      <c r="RL99" s="35"/>
      <c r="RM99" s="35"/>
      <c r="RN99" s="35"/>
      <c r="RO99" s="35"/>
      <c r="RP99" s="35"/>
      <c r="RQ99" s="35"/>
      <c r="RR99" s="35"/>
      <c r="RS99" s="35"/>
      <c r="RT99" s="35"/>
      <c r="RU99" s="35"/>
      <c r="RV99" s="35"/>
      <c r="RW99" s="35"/>
      <c r="RX99" s="35"/>
      <c r="RY99" s="35"/>
      <c r="RZ99" s="35"/>
      <c r="SA99" s="35"/>
      <c r="SB99" s="35"/>
      <c r="SC99" s="35"/>
      <c r="SD99" s="35"/>
      <c r="SE99" s="35"/>
      <c r="SF99" s="35"/>
      <c r="SG99" s="35"/>
      <c r="SH99" s="35"/>
      <c r="SI99" s="35"/>
      <c r="SJ99" s="35"/>
      <c r="SK99" s="35"/>
      <c r="SL99" s="35"/>
      <c r="SM99" s="35"/>
      <c r="SN99" s="35"/>
      <c r="SO99" s="35"/>
      <c r="SP99" s="35"/>
      <c r="SQ99" s="35"/>
      <c r="SR99" s="35"/>
      <c r="SS99" s="35"/>
      <c r="ST99" s="35"/>
      <c r="SU99" s="35"/>
      <c r="SV99" s="35"/>
      <c r="SW99" s="35"/>
      <c r="SX99" s="35"/>
      <c r="SY99" s="35"/>
      <c r="SZ99" s="35"/>
      <c r="TA99" s="35"/>
      <c r="TB99" s="35"/>
      <c r="TC99" s="35"/>
      <c r="TD99" s="35"/>
      <c r="TE99" s="35"/>
      <c r="TF99" s="35"/>
      <c r="TG99" s="35"/>
      <c r="TH99" s="35"/>
      <c r="TI99" s="35"/>
      <c r="TJ99" s="35"/>
      <c r="TK99" s="35"/>
      <c r="TL99" s="35"/>
      <c r="TM99" s="35"/>
      <c r="TN99" s="35"/>
      <c r="TO99" s="35"/>
      <c r="TP99" s="35"/>
      <c r="TQ99" s="35"/>
      <c r="TR99" s="35"/>
      <c r="TS99" s="35"/>
      <c r="TT99" s="35"/>
      <c r="TU99" s="35"/>
      <c r="TV99" s="35"/>
      <c r="TW99" s="35"/>
      <c r="TX99" s="35"/>
      <c r="TY99" s="35"/>
      <c r="TZ99" s="35"/>
      <c r="UA99" s="35"/>
      <c r="UB99" s="35"/>
      <c r="UC99" s="35"/>
      <c r="UD99" s="35"/>
      <c r="UE99" s="35"/>
      <c r="UF99" s="35"/>
      <c r="UG99" s="35"/>
      <c r="UH99" s="35"/>
      <c r="UI99" s="35"/>
      <c r="UJ99" s="35"/>
      <c r="UK99" s="35"/>
      <c r="UL99" s="35"/>
      <c r="UM99" s="35"/>
      <c r="UN99" s="35"/>
      <c r="UO99" s="35"/>
      <c r="UP99" s="35"/>
      <c r="UQ99" s="35"/>
      <c r="UR99" s="35"/>
      <c r="US99" s="35"/>
      <c r="UT99" s="35"/>
      <c r="UU99" s="35"/>
      <c r="UV99" s="35"/>
      <c r="UW99" s="35"/>
      <c r="UX99" s="35"/>
      <c r="UY99" s="35"/>
      <c r="UZ99" s="35"/>
      <c r="VA99" s="35"/>
      <c r="VB99" s="35"/>
      <c r="VC99" s="35"/>
      <c r="VD99" s="35"/>
      <c r="VE99" s="35"/>
      <c r="VF99" s="35"/>
      <c r="VG99" s="35"/>
      <c r="VH99" s="35"/>
      <c r="VI99" s="35"/>
      <c r="VJ99" s="35"/>
      <c r="VK99" s="35"/>
      <c r="VL99" s="35"/>
      <c r="VM99" s="35"/>
      <c r="VN99" s="35"/>
      <c r="VO99" s="35"/>
      <c r="VP99" s="35"/>
      <c r="VQ99" s="35"/>
      <c r="VR99" s="35"/>
      <c r="VS99" s="35"/>
      <c r="VT99" s="35"/>
      <c r="VU99" s="35"/>
      <c r="VV99" s="35"/>
      <c r="VW99" s="35"/>
      <c r="VX99" s="35"/>
      <c r="VY99" s="35"/>
      <c r="VZ99" s="35"/>
      <c r="WA99" s="35"/>
      <c r="WB99" s="35"/>
      <c r="WC99" s="35"/>
      <c r="WD99" s="35"/>
      <c r="WE99" s="35"/>
      <c r="WF99" s="35"/>
      <c r="WG99" s="35"/>
      <c r="WH99" s="35"/>
      <c r="WI99" s="35"/>
      <c r="WJ99" s="35"/>
      <c r="WK99" s="35"/>
      <c r="WL99" s="35"/>
      <c r="WM99" s="35"/>
      <c r="WN99" s="35"/>
      <c r="WO99" s="35"/>
      <c r="WP99" s="35"/>
      <c r="WQ99" s="35"/>
      <c r="WR99" s="35"/>
      <c r="WS99" s="35"/>
      <c r="WT99" s="35"/>
      <c r="WU99" s="35"/>
      <c r="WV99" s="35"/>
      <c r="WW99" s="35"/>
      <c r="WX99" s="35"/>
      <c r="WY99" s="35"/>
      <c r="WZ99" s="35"/>
      <c r="XA99" s="35"/>
      <c r="XB99" s="35"/>
      <c r="XC99" s="35"/>
      <c r="XD99" s="35"/>
      <c r="XE99" s="35"/>
      <c r="XF99" s="35"/>
      <c r="XG99" s="35"/>
      <c r="XH99" s="35"/>
      <c r="XI99" s="35"/>
      <c r="XJ99" s="35"/>
      <c r="XK99" s="35"/>
      <c r="XL99" s="35"/>
      <c r="XM99" s="35"/>
      <c r="XN99" s="35"/>
      <c r="XO99" s="35"/>
      <c r="XP99" s="35"/>
      <c r="XQ99" s="35"/>
      <c r="XR99" s="35"/>
      <c r="XS99" s="35"/>
      <c r="XT99" s="35"/>
      <c r="XU99" s="35"/>
      <c r="XV99" s="35"/>
      <c r="XW99" s="35"/>
      <c r="XX99" s="35"/>
      <c r="XY99" s="35"/>
      <c r="XZ99" s="35"/>
      <c r="YA99" s="35"/>
      <c r="YB99" s="35"/>
      <c r="YC99" s="35"/>
      <c r="YD99" s="35"/>
      <c r="YE99" s="35"/>
      <c r="YF99" s="35"/>
      <c r="YG99" s="35"/>
      <c r="YH99" s="35"/>
      <c r="YI99" s="35"/>
      <c r="YJ99" s="35"/>
      <c r="YK99" s="35"/>
      <c r="YL99" s="35"/>
      <c r="YM99" s="35"/>
      <c r="YN99" s="35"/>
      <c r="YO99" s="35"/>
      <c r="YP99" s="35"/>
      <c r="YQ99" s="35"/>
      <c r="YR99" s="35"/>
      <c r="YS99" s="35"/>
    </row>
    <row r="100" spans="1:669" ht="12.75" customHeight="1" x14ac:dyDescent="0.25">
      <c r="A100" s="32" t="s">
        <v>29</v>
      </c>
      <c r="B100" s="74" t="s">
        <v>16</v>
      </c>
      <c r="C100" s="15" t="s">
        <v>66</v>
      </c>
      <c r="D100" s="15" t="s">
        <v>199</v>
      </c>
      <c r="E100" s="16">
        <v>41275</v>
      </c>
      <c r="F100" s="12" t="s">
        <v>100</v>
      </c>
      <c r="G100" s="138">
        <v>42500</v>
      </c>
      <c r="H100" s="138">
        <v>1219.75</v>
      </c>
      <c r="I100" s="138">
        <v>795.49</v>
      </c>
      <c r="J100" s="138">
        <v>1292</v>
      </c>
      <c r="K100" s="138">
        <v>937.5</v>
      </c>
      <c r="L100" s="138">
        <v>4244.74</v>
      </c>
      <c r="M100" s="138">
        <v>38255.26</v>
      </c>
    </row>
    <row r="101" spans="1:669" ht="12.75" customHeight="1" x14ac:dyDescent="0.25">
      <c r="A101" s="47" t="s">
        <v>13</v>
      </c>
      <c r="B101" s="69">
        <v>1</v>
      </c>
      <c r="C101" s="48"/>
      <c r="D101" s="48"/>
      <c r="E101" s="49"/>
      <c r="F101" s="49"/>
      <c r="G101" s="141">
        <f t="shared" ref="G101:M101" si="20">G100</f>
        <v>42500</v>
      </c>
      <c r="H101" s="105">
        <f t="shared" si="20"/>
        <v>1219.75</v>
      </c>
      <c r="I101" s="144">
        <f>I100</f>
        <v>795.49</v>
      </c>
      <c r="J101" s="141">
        <f t="shared" si="20"/>
        <v>1292</v>
      </c>
      <c r="K101" s="141">
        <f>K100</f>
        <v>937.5</v>
      </c>
      <c r="L101" s="141">
        <f t="shared" si="20"/>
        <v>4244.74</v>
      </c>
      <c r="M101" s="105">
        <f t="shared" si="20"/>
        <v>38255.26</v>
      </c>
    </row>
    <row r="102" spans="1:669" ht="18" customHeight="1" x14ac:dyDescent="0.25">
      <c r="A102" s="29"/>
      <c r="B102" s="123"/>
      <c r="C102" s="15"/>
      <c r="D102" s="15"/>
      <c r="E102" s="77"/>
      <c r="F102" s="77"/>
      <c r="G102" s="142"/>
      <c r="H102" s="121"/>
      <c r="I102" s="142"/>
      <c r="J102" s="142"/>
      <c r="K102" s="142"/>
      <c r="L102" s="142"/>
      <c r="M102" s="121"/>
    </row>
    <row r="103" spans="1:669" ht="14.25" customHeight="1" x14ac:dyDescent="0.25">
      <c r="A103" s="29" t="s">
        <v>144</v>
      </c>
      <c r="B103" s="13"/>
      <c r="C103" s="14"/>
      <c r="D103" s="14"/>
      <c r="E103" s="29"/>
      <c r="F103" s="29"/>
      <c r="G103" s="121"/>
      <c r="H103" s="121"/>
      <c r="I103" s="142"/>
      <c r="J103" s="142"/>
      <c r="K103" s="121"/>
      <c r="L103" s="142"/>
      <c r="M103" s="121"/>
    </row>
    <row r="104" spans="1:669" s="47" customFormat="1" ht="18.75" customHeight="1" x14ac:dyDescent="0.25">
      <c r="A104" t="s">
        <v>127</v>
      </c>
      <c r="B104" s="4" t="s">
        <v>128</v>
      </c>
      <c r="C104" s="5" t="s">
        <v>66</v>
      </c>
      <c r="D104" s="5" t="s">
        <v>199</v>
      </c>
      <c r="E104" s="8">
        <v>44593</v>
      </c>
      <c r="F104" s="8" t="s">
        <v>100</v>
      </c>
      <c r="G104" s="138">
        <v>110000</v>
      </c>
      <c r="H104" s="138">
        <v>3157</v>
      </c>
      <c r="I104" s="138">
        <v>14457.62</v>
      </c>
      <c r="J104" s="138">
        <v>3344</v>
      </c>
      <c r="K104" s="138">
        <v>6625</v>
      </c>
      <c r="L104" s="138">
        <v>27583.62</v>
      </c>
      <c r="M104" s="138">
        <v>82416.38</v>
      </c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  <c r="AC104" s="28"/>
      <c r="AD104" s="28"/>
      <c r="AE104" s="28"/>
      <c r="AF104" s="28"/>
      <c r="AG104" s="28"/>
      <c r="AH104" s="28"/>
      <c r="AI104" s="28"/>
      <c r="AJ104" s="28"/>
      <c r="AK104" s="28"/>
      <c r="AL104" s="28"/>
      <c r="AM104" s="28"/>
      <c r="AN104" s="28"/>
      <c r="AO104" s="28"/>
      <c r="AP104" s="28"/>
      <c r="AQ104" s="28"/>
      <c r="AR104" s="28"/>
      <c r="AS104" s="28"/>
      <c r="AT104" s="28"/>
      <c r="AU104" s="28"/>
      <c r="AV104" s="28"/>
      <c r="AW104" s="28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8"/>
      <c r="BM104" s="28"/>
      <c r="BN104" s="28"/>
      <c r="BO104" s="28"/>
      <c r="BP104" s="28"/>
      <c r="BQ104" s="28"/>
      <c r="BR104" s="28"/>
      <c r="BS104" s="28"/>
      <c r="BT104" s="28"/>
      <c r="BU104" s="28"/>
      <c r="BV104" s="28"/>
      <c r="BW104" s="28"/>
      <c r="BX104" s="28"/>
      <c r="BY104" s="28"/>
      <c r="BZ104" s="28"/>
      <c r="CA104" s="28"/>
      <c r="CB104" s="28"/>
      <c r="CC104" s="28"/>
      <c r="CD104" s="28"/>
      <c r="CE104" s="28"/>
      <c r="CF104" s="28"/>
      <c r="CG104" s="28"/>
      <c r="CH104" s="28"/>
      <c r="CI104" s="28"/>
      <c r="CJ104" s="28"/>
      <c r="CK104" s="28"/>
      <c r="CL104" s="28"/>
      <c r="CM104" s="28"/>
      <c r="CN104" s="28"/>
      <c r="CO104" s="28"/>
      <c r="CP104" s="28"/>
      <c r="CQ104" s="28"/>
      <c r="CR104" s="28"/>
      <c r="CS104" s="28"/>
      <c r="CT104" s="28"/>
      <c r="CU104" s="28"/>
      <c r="CV104" s="28"/>
      <c r="CW104" s="28"/>
      <c r="CX104" s="28"/>
      <c r="CY104" s="28"/>
      <c r="CZ104" s="28"/>
      <c r="DA104" s="28"/>
      <c r="DB104" s="28"/>
      <c r="DC104" s="28"/>
      <c r="DD104" s="28"/>
      <c r="DE104" s="28"/>
      <c r="DF104" s="28"/>
      <c r="DG104" s="28"/>
      <c r="DH104" s="28"/>
      <c r="DI104" s="28"/>
      <c r="DJ104" s="28"/>
      <c r="DK104" s="28"/>
      <c r="DL104" s="28"/>
      <c r="DM104" s="28"/>
      <c r="DN104" s="28"/>
      <c r="DO104" s="28"/>
      <c r="DP104" s="28"/>
      <c r="DQ104" s="28"/>
      <c r="DR104" s="28"/>
      <c r="DS104" s="28"/>
      <c r="DT104" s="28"/>
      <c r="DU104" s="28"/>
      <c r="DV104" s="28"/>
      <c r="DW104" s="28"/>
      <c r="DX104" s="28"/>
      <c r="DY104" s="28"/>
      <c r="DZ104" s="28"/>
      <c r="EA104" s="28"/>
      <c r="EB104" s="28"/>
      <c r="EC104" s="28"/>
      <c r="ED104" s="28"/>
      <c r="EE104" s="28"/>
      <c r="EF104" s="28"/>
      <c r="EG104" s="28"/>
      <c r="EH104" s="28"/>
      <c r="EI104" s="28"/>
      <c r="EJ104" s="28"/>
      <c r="EK104" s="28"/>
      <c r="EL104" s="28"/>
      <c r="EM104" s="28"/>
      <c r="EN104" s="28"/>
      <c r="EO104" s="28"/>
      <c r="EP104" s="28"/>
      <c r="EQ104" s="28"/>
      <c r="ER104" s="28"/>
      <c r="ES104" s="28"/>
      <c r="ET104" s="28"/>
      <c r="EU104" s="28"/>
      <c r="EV104" s="28"/>
      <c r="EW104" s="28"/>
      <c r="EX104" s="28"/>
      <c r="EY104" s="28"/>
      <c r="EZ104" s="28"/>
      <c r="FA104" s="28"/>
      <c r="FB104" s="28"/>
      <c r="FC104" s="28"/>
      <c r="FD104" s="28"/>
      <c r="FE104" s="28"/>
      <c r="FF104" s="28"/>
      <c r="FG104" s="28"/>
      <c r="FH104" s="28"/>
      <c r="FI104" s="28"/>
      <c r="FJ104" s="28"/>
      <c r="FK104" s="28"/>
      <c r="FL104" s="28"/>
      <c r="FM104" s="28"/>
      <c r="FN104" s="28"/>
      <c r="FO104" s="28"/>
      <c r="FP104" s="28"/>
      <c r="FQ104" s="28"/>
      <c r="FR104" s="28"/>
      <c r="FS104" s="28"/>
      <c r="FT104" s="28"/>
      <c r="FU104" s="28"/>
      <c r="FV104" s="28"/>
      <c r="FW104" s="28"/>
      <c r="FX104" s="28"/>
      <c r="FY104" s="28"/>
      <c r="FZ104" s="28"/>
      <c r="GA104" s="28"/>
      <c r="GB104" s="28"/>
      <c r="GC104" s="28"/>
      <c r="GD104" s="28"/>
      <c r="GE104" s="28"/>
      <c r="GF104" s="28"/>
      <c r="GG104" s="28"/>
      <c r="GH104" s="28"/>
      <c r="GI104" s="28"/>
      <c r="GJ104" s="28"/>
      <c r="GK104" s="28"/>
      <c r="GL104" s="28"/>
      <c r="GM104" s="28"/>
      <c r="GN104" s="28"/>
      <c r="GO104" s="28"/>
      <c r="GP104" s="28"/>
      <c r="GQ104" s="28"/>
      <c r="GR104" s="28"/>
      <c r="GS104" s="28"/>
      <c r="GT104" s="28"/>
      <c r="GU104" s="28"/>
      <c r="GV104" s="28"/>
      <c r="GW104" s="28"/>
      <c r="GX104" s="28"/>
      <c r="GY104" s="28"/>
      <c r="GZ104" s="28"/>
      <c r="HA104" s="28"/>
      <c r="HB104" s="28"/>
      <c r="HC104" s="28"/>
      <c r="HD104" s="28"/>
      <c r="HE104" s="28"/>
      <c r="HF104" s="28"/>
      <c r="HG104" s="28"/>
      <c r="HH104" s="28"/>
      <c r="HI104" s="28"/>
      <c r="HJ104" s="28"/>
      <c r="HK104" s="28"/>
      <c r="HL104" s="28"/>
      <c r="HM104" s="28"/>
      <c r="HN104" s="28"/>
      <c r="HO104" s="28"/>
      <c r="HP104" s="28"/>
      <c r="HQ104" s="28"/>
      <c r="HR104" s="28"/>
      <c r="HS104" s="28"/>
      <c r="HT104" s="28"/>
      <c r="HU104" s="28"/>
      <c r="HV104" s="28"/>
      <c r="HW104" s="28"/>
      <c r="HX104" s="28"/>
      <c r="HY104" s="28"/>
      <c r="HZ104" s="28"/>
      <c r="IA104" s="28"/>
      <c r="IB104" s="28"/>
      <c r="IC104" s="28"/>
      <c r="ID104" s="28"/>
      <c r="IE104" s="28"/>
      <c r="IF104" s="28"/>
      <c r="IG104" s="28"/>
      <c r="IH104" s="28"/>
      <c r="II104" s="28"/>
      <c r="IJ104" s="28"/>
      <c r="IK104" s="28"/>
      <c r="IL104" s="28"/>
      <c r="IM104" s="28"/>
      <c r="IN104" s="28"/>
      <c r="IO104" s="28"/>
      <c r="IP104" s="28"/>
      <c r="IQ104" s="28"/>
      <c r="IR104" s="28"/>
      <c r="IS104" s="28"/>
      <c r="IT104" s="28"/>
      <c r="IU104" s="28"/>
      <c r="IV104" s="28"/>
      <c r="IW104" s="28"/>
      <c r="IX104" s="28"/>
      <c r="IY104" s="28"/>
      <c r="IZ104" s="28"/>
      <c r="JA104" s="28"/>
      <c r="JB104" s="28"/>
      <c r="JC104" s="28"/>
      <c r="JD104" s="28"/>
      <c r="JE104" s="28"/>
      <c r="JF104" s="28"/>
      <c r="JG104" s="28"/>
      <c r="JH104" s="28"/>
      <c r="JI104" s="28"/>
      <c r="JJ104" s="28"/>
      <c r="JK104" s="28"/>
      <c r="JL104" s="28"/>
      <c r="JM104" s="28"/>
      <c r="JN104" s="28"/>
      <c r="JO104" s="28"/>
      <c r="JP104" s="28"/>
      <c r="JQ104" s="28"/>
      <c r="JR104" s="28"/>
      <c r="JS104" s="28"/>
      <c r="JT104" s="28"/>
      <c r="JU104" s="28"/>
      <c r="JV104" s="28"/>
      <c r="JW104" s="28"/>
      <c r="JX104" s="28"/>
      <c r="JY104" s="28"/>
      <c r="JZ104" s="28"/>
      <c r="KA104" s="28"/>
      <c r="KB104" s="28"/>
      <c r="KC104" s="28"/>
      <c r="KD104" s="28"/>
      <c r="KE104" s="28"/>
      <c r="KF104" s="28"/>
      <c r="KG104" s="28"/>
      <c r="KH104" s="28"/>
      <c r="KI104" s="28"/>
      <c r="KJ104" s="28"/>
      <c r="KK104" s="28"/>
      <c r="KL104" s="28"/>
      <c r="KM104" s="28"/>
      <c r="KN104" s="28"/>
      <c r="KO104" s="28"/>
      <c r="KP104" s="28"/>
      <c r="KQ104" s="28"/>
      <c r="KR104" s="28"/>
      <c r="KS104" s="28"/>
      <c r="KT104" s="28"/>
      <c r="KU104" s="28"/>
      <c r="KV104" s="28"/>
      <c r="KW104" s="28"/>
      <c r="KX104" s="28"/>
      <c r="KY104" s="28"/>
      <c r="KZ104" s="28"/>
      <c r="LA104" s="28"/>
      <c r="LB104" s="28"/>
      <c r="LC104" s="28"/>
      <c r="LD104" s="28"/>
      <c r="LE104" s="28"/>
      <c r="LF104" s="28"/>
      <c r="LG104" s="28"/>
      <c r="LH104" s="28"/>
      <c r="LI104" s="28"/>
      <c r="LJ104" s="28"/>
      <c r="LK104" s="28"/>
      <c r="LL104" s="28"/>
      <c r="LM104" s="28"/>
      <c r="LN104" s="28"/>
      <c r="LO104" s="28"/>
      <c r="LP104" s="28"/>
      <c r="LQ104" s="28"/>
      <c r="LR104" s="28"/>
      <c r="LS104" s="28"/>
      <c r="LT104" s="28"/>
      <c r="LU104" s="28"/>
      <c r="LV104" s="28"/>
      <c r="LW104" s="28"/>
      <c r="LX104" s="28"/>
      <c r="LY104" s="28"/>
      <c r="LZ104" s="28"/>
      <c r="MA104" s="28"/>
      <c r="MB104" s="28"/>
      <c r="MC104" s="28"/>
      <c r="MD104" s="28"/>
      <c r="ME104" s="28"/>
      <c r="MF104" s="28"/>
      <c r="MG104" s="28"/>
      <c r="MH104" s="28"/>
      <c r="MI104" s="28"/>
      <c r="MJ104" s="28"/>
      <c r="MK104" s="28"/>
      <c r="ML104" s="28"/>
      <c r="MM104" s="28"/>
      <c r="MN104" s="28"/>
      <c r="MO104" s="28"/>
      <c r="MP104" s="28"/>
      <c r="MQ104" s="28"/>
      <c r="MR104" s="28"/>
      <c r="MS104" s="28"/>
      <c r="MT104" s="28"/>
      <c r="MU104" s="28"/>
      <c r="MV104" s="28"/>
      <c r="MW104" s="28"/>
      <c r="MX104" s="28"/>
      <c r="MY104" s="28"/>
      <c r="MZ104" s="28"/>
      <c r="NA104" s="28"/>
      <c r="NB104" s="28"/>
      <c r="NC104" s="28"/>
      <c r="ND104" s="28"/>
      <c r="NE104" s="28"/>
      <c r="NF104" s="28"/>
      <c r="NG104" s="28"/>
      <c r="NH104" s="28"/>
      <c r="NI104" s="28"/>
      <c r="NJ104" s="28"/>
      <c r="NK104" s="28"/>
      <c r="NL104" s="28"/>
      <c r="NM104" s="28"/>
      <c r="NN104" s="28"/>
      <c r="NO104" s="28"/>
      <c r="NP104" s="28"/>
      <c r="NQ104" s="28"/>
      <c r="NR104" s="28"/>
      <c r="NS104" s="28"/>
      <c r="NT104" s="28"/>
      <c r="NU104" s="28"/>
      <c r="NV104" s="28"/>
      <c r="NW104" s="28"/>
      <c r="NX104" s="28"/>
      <c r="NY104" s="28"/>
      <c r="NZ104" s="28"/>
      <c r="OA104" s="28"/>
      <c r="OB104" s="28"/>
      <c r="OC104" s="28"/>
      <c r="OD104" s="28"/>
      <c r="OE104" s="28"/>
      <c r="OF104" s="28"/>
      <c r="OG104" s="28"/>
      <c r="OH104" s="28"/>
      <c r="OI104" s="28"/>
      <c r="OJ104" s="28"/>
      <c r="OK104" s="28"/>
      <c r="OL104" s="28"/>
      <c r="OM104" s="28"/>
      <c r="ON104" s="28"/>
      <c r="OO104" s="28"/>
      <c r="OP104" s="28"/>
      <c r="OQ104" s="28"/>
      <c r="OR104" s="28"/>
      <c r="OS104" s="28"/>
      <c r="OT104" s="28"/>
      <c r="OU104" s="28"/>
      <c r="OV104" s="28"/>
      <c r="OW104" s="28"/>
      <c r="OX104" s="28"/>
      <c r="OY104" s="28"/>
      <c r="OZ104" s="28"/>
      <c r="PA104" s="28"/>
      <c r="PB104" s="28"/>
      <c r="PC104" s="28"/>
      <c r="PD104" s="28"/>
      <c r="PE104" s="28"/>
      <c r="PF104" s="28"/>
      <c r="PG104" s="28"/>
      <c r="PH104" s="28"/>
      <c r="PI104" s="28"/>
      <c r="PJ104" s="28"/>
      <c r="PK104" s="28"/>
      <c r="PL104" s="28"/>
      <c r="PM104" s="28"/>
      <c r="PN104" s="28"/>
      <c r="PO104" s="28"/>
      <c r="PP104" s="28"/>
      <c r="PQ104" s="28"/>
      <c r="PR104" s="28"/>
      <c r="PS104" s="28"/>
      <c r="PT104" s="28"/>
      <c r="PU104" s="28"/>
      <c r="PV104" s="28"/>
      <c r="PW104" s="28"/>
      <c r="PX104" s="28"/>
      <c r="PY104" s="28"/>
      <c r="PZ104" s="28"/>
      <c r="QA104" s="28"/>
      <c r="QB104" s="28"/>
      <c r="QC104" s="28"/>
      <c r="QD104" s="28"/>
      <c r="QE104" s="28"/>
      <c r="QF104" s="28"/>
      <c r="QG104" s="28"/>
      <c r="QH104" s="28"/>
      <c r="QI104" s="28"/>
      <c r="QJ104" s="28"/>
      <c r="QK104" s="28"/>
      <c r="QL104" s="28"/>
      <c r="QM104" s="28"/>
      <c r="QN104" s="28"/>
      <c r="QO104" s="28"/>
      <c r="QP104" s="28"/>
      <c r="QQ104" s="28"/>
      <c r="QR104" s="28"/>
      <c r="QS104" s="28"/>
      <c r="QT104" s="28"/>
      <c r="QU104" s="28"/>
      <c r="QV104" s="28"/>
      <c r="QW104" s="28"/>
      <c r="QX104" s="28"/>
      <c r="QY104" s="28"/>
      <c r="QZ104" s="28"/>
      <c r="RA104" s="28"/>
      <c r="RB104" s="28"/>
      <c r="RC104" s="28"/>
      <c r="RD104" s="28"/>
      <c r="RE104" s="28"/>
      <c r="RF104" s="28"/>
      <c r="RG104" s="28"/>
      <c r="RH104" s="28"/>
      <c r="RI104" s="28"/>
      <c r="RJ104" s="28"/>
      <c r="RK104" s="28"/>
      <c r="RL104" s="28"/>
      <c r="RM104" s="28"/>
      <c r="RN104" s="28"/>
      <c r="RO104" s="28"/>
      <c r="RP104" s="28"/>
      <c r="RQ104" s="28"/>
      <c r="RR104" s="28"/>
      <c r="RS104" s="28"/>
      <c r="RT104" s="28"/>
      <c r="RU104" s="28"/>
      <c r="RV104" s="28"/>
      <c r="RW104" s="28"/>
      <c r="RX104" s="28"/>
      <c r="RY104" s="28"/>
      <c r="RZ104" s="28"/>
      <c r="SA104" s="28"/>
      <c r="SB104" s="28"/>
      <c r="SC104" s="28"/>
      <c r="SD104" s="28"/>
      <c r="SE104" s="28"/>
      <c r="SF104" s="28"/>
      <c r="SG104" s="28"/>
      <c r="SH104" s="28"/>
      <c r="SI104" s="28"/>
      <c r="SJ104" s="28"/>
      <c r="SK104" s="28"/>
      <c r="SL104" s="28"/>
      <c r="SM104" s="28"/>
      <c r="SN104" s="28"/>
      <c r="SO104" s="28"/>
      <c r="SP104" s="28"/>
      <c r="SQ104" s="28"/>
      <c r="SR104" s="28"/>
      <c r="SS104" s="28"/>
      <c r="ST104" s="28"/>
      <c r="SU104" s="28"/>
      <c r="SV104" s="28"/>
      <c r="SW104" s="28"/>
      <c r="SX104" s="28"/>
      <c r="SY104" s="28"/>
      <c r="SZ104" s="28"/>
      <c r="TA104" s="28"/>
      <c r="TB104" s="28"/>
      <c r="TC104" s="28"/>
      <c r="TD104" s="28"/>
      <c r="TE104" s="28"/>
      <c r="TF104" s="28"/>
      <c r="TG104" s="28"/>
      <c r="TH104" s="28"/>
      <c r="TI104" s="28"/>
      <c r="TJ104" s="28"/>
      <c r="TK104" s="28"/>
      <c r="TL104" s="28"/>
      <c r="TM104" s="28"/>
      <c r="TN104" s="28"/>
      <c r="TO104" s="28"/>
      <c r="TP104" s="28"/>
      <c r="TQ104" s="28"/>
      <c r="TR104" s="28"/>
      <c r="TS104" s="28"/>
      <c r="TT104" s="28"/>
      <c r="TU104" s="28"/>
      <c r="TV104" s="28"/>
      <c r="TW104" s="28"/>
      <c r="TX104" s="28"/>
    </row>
    <row r="105" spans="1:669" s="28" customFormat="1" ht="20.25" customHeight="1" x14ac:dyDescent="0.25">
      <c r="A105" s="47" t="s">
        <v>13</v>
      </c>
      <c r="B105" s="67">
        <v>1</v>
      </c>
      <c r="C105" s="48"/>
      <c r="D105" s="48"/>
      <c r="E105" s="66"/>
      <c r="F105" s="65"/>
      <c r="G105" s="105">
        <f>SUM(G104)</f>
        <v>110000</v>
      </c>
      <c r="H105" s="105">
        <f t="shared" ref="H105:M105" si="21">SUM(H104)</f>
        <v>3157</v>
      </c>
      <c r="I105" s="105">
        <f>SUM(I104)</f>
        <v>14457.62</v>
      </c>
      <c r="J105" s="105">
        <f t="shared" si="21"/>
        <v>3344</v>
      </c>
      <c r="K105" s="105">
        <f>SUM(K104)</f>
        <v>6625</v>
      </c>
      <c r="L105" s="105">
        <f t="shared" si="21"/>
        <v>27583.62</v>
      </c>
      <c r="M105" s="105">
        <f t="shared" si="21"/>
        <v>82416.38</v>
      </c>
    </row>
    <row r="106" spans="1:669" s="28" customFormat="1" ht="18" customHeight="1" x14ac:dyDescent="0.25">
      <c r="B106" s="11"/>
      <c r="C106" s="5"/>
      <c r="D106" s="5"/>
      <c r="E106" s="7"/>
      <c r="F106" s="3"/>
      <c r="G106" s="114"/>
      <c r="H106" s="114"/>
      <c r="I106" s="114"/>
      <c r="J106" s="114"/>
      <c r="K106" s="114"/>
      <c r="L106" s="114"/>
      <c r="M106" s="114"/>
    </row>
    <row r="107" spans="1:669" ht="12.75" customHeight="1" x14ac:dyDescent="0.25">
      <c r="A107" s="28" t="s">
        <v>73</v>
      </c>
      <c r="C107" s="9"/>
      <c r="D107" s="9"/>
      <c r="E107" s="28"/>
      <c r="F107" s="28"/>
      <c r="G107" s="115"/>
      <c r="H107" s="114"/>
      <c r="I107" s="115"/>
      <c r="J107" s="115"/>
      <c r="K107" s="115"/>
      <c r="L107" s="115"/>
      <c r="M107" s="114"/>
    </row>
    <row r="108" spans="1:669" s="36" customFormat="1" ht="12.75" customHeight="1" x14ac:dyDescent="0.25">
      <c r="A108" t="s">
        <v>74</v>
      </c>
      <c r="B108" s="148" t="s">
        <v>16</v>
      </c>
      <c r="C108" s="5" t="s">
        <v>66</v>
      </c>
      <c r="D108" s="5" t="s">
        <v>199</v>
      </c>
      <c r="E108" s="7">
        <v>44362</v>
      </c>
      <c r="F108" s="8" t="s">
        <v>100</v>
      </c>
      <c r="G108" s="138">
        <v>33000</v>
      </c>
      <c r="H108" s="138">
        <v>947.1</v>
      </c>
      <c r="I108" s="138">
        <v>0</v>
      </c>
      <c r="J108" s="138">
        <v>1003.2</v>
      </c>
      <c r="K108" s="138">
        <v>25</v>
      </c>
      <c r="L108" s="138">
        <v>1975.3</v>
      </c>
      <c r="M108" s="138">
        <v>31024.7</v>
      </c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</row>
    <row r="109" spans="1:669" ht="12.75" customHeight="1" x14ac:dyDescent="0.25">
      <c r="A109" s="47" t="s">
        <v>13</v>
      </c>
      <c r="B109" s="67">
        <v>1</v>
      </c>
      <c r="C109" s="53"/>
      <c r="D109" s="53"/>
      <c r="E109" s="66"/>
      <c r="F109" s="66"/>
      <c r="G109" s="141">
        <f>G108</f>
        <v>33000</v>
      </c>
      <c r="H109" s="105">
        <f>H108</f>
        <v>947.1</v>
      </c>
      <c r="I109" s="141">
        <f>I108</f>
        <v>0</v>
      </c>
      <c r="J109" s="141">
        <f>J108</f>
        <v>1003.2</v>
      </c>
      <c r="K109" s="141">
        <f>K108</f>
        <v>25</v>
      </c>
      <c r="L109" s="141">
        <v>1975.3</v>
      </c>
      <c r="M109" s="105">
        <f>M108</f>
        <v>31024.7</v>
      </c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</row>
    <row r="110" spans="1:669" ht="12.75" customHeight="1" x14ac:dyDescent="0.25">
      <c r="A110" s="28"/>
      <c r="B110" s="11"/>
      <c r="C110" s="9"/>
      <c r="D110" s="9"/>
      <c r="E110" s="7"/>
      <c r="F110" s="7"/>
      <c r="G110" s="115"/>
      <c r="H110" s="114"/>
      <c r="I110" s="115"/>
      <c r="J110" s="115"/>
      <c r="K110" s="115"/>
      <c r="L110" s="115"/>
      <c r="M110" s="114"/>
    </row>
    <row r="111" spans="1:669" ht="12.75" customHeight="1" x14ac:dyDescent="0.25">
      <c r="A111" s="28" t="s">
        <v>107</v>
      </c>
      <c r="B111" s="78"/>
      <c r="C111" s="5"/>
      <c r="D111" s="5"/>
      <c r="E111" s="8"/>
      <c r="F111" s="8"/>
      <c r="G111" s="115"/>
      <c r="H111" s="114"/>
      <c r="I111" s="115"/>
      <c r="J111" s="115"/>
      <c r="K111" s="115"/>
      <c r="L111" s="115"/>
      <c r="M111" s="114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</row>
    <row r="112" spans="1:669" s="36" customFormat="1" ht="18" customHeight="1" x14ac:dyDescent="0.25">
      <c r="A112" t="s">
        <v>108</v>
      </c>
      <c r="B112" s="4" t="s">
        <v>16</v>
      </c>
      <c r="C112" s="5" t="s">
        <v>67</v>
      </c>
      <c r="D112" s="5" t="s">
        <v>199</v>
      </c>
      <c r="E112" s="8">
        <v>44562</v>
      </c>
      <c r="F112" s="8" t="s">
        <v>100</v>
      </c>
      <c r="G112" s="138">
        <v>40000</v>
      </c>
      <c r="H112" s="138">
        <v>1148</v>
      </c>
      <c r="I112" s="138">
        <v>442.65</v>
      </c>
      <c r="J112" s="138">
        <v>1216</v>
      </c>
      <c r="K112" s="138">
        <v>25</v>
      </c>
      <c r="L112" s="138">
        <v>2831.65</v>
      </c>
      <c r="M112" s="138">
        <v>37168.35</v>
      </c>
      <c r="N112" s="32"/>
      <c r="O112" s="32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 s="35"/>
      <c r="IE112" s="35"/>
      <c r="IF112" s="35"/>
      <c r="IG112" s="35"/>
      <c r="IH112" s="35"/>
      <c r="II112" s="35"/>
      <c r="IJ112" s="35"/>
      <c r="IK112" s="35"/>
      <c r="IL112" s="35"/>
      <c r="IM112" s="35"/>
      <c r="IN112" s="35"/>
      <c r="IO112" s="35"/>
      <c r="IP112" s="35"/>
      <c r="IQ112" s="35"/>
      <c r="IR112" s="35"/>
      <c r="IS112" s="35"/>
      <c r="IT112" s="35"/>
      <c r="IU112" s="35"/>
      <c r="IV112" s="35"/>
      <c r="IW112" s="35"/>
      <c r="IX112" s="35"/>
      <c r="IY112" s="35"/>
      <c r="IZ112" s="35"/>
      <c r="JA112" s="35"/>
      <c r="JB112" s="35"/>
      <c r="JC112" s="35"/>
      <c r="JD112" s="35"/>
      <c r="JE112" s="35"/>
      <c r="JF112" s="35"/>
      <c r="JG112" s="35"/>
      <c r="JH112" s="35"/>
      <c r="JI112" s="35"/>
      <c r="JJ112" s="35"/>
      <c r="JK112" s="35"/>
      <c r="JL112" s="35"/>
      <c r="JM112" s="35"/>
      <c r="JN112" s="35"/>
      <c r="JO112" s="35"/>
      <c r="JP112" s="35"/>
      <c r="JQ112" s="35"/>
      <c r="JR112" s="35"/>
      <c r="JS112" s="35"/>
      <c r="JT112" s="35"/>
      <c r="JU112" s="35"/>
      <c r="JV112" s="35"/>
      <c r="JW112" s="35"/>
      <c r="JX112" s="35"/>
      <c r="JY112" s="35"/>
      <c r="JZ112" s="35"/>
      <c r="KA112" s="35"/>
      <c r="KB112" s="35"/>
      <c r="KC112" s="35"/>
      <c r="KD112" s="35"/>
      <c r="KE112" s="35"/>
      <c r="KF112" s="35"/>
      <c r="KG112" s="35"/>
      <c r="KH112" s="35"/>
      <c r="KI112" s="35"/>
      <c r="KJ112" s="35"/>
      <c r="KK112" s="35"/>
      <c r="KL112" s="35"/>
      <c r="KM112" s="35"/>
      <c r="KN112" s="35"/>
      <c r="KO112" s="35"/>
      <c r="KP112" s="35"/>
      <c r="KQ112" s="35"/>
      <c r="KR112" s="35"/>
      <c r="KS112" s="35"/>
      <c r="KT112" s="35"/>
      <c r="KU112" s="35"/>
      <c r="KV112" s="35"/>
      <c r="KW112" s="35"/>
      <c r="KX112" s="35"/>
      <c r="KY112" s="35"/>
      <c r="KZ112" s="35"/>
      <c r="LA112" s="35"/>
      <c r="LB112" s="35"/>
      <c r="LC112" s="35"/>
      <c r="LD112" s="35"/>
      <c r="LE112" s="35"/>
      <c r="LF112" s="35"/>
      <c r="LG112" s="35"/>
      <c r="LH112" s="35"/>
      <c r="LI112" s="35"/>
      <c r="LJ112" s="35"/>
      <c r="LK112" s="35"/>
      <c r="LL112" s="35"/>
      <c r="LM112" s="35"/>
      <c r="LN112" s="35"/>
      <c r="LO112" s="35"/>
      <c r="LP112" s="35"/>
      <c r="LQ112" s="35"/>
      <c r="LR112" s="35"/>
      <c r="LS112" s="35"/>
      <c r="LT112" s="35"/>
      <c r="LU112" s="35"/>
      <c r="LV112" s="35"/>
      <c r="LW112" s="35"/>
      <c r="LX112" s="35"/>
      <c r="LY112" s="35"/>
      <c r="LZ112" s="35"/>
      <c r="MA112" s="35"/>
      <c r="MB112" s="35"/>
      <c r="MC112" s="35"/>
      <c r="MD112" s="35"/>
      <c r="ME112" s="35"/>
      <c r="MF112" s="35"/>
      <c r="MG112" s="35"/>
      <c r="MH112" s="35"/>
      <c r="MI112" s="35"/>
      <c r="MJ112" s="35"/>
      <c r="MK112" s="35"/>
      <c r="ML112" s="35"/>
      <c r="MM112" s="35"/>
      <c r="MN112" s="35"/>
      <c r="MO112" s="35"/>
      <c r="MP112" s="35"/>
      <c r="MQ112" s="35"/>
      <c r="MR112" s="35"/>
      <c r="MS112" s="35"/>
      <c r="MT112" s="35"/>
      <c r="MU112" s="35"/>
      <c r="MV112" s="35"/>
      <c r="MW112" s="35"/>
      <c r="MX112" s="35"/>
      <c r="MY112" s="35"/>
      <c r="MZ112" s="35"/>
      <c r="NA112" s="35"/>
      <c r="NB112" s="35"/>
      <c r="NC112" s="35"/>
      <c r="ND112" s="35"/>
      <c r="NE112" s="35"/>
      <c r="NF112" s="35"/>
      <c r="NG112" s="35"/>
      <c r="NH112" s="35"/>
      <c r="NI112" s="35"/>
      <c r="NJ112" s="35"/>
      <c r="NK112" s="35"/>
      <c r="NL112" s="35"/>
      <c r="NM112" s="35"/>
      <c r="NN112" s="35"/>
      <c r="NO112" s="35"/>
      <c r="NP112" s="35"/>
      <c r="NQ112" s="35"/>
      <c r="NR112" s="35"/>
      <c r="NS112" s="35"/>
      <c r="NT112" s="35"/>
      <c r="NU112" s="35"/>
      <c r="NV112" s="35"/>
      <c r="NW112" s="35"/>
      <c r="NX112" s="35"/>
      <c r="NY112" s="35"/>
      <c r="NZ112" s="35"/>
      <c r="OA112" s="35"/>
      <c r="OB112" s="35"/>
      <c r="OC112" s="35"/>
      <c r="OD112" s="35"/>
      <c r="OE112" s="35"/>
      <c r="OF112" s="35"/>
      <c r="OG112" s="35"/>
      <c r="OH112" s="35"/>
      <c r="OI112" s="35"/>
      <c r="OJ112" s="35"/>
      <c r="OK112" s="35"/>
      <c r="OL112" s="35"/>
      <c r="OM112" s="35"/>
      <c r="ON112" s="35"/>
      <c r="OO112" s="35"/>
      <c r="OP112" s="35"/>
      <c r="OQ112" s="35"/>
      <c r="OR112" s="35"/>
      <c r="OS112" s="35"/>
      <c r="OT112" s="35"/>
      <c r="OU112" s="35"/>
      <c r="OV112" s="35"/>
      <c r="OW112" s="35"/>
      <c r="OX112" s="35"/>
      <c r="OY112" s="35"/>
      <c r="OZ112" s="35"/>
      <c r="PA112" s="35"/>
      <c r="PB112" s="35"/>
      <c r="PC112" s="35"/>
      <c r="PD112" s="35"/>
      <c r="PE112" s="35"/>
      <c r="PF112" s="35"/>
      <c r="PG112" s="35"/>
      <c r="PH112" s="35"/>
      <c r="PI112" s="35"/>
      <c r="PJ112" s="35"/>
      <c r="PK112" s="35"/>
      <c r="PL112" s="35"/>
      <c r="PM112" s="35"/>
      <c r="PN112" s="35"/>
      <c r="PO112" s="35"/>
      <c r="PP112" s="35"/>
      <c r="PQ112" s="35"/>
      <c r="PR112" s="35"/>
      <c r="PS112" s="35"/>
      <c r="PT112" s="35"/>
      <c r="PU112" s="35"/>
      <c r="PV112" s="35"/>
      <c r="PW112" s="35"/>
      <c r="PX112" s="35"/>
      <c r="PY112" s="35"/>
      <c r="PZ112" s="35"/>
      <c r="QA112" s="35"/>
      <c r="QB112" s="35"/>
      <c r="QC112" s="35"/>
      <c r="QD112" s="35"/>
      <c r="QE112" s="35"/>
      <c r="QF112" s="35"/>
      <c r="QG112" s="35"/>
      <c r="QH112" s="35"/>
      <c r="QI112" s="35"/>
      <c r="QJ112" s="35"/>
      <c r="QK112" s="35"/>
      <c r="QL112" s="35"/>
      <c r="QM112" s="35"/>
      <c r="QN112" s="35"/>
      <c r="QO112" s="35"/>
      <c r="QP112" s="35"/>
      <c r="QQ112" s="35"/>
      <c r="QR112" s="35"/>
      <c r="QS112" s="35"/>
      <c r="QT112" s="35"/>
      <c r="QU112" s="35"/>
      <c r="QV112" s="35"/>
      <c r="QW112" s="35"/>
      <c r="QX112" s="35"/>
      <c r="QY112" s="35"/>
      <c r="QZ112" s="35"/>
      <c r="RA112" s="35"/>
      <c r="RB112" s="35"/>
      <c r="RC112" s="35"/>
      <c r="RD112" s="35"/>
      <c r="RE112" s="35"/>
      <c r="RF112" s="35"/>
      <c r="RG112" s="35"/>
      <c r="RH112" s="35"/>
      <c r="RI112" s="35"/>
      <c r="RJ112" s="35"/>
      <c r="RK112" s="35"/>
      <c r="RL112" s="35"/>
      <c r="RM112" s="35"/>
      <c r="RN112" s="35"/>
      <c r="RO112" s="35"/>
      <c r="RP112" s="35"/>
      <c r="RQ112" s="35"/>
      <c r="RR112" s="35"/>
      <c r="RS112" s="35"/>
      <c r="RT112" s="35"/>
      <c r="RU112" s="35"/>
      <c r="RV112" s="35"/>
      <c r="RW112" s="35"/>
      <c r="RX112" s="35"/>
      <c r="RY112" s="35"/>
      <c r="RZ112" s="35"/>
      <c r="SA112" s="35"/>
      <c r="SB112" s="35"/>
      <c r="SC112" s="35"/>
      <c r="SD112" s="35"/>
      <c r="SE112" s="35"/>
      <c r="SF112" s="35"/>
      <c r="SG112" s="35"/>
      <c r="SH112" s="35"/>
      <c r="SI112" s="35"/>
      <c r="SJ112" s="35"/>
      <c r="SK112" s="35"/>
      <c r="SL112" s="35"/>
      <c r="SM112" s="35"/>
      <c r="SN112" s="35"/>
      <c r="SO112" s="35"/>
      <c r="SP112" s="35"/>
      <c r="SQ112" s="35"/>
      <c r="SR112" s="35"/>
      <c r="SS112" s="35"/>
      <c r="ST112" s="35"/>
      <c r="SU112" s="35"/>
      <c r="SV112" s="35"/>
      <c r="SW112" s="35"/>
      <c r="SX112" s="35"/>
      <c r="SY112" s="35"/>
      <c r="SZ112" s="35"/>
      <c r="TA112" s="35"/>
      <c r="TB112" s="35"/>
      <c r="TC112" s="35"/>
      <c r="TD112" s="35"/>
      <c r="TE112" s="35"/>
      <c r="TF112" s="35"/>
      <c r="TG112" s="35"/>
      <c r="TH112" s="35"/>
      <c r="TI112" s="35"/>
      <c r="TJ112" s="35"/>
      <c r="TK112" s="35"/>
      <c r="TL112" s="35"/>
      <c r="TM112" s="35"/>
      <c r="TN112" s="35"/>
      <c r="TO112" s="35"/>
      <c r="TP112" s="35"/>
      <c r="TQ112" s="35"/>
      <c r="TR112" s="35"/>
      <c r="TS112" s="35"/>
      <c r="TT112" s="35"/>
      <c r="TU112" s="35"/>
      <c r="TV112" s="35"/>
      <c r="TW112" s="35"/>
      <c r="TX112" s="35"/>
      <c r="TY112" s="35"/>
      <c r="TZ112" s="35"/>
      <c r="UA112" s="35"/>
      <c r="UB112" s="35"/>
      <c r="UC112" s="35"/>
      <c r="UD112" s="35"/>
      <c r="UE112" s="35"/>
      <c r="UF112" s="35"/>
      <c r="UG112" s="35"/>
      <c r="UH112" s="35"/>
      <c r="UI112" s="35"/>
      <c r="UJ112" s="35"/>
      <c r="UK112" s="35"/>
      <c r="UL112" s="35"/>
      <c r="UM112" s="35"/>
      <c r="UN112" s="35"/>
      <c r="UO112" s="35"/>
      <c r="UP112" s="35"/>
      <c r="UQ112" s="35"/>
      <c r="UR112" s="35"/>
      <c r="US112" s="35"/>
      <c r="UT112" s="35"/>
      <c r="UU112" s="35"/>
      <c r="UV112" s="35"/>
      <c r="UW112" s="35"/>
      <c r="UX112" s="35"/>
      <c r="UY112" s="35"/>
      <c r="UZ112" s="35"/>
      <c r="VA112" s="35"/>
      <c r="VB112" s="35"/>
      <c r="VC112" s="35"/>
      <c r="VD112" s="35"/>
      <c r="VE112" s="35"/>
      <c r="VF112" s="35"/>
      <c r="VG112" s="35"/>
      <c r="VH112" s="35"/>
      <c r="VI112" s="35"/>
      <c r="VJ112" s="35"/>
      <c r="VK112" s="35"/>
      <c r="VL112" s="35"/>
      <c r="VM112" s="35"/>
      <c r="VN112" s="35"/>
      <c r="VO112" s="35"/>
      <c r="VP112" s="35"/>
      <c r="VQ112" s="35"/>
      <c r="VR112" s="35"/>
      <c r="VS112" s="35"/>
      <c r="VT112" s="35"/>
      <c r="VU112" s="35"/>
      <c r="VV112" s="35"/>
      <c r="VW112" s="35"/>
      <c r="VX112" s="35"/>
      <c r="VY112" s="35"/>
      <c r="VZ112" s="35"/>
      <c r="WA112" s="35"/>
      <c r="WB112" s="35"/>
      <c r="WC112" s="35"/>
      <c r="WD112" s="35"/>
      <c r="WE112" s="35"/>
      <c r="WF112" s="35"/>
      <c r="WG112" s="35"/>
      <c r="WH112" s="35"/>
      <c r="WI112" s="35"/>
      <c r="WJ112" s="35"/>
      <c r="WK112" s="35"/>
      <c r="WL112" s="35"/>
      <c r="WM112" s="35"/>
      <c r="WN112" s="35"/>
      <c r="WO112" s="35"/>
      <c r="WP112" s="35"/>
      <c r="WQ112" s="35"/>
      <c r="WR112" s="35"/>
      <c r="WS112" s="35"/>
      <c r="WT112" s="35"/>
      <c r="WU112" s="35"/>
      <c r="WV112" s="35"/>
      <c r="WW112" s="35"/>
      <c r="WX112" s="35"/>
      <c r="WY112" s="35"/>
      <c r="WZ112" s="35"/>
      <c r="XA112" s="35"/>
      <c r="XB112" s="35"/>
      <c r="XC112" s="35"/>
      <c r="XD112" s="35"/>
      <c r="XE112" s="35"/>
      <c r="XF112" s="35"/>
      <c r="XG112" s="35"/>
      <c r="XH112" s="35"/>
      <c r="XI112" s="35"/>
      <c r="XJ112" s="35"/>
      <c r="XK112" s="35"/>
      <c r="XL112" s="35"/>
      <c r="XM112" s="35"/>
      <c r="XN112" s="35"/>
      <c r="XO112" s="35"/>
      <c r="XP112" s="35"/>
      <c r="XQ112" s="35"/>
      <c r="XR112" s="35"/>
      <c r="XS112" s="35"/>
      <c r="XT112" s="35"/>
      <c r="XU112" s="35"/>
      <c r="XV112" s="35"/>
      <c r="XW112" s="35"/>
      <c r="XX112" s="35"/>
      <c r="XY112" s="35"/>
      <c r="XZ112" s="35"/>
      <c r="YA112" s="35"/>
      <c r="YB112" s="35"/>
      <c r="YC112" s="35"/>
      <c r="YD112" s="35"/>
      <c r="YE112" s="35"/>
      <c r="YF112" s="35"/>
      <c r="YG112" s="35"/>
      <c r="YH112" s="35"/>
      <c r="YI112" s="35"/>
      <c r="YJ112" s="35"/>
      <c r="YK112" s="35"/>
      <c r="YL112" s="35"/>
      <c r="YM112" s="35"/>
      <c r="YN112" s="35"/>
      <c r="YO112" s="35"/>
      <c r="YP112" s="35"/>
      <c r="YQ112" s="35"/>
      <c r="YR112" s="35"/>
      <c r="YS112" s="35"/>
    </row>
    <row r="113" spans="1:669" ht="18" customHeight="1" x14ac:dyDescent="0.25">
      <c r="A113" t="s">
        <v>126</v>
      </c>
      <c r="B113" s="4" t="s">
        <v>102</v>
      </c>
      <c r="C113" s="5" t="s">
        <v>66</v>
      </c>
      <c r="D113" s="5" t="s">
        <v>199</v>
      </c>
      <c r="E113" s="8">
        <v>44593</v>
      </c>
      <c r="F113" s="8" t="s">
        <v>100</v>
      </c>
      <c r="G113" s="138">
        <v>40000</v>
      </c>
      <c r="H113" s="138">
        <v>1148</v>
      </c>
      <c r="I113" s="138">
        <v>442.65</v>
      </c>
      <c r="J113" s="138">
        <v>1216</v>
      </c>
      <c r="K113" s="138">
        <v>25</v>
      </c>
      <c r="L113" s="138">
        <v>2831.65</v>
      </c>
      <c r="M113" s="138">
        <v>37168.35</v>
      </c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ID113" s="35"/>
      <c r="IE113" s="35"/>
      <c r="IF113" s="35"/>
      <c r="IG113" s="35"/>
      <c r="IH113" s="35"/>
      <c r="II113" s="35"/>
      <c r="IJ113" s="35"/>
      <c r="IK113" s="35"/>
      <c r="IL113" s="35"/>
      <c r="IM113" s="35"/>
      <c r="IN113" s="35"/>
      <c r="IO113" s="35"/>
      <c r="IP113" s="35"/>
      <c r="IQ113" s="35"/>
      <c r="IR113" s="35"/>
      <c r="IS113" s="35"/>
      <c r="IT113" s="35"/>
      <c r="IU113" s="35"/>
      <c r="IV113" s="35"/>
      <c r="IW113" s="35"/>
      <c r="IX113" s="35"/>
      <c r="IY113" s="35"/>
      <c r="IZ113" s="35"/>
      <c r="JA113" s="35"/>
      <c r="JB113" s="35"/>
      <c r="JC113" s="35"/>
      <c r="JD113" s="35"/>
      <c r="JE113" s="35"/>
      <c r="JF113" s="35"/>
      <c r="JG113" s="35"/>
      <c r="JH113" s="35"/>
      <c r="JI113" s="35"/>
      <c r="JJ113" s="35"/>
      <c r="JK113" s="35"/>
      <c r="JL113" s="35"/>
      <c r="JM113" s="35"/>
      <c r="JN113" s="35"/>
      <c r="JO113" s="35"/>
      <c r="JP113" s="35"/>
      <c r="JQ113" s="35"/>
      <c r="JR113" s="35"/>
      <c r="JS113" s="35"/>
      <c r="JT113" s="35"/>
      <c r="JU113" s="35"/>
      <c r="JV113" s="35"/>
      <c r="JW113" s="35"/>
      <c r="JX113" s="35"/>
      <c r="JY113" s="35"/>
      <c r="JZ113" s="35"/>
      <c r="KA113" s="35"/>
      <c r="KB113" s="35"/>
      <c r="KC113" s="35"/>
      <c r="KD113" s="35"/>
      <c r="KE113" s="35"/>
      <c r="KF113" s="35"/>
      <c r="KG113" s="35"/>
      <c r="KH113" s="35"/>
      <c r="KI113" s="35"/>
      <c r="KJ113" s="35"/>
      <c r="KK113" s="35"/>
      <c r="KL113" s="35"/>
      <c r="KM113" s="35"/>
      <c r="KN113" s="35"/>
      <c r="KO113" s="35"/>
      <c r="KP113" s="35"/>
      <c r="KQ113" s="35"/>
      <c r="KR113" s="35"/>
      <c r="KS113" s="35"/>
      <c r="KT113" s="35"/>
      <c r="KU113" s="35"/>
      <c r="KV113" s="35"/>
      <c r="KW113" s="35"/>
      <c r="KX113" s="35"/>
      <c r="KY113" s="35"/>
      <c r="KZ113" s="35"/>
      <c r="LA113" s="35"/>
      <c r="LB113" s="35"/>
      <c r="LC113" s="35"/>
      <c r="LD113" s="35"/>
      <c r="LE113" s="35"/>
      <c r="LF113" s="35"/>
      <c r="LG113" s="35"/>
      <c r="LH113" s="35"/>
      <c r="LI113" s="35"/>
      <c r="LJ113" s="35"/>
      <c r="LK113" s="35"/>
      <c r="LL113" s="35"/>
      <c r="LM113" s="35"/>
      <c r="LN113" s="35"/>
      <c r="LO113" s="35"/>
      <c r="LP113" s="35"/>
      <c r="LQ113" s="35"/>
      <c r="LR113" s="35"/>
      <c r="LS113" s="35"/>
      <c r="LT113" s="35"/>
      <c r="LU113" s="35"/>
      <c r="LV113" s="35"/>
      <c r="LW113" s="35"/>
      <c r="LX113" s="35"/>
      <c r="LY113" s="35"/>
      <c r="LZ113" s="35"/>
      <c r="MA113" s="35"/>
      <c r="MB113" s="35"/>
      <c r="MC113" s="35"/>
      <c r="MD113" s="35"/>
      <c r="ME113" s="35"/>
      <c r="MF113" s="35"/>
      <c r="MG113" s="35"/>
      <c r="MH113" s="35"/>
      <c r="MI113" s="35"/>
      <c r="MJ113" s="35"/>
      <c r="MK113" s="35"/>
      <c r="ML113" s="35"/>
      <c r="MM113" s="35"/>
      <c r="MN113" s="35"/>
      <c r="MO113" s="35"/>
      <c r="MP113" s="35"/>
      <c r="MQ113" s="35"/>
      <c r="MR113" s="35"/>
      <c r="MS113" s="35"/>
      <c r="MT113" s="35"/>
      <c r="MU113" s="35"/>
      <c r="MV113" s="35"/>
      <c r="MW113" s="35"/>
      <c r="MX113" s="35"/>
      <c r="MY113" s="35"/>
      <c r="MZ113" s="35"/>
      <c r="NA113" s="35"/>
      <c r="NB113" s="35"/>
      <c r="NC113" s="35"/>
      <c r="ND113" s="35"/>
      <c r="NE113" s="35"/>
      <c r="NF113" s="35"/>
      <c r="NG113" s="35"/>
      <c r="NH113" s="35"/>
      <c r="NI113" s="35"/>
      <c r="NJ113" s="35"/>
      <c r="NK113" s="35"/>
      <c r="NL113" s="35"/>
      <c r="NM113" s="35"/>
      <c r="NN113" s="35"/>
      <c r="NO113" s="35"/>
      <c r="NP113" s="35"/>
      <c r="NQ113" s="35"/>
      <c r="NR113" s="35"/>
      <c r="NS113" s="35"/>
      <c r="NT113" s="35"/>
      <c r="NU113" s="35"/>
      <c r="NV113" s="35"/>
      <c r="NW113" s="35"/>
      <c r="NX113" s="35"/>
      <c r="NY113" s="35"/>
      <c r="NZ113" s="35"/>
      <c r="OA113" s="35"/>
      <c r="OB113" s="35"/>
      <c r="OC113" s="35"/>
      <c r="OD113" s="35"/>
      <c r="OE113" s="35"/>
      <c r="OF113" s="35"/>
      <c r="OG113" s="35"/>
      <c r="OH113" s="35"/>
      <c r="OI113" s="35"/>
      <c r="OJ113" s="35"/>
      <c r="OK113" s="35"/>
      <c r="OL113" s="35"/>
      <c r="OM113" s="35"/>
      <c r="ON113" s="35"/>
      <c r="OO113" s="35"/>
      <c r="OP113" s="35"/>
      <c r="OQ113" s="35"/>
      <c r="OR113" s="35"/>
      <c r="OS113" s="35"/>
      <c r="OT113" s="35"/>
      <c r="OU113" s="35"/>
      <c r="OV113" s="35"/>
      <c r="OW113" s="35"/>
      <c r="OX113" s="35"/>
      <c r="OY113" s="35"/>
      <c r="OZ113" s="35"/>
      <c r="PA113" s="35"/>
      <c r="PB113" s="35"/>
      <c r="PC113" s="35"/>
      <c r="PD113" s="35"/>
      <c r="PE113" s="35"/>
      <c r="PF113" s="35"/>
      <c r="PG113" s="35"/>
      <c r="PH113" s="35"/>
      <c r="PI113" s="35"/>
      <c r="PJ113" s="35"/>
      <c r="PK113" s="35"/>
      <c r="PL113" s="35"/>
      <c r="PM113" s="35"/>
      <c r="PN113" s="35"/>
      <c r="PO113" s="35"/>
      <c r="PP113" s="35"/>
      <c r="PQ113" s="35"/>
      <c r="PR113" s="35"/>
      <c r="PS113" s="35"/>
      <c r="PT113" s="35"/>
      <c r="PU113" s="35"/>
      <c r="PV113" s="35"/>
      <c r="PW113" s="35"/>
      <c r="PX113" s="35"/>
      <c r="PY113" s="35"/>
      <c r="PZ113" s="35"/>
      <c r="QA113" s="35"/>
      <c r="QB113" s="35"/>
      <c r="QC113" s="35"/>
      <c r="QD113" s="35"/>
      <c r="QE113" s="35"/>
      <c r="QF113" s="35"/>
      <c r="QG113" s="35"/>
      <c r="QH113" s="35"/>
      <c r="QI113" s="35"/>
      <c r="QJ113" s="35"/>
      <c r="QK113" s="35"/>
      <c r="QL113" s="35"/>
      <c r="QM113" s="35"/>
      <c r="QN113" s="35"/>
      <c r="QO113" s="35"/>
      <c r="QP113" s="35"/>
      <c r="QQ113" s="35"/>
      <c r="QR113" s="35"/>
      <c r="QS113" s="35"/>
      <c r="QT113" s="35"/>
      <c r="QU113" s="35"/>
      <c r="QV113" s="35"/>
      <c r="QW113" s="35"/>
      <c r="QX113" s="35"/>
      <c r="QY113" s="35"/>
      <c r="QZ113" s="35"/>
      <c r="RA113" s="35"/>
      <c r="RB113" s="35"/>
      <c r="RC113" s="35"/>
      <c r="RD113" s="35"/>
      <c r="RE113" s="35"/>
      <c r="RF113" s="35"/>
      <c r="RG113" s="35"/>
      <c r="RH113" s="35"/>
      <c r="RI113" s="35"/>
      <c r="RJ113" s="35"/>
      <c r="RK113" s="35"/>
      <c r="RL113" s="35"/>
      <c r="RM113" s="35"/>
      <c r="RN113" s="35"/>
      <c r="RO113" s="35"/>
      <c r="RP113" s="35"/>
      <c r="RQ113" s="35"/>
      <c r="RR113" s="35"/>
      <c r="RS113" s="35"/>
      <c r="RT113" s="35"/>
      <c r="RU113" s="35"/>
      <c r="RV113" s="35"/>
      <c r="RW113" s="35"/>
      <c r="RX113" s="35"/>
      <c r="RY113" s="35"/>
      <c r="RZ113" s="35"/>
      <c r="SA113" s="35"/>
      <c r="SB113" s="35"/>
      <c r="SC113" s="35"/>
      <c r="SD113" s="35"/>
      <c r="SE113" s="35"/>
      <c r="SF113" s="35"/>
      <c r="SG113" s="35"/>
      <c r="SH113" s="35"/>
      <c r="SI113" s="35"/>
      <c r="SJ113" s="35"/>
      <c r="SK113" s="35"/>
      <c r="SL113" s="35"/>
      <c r="SM113" s="35"/>
      <c r="SN113" s="35"/>
      <c r="SO113" s="35"/>
      <c r="SP113" s="35"/>
      <c r="SQ113" s="35"/>
      <c r="SR113" s="35"/>
      <c r="SS113" s="35"/>
      <c r="ST113" s="35"/>
      <c r="SU113" s="35"/>
      <c r="SV113" s="35"/>
      <c r="SW113" s="35"/>
      <c r="SX113" s="35"/>
      <c r="SY113" s="35"/>
      <c r="SZ113" s="35"/>
      <c r="TA113" s="35"/>
      <c r="TB113" s="35"/>
      <c r="TC113" s="35"/>
      <c r="TD113" s="35"/>
      <c r="TE113" s="35"/>
      <c r="TF113" s="35"/>
      <c r="TG113" s="35"/>
      <c r="TH113" s="35"/>
      <c r="TI113" s="35"/>
      <c r="TJ113" s="35"/>
      <c r="TK113" s="35"/>
      <c r="TL113" s="35"/>
      <c r="TM113" s="35"/>
      <c r="TN113" s="35"/>
      <c r="TO113" s="35"/>
      <c r="TP113" s="35"/>
      <c r="TQ113" s="35"/>
      <c r="TR113" s="35"/>
      <c r="TS113" s="35"/>
      <c r="TT113" s="35"/>
      <c r="TU113" s="35"/>
      <c r="TV113" s="35"/>
      <c r="TW113" s="35"/>
      <c r="TX113" s="35"/>
      <c r="TY113" s="35"/>
      <c r="TZ113" s="35"/>
      <c r="UA113" s="35"/>
      <c r="UB113" s="35"/>
      <c r="UC113" s="35"/>
      <c r="UD113" s="35"/>
      <c r="UE113" s="35"/>
      <c r="UF113" s="35"/>
      <c r="UG113" s="35"/>
      <c r="UH113" s="35"/>
      <c r="UI113" s="35"/>
      <c r="UJ113" s="35"/>
      <c r="UK113" s="35"/>
      <c r="UL113" s="35"/>
      <c r="UM113" s="35"/>
      <c r="UN113" s="35"/>
      <c r="UO113" s="35"/>
      <c r="UP113" s="35"/>
      <c r="UQ113" s="35"/>
      <c r="UR113" s="35"/>
      <c r="US113" s="35"/>
      <c r="UT113" s="35"/>
      <c r="UU113" s="35"/>
      <c r="UV113" s="35"/>
      <c r="UW113" s="35"/>
      <c r="UX113" s="35"/>
      <c r="UY113" s="35"/>
      <c r="UZ113" s="35"/>
      <c r="VA113" s="35"/>
      <c r="VB113" s="35"/>
      <c r="VC113" s="35"/>
      <c r="VD113" s="35"/>
      <c r="VE113" s="35"/>
      <c r="VF113" s="35"/>
      <c r="VG113" s="35"/>
      <c r="VH113" s="35"/>
      <c r="VI113" s="35"/>
      <c r="VJ113" s="35"/>
      <c r="VK113" s="35"/>
      <c r="VL113" s="35"/>
      <c r="VM113" s="35"/>
      <c r="VN113" s="35"/>
      <c r="VO113" s="35"/>
      <c r="VP113" s="35"/>
      <c r="VQ113" s="35"/>
      <c r="VR113" s="35"/>
      <c r="VS113" s="35"/>
      <c r="VT113" s="35"/>
      <c r="VU113" s="35"/>
      <c r="VV113" s="35"/>
      <c r="VW113" s="35"/>
      <c r="VX113" s="35"/>
      <c r="VY113" s="35"/>
      <c r="VZ113" s="35"/>
      <c r="WA113" s="35"/>
      <c r="WB113" s="35"/>
      <c r="WC113" s="35"/>
      <c r="WD113" s="35"/>
      <c r="WE113" s="35"/>
      <c r="WF113" s="35"/>
      <c r="WG113" s="35"/>
      <c r="WH113" s="35"/>
      <c r="WI113" s="35"/>
      <c r="WJ113" s="35"/>
      <c r="WK113" s="35"/>
      <c r="WL113" s="35"/>
      <c r="WM113" s="35"/>
      <c r="WN113" s="35"/>
      <c r="WO113" s="35"/>
      <c r="WP113" s="35"/>
      <c r="WQ113" s="35"/>
      <c r="WR113" s="35"/>
      <c r="WS113" s="35"/>
      <c r="WT113" s="35"/>
      <c r="WU113" s="35"/>
      <c r="WV113" s="35"/>
      <c r="WW113" s="35"/>
      <c r="WX113" s="35"/>
      <c r="WY113" s="35"/>
      <c r="WZ113" s="35"/>
      <c r="XA113" s="35"/>
      <c r="XB113" s="35"/>
      <c r="XC113" s="35"/>
      <c r="XD113" s="35"/>
      <c r="XE113" s="35"/>
      <c r="XF113" s="35"/>
      <c r="XG113" s="35"/>
      <c r="XH113" s="35"/>
      <c r="XI113" s="35"/>
      <c r="XJ113" s="35"/>
      <c r="XK113" s="35"/>
      <c r="XL113" s="35"/>
      <c r="XM113" s="35"/>
      <c r="XN113" s="35"/>
      <c r="XO113" s="35"/>
      <c r="XP113" s="35"/>
      <c r="XQ113" s="35"/>
      <c r="XR113" s="35"/>
      <c r="XS113" s="35"/>
      <c r="XT113" s="35"/>
      <c r="XU113" s="35"/>
      <c r="XV113" s="35"/>
      <c r="XW113" s="35"/>
      <c r="XX113" s="35"/>
      <c r="XY113" s="35"/>
      <c r="XZ113" s="35"/>
      <c r="YA113" s="35"/>
      <c r="YB113" s="35"/>
      <c r="YC113" s="35"/>
      <c r="YD113" s="35"/>
      <c r="YE113" s="35"/>
      <c r="YF113" s="35"/>
      <c r="YG113" s="35"/>
      <c r="YH113" s="35"/>
      <c r="YI113" s="35"/>
      <c r="YJ113" s="35"/>
      <c r="YK113" s="35"/>
      <c r="YL113" s="35"/>
      <c r="YM113" s="35"/>
      <c r="YN113" s="35"/>
      <c r="YO113" s="35"/>
      <c r="YP113" s="35"/>
      <c r="YQ113" s="35"/>
      <c r="YR113" s="35"/>
      <c r="YS113" s="35"/>
    </row>
    <row r="114" spans="1:669" ht="15.75" x14ac:dyDescent="0.25">
      <c r="A114" s="47" t="s">
        <v>96</v>
      </c>
      <c r="B114" s="69">
        <v>2</v>
      </c>
      <c r="C114" s="53"/>
      <c r="D114" s="53"/>
      <c r="E114" s="79"/>
      <c r="F114" s="79"/>
      <c r="G114" s="141">
        <f t="shared" ref="G114:M114" si="22">SUM(G112:G113)</f>
        <v>80000</v>
      </c>
      <c r="H114" s="105">
        <f t="shared" si="22"/>
        <v>2296</v>
      </c>
      <c r="I114" s="141">
        <f t="shared" si="22"/>
        <v>885.3</v>
      </c>
      <c r="J114" s="141">
        <f t="shared" si="22"/>
        <v>2432</v>
      </c>
      <c r="K114" s="141">
        <f>SUM(K112:K113)</f>
        <v>50</v>
      </c>
      <c r="L114" s="141">
        <f t="shared" si="22"/>
        <v>5663.3</v>
      </c>
      <c r="M114" s="141">
        <f t="shared" si="22"/>
        <v>74336.7</v>
      </c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  <c r="AS114" s="35"/>
      <c r="AT114" s="35"/>
      <c r="ID114" s="35"/>
      <c r="IE114" s="35"/>
      <c r="IF114" s="35"/>
      <c r="IG114" s="35"/>
      <c r="IH114" s="35"/>
      <c r="II114" s="35"/>
      <c r="IJ114" s="35"/>
      <c r="IK114" s="35"/>
      <c r="IL114" s="35"/>
      <c r="IM114" s="35"/>
      <c r="IN114" s="35"/>
      <c r="IO114" s="35"/>
      <c r="IP114" s="35"/>
      <c r="IQ114" s="35"/>
      <c r="IR114" s="35"/>
      <c r="IS114" s="35"/>
      <c r="IT114" s="35"/>
      <c r="IU114" s="35"/>
      <c r="IV114" s="35"/>
      <c r="IW114" s="35"/>
      <c r="IX114" s="35"/>
      <c r="IY114" s="35"/>
      <c r="IZ114" s="35"/>
      <c r="JA114" s="35"/>
      <c r="JB114" s="35"/>
      <c r="JC114" s="35"/>
      <c r="JD114" s="35"/>
      <c r="JE114" s="35"/>
      <c r="JF114" s="35"/>
      <c r="JG114" s="35"/>
      <c r="JH114" s="35"/>
      <c r="JI114" s="35"/>
      <c r="JJ114" s="35"/>
      <c r="JK114" s="35"/>
      <c r="JL114" s="35"/>
      <c r="JM114" s="35"/>
      <c r="JN114" s="35"/>
      <c r="JO114" s="35"/>
      <c r="JP114" s="35"/>
      <c r="JQ114" s="35"/>
      <c r="JR114" s="35"/>
      <c r="JS114" s="35"/>
      <c r="JT114" s="35"/>
      <c r="JU114" s="35"/>
      <c r="JV114" s="35"/>
      <c r="JW114" s="35"/>
      <c r="JX114" s="35"/>
      <c r="JY114" s="35"/>
      <c r="JZ114" s="35"/>
      <c r="KA114" s="35"/>
      <c r="KB114" s="35"/>
      <c r="KC114" s="35"/>
      <c r="KD114" s="35"/>
      <c r="KE114" s="35"/>
      <c r="KF114" s="35"/>
      <c r="KG114" s="35"/>
      <c r="KH114" s="35"/>
      <c r="KI114" s="35"/>
      <c r="KJ114" s="35"/>
      <c r="KK114" s="35"/>
      <c r="KL114" s="35"/>
      <c r="KM114" s="35"/>
      <c r="KN114" s="35"/>
      <c r="KO114" s="35"/>
      <c r="KP114" s="35"/>
      <c r="KQ114" s="35"/>
      <c r="KR114" s="35"/>
      <c r="KS114" s="35"/>
      <c r="KT114" s="35"/>
      <c r="KU114" s="35"/>
      <c r="KV114" s="35"/>
      <c r="KW114" s="35"/>
      <c r="KX114" s="35"/>
      <c r="KY114" s="35"/>
      <c r="KZ114" s="35"/>
      <c r="LA114" s="35"/>
      <c r="LB114" s="35"/>
      <c r="LC114" s="35"/>
      <c r="LD114" s="35"/>
      <c r="LE114" s="35"/>
      <c r="LF114" s="35"/>
      <c r="LG114" s="35"/>
      <c r="LH114" s="35"/>
      <c r="LI114" s="35"/>
      <c r="LJ114" s="35"/>
      <c r="LK114" s="35"/>
      <c r="LL114" s="35"/>
      <c r="LM114" s="35"/>
      <c r="LN114" s="35"/>
      <c r="LO114" s="35"/>
      <c r="LP114" s="35"/>
      <c r="LQ114" s="35"/>
      <c r="LR114" s="35"/>
      <c r="LS114" s="35"/>
      <c r="LT114" s="35"/>
      <c r="LU114" s="35"/>
      <c r="LV114" s="35"/>
      <c r="LW114" s="35"/>
      <c r="LX114" s="35"/>
      <c r="LY114" s="35"/>
      <c r="LZ114" s="35"/>
      <c r="MA114" s="35"/>
      <c r="MB114" s="35"/>
      <c r="MC114" s="35"/>
      <c r="MD114" s="35"/>
      <c r="ME114" s="35"/>
      <c r="MF114" s="35"/>
      <c r="MG114" s="35"/>
      <c r="MH114" s="35"/>
      <c r="MI114" s="35"/>
      <c r="MJ114" s="35"/>
      <c r="MK114" s="35"/>
      <c r="ML114" s="35"/>
      <c r="MM114" s="35"/>
      <c r="MN114" s="35"/>
      <c r="MO114" s="35"/>
      <c r="MP114" s="35"/>
      <c r="MQ114" s="35"/>
      <c r="MR114" s="35"/>
      <c r="MS114" s="35"/>
      <c r="MT114" s="35"/>
      <c r="MU114" s="35"/>
      <c r="MV114" s="35"/>
      <c r="MW114" s="35"/>
      <c r="MX114" s="35"/>
      <c r="MY114" s="35"/>
      <c r="MZ114" s="35"/>
      <c r="NA114" s="35"/>
      <c r="NB114" s="35"/>
      <c r="NC114" s="35"/>
      <c r="ND114" s="35"/>
      <c r="NE114" s="35"/>
      <c r="NF114" s="35"/>
      <c r="NG114" s="35"/>
      <c r="NH114" s="35"/>
      <c r="NI114" s="35"/>
      <c r="NJ114" s="35"/>
      <c r="NK114" s="35"/>
      <c r="NL114" s="35"/>
      <c r="NM114" s="35"/>
      <c r="NN114" s="35"/>
      <c r="NO114" s="35"/>
      <c r="NP114" s="35"/>
      <c r="NQ114" s="35"/>
      <c r="NR114" s="35"/>
      <c r="NS114" s="35"/>
      <c r="NT114" s="35"/>
      <c r="NU114" s="35"/>
      <c r="NV114" s="35"/>
      <c r="NW114" s="35"/>
      <c r="NX114" s="35"/>
      <c r="NY114" s="35"/>
      <c r="NZ114" s="35"/>
      <c r="OA114" s="35"/>
      <c r="OB114" s="35"/>
      <c r="OC114" s="35"/>
      <c r="OD114" s="35"/>
      <c r="OE114" s="35"/>
      <c r="OF114" s="35"/>
      <c r="OG114" s="35"/>
      <c r="OH114" s="35"/>
      <c r="OI114" s="35"/>
      <c r="OJ114" s="35"/>
      <c r="OK114" s="35"/>
      <c r="OL114" s="35"/>
      <c r="OM114" s="35"/>
      <c r="ON114" s="35"/>
      <c r="OO114" s="35"/>
      <c r="OP114" s="35"/>
      <c r="OQ114" s="35"/>
      <c r="OR114" s="35"/>
      <c r="OS114" s="35"/>
      <c r="OT114" s="35"/>
      <c r="OU114" s="35"/>
      <c r="OV114" s="35"/>
      <c r="OW114" s="35"/>
      <c r="OX114" s="35"/>
      <c r="OY114" s="35"/>
      <c r="OZ114" s="35"/>
      <c r="PA114" s="35"/>
      <c r="PB114" s="35"/>
      <c r="PC114" s="35"/>
      <c r="PD114" s="35"/>
      <c r="PE114" s="35"/>
      <c r="PF114" s="35"/>
      <c r="PG114" s="35"/>
      <c r="PH114" s="35"/>
      <c r="PI114" s="35"/>
      <c r="PJ114" s="35"/>
      <c r="PK114" s="35"/>
      <c r="PL114" s="35"/>
      <c r="PM114" s="35"/>
      <c r="PN114" s="35"/>
      <c r="PO114" s="35"/>
      <c r="PP114" s="35"/>
      <c r="PQ114" s="35"/>
      <c r="PR114" s="35"/>
      <c r="PS114" s="35"/>
      <c r="PT114" s="35"/>
      <c r="PU114" s="35"/>
      <c r="PV114" s="35"/>
      <c r="PW114" s="35"/>
      <c r="PX114" s="35"/>
      <c r="PY114" s="35"/>
      <c r="PZ114" s="35"/>
      <c r="QA114" s="35"/>
      <c r="QB114" s="35"/>
      <c r="QC114" s="35"/>
      <c r="QD114" s="35"/>
      <c r="QE114" s="35"/>
      <c r="QF114" s="35"/>
      <c r="QG114" s="35"/>
      <c r="QH114" s="35"/>
      <c r="QI114" s="35"/>
      <c r="QJ114" s="35"/>
      <c r="QK114" s="35"/>
      <c r="QL114" s="35"/>
      <c r="QM114" s="35"/>
      <c r="QN114" s="35"/>
      <c r="QO114" s="35"/>
      <c r="QP114" s="35"/>
      <c r="QQ114" s="35"/>
      <c r="QR114" s="35"/>
      <c r="QS114" s="35"/>
      <c r="QT114" s="35"/>
      <c r="QU114" s="35"/>
      <c r="QV114" s="35"/>
      <c r="QW114" s="35"/>
      <c r="QX114" s="35"/>
      <c r="QY114" s="35"/>
      <c r="QZ114" s="35"/>
      <c r="RA114" s="35"/>
      <c r="RB114" s="35"/>
      <c r="RC114" s="35"/>
      <c r="RD114" s="35"/>
      <c r="RE114" s="35"/>
      <c r="RF114" s="35"/>
      <c r="RG114" s="35"/>
      <c r="RH114" s="35"/>
      <c r="RI114" s="35"/>
      <c r="RJ114" s="35"/>
      <c r="RK114" s="35"/>
      <c r="RL114" s="35"/>
      <c r="RM114" s="35"/>
      <c r="RN114" s="35"/>
      <c r="RO114" s="35"/>
      <c r="RP114" s="35"/>
      <c r="RQ114" s="35"/>
      <c r="RR114" s="35"/>
      <c r="RS114" s="35"/>
      <c r="RT114" s="35"/>
      <c r="RU114" s="35"/>
      <c r="RV114" s="35"/>
      <c r="RW114" s="35"/>
      <c r="RX114" s="35"/>
      <c r="RY114" s="35"/>
      <c r="RZ114" s="35"/>
      <c r="SA114" s="35"/>
      <c r="SB114" s="35"/>
      <c r="SC114" s="35"/>
      <c r="SD114" s="35"/>
      <c r="SE114" s="35"/>
      <c r="SF114" s="35"/>
      <c r="SG114" s="35"/>
      <c r="SH114" s="35"/>
      <c r="SI114" s="35"/>
      <c r="SJ114" s="35"/>
      <c r="SK114" s="35"/>
      <c r="SL114" s="35"/>
      <c r="SM114" s="35"/>
      <c r="SN114" s="35"/>
      <c r="SO114" s="35"/>
      <c r="SP114" s="35"/>
      <c r="SQ114" s="35"/>
      <c r="SR114" s="35"/>
      <c r="SS114" s="35"/>
      <c r="ST114" s="35"/>
      <c r="SU114" s="35"/>
      <c r="SV114" s="35"/>
      <c r="SW114" s="35"/>
      <c r="SX114" s="35"/>
      <c r="SY114" s="35"/>
      <c r="SZ114" s="35"/>
      <c r="TA114" s="35"/>
      <c r="TB114" s="35"/>
      <c r="TC114" s="35"/>
      <c r="TD114" s="35"/>
      <c r="TE114" s="35"/>
      <c r="TF114" s="35"/>
      <c r="TG114" s="35"/>
      <c r="TH114" s="35"/>
      <c r="TI114" s="35"/>
      <c r="TJ114" s="35"/>
      <c r="TK114" s="35"/>
      <c r="TL114" s="35"/>
      <c r="TM114" s="35"/>
      <c r="TN114" s="35"/>
      <c r="TO114" s="35"/>
      <c r="TP114" s="35"/>
      <c r="TQ114" s="35"/>
      <c r="TR114" s="35"/>
      <c r="TS114" s="35"/>
      <c r="TT114" s="35"/>
      <c r="TU114" s="35"/>
      <c r="TV114" s="35"/>
      <c r="TW114" s="35"/>
      <c r="TX114" s="35"/>
      <c r="TY114" s="35"/>
      <c r="TZ114" s="35"/>
      <c r="UA114" s="35"/>
      <c r="UB114" s="35"/>
      <c r="UC114" s="35"/>
      <c r="UD114" s="35"/>
      <c r="UE114" s="35"/>
      <c r="UF114" s="35"/>
      <c r="UG114" s="35"/>
      <c r="UH114" s="35"/>
      <c r="UI114" s="35"/>
      <c r="UJ114" s="35"/>
      <c r="UK114" s="35"/>
      <c r="UL114" s="35"/>
      <c r="UM114" s="35"/>
      <c r="UN114" s="35"/>
      <c r="UO114" s="35"/>
      <c r="UP114" s="35"/>
      <c r="UQ114" s="35"/>
      <c r="UR114" s="35"/>
      <c r="US114" s="35"/>
      <c r="UT114" s="35"/>
      <c r="UU114" s="35"/>
      <c r="UV114" s="35"/>
      <c r="UW114" s="35"/>
      <c r="UX114" s="35"/>
      <c r="UY114" s="35"/>
      <c r="UZ114" s="35"/>
      <c r="VA114" s="35"/>
      <c r="VB114" s="35"/>
      <c r="VC114" s="35"/>
      <c r="VD114" s="35"/>
      <c r="VE114" s="35"/>
      <c r="VF114" s="35"/>
      <c r="VG114" s="35"/>
      <c r="VH114" s="35"/>
      <c r="VI114" s="35"/>
      <c r="VJ114" s="35"/>
      <c r="VK114" s="35"/>
      <c r="VL114" s="35"/>
      <c r="VM114" s="35"/>
      <c r="VN114" s="35"/>
      <c r="VO114" s="35"/>
      <c r="VP114" s="35"/>
      <c r="VQ114" s="35"/>
      <c r="VR114" s="35"/>
      <c r="VS114" s="35"/>
      <c r="VT114" s="35"/>
      <c r="VU114" s="35"/>
      <c r="VV114" s="35"/>
      <c r="VW114" s="35"/>
      <c r="VX114" s="35"/>
      <c r="VY114" s="35"/>
      <c r="VZ114" s="35"/>
      <c r="WA114" s="35"/>
      <c r="WB114" s="35"/>
      <c r="WC114" s="35"/>
      <c r="WD114" s="35"/>
      <c r="WE114" s="35"/>
      <c r="WF114" s="35"/>
      <c r="WG114" s="35"/>
      <c r="WH114" s="35"/>
      <c r="WI114" s="35"/>
      <c r="WJ114" s="35"/>
      <c r="WK114" s="35"/>
      <c r="WL114" s="35"/>
      <c r="WM114" s="35"/>
      <c r="WN114" s="35"/>
      <c r="WO114" s="35"/>
      <c r="WP114" s="35"/>
      <c r="WQ114" s="35"/>
      <c r="WR114" s="35"/>
      <c r="WS114" s="35"/>
      <c r="WT114" s="35"/>
      <c r="WU114" s="35"/>
      <c r="WV114" s="35"/>
      <c r="WW114" s="35"/>
      <c r="WX114" s="35"/>
      <c r="WY114" s="35"/>
      <c r="WZ114" s="35"/>
      <c r="XA114" s="35"/>
      <c r="XB114" s="35"/>
      <c r="XC114" s="35"/>
      <c r="XD114" s="35"/>
      <c r="XE114" s="35"/>
      <c r="XF114" s="35"/>
      <c r="XG114" s="35"/>
      <c r="XH114" s="35"/>
      <c r="XI114" s="35"/>
      <c r="XJ114" s="35"/>
      <c r="XK114" s="35"/>
      <c r="XL114" s="35"/>
      <c r="XM114" s="35"/>
      <c r="XN114" s="35"/>
      <c r="XO114" s="35"/>
      <c r="XP114" s="35"/>
      <c r="XQ114" s="35"/>
      <c r="XR114" s="35"/>
      <c r="XS114" s="35"/>
      <c r="XT114" s="35"/>
      <c r="XU114" s="35"/>
      <c r="XV114" s="35"/>
      <c r="XW114" s="35"/>
      <c r="XX114" s="35"/>
      <c r="XY114" s="35"/>
      <c r="XZ114" s="35"/>
      <c r="YA114" s="35"/>
      <c r="YB114" s="35"/>
      <c r="YC114" s="35"/>
      <c r="YD114" s="35"/>
      <c r="YE114" s="35"/>
      <c r="YF114" s="35"/>
      <c r="YG114" s="35"/>
      <c r="YH114" s="35"/>
      <c r="YI114" s="35"/>
      <c r="YJ114" s="35"/>
      <c r="YK114" s="35"/>
      <c r="YL114" s="35"/>
      <c r="YM114" s="35"/>
      <c r="YN114" s="35"/>
      <c r="YO114" s="35"/>
      <c r="YP114" s="35"/>
      <c r="YQ114" s="35"/>
      <c r="YR114" s="35"/>
      <c r="YS114" s="35"/>
    </row>
    <row r="115" spans="1:669" ht="15.75" x14ac:dyDescent="0.25">
      <c r="A115" s="28"/>
      <c r="B115" s="78"/>
      <c r="C115" s="9"/>
      <c r="D115" s="9"/>
      <c r="E115" s="140"/>
      <c r="F115" s="140"/>
      <c r="G115" s="115"/>
      <c r="H115" s="114"/>
      <c r="I115" s="115"/>
      <c r="J115" s="115"/>
      <c r="K115" s="115"/>
      <c r="L115" s="115"/>
      <c r="M115" s="11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  <c r="AS115" s="35"/>
      <c r="AT115" s="35"/>
      <c r="ID115" s="35"/>
      <c r="IE115" s="35"/>
      <c r="IF115" s="35"/>
      <c r="IG115" s="35"/>
      <c r="IH115" s="35"/>
      <c r="II115" s="35"/>
      <c r="IJ115" s="35"/>
      <c r="IK115" s="35"/>
      <c r="IL115" s="35"/>
      <c r="IM115" s="35"/>
      <c r="IN115" s="35"/>
      <c r="IO115" s="35"/>
      <c r="IP115" s="35"/>
      <c r="IQ115" s="35"/>
      <c r="IR115" s="35"/>
      <c r="IS115" s="35"/>
      <c r="IT115" s="35"/>
      <c r="IU115" s="35"/>
      <c r="IV115" s="35"/>
      <c r="IW115" s="35"/>
      <c r="IX115" s="35"/>
      <c r="IY115" s="35"/>
      <c r="IZ115" s="35"/>
      <c r="JA115" s="35"/>
      <c r="JB115" s="35"/>
      <c r="JC115" s="35"/>
      <c r="JD115" s="35"/>
      <c r="JE115" s="35"/>
      <c r="JF115" s="35"/>
      <c r="JG115" s="35"/>
      <c r="JH115" s="35"/>
      <c r="JI115" s="35"/>
      <c r="JJ115" s="35"/>
      <c r="JK115" s="35"/>
      <c r="JL115" s="35"/>
      <c r="JM115" s="35"/>
      <c r="JN115" s="35"/>
      <c r="JO115" s="35"/>
      <c r="JP115" s="35"/>
      <c r="JQ115" s="35"/>
      <c r="JR115" s="35"/>
      <c r="JS115" s="35"/>
      <c r="JT115" s="35"/>
      <c r="JU115" s="35"/>
      <c r="JV115" s="35"/>
      <c r="JW115" s="35"/>
      <c r="JX115" s="35"/>
      <c r="JY115" s="35"/>
      <c r="JZ115" s="35"/>
      <c r="KA115" s="35"/>
      <c r="KB115" s="35"/>
      <c r="KC115" s="35"/>
      <c r="KD115" s="35"/>
      <c r="KE115" s="35"/>
      <c r="KF115" s="35"/>
      <c r="KG115" s="35"/>
      <c r="KH115" s="35"/>
      <c r="KI115" s="35"/>
      <c r="KJ115" s="35"/>
      <c r="KK115" s="35"/>
      <c r="KL115" s="35"/>
      <c r="KM115" s="35"/>
      <c r="KN115" s="35"/>
      <c r="KO115" s="35"/>
      <c r="KP115" s="35"/>
      <c r="KQ115" s="35"/>
      <c r="KR115" s="35"/>
      <c r="KS115" s="35"/>
      <c r="KT115" s="35"/>
      <c r="KU115" s="35"/>
      <c r="KV115" s="35"/>
      <c r="KW115" s="35"/>
      <c r="KX115" s="35"/>
      <c r="KY115" s="35"/>
      <c r="KZ115" s="35"/>
      <c r="LA115" s="35"/>
      <c r="LB115" s="35"/>
      <c r="LC115" s="35"/>
      <c r="LD115" s="35"/>
      <c r="LE115" s="35"/>
      <c r="LF115" s="35"/>
      <c r="LG115" s="35"/>
      <c r="LH115" s="35"/>
      <c r="LI115" s="35"/>
      <c r="LJ115" s="35"/>
      <c r="LK115" s="35"/>
      <c r="LL115" s="35"/>
      <c r="LM115" s="35"/>
      <c r="LN115" s="35"/>
      <c r="LO115" s="35"/>
      <c r="LP115" s="35"/>
      <c r="LQ115" s="35"/>
      <c r="LR115" s="35"/>
      <c r="LS115" s="35"/>
      <c r="LT115" s="35"/>
      <c r="LU115" s="35"/>
      <c r="LV115" s="35"/>
      <c r="LW115" s="35"/>
      <c r="LX115" s="35"/>
      <c r="LY115" s="35"/>
      <c r="LZ115" s="35"/>
      <c r="MA115" s="35"/>
      <c r="MB115" s="35"/>
      <c r="MC115" s="35"/>
      <c r="MD115" s="35"/>
      <c r="ME115" s="35"/>
      <c r="MF115" s="35"/>
      <c r="MG115" s="35"/>
      <c r="MH115" s="35"/>
      <c r="MI115" s="35"/>
      <c r="MJ115" s="35"/>
      <c r="MK115" s="35"/>
      <c r="ML115" s="35"/>
      <c r="MM115" s="35"/>
      <c r="MN115" s="35"/>
      <c r="MO115" s="35"/>
      <c r="MP115" s="35"/>
      <c r="MQ115" s="35"/>
      <c r="MR115" s="35"/>
      <c r="MS115" s="35"/>
      <c r="MT115" s="35"/>
      <c r="MU115" s="35"/>
      <c r="MV115" s="35"/>
      <c r="MW115" s="35"/>
      <c r="MX115" s="35"/>
      <c r="MY115" s="35"/>
      <c r="MZ115" s="35"/>
      <c r="NA115" s="35"/>
      <c r="NB115" s="35"/>
      <c r="NC115" s="35"/>
      <c r="ND115" s="35"/>
      <c r="NE115" s="35"/>
      <c r="NF115" s="35"/>
      <c r="NG115" s="35"/>
      <c r="NH115" s="35"/>
      <c r="NI115" s="35"/>
      <c r="NJ115" s="35"/>
      <c r="NK115" s="35"/>
      <c r="NL115" s="35"/>
      <c r="NM115" s="35"/>
      <c r="NN115" s="35"/>
      <c r="NO115" s="35"/>
      <c r="NP115" s="35"/>
      <c r="NQ115" s="35"/>
      <c r="NR115" s="35"/>
      <c r="NS115" s="35"/>
      <c r="NT115" s="35"/>
      <c r="NU115" s="35"/>
      <c r="NV115" s="35"/>
      <c r="NW115" s="35"/>
      <c r="NX115" s="35"/>
      <c r="NY115" s="35"/>
      <c r="NZ115" s="35"/>
      <c r="OA115" s="35"/>
      <c r="OB115" s="35"/>
      <c r="OC115" s="35"/>
      <c r="OD115" s="35"/>
      <c r="OE115" s="35"/>
      <c r="OF115" s="35"/>
      <c r="OG115" s="35"/>
      <c r="OH115" s="35"/>
      <c r="OI115" s="35"/>
      <c r="OJ115" s="35"/>
      <c r="OK115" s="35"/>
      <c r="OL115" s="35"/>
      <c r="OM115" s="35"/>
      <c r="ON115" s="35"/>
      <c r="OO115" s="35"/>
      <c r="OP115" s="35"/>
      <c r="OQ115" s="35"/>
      <c r="OR115" s="35"/>
      <c r="OS115" s="35"/>
      <c r="OT115" s="35"/>
      <c r="OU115" s="35"/>
      <c r="OV115" s="35"/>
      <c r="OW115" s="35"/>
      <c r="OX115" s="35"/>
      <c r="OY115" s="35"/>
      <c r="OZ115" s="35"/>
      <c r="PA115" s="35"/>
      <c r="PB115" s="35"/>
      <c r="PC115" s="35"/>
      <c r="PD115" s="35"/>
      <c r="PE115" s="35"/>
      <c r="PF115" s="35"/>
      <c r="PG115" s="35"/>
      <c r="PH115" s="35"/>
      <c r="PI115" s="35"/>
      <c r="PJ115" s="35"/>
      <c r="PK115" s="35"/>
      <c r="PL115" s="35"/>
      <c r="PM115" s="35"/>
      <c r="PN115" s="35"/>
      <c r="PO115" s="35"/>
      <c r="PP115" s="35"/>
      <c r="PQ115" s="35"/>
      <c r="PR115" s="35"/>
      <c r="PS115" s="35"/>
      <c r="PT115" s="35"/>
      <c r="PU115" s="35"/>
      <c r="PV115" s="35"/>
      <c r="PW115" s="35"/>
      <c r="PX115" s="35"/>
      <c r="PY115" s="35"/>
      <c r="PZ115" s="35"/>
      <c r="QA115" s="35"/>
      <c r="QB115" s="35"/>
      <c r="QC115" s="35"/>
      <c r="QD115" s="35"/>
      <c r="QE115" s="35"/>
      <c r="QF115" s="35"/>
      <c r="QG115" s="35"/>
      <c r="QH115" s="35"/>
      <c r="QI115" s="35"/>
      <c r="QJ115" s="35"/>
      <c r="QK115" s="35"/>
      <c r="QL115" s="35"/>
      <c r="QM115" s="35"/>
      <c r="QN115" s="35"/>
      <c r="QO115" s="35"/>
      <c r="QP115" s="35"/>
      <c r="QQ115" s="35"/>
      <c r="QR115" s="35"/>
      <c r="QS115" s="35"/>
      <c r="QT115" s="35"/>
      <c r="QU115" s="35"/>
      <c r="QV115" s="35"/>
      <c r="QW115" s="35"/>
      <c r="QX115" s="35"/>
      <c r="QY115" s="35"/>
      <c r="QZ115" s="35"/>
      <c r="RA115" s="35"/>
      <c r="RB115" s="35"/>
      <c r="RC115" s="35"/>
      <c r="RD115" s="35"/>
      <c r="RE115" s="35"/>
      <c r="RF115" s="35"/>
      <c r="RG115" s="35"/>
      <c r="RH115" s="35"/>
      <c r="RI115" s="35"/>
      <c r="RJ115" s="35"/>
      <c r="RK115" s="35"/>
      <c r="RL115" s="35"/>
      <c r="RM115" s="35"/>
      <c r="RN115" s="35"/>
      <c r="RO115" s="35"/>
      <c r="RP115" s="35"/>
      <c r="RQ115" s="35"/>
      <c r="RR115" s="35"/>
      <c r="RS115" s="35"/>
      <c r="RT115" s="35"/>
      <c r="RU115" s="35"/>
      <c r="RV115" s="35"/>
      <c r="RW115" s="35"/>
      <c r="RX115" s="35"/>
      <c r="RY115" s="35"/>
      <c r="RZ115" s="35"/>
      <c r="SA115" s="35"/>
      <c r="SB115" s="35"/>
      <c r="SC115" s="35"/>
      <c r="SD115" s="35"/>
      <c r="SE115" s="35"/>
      <c r="SF115" s="35"/>
      <c r="SG115" s="35"/>
      <c r="SH115" s="35"/>
      <c r="SI115" s="35"/>
      <c r="SJ115" s="35"/>
      <c r="SK115" s="35"/>
      <c r="SL115" s="35"/>
      <c r="SM115" s="35"/>
      <c r="SN115" s="35"/>
      <c r="SO115" s="35"/>
      <c r="SP115" s="35"/>
      <c r="SQ115" s="35"/>
      <c r="SR115" s="35"/>
      <c r="SS115" s="35"/>
      <c r="ST115" s="35"/>
      <c r="SU115" s="35"/>
      <c r="SV115" s="35"/>
      <c r="SW115" s="35"/>
      <c r="SX115" s="35"/>
      <c r="SY115" s="35"/>
      <c r="SZ115" s="35"/>
      <c r="TA115" s="35"/>
      <c r="TB115" s="35"/>
      <c r="TC115" s="35"/>
      <c r="TD115" s="35"/>
      <c r="TE115" s="35"/>
      <c r="TF115" s="35"/>
      <c r="TG115" s="35"/>
      <c r="TH115" s="35"/>
      <c r="TI115" s="35"/>
      <c r="TJ115" s="35"/>
      <c r="TK115" s="35"/>
      <c r="TL115" s="35"/>
      <c r="TM115" s="35"/>
      <c r="TN115" s="35"/>
      <c r="TO115" s="35"/>
      <c r="TP115" s="35"/>
      <c r="TQ115" s="35"/>
      <c r="TR115" s="35"/>
      <c r="TS115" s="35"/>
      <c r="TT115" s="35"/>
      <c r="TU115" s="35"/>
      <c r="TV115" s="35"/>
      <c r="TW115" s="35"/>
      <c r="TX115" s="35"/>
      <c r="TY115" s="35"/>
      <c r="TZ115" s="35"/>
      <c r="UA115" s="35"/>
      <c r="UB115" s="35"/>
      <c r="UC115" s="35"/>
      <c r="UD115" s="35"/>
      <c r="UE115" s="35"/>
      <c r="UF115" s="35"/>
      <c r="UG115" s="35"/>
      <c r="UH115" s="35"/>
      <c r="UI115" s="35"/>
      <c r="UJ115" s="35"/>
      <c r="UK115" s="35"/>
      <c r="UL115" s="35"/>
      <c r="UM115" s="35"/>
      <c r="UN115" s="35"/>
      <c r="UO115" s="35"/>
      <c r="UP115" s="35"/>
      <c r="UQ115" s="35"/>
      <c r="UR115" s="35"/>
      <c r="US115" s="35"/>
      <c r="UT115" s="35"/>
      <c r="UU115" s="35"/>
      <c r="UV115" s="35"/>
      <c r="UW115" s="35"/>
      <c r="UX115" s="35"/>
      <c r="UY115" s="35"/>
      <c r="UZ115" s="35"/>
      <c r="VA115" s="35"/>
      <c r="VB115" s="35"/>
      <c r="VC115" s="35"/>
      <c r="VD115" s="35"/>
      <c r="VE115" s="35"/>
      <c r="VF115" s="35"/>
      <c r="VG115" s="35"/>
      <c r="VH115" s="35"/>
      <c r="VI115" s="35"/>
      <c r="VJ115" s="35"/>
      <c r="VK115" s="35"/>
      <c r="VL115" s="35"/>
      <c r="VM115" s="35"/>
      <c r="VN115" s="35"/>
      <c r="VO115" s="35"/>
      <c r="VP115" s="35"/>
      <c r="VQ115" s="35"/>
      <c r="VR115" s="35"/>
      <c r="VS115" s="35"/>
      <c r="VT115" s="35"/>
      <c r="VU115" s="35"/>
      <c r="VV115" s="35"/>
      <c r="VW115" s="35"/>
      <c r="VX115" s="35"/>
      <c r="VY115" s="35"/>
      <c r="VZ115" s="35"/>
      <c r="WA115" s="35"/>
      <c r="WB115" s="35"/>
      <c r="WC115" s="35"/>
      <c r="WD115" s="35"/>
      <c r="WE115" s="35"/>
      <c r="WF115" s="35"/>
      <c r="WG115" s="35"/>
      <c r="WH115" s="35"/>
      <c r="WI115" s="35"/>
      <c r="WJ115" s="35"/>
      <c r="WK115" s="35"/>
      <c r="WL115" s="35"/>
      <c r="WM115" s="35"/>
      <c r="WN115" s="35"/>
      <c r="WO115" s="35"/>
      <c r="WP115" s="35"/>
      <c r="WQ115" s="35"/>
      <c r="WR115" s="35"/>
      <c r="WS115" s="35"/>
      <c r="WT115" s="35"/>
      <c r="WU115" s="35"/>
      <c r="WV115" s="35"/>
      <c r="WW115" s="35"/>
      <c r="WX115" s="35"/>
      <c r="WY115" s="35"/>
      <c r="WZ115" s="35"/>
      <c r="XA115" s="35"/>
      <c r="XB115" s="35"/>
      <c r="XC115" s="35"/>
      <c r="XD115" s="35"/>
      <c r="XE115" s="35"/>
      <c r="XF115" s="35"/>
      <c r="XG115" s="35"/>
      <c r="XH115" s="35"/>
      <c r="XI115" s="35"/>
      <c r="XJ115" s="35"/>
      <c r="XK115" s="35"/>
      <c r="XL115" s="35"/>
      <c r="XM115" s="35"/>
      <c r="XN115" s="35"/>
      <c r="XO115" s="35"/>
      <c r="XP115" s="35"/>
      <c r="XQ115" s="35"/>
      <c r="XR115" s="35"/>
      <c r="XS115" s="35"/>
      <c r="XT115" s="35"/>
      <c r="XU115" s="35"/>
      <c r="XV115" s="35"/>
      <c r="XW115" s="35"/>
      <c r="XX115" s="35"/>
      <c r="XY115" s="35"/>
      <c r="XZ115" s="35"/>
      <c r="YA115" s="35"/>
      <c r="YB115" s="35"/>
      <c r="YC115" s="35"/>
      <c r="YD115" s="35"/>
      <c r="YE115" s="35"/>
      <c r="YF115" s="35"/>
      <c r="YG115" s="35"/>
      <c r="YH115" s="35"/>
      <c r="YI115" s="35"/>
      <c r="YJ115" s="35"/>
      <c r="YK115" s="35"/>
      <c r="YL115" s="35"/>
      <c r="YM115" s="35"/>
      <c r="YN115" s="35"/>
      <c r="YO115" s="35"/>
      <c r="YP115" s="35"/>
      <c r="YQ115" s="35"/>
      <c r="YR115" s="35"/>
      <c r="YS115" s="35"/>
    </row>
    <row r="116" spans="1:669" ht="18" customHeight="1" x14ac:dyDescent="0.25">
      <c r="A116" s="45" t="s">
        <v>146</v>
      </c>
      <c r="B116" s="62"/>
      <c r="C116" s="63"/>
      <c r="D116" s="63"/>
      <c r="E116" s="63"/>
      <c r="F116" s="63"/>
      <c r="G116" s="103"/>
      <c r="H116" s="113"/>
      <c r="I116" s="113"/>
      <c r="J116" s="113"/>
      <c r="K116" s="113"/>
      <c r="L116" s="113"/>
      <c r="M116" s="11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  <c r="IV116" s="3"/>
      <c r="IW116" s="3"/>
      <c r="IX116" s="3"/>
      <c r="IY116" s="3"/>
      <c r="IZ116" s="3"/>
      <c r="JA116" s="3"/>
      <c r="JB116" s="3"/>
      <c r="JC116" s="3"/>
      <c r="JD116" s="3"/>
      <c r="JE116" s="3"/>
      <c r="JF116" s="3"/>
      <c r="JG116" s="3"/>
      <c r="JH116" s="3"/>
      <c r="JI116" s="3"/>
      <c r="JJ116" s="3"/>
      <c r="JK116" s="3"/>
      <c r="JL116" s="3"/>
      <c r="JM116" s="3"/>
      <c r="JN116" s="3"/>
      <c r="JO116" s="3"/>
      <c r="JP116" s="3"/>
      <c r="JQ116" s="3"/>
      <c r="JR116" s="3"/>
      <c r="JS116" s="3"/>
      <c r="JT116" s="3"/>
      <c r="JU116" s="3"/>
      <c r="JV116" s="3"/>
      <c r="JW116" s="3"/>
      <c r="JX116" s="3"/>
      <c r="JY116" s="3"/>
      <c r="JZ116" s="3"/>
      <c r="KA116" s="3"/>
      <c r="KB116" s="3"/>
      <c r="KC116" s="3"/>
      <c r="KD116" s="3"/>
      <c r="KE116" s="3"/>
      <c r="KF116" s="3"/>
      <c r="KG116" s="3"/>
      <c r="KH116" s="3"/>
      <c r="KI116" s="3"/>
      <c r="KJ116" s="3"/>
      <c r="KK116" s="3"/>
      <c r="KL116" s="3"/>
      <c r="KM116" s="3"/>
      <c r="KN116" s="3"/>
      <c r="KO116" s="3"/>
      <c r="KP116" s="3"/>
      <c r="KQ116" s="3"/>
      <c r="KR116" s="3"/>
      <c r="KS116" s="3"/>
      <c r="KT116" s="3"/>
      <c r="KU116" s="3"/>
      <c r="KV116" s="3"/>
      <c r="KW116" s="3"/>
      <c r="KX116" s="3"/>
      <c r="KY116" s="3"/>
      <c r="KZ116" s="3"/>
      <c r="LA116" s="3"/>
      <c r="LB116" s="3"/>
      <c r="LC116" s="3"/>
      <c r="LD116" s="3"/>
      <c r="LE116" s="3"/>
      <c r="LF116" s="3"/>
      <c r="LG116" s="3"/>
      <c r="LH116" s="3"/>
      <c r="LI116" s="3"/>
      <c r="LJ116" s="3"/>
      <c r="LK116" s="3"/>
      <c r="LL116" s="3"/>
      <c r="LM116" s="3"/>
      <c r="LN116" s="3"/>
      <c r="LO116" s="3"/>
      <c r="LP116" s="3"/>
      <c r="LQ116" s="3"/>
      <c r="LR116" s="3"/>
      <c r="LS116" s="3"/>
      <c r="LT116" s="3"/>
      <c r="LU116" s="3"/>
      <c r="LV116" s="3"/>
      <c r="LW116" s="3"/>
      <c r="LX116" s="3"/>
      <c r="LY116" s="3"/>
      <c r="LZ116" s="3"/>
      <c r="MA116" s="3"/>
      <c r="MB116" s="3"/>
      <c r="MC116" s="3"/>
      <c r="MD116" s="3"/>
      <c r="ME116" s="3"/>
      <c r="MF116" s="3"/>
      <c r="MG116" s="3"/>
      <c r="MH116" s="3"/>
      <c r="MI116" s="3"/>
      <c r="MJ116" s="3"/>
      <c r="MK116" s="3"/>
      <c r="ML116" s="3"/>
      <c r="MM116" s="3"/>
      <c r="MN116" s="3"/>
      <c r="MO116" s="3"/>
      <c r="MP116" s="3"/>
      <c r="MQ116" s="3"/>
      <c r="MR116" s="3"/>
      <c r="MS116" s="3"/>
      <c r="MT116" s="3"/>
      <c r="MU116" s="3"/>
      <c r="MV116" s="3"/>
      <c r="MW116" s="3"/>
      <c r="MX116" s="3"/>
      <c r="MY116" s="3"/>
      <c r="MZ116" s="3"/>
      <c r="NA116" s="3"/>
      <c r="NB116" s="3"/>
      <c r="NC116" s="3"/>
      <c r="ND116" s="3"/>
      <c r="NE116" s="3"/>
      <c r="NF116" s="3"/>
      <c r="NG116" s="3"/>
      <c r="NH116" s="3"/>
      <c r="NI116" s="3"/>
      <c r="NJ116" s="3"/>
      <c r="NK116" s="3"/>
      <c r="NL116" s="3"/>
      <c r="NM116" s="3"/>
      <c r="NN116" s="3"/>
      <c r="NO116" s="3"/>
      <c r="NP116" s="3"/>
      <c r="NQ116" s="3"/>
      <c r="NR116" s="3"/>
      <c r="NS116" s="3"/>
      <c r="NT116" s="3"/>
      <c r="NU116" s="3"/>
      <c r="NV116" s="3"/>
      <c r="NW116" s="3"/>
      <c r="NX116" s="3"/>
      <c r="NY116" s="3"/>
      <c r="NZ116" s="3"/>
      <c r="OA116" s="3"/>
      <c r="OB116" s="3"/>
      <c r="OC116" s="3"/>
      <c r="OD116" s="3"/>
      <c r="OE116" s="3"/>
      <c r="OF116" s="3"/>
      <c r="OG116" s="3"/>
      <c r="OH116" s="3"/>
      <c r="OI116" s="3"/>
      <c r="OJ116" s="3"/>
      <c r="OK116" s="3"/>
      <c r="OL116" s="3"/>
      <c r="OM116" s="3"/>
      <c r="ON116" s="3"/>
      <c r="OO116" s="3"/>
      <c r="OP116" s="3"/>
      <c r="OQ116" s="3"/>
      <c r="OR116" s="3"/>
      <c r="OS116" s="3"/>
      <c r="OT116" s="3"/>
      <c r="OU116" s="3"/>
      <c r="OV116" s="3"/>
      <c r="OW116" s="3"/>
      <c r="OX116" s="3"/>
      <c r="OY116" s="3"/>
      <c r="OZ116" s="3"/>
      <c r="PA116" s="3"/>
      <c r="PB116" s="3"/>
      <c r="PC116" s="3"/>
      <c r="PD116" s="3"/>
      <c r="PE116" s="3"/>
      <c r="PF116" s="3"/>
      <c r="PG116" s="3"/>
      <c r="PH116" s="3"/>
      <c r="PI116" s="3"/>
      <c r="PJ116" s="3"/>
      <c r="PK116" s="3"/>
      <c r="PL116" s="3"/>
      <c r="PM116" s="3"/>
      <c r="PN116" s="3"/>
      <c r="PO116" s="3"/>
      <c r="PP116" s="3"/>
      <c r="PQ116" s="3"/>
      <c r="PR116" s="3"/>
      <c r="PS116" s="3"/>
      <c r="PT116" s="3"/>
      <c r="PU116" s="3"/>
      <c r="PV116" s="3"/>
      <c r="PW116" s="3"/>
      <c r="PX116" s="3"/>
      <c r="PY116" s="3"/>
      <c r="PZ116" s="3"/>
      <c r="QA116" s="3"/>
      <c r="QB116" s="3"/>
      <c r="QC116" s="3"/>
      <c r="QD116" s="3"/>
      <c r="QE116" s="3"/>
      <c r="QF116" s="3"/>
      <c r="QG116" s="3"/>
      <c r="QH116" s="3"/>
      <c r="QI116" s="3"/>
      <c r="QJ116" s="3"/>
      <c r="QK116" s="3"/>
      <c r="QL116" s="3"/>
      <c r="QM116" s="3"/>
      <c r="QN116" s="3"/>
      <c r="QO116" s="3"/>
      <c r="QP116" s="3"/>
      <c r="QQ116" s="3"/>
      <c r="QR116" s="3"/>
      <c r="QS116" s="3"/>
      <c r="QT116" s="3"/>
      <c r="QU116" s="3"/>
      <c r="QV116" s="3"/>
      <c r="QW116" s="3"/>
      <c r="QX116" s="3"/>
      <c r="QY116" s="3"/>
      <c r="QZ116" s="3"/>
      <c r="RA116" s="3"/>
      <c r="RB116" s="3"/>
      <c r="RC116" s="3"/>
      <c r="RD116" s="3"/>
      <c r="RE116" s="3"/>
      <c r="RF116" s="3"/>
      <c r="RG116" s="3"/>
      <c r="RH116" s="3"/>
      <c r="RI116" s="3"/>
      <c r="RJ116" s="3"/>
      <c r="RK116" s="3"/>
      <c r="RL116" s="3"/>
      <c r="RM116" s="3"/>
      <c r="RN116" s="3"/>
      <c r="RO116" s="3"/>
      <c r="RP116" s="3"/>
      <c r="RQ116" s="3"/>
      <c r="RR116" s="3"/>
      <c r="RS116" s="3"/>
      <c r="RT116" s="3"/>
      <c r="RU116" s="3"/>
      <c r="RV116" s="3"/>
      <c r="RW116" s="3"/>
      <c r="RX116" s="3"/>
      <c r="RY116" s="3"/>
      <c r="RZ116" s="3"/>
      <c r="SA116" s="3"/>
      <c r="SB116" s="3"/>
      <c r="SC116" s="3"/>
      <c r="SD116" s="3"/>
      <c r="SE116" s="3"/>
      <c r="SF116" s="3"/>
      <c r="SG116" s="3"/>
      <c r="SH116" s="3"/>
      <c r="SI116" s="3"/>
      <c r="SJ116" s="3"/>
      <c r="SK116" s="3"/>
      <c r="SL116" s="3"/>
      <c r="SM116" s="3"/>
      <c r="SN116" s="3"/>
      <c r="SO116" s="3"/>
      <c r="SP116" s="3"/>
      <c r="SQ116" s="3"/>
      <c r="SR116" s="3"/>
      <c r="SS116" s="3"/>
      <c r="ST116" s="3"/>
      <c r="SU116" s="3"/>
      <c r="SV116" s="3"/>
      <c r="SW116" s="3"/>
      <c r="SX116" s="3"/>
      <c r="SY116" s="3"/>
      <c r="SZ116" s="3"/>
      <c r="TA116" s="3"/>
      <c r="TB116" s="3"/>
      <c r="TC116" s="3"/>
      <c r="TD116" s="3"/>
      <c r="TE116" s="3"/>
      <c r="TF116" s="3"/>
      <c r="TG116" s="3"/>
      <c r="TH116" s="3"/>
      <c r="TI116" s="3"/>
      <c r="TJ116" s="3"/>
      <c r="TK116" s="3"/>
      <c r="TL116" s="3"/>
      <c r="TM116" s="3"/>
      <c r="TN116" s="3"/>
      <c r="TO116" s="3"/>
      <c r="TP116" s="3"/>
      <c r="TQ116" s="3"/>
      <c r="TR116" s="3"/>
      <c r="TS116" s="3"/>
      <c r="TT116" s="3"/>
      <c r="TU116" s="3"/>
      <c r="TV116" s="3"/>
      <c r="TW116" s="3"/>
      <c r="TX116" s="3"/>
      <c r="TY116" s="3"/>
      <c r="TZ116" s="3"/>
      <c r="UA116" s="3"/>
      <c r="UB116" s="3"/>
      <c r="UC116" s="3"/>
      <c r="UD116" s="3"/>
      <c r="UE116" s="3"/>
      <c r="UF116" s="3"/>
      <c r="UG116" s="3"/>
      <c r="UH116" s="3"/>
      <c r="UI116" s="3"/>
      <c r="UJ116" s="3"/>
      <c r="UK116" s="3"/>
      <c r="UL116" s="3"/>
      <c r="UM116" s="3"/>
      <c r="UN116" s="3"/>
      <c r="UO116" s="3"/>
      <c r="UP116" s="3"/>
      <c r="UQ116" s="3"/>
      <c r="UR116" s="3"/>
      <c r="US116" s="3"/>
      <c r="UT116" s="3"/>
      <c r="UU116" s="3"/>
      <c r="UV116" s="3"/>
      <c r="UW116" s="3"/>
      <c r="UX116" s="3"/>
      <c r="UY116" s="3"/>
      <c r="UZ116" s="3"/>
      <c r="VA116" s="3"/>
      <c r="VB116" s="3"/>
      <c r="VC116" s="3"/>
      <c r="VD116" s="3"/>
      <c r="VE116" s="3"/>
      <c r="VF116" s="3"/>
      <c r="VG116" s="3"/>
      <c r="VH116" s="3"/>
      <c r="VI116" s="3"/>
      <c r="VJ116" s="3"/>
      <c r="VK116" s="3"/>
      <c r="VL116" s="3"/>
      <c r="VM116" s="3"/>
      <c r="VN116" s="3"/>
      <c r="VO116" s="3"/>
      <c r="VP116" s="3"/>
      <c r="VQ116" s="3"/>
      <c r="VR116" s="3"/>
      <c r="VS116" s="3"/>
      <c r="VT116" s="3"/>
      <c r="VU116" s="3"/>
      <c r="VV116" s="3"/>
      <c r="VW116" s="3"/>
      <c r="VX116" s="3"/>
      <c r="VY116" s="3"/>
      <c r="VZ116" s="3"/>
      <c r="WA116" s="3"/>
      <c r="WB116" s="3"/>
      <c r="WC116" s="3"/>
      <c r="WD116" s="3"/>
      <c r="WE116" s="3"/>
      <c r="WF116" s="3"/>
      <c r="WG116" s="3"/>
      <c r="WH116" s="3"/>
      <c r="WI116" s="3"/>
      <c r="WJ116" s="3"/>
      <c r="WK116" s="3"/>
      <c r="WL116" s="3"/>
      <c r="WM116" s="3"/>
      <c r="WN116" s="3"/>
      <c r="WO116" s="3"/>
      <c r="WP116" s="3"/>
      <c r="WQ116" s="3"/>
      <c r="WR116" s="3"/>
      <c r="WS116" s="3"/>
      <c r="WT116" s="3"/>
      <c r="WU116" s="3"/>
      <c r="WV116" s="3"/>
      <c r="WW116" s="3"/>
      <c r="WX116" s="3"/>
      <c r="WY116" s="3"/>
      <c r="WZ116" s="3"/>
      <c r="XA116" s="3"/>
      <c r="XB116" s="3"/>
      <c r="XC116" s="3"/>
      <c r="XD116" s="3"/>
      <c r="XE116" s="3"/>
      <c r="XF116" s="3"/>
      <c r="XG116" s="3"/>
      <c r="XH116" s="3"/>
      <c r="XI116" s="3"/>
      <c r="XJ116" s="3"/>
      <c r="XK116" s="3"/>
      <c r="XL116" s="3"/>
      <c r="XM116" s="3"/>
      <c r="XN116" s="3"/>
      <c r="XO116" s="3"/>
      <c r="XP116" s="3"/>
      <c r="XQ116" s="3"/>
      <c r="XR116" s="3"/>
      <c r="XS116" s="3"/>
      <c r="XT116" s="3"/>
      <c r="XU116" s="3"/>
      <c r="XV116" s="3"/>
      <c r="XW116" s="3"/>
      <c r="XX116" s="3"/>
      <c r="XY116" s="3"/>
      <c r="XZ116" s="3"/>
      <c r="YA116" s="3"/>
      <c r="YB116" s="3"/>
      <c r="YC116" s="3"/>
      <c r="YD116" s="3"/>
      <c r="YE116" s="3"/>
      <c r="YF116" s="3"/>
      <c r="YG116" s="3"/>
      <c r="YH116" s="3"/>
      <c r="YI116" s="3"/>
      <c r="YJ116" s="3"/>
      <c r="YK116" s="3"/>
      <c r="YL116" s="3"/>
      <c r="YM116" s="3"/>
      <c r="YN116" s="3"/>
      <c r="YO116" s="3"/>
      <c r="YP116" s="3"/>
      <c r="YQ116" s="3"/>
      <c r="YR116" s="3"/>
      <c r="YS116" s="3"/>
    </row>
    <row r="117" spans="1:669" ht="18" customHeight="1" x14ac:dyDescent="0.25">
      <c r="A117" s="22" t="s">
        <v>147</v>
      </c>
      <c r="B117" s="150" t="s">
        <v>148</v>
      </c>
      <c r="C117" s="42" t="s">
        <v>67</v>
      </c>
      <c r="D117" s="42" t="s">
        <v>199</v>
      </c>
      <c r="E117" s="44">
        <v>44564</v>
      </c>
      <c r="F117" s="8" t="s">
        <v>100</v>
      </c>
      <c r="G117" s="138">
        <v>66000</v>
      </c>
      <c r="H117" s="138">
        <v>1894.2</v>
      </c>
      <c r="I117" s="138">
        <v>4313.2700000000004</v>
      </c>
      <c r="J117" s="138">
        <v>2006.4</v>
      </c>
      <c r="K117" s="138">
        <v>1537.45</v>
      </c>
      <c r="L117" s="138">
        <v>9751.32</v>
      </c>
      <c r="M117" s="138">
        <v>56248.68</v>
      </c>
    </row>
    <row r="118" spans="1:669" ht="18" customHeight="1" x14ac:dyDescent="0.25">
      <c r="A118" s="22" t="s">
        <v>149</v>
      </c>
      <c r="B118" s="150" t="s">
        <v>148</v>
      </c>
      <c r="C118" s="42" t="s">
        <v>67</v>
      </c>
      <c r="D118" s="42" t="s">
        <v>199</v>
      </c>
      <c r="E118" s="44">
        <v>44440</v>
      </c>
      <c r="F118" s="8" t="s">
        <v>100</v>
      </c>
      <c r="G118" s="138">
        <v>60000</v>
      </c>
      <c r="H118" s="138">
        <v>1722</v>
      </c>
      <c r="I118" s="138">
        <v>3486.68</v>
      </c>
      <c r="J118" s="138">
        <v>1824</v>
      </c>
      <c r="K118" s="138">
        <v>5025</v>
      </c>
      <c r="L118" s="138">
        <v>12057.68</v>
      </c>
      <c r="M118" s="138">
        <v>47942.32</v>
      </c>
    </row>
    <row r="119" spans="1:669" ht="19.5" customHeight="1" x14ac:dyDescent="0.25">
      <c r="A119" s="22" t="s">
        <v>151</v>
      </c>
      <c r="B119" s="150" t="s">
        <v>148</v>
      </c>
      <c r="C119" s="42" t="s">
        <v>67</v>
      </c>
      <c r="D119" s="42" t="s">
        <v>199</v>
      </c>
      <c r="E119" s="44">
        <v>44593</v>
      </c>
      <c r="F119" s="8" t="s">
        <v>100</v>
      </c>
      <c r="G119" s="138">
        <v>60000</v>
      </c>
      <c r="H119" s="138">
        <v>1722</v>
      </c>
      <c r="I119" s="138">
        <v>3486.68</v>
      </c>
      <c r="J119" s="138">
        <v>1824</v>
      </c>
      <c r="K119" s="138">
        <v>25</v>
      </c>
      <c r="L119" s="138">
        <v>7057.68</v>
      </c>
      <c r="M119" s="138">
        <v>52942.32</v>
      </c>
    </row>
    <row r="120" spans="1:669" x14ac:dyDescent="0.25">
      <c r="A120" s="22" t="s">
        <v>152</v>
      </c>
      <c r="B120" s="150" t="s">
        <v>150</v>
      </c>
      <c r="C120" s="42" t="s">
        <v>67</v>
      </c>
      <c r="D120" s="42" t="s">
        <v>199</v>
      </c>
      <c r="E120" s="44">
        <v>44594</v>
      </c>
      <c r="F120" s="8" t="s">
        <v>100</v>
      </c>
      <c r="G120" s="138">
        <v>60000</v>
      </c>
      <c r="H120" s="138">
        <v>1722</v>
      </c>
      <c r="I120" s="138">
        <v>3486.68</v>
      </c>
      <c r="J120" s="138">
        <v>1824</v>
      </c>
      <c r="K120" s="138">
        <v>25</v>
      </c>
      <c r="L120" s="138">
        <v>7057.68</v>
      </c>
      <c r="M120" s="138">
        <v>52942.32</v>
      </c>
    </row>
    <row r="121" spans="1:669" ht="15.75" x14ac:dyDescent="0.25">
      <c r="A121" s="82" t="s">
        <v>13</v>
      </c>
      <c r="B121" s="71">
        <v>4</v>
      </c>
      <c r="C121" s="39"/>
      <c r="D121" s="39"/>
      <c r="E121" s="41"/>
      <c r="F121" s="41"/>
      <c r="G121" s="105">
        <f>SUM(G117:G120)</f>
        <v>246000</v>
      </c>
      <c r="H121" s="105">
        <f>SUM(H117:H118)+H119+H120</f>
        <v>7060.2</v>
      </c>
      <c r="I121" s="105">
        <f>SUM(I117:I118)+I119+I120</f>
        <v>14773.310000000001</v>
      </c>
      <c r="J121" s="105">
        <f>SUM(J117:J118)+J119+J120</f>
        <v>7478.4</v>
      </c>
      <c r="K121" s="105">
        <f>SUM(K117:K120)</f>
        <v>6612.45</v>
      </c>
      <c r="L121" s="105">
        <f>L117+L118+L119+L120</f>
        <v>35924.36</v>
      </c>
      <c r="M121" s="141">
        <f>SUM(M117:M120)</f>
        <v>210075.64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5"/>
      <c r="AV121" s="35"/>
      <c r="AW121" s="35"/>
      <c r="AX121" s="35"/>
      <c r="AY121" s="35"/>
      <c r="AZ121" s="35"/>
      <c r="BA121" s="35"/>
      <c r="BB121" s="35"/>
      <c r="BC121" s="35"/>
      <c r="BD121" s="35"/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  <c r="CA121" s="35"/>
      <c r="CB121" s="35"/>
      <c r="CC121" s="35"/>
      <c r="CD121" s="35"/>
      <c r="CE121" s="35"/>
      <c r="CF121" s="35"/>
      <c r="CG121" s="35"/>
      <c r="CH121" s="35"/>
      <c r="CI121" s="35"/>
      <c r="CJ121" s="35"/>
      <c r="CK121" s="35"/>
      <c r="CL121" s="35"/>
      <c r="CM121" s="35"/>
      <c r="CN121" s="35"/>
      <c r="CO121" s="35"/>
      <c r="CP121" s="35"/>
      <c r="CQ121" s="35"/>
      <c r="CR121" s="35"/>
      <c r="CS121" s="35"/>
      <c r="CT121" s="35"/>
      <c r="CU121" s="35"/>
      <c r="CV121" s="35"/>
      <c r="CW121" s="35"/>
      <c r="CX121" s="35"/>
      <c r="CY121" s="35"/>
      <c r="CZ121" s="35"/>
      <c r="DA121" s="35"/>
      <c r="DB121" s="35"/>
      <c r="DC121" s="35"/>
      <c r="DD121" s="35"/>
      <c r="DE121" s="35"/>
      <c r="DF121" s="35"/>
      <c r="DG121" s="35"/>
      <c r="DH121" s="35"/>
      <c r="DI121" s="35"/>
      <c r="DJ121" s="35"/>
      <c r="DK121" s="35"/>
      <c r="DL121" s="35"/>
      <c r="DM121" s="35"/>
      <c r="DN121" s="35"/>
      <c r="DO121" s="35"/>
      <c r="DP121" s="35"/>
      <c r="DQ121" s="35"/>
      <c r="DR121" s="35"/>
      <c r="DS121" s="35"/>
      <c r="DT121" s="35"/>
      <c r="DU121" s="35"/>
      <c r="DV121" s="35"/>
      <c r="DW121" s="35"/>
      <c r="DX121" s="35"/>
      <c r="DY121" s="35"/>
      <c r="DZ121" s="35"/>
      <c r="EA121" s="35"/>
      <c r="EB121" s="35"/>
      <c r="EC121" s="35"/>
      <c r="ED121" s="35"/>
      <c r="EE121" s="35"/>
      <c r="EF121" s="35"/>
      <c r="EG121" s="35"/>
      <c r="EH121" s="35"/>
      <c r="EI121" s="35"/>
      <c r="EJ121" s="35"/>
      <c r="EK121" s="35"/>
      <c r="EL121" s="35"/>
      <c r="EM121" s="35"/>
      <c r="EN121" s="35"/>
      <c r="EO121" s="35"/>
      <c r="EP121" s="35"/>
      <c r="EQ121" s="35"/>
      <c r="ER121" s="35"/>
      <c r="ES121" s="35"/>
      <c r="ET121" s="35"/>
      <c r="EU121" s="35"/>
      <c r="EV121" s="35"/>
      <c r="EW121" s="35"/>
      <c r="EX121" s="35"/>
      <c r="EY121" s="35"/>
      <c r="EZ121" s="35"/>
      <c r="FA121" s="35"/>
      <c r="FB121" s="35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M121" s="35"/>
      <c r="FN121" s="35"/>
      <c r="FO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  <c r="FZ121" s="35"/>
      <c r="GA121" s="35"/>
      <c r="GB121" s="35"/>
      <c r="GC121" s="35"/>
      <c r="GD121" s="35"/>
      <c r="GE121" s="35"/>
      <c r="GF121" s="35"/>
      <c r="GG121" s="35"/>
      <c r="GH121" s="35"/>
      <c r="GI121" s="35"/>
      <c r="GJ121" s="35"/>
      <c r="GK121" s="35"/>
      <c r="GL121" s="35"/>
      <c r="GM121" s="35"/>
      <c r="GN121" s="35"/>
      <c r="GO121" s="35"/>
      <c r="GP121" s="35"/>
      <c r="GQ121" s="35"/>
      <c r="GR121" s="35"/>
      <c r="GS121" s="35"/>
      <c r="GT121" s="35"/>
      <c r="GU121" s="35"/>
      <c r="GV121" s="35"/>
      <c r="GW121" s="35"/>
      <c r="GX121" s="35"/>
      <c r="GY121" s="35"/>
      <c r="GZ121" s="35"/>
      <c r="HA121" s="35"/>
      <c r="HB121" s="35"/>
      <c r="HC121" s="35"/>
      <c r="HD121" s="35"/>
      <c r="HE121" s="35"/>
      <c r="HF121" s="35"/>
      <c r="HG121" s="35"/>
      <c r="HH121" s="35"/>
      <c r="HI121" s="35"/>
      <c r="HJ121" s="35"/>
      <c r="HK121" s="35"/>
      <c r="HL121" s="35"/>
      <c r="HM121" s="35"/>
      <c r="HN121" s="35"/>
      <c r="HO121" s="35"/>
      <c r="HP121" s="35"/>
      <c r="HQ121" s="35"/>
      <c r="HR121" s="35"/>
      <c r="HS121" s="35"/>
      <c r="HT121" s="35"/>
      <c r="HU121" s="35"/>
      <c r="HV121" s="35"/>
      <c r="HW121" s="35"/>
      <c r="HX121" s="35"/>
      <c r="HY121" s="35"/>
      <c r="HZ121" s="35"/>
      <c r="IA121" s="35"/>
    </row>
    <row r="122" spans="1:669" ht="15.75" x14ac:dyDescent="0.25">
      <c r="A122" s="28"/>
      <c r="B122" s="78"/>
      <c r="C122" s="5"/>
      <c r="D122" s="5"/>
      <c r="E122" s="8"/>
      <c r="F122" s="8"/>
      <c r="G122" s="115"/>
      <c r="H122" s="114"/>
      <c r="I122" s="115"/>
      <c r="J122" s="115"/>
      <c r="K122" s="115"/>
      <c r="L122" s="115"/>
      <c r="M122" s="114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ID122" s="35"/>
      <c r="IE122" s="35"/>
      <c r="IF122" s="35"/>
      <c r="IG122" s="35"/>
      <c r="IH122" s="35"/>
      <c r="II122" s="35"/>
      <c r="IJ122" s="35"/>
      <c r="IK122" s="35"/>
      <c r="IL122" s="35"/>
      <c r="IM122" s="35"/>
      <c r="IN122" s="35"/>
      <c r="IO122" s="35"/>
      <c r="IP122" s="35"/>
      <c r="IQ122" s="35"/>
      <c r="IR122" s="35"/>
      <c r="IS122" s="35"/>
      <c r="IT122" s="35"/>
      <c r="IU122" s="35"/>
      <c r="IV122" s="35"/>
      <c r="IW122" s="35"/>
      <c r="IX122" s="35"/>
      <c r="IY122" s="35"/>
      <c r="IZ122" s="35"/>
      <c r="JA122" s="35"/>
      <c r="JB122" s="35"/>
      <c r="JC122" s="35"/>
      <c r="JD122" s="35"/>
      <c r="JE122" s="35"/>
      <c r="JF122" s="35"/>
      <c r="JG122" s="35"/>
      <c r="JH122" s="35"/>
      <c r="JI122" s="35"/>
      <c r="JJ122" s="35"/>
      <c r="JK122" s="35"/>
      <c r="JL122" s="35"/>
      <c r="JM122" s="35"/>
      <c r="JN122" s="35"/>
      <c r="JO122" s="35"/>
      <c r="JP122" s="35"/>
      <c r="JQ122" s="35"/>
      <c r="JR122" s="35"/>
      <c r="JS122" s="35"/>
      <c r="JT122" s="35"/>
      <c r="JU122" s="35"/>
      <c r="JV122" s="35"/>
      <c r="JW122" s="35"/>
      <c r="JX122" s="35"/>
      <c r="JY122" s="35"/>
      <c r="JZ122" s="35"/>
      <c r="KA122" s="35"/>
      <c r="KB122" s="35"/>
      <c r="KC122" s="35"/>
      <c r="KD122" s="35"/>
      <c r="KE122" s="35"/>
      <c r="KF122" s="35"/>
      <c r="KG122" s="35"/>
      <c r="KH122" s="35"/>
      <c r="KI122" s="35"/>
      <c r="KJ122" s="35"/>
      <c r="KK122" s="35"/>
      <c r="KL122" s="35"/>
      <c r="KM122" s="35"/>
      <c r="KN122" s="35"/>
      <c r="KO122" s="35"/>
      <c r="KP122" s="35"/>
      <c r="KQ122" s="35"/>
      <c r="KR122" s="35"/>
      <c r="KS122" s="35"/>
      <c r="KT122" s="35"/>
      <c r="KU122" s="35"/>
      <c r="KV122" s="35"/>
      <c r="KW122" s="35"/>
      <c r="KX122" s="35"/>
      <c r="KY122" s="35"/>
      <c r="KZ122" s="35"/>
      <c r="LA122" s="35"/>
      <c r="LB122" s="35"/>
      <c r="LC122" s="35"/>
      <c r="LD122" s="35"/>
      <c r="LE122" s="35"/>
      <c r="LF122" s="35"/>
      <c r="LG122" s="35"/>
      <c r="LH122" s="35"/>
      <c r="LI122" s="35"/>
      <c r="LJ122" s="35"/>
      <c r="LK122" s="35"/>
      <c r="LL122" s="35"/>
      <c r="LM122" s="35"/>
      <c r="LN122" s="35"/>
      <c r="LO122" s="35"/>
      <c r="LP122" s="35"/>
      <c r="LQ122" s="35"/>
      <c r="LR122" s="35"/>
      <c r="LS122" s="35"/>
      <c r="LT122" s="35"/>
      <c r="LU122" s="35"/>
      <c r="LV122" s="35"/>
      <c r="LW122" s="35"/>
      <c r="LX122" s="35"/>
      <c r="LY122" s="35"/>
      <c r="LZ122" s="35"/>
      <c r="MA122" s="35"/>
      <c r="MB122" s="35"/>
      <c r="MC122" s="35"/>
      <c r="MD122" s="35"/>
      <c r="ME122" s="35"/>
      <c r="MF122" s="35"/>
      <c r="MG122" s="35"/>
      <c r="MH122" s="35"/>
      <c r="MI122" s="35"/>
      <c r="MJ122" s="35"/>
      <c r="MK122" s="35"/>
      <c r="ML122" s="35"/>
      <c r="MM122" s="35"/>
      <c r="MN122" s="35"/>
      <c r="MO122" s="35"/>
      <c r="MP122" s="35"/>
      <c r="MQ122" s="35"/>
      <c r="MR122" s="35"/>
      <c r="MS122" s="35"/>
      <c r="MT122" s="35"/>
      <c r="MU122" s="35"/>
      <c r="MV122" s="35"/>
      <c r="MW122" s="35"/>
      <c r="MX122" s="35"/>
      <c r="MY122" s="35"/>
      <c r="MZ122" s="35"/>
      <c r="NA122" s="35"/>
      <c r="NB122" s="35"/>
      <c r="NC122" s="35"/>
      <c r="ND122" s="35"/>
      <c r="NE122" s="35"/>
      <c r="NF122" s="35"/>
      <c r="NG122" s="35"/>
      <c r="NH122" s="35"/>
      <c r="NI122" s="35"/>
      <c r="NJ122" s="35"/>
      <c r="NK122" s="35"/>
      <c r="NL122" s="35"/>
      <c r="NM122" s="35"/>
      <c r="NN122" s="35"/>
      <c r="NO122" s="35"/>
      <c r="NP122" s="35"/>
      <c r="NQ122" s="35"/>
      <c r="NR122" s="35"/>
      <c r="NS122" s="35"/>
      <c r="NT122" s="35"/>
      <c r="NU122" s="35"/>
      <c r="NV122" s="35"/>
      <c r="NW122" s="35"/>
      <c r="NX122" s="35"/>
      <c r="NY122" s="35"/>
      <c r="NZ122" s="35"/>
      <c r="OA122" s="35"/>
      <c r="OB122" s="35"/>
      <c r="OC122" s="35"/>
      <c r="OD122" s="35"/>
      <c r="OE122" s="35"/>
      <c r="OF122" s="35"/>
      <c r="OG122" s="35"/>
      <c r="OH122" s="35"/>
      <c r="OI122" s="35"/>
      <c r="OJ122" s="35"/>
      <c r="OK122" s="35"/>
      <c r="OL122" s="35"/>
      <c r="OM122" s="35"/>
      <c r="ON122" s="35"/>
      <c r="OO122" s="35"/>
      <c r="OP122" s="35"/>
      <c r="OQ122" s="35"/>
      <c r="OR122" s="35"/>
      <c r="OS122" s="35"/>
      <c r="OT122" s="35"/>
      <c r="OU122" s="35"/>
      <c r="OV122" s="35"/>
      <c r="OW122" s="35"/>
      <c r="OX122" s="35"/>
      <c r="OY122" s="35"/>
      <c r="OZ122" s="35"/>
      <c r="PA122" s="35"/>
      <c r="PB122" s="35"/>
      <c r="PC122" s="35"/>
      <c r="PD122" s="35"/>
      <c r="PE122" s="35"/>
      <c r="PF122" s="35"/>
      <c r="PG122" s="35"/>
      <c r="PH122" s="35"/>
      <c r="PI122" s="35"/>
      <c r="PJ122" s="35"/>
      <c r="PK122" s="35"/>
      <c r="PL122" s="35"/>
      <c r="PM122" s="35"/>
      <c r="PN122" s="35"/>
      <c r="PO122" s="35"/>
      <c r="PP122" s="35"/>
      <c r="PQ122" s="35"/>
      <c r="PR122" s="35"/>
      <c r="PS122" s="35"/>
      <c r="PT122" s="35"/>
      <c r="PU122" s="35"/>
      <c r="PV122" s="35"/>
      <c r="PW122" s="35"/>
      <c r="PX122" s="35"/>
      <c r="PY122" s="35"/>
      <c r="PZ122" s="35"/>
      <c r="QA122" s="35"/>
      <c r="QB122" s="35"/>
      <c r="QC122" s="35"/>
      <c r="QD122" s="35"/>
      <c r="QE122" s="35"/>
      <c r="QF122" s="35"/>
      <c r="QG122" s="35"/>
      <c r="QH122" s="35"/>
      <c r="QI122" s="35"/>
      <c r="QJ122" s="35"/>
      <c r="QK122" s="35"/>
      <c r="QL122" s="35"/>
      <c r="QM122" s="35"/>
      <c r="QN122" s="35"/>
      <c r="QO122" s="35"/>
      <c r="QP122" s="35"/>
      <c r="QQ122" s="35"/>
      <c r="QR122" s="35"/>
      <c r="QS122" s="35"/>
      <c r="QT122" s="35"/>
      <c r="QU122" s="35"/>
      <c r="QV122" s="35"/>
      <c r="QW122" s="35"/>
      <c r="QX122" s="35"/>
      <c r="QY122" s="35"/>
      <c r="QZ122" s="35"/>
      <c r="RA122" s="35"/>
      <c r="RB122" s="35"/>
      <c r="RC122" s="35"/>
      <c r="RD122" s="35"/>
      <c r="RE122" s="35"/>
      <c r="RF122" s="35"/>
      <c r="RG122" s="35"/>
      <c r="RH122" s="35"/>
      <c r="RI122" s="35"/>
      <c r="RJ122" s="35"/>
      <c r="RK122" s="35"/>
      <c r="RL122" s="35"/>
      <c r="RM122" s="35"/>
      <c r="RN122" s="35"/>
      <c r="RO122" s="35"/>
      <c r="RP122" s="35"/>
      <c r="RQ122" s="35"/>
      <c r="RR122" s="35"/>
      <c r="RS122" s="35"/>
      <c r="RT122" s="35"/>
      <c r="RU122" s="35"/>
      <c r="RV122" s="35"/>
      <c r="RW122" s="35"/>
      <c r="RX122" s="35"/>
      <c r="RY122" s="35"/>
      <c r="RZ122" s="35"/>
      <c r="SA122" s="35"/>
      <c r="SB122" s="35"/>
      <c r="SC122" s="35"/>
      <c r="SD122" s="35"/>
      <c r="SE122" s="35"/>
      <c r="SF122" s="35"/>
      <c r="SG122" s="35"/>
      <c r="SH122" s="35"/>
      <c r="SI122" s="35"/>
      <c r="SJ122" s="35"/>
      <c r="SK122" s="35"/>
      <c r="SL122" s="35"/>
      <c r="SM122" s="35"/>
      <c r="SN122" s="35"/>
      <c r="SO122" s="35"/>
      <c r="SP122" s="35"/>
      <c r="SQ122" s="35"/>
      <c r="SR122" s="35"/>
      <c r="SS122" s="35"/>
      <c r="ST122" s="35"/>
      <c r="SU122" s="35"/>
      <c r="SV122" s="35"/>
      <c r="SW122" s="35"/>
      <c r="SX122" s="35"/>
      <c r="SY122" s="35"/>
      <c r="SZ122" s="35"/>
      <c r="TA122" s="35"/>
      <c r="TB122" s="35"/>
      <c r="TC122" s="35"/>
      <c r="TD122" s="35"/>
      <c r="TE122" s="35"/>
      <c r="TF122" s="35"/>
      <c r="TG122" s="35"/>
      <c r="TH122" s="35"/>
      <c r="TI122" s="35"/>
      <c r="TJ122" s="35"/>
      <c r="TK122" s="35"/>
      <c r="TL122" s="35"/>
      <c r="TM122" s="35"/>
      <c r="TN122" s="35"/>
      <c r="TO122" s="35"/>
      <c r="TP122" s="35"/>
      <c r="TQ122" s="35"/>
      <c r="TR122" s="35"/>
      <c r="TS122" s="35"/>
      <c r="TT122" s="35"/>
      <c r="TU122" s="35"/>
      <c r="TV122" s="35"/>
      <c r="TW122" s="35"/>
      <c r="TX122" s="35"/>
      <c r="TY122" s="35"/>
      <c r="TZ122" s="35"/>
      <c r="UA122" s="35"/>
      <c r="UB122" s="35"/>
      <c r="UC122" s="35"/>
      <c r="UD122" s="35"/>
      <c r="UE122" s="35"/>
      <c r="UF122" s="35"/>
      <c r="UG122" s="35"/>
      <c r="UH122" s="35"/>
      <c r="UI122" s="35"/>
      <c r="UJ122" s="35"/>
      <c r="UK122" s="35"/>
      <c r="UL122" s="35"/>
      <c r="UM122" s="35"/>
      <c r="UN122" s="35"/>
      <c r="UO122" s="35"/>
      <c r="UP122" s="35"/>
      <c r="UQ122" s="35"/>
      <c r="UR122" s="35"/>
      <c r="US122" s="35"/>
      <c r="UT122" s="35"/>
      <c r="UU122" s="35"/>
      <c r="UV122" s="35"/>
      <c r="UW122" s="35"/>
      <c r="UX122" s="35"/>
      <c r="UY122" s="35"/>
      <c r="UZ122" s="35"/>
      <c r="VA122" s="35"/>
      <c r="VB122" s="35"/>
      <c r="VC122" s="35"/>
      <c r="VD122" s="35"/>
      <c r="VE122" s="35"/>
      <c r="VF122" s="35"/>
      <c r="VG122" s="35"/>
      <c r="VH122" s="35"/>
      <c r="VI122" s="35"/>
      <c r="VJ122" s="35"/>
      <c r="VK122" s="35"/>
      <c r="VL122" s="35"/>
      <c r="VM122" s="35"/>
      <c r="VN122" s="35"/>
      <c r="VO122" s="35"/>
      <c r="VP122" s="35"/>
      <c r="VQ122" s="35"/>
      <c r="VR122" s="35"/>
      <c r="VS122" s="35"/>
      <c r="VT122" s="35"/>
      <c r="VU122" s="35"/>
      <c r="VV122" s="35"/>
      <c r="VW122" s="35"/>
      <c r="VX122" s="35"/>
      <c r="VY122" s="35"/>
      <c r="VZ122" s="35"/>
      <c r="WA122" s="35"/>
      <c r="WB122" s="35"/>
      <c r="WC122" s="35"/>
      <c r="WD122" s="35"/>
      <c r="WE122" s="35"/>
      <c r="WF122" s="35"/>
      <c r="WG122" s="35"/>
      <c r="WH122" s="35"/>
      <c r="WI122" s="35"/>
      <c r="WJ122" s="35"/>
      <c r="WK122" s="35"/>
      <c r="WL122" s="35"/>
      <c r="WM122" s="35"/>
      <c r="WN122" s="35"/>
      <c r="WO122" s="35"/>
      <c r="WP122" s="35"/>
      <c r="WQ122" s="35"/>
      <c r="WR122" s="35"/>
      <c r="WS122" s="35"/>
      <c r="WT122" s="35"/>
      <c r="WU122" s="35"/>
      <c r="WV122" s="35"/>
      <c r="WW122" s="35"/>
      <c r="WX122" s="35"/>
      <c r="WY122" s="35"/>
      <c r="WZ122" s="35"/>
      <c r="XA122" s="35"/>
      <c r="XB122" s="35"/>
      <c r="XC122" s="35"/>
      <c r="XD122" s="35"/>
      <c r="XE122" s="35"/>
      <c r="XF122" s="35"/>
      <c r="XG122" s="35"/>
      <c r="XH122" s="35"/>
      <c r="XI122" s="35"/>
      <c r="XJ122" s="35"/>
      <c r="XK122" s="35"/>
      <c r="XL122" s="35"/>
      <c r="XM122" s="35"/>
      <c r="XN122" s="35"/>
      <c r="XO122" s="35"/>
      <c r="XP122" s="35"/>
      <c r="XQ122" s="35"/>
      <c r="XR122" s="35"/>
      <c r="XS122" s="35"/>
      <c r="XT122" s="35"/>
      <c r="XU122" s="35"/>
      <c r="XV122" s="35"/>
      <c r="XW122" s="35"/>
      <c r="XX122" s="35"/>
      <c r="XY122" s="35"/>
      <c r="XZ122" s="35"/>
      <c r="YA122" s="35"/>
      <c r="YB122" s="35"/>
      <c r="YC122" s="35"/>
      <c r="YD122" s="35"/>
      <c r="YE122" s="35"/>
      <c r="YF122" s="35"/>
      <c r="YG122" s="35"/>
      <c r="YH122" s="35"/>
      <c r="YI122" s="35"/>
      <c r="YJ122" s="35"/>
      <c r="YK122" s="35"/>
      <c r="YL122" s="35"/>
      <c r="YM122" s="35"/>
      <c r="YN122" s="35"/>
      <c r="YO122" s="35"/>
      <c r="YP122" s="35"/>
      <c r="YQ122" s="35"/>
      <c r="YR122" s="35"/>
      <c r="YS122" s="35"/>
    </row>
    <row r="123" spans="1:669" ht="15.75" x14ac:dyDescent="0.25">
      <c r="A123" s="28" t="s">
        <v>93</v>
      </c>
      <c r="B123" s="2"/>
      <c r="C123" s="5"/>
      <c r="D123" s="5"/>
      <c r="E123" s="8"/>
      <c r="F123" s="8"/>
      <c r="G123" s="143"/>
      <c r="H123" s="104"/>
      <c r="I123" s="143"/>
      <c r="J123" s="143"/>
      <c r="K123" s="143"/>
      <c r="L123" s="143"/>
      <c r="M123" s="104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  <c r="BH123" s="35"/>
      <c r="BI123" s="35"/>
      <c r="BJ123" s="35"/>
      <c r="BK123" s="35"/>
      <c r="BL123" s="35"/>
      <c r="BM123" s="35"/>
      <c r="BN123" s="35"/>
      <c r="BO123" s="35"/>
      <c r="BP123" s="35"/>
      <c r="BQ123" s="35"/>
      <c r="BR123" s="35"/>
      <c r="BS123" s="35"/>
      <c r="BT123" s="35"/>
      <c r="BU123" s="35"/>
      <c r="BV123" s="35"/>
      <c r="BW123" s="35"/>
      <c r="BX123" s="35"/>
      <c r="BY123" s="35"/>
      <c r="BZ123" s="35"/>
      <c r="CA123" s="35"/>
      <c r="CB123" s="35"/>
      <c r="CC123" s="35"/>
      <c r="CD123" s="35"/>
      <c r="CE123" s="35"/>
      <c r="CF123" s="35"/>
      <c r="CG123" s="35"/>
      <c r="CH123" s="35"/>
      <c r="CI123" s="35"/>
      <c r="CJ123" s="35"/>
      <c r="CK123" s="35"/>
      <c r="CL123" s="35"/>
      <c r="CM123" s="35"/>
      <c r="CN123" s="35"/>
      <c r="CO123" s="35"/>
      <c r="CP123" s="35"/>
      <c r="CQ123" s="35"/>
      <c r="CR123" s="35"/>
      <c r="CS123" s="35"/>
      <c r="CT123" s="35"/>
      <c r="CU123" s="35"/>
      <c r="CV123" s="35"/>
      <c r="CW123" s="35"/>
      <c r="CX123" s="35"/>
      <c r="CY123" s="35"/>
      <c r="CZ123" s="35"/>
      <c r="DA123" s="35"/>
      <c r="DB123" s="35"/>
      <c r="DC123" s="35"/>
      <c r="DD123" s="35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5"/>
      <c r="FO123" s="35"/>
      <c r="FP123" s="35"/>
      <c r="FQ123" s="35"/>
      <c r="FR123" s="35"/>
      <c r="FS123" s="35"/>
      <c r="FT123" s="35"/>
      <c r="FU123" s="35"/>
      <c r="FV123" s="35"/>
      <c r="FW123" s="35"/>
      <c r="FX123" s="35"/>
      <c r="FY123" s="35"/>
      <c r="FZ123" s="35"/>
      <c r="GA123" s="35"/>
      <c r="GB123" s="35"/>
      <c r="GC123" s="35"/>
      <c r="GD123" s="35"/>
      <c r="GE123" s="35"/>
      <c r="GF123" s="35"/>
      <c r="GG123" s="35"/>
      <c r="GH123" s="35"/>
      <c r="GI123" s="35"/>
      <c r="GJ123" s="35"/>
      <c r="GK123" s="35"/>
      <c r="GL123" s="35"/>
      <c r="GM123" s="35"/>
      <c r="GN123" s="35"/>
      <c r="GO123" s="35"/>
      <c r="GP123" s="35"/>
      <c r="GQ123" s="35"/>
      <c r="GR123" s="35"/>
      <c r="GS123" s="35"/>
      <c r="GT123" s="35"/>
      <c r="GU123" s="35"/>
      <c r="GV123" s="35"/>
      <c r="GW123" s="35"/>
      <c r="GX123" s="35"/>
      <c r="GY123" s="35"/>
      <c r="GZ123" s="35"/>
      <c r="HA123" s="35"/>
      <c r="HB123" s="35"/>
      <c r="HC123" s="35"/>
      <c r="HD123" s="35"/>
      <c r="HE123" s="35"/>
      <c r="HF123" s="35"/>
      <c r="HG123" s="35"/>
      <c r="HH123" s="35"/>
      <c r="HI123" s="35"/>
      <c r="HJ123" s="35"/>
      <c r="HK123" s="35"/>
      <c r="HL123" s="35"/>
      <c r="HM123" s="35"/>
      <c r="HN123" s="35"/>
      <c r="HO123" s="35"/>
      <c r="HP123" s="35"/>
      <c r="HQ123" s="35"/>
      <c r="HR123" s="35"/>
      <c r="HS123" s="35"/>
      <c r="HT123" s="35"/>
      <c r="HU123" s="35"/>
      <c r="HV123" s="35"/>
      <c r="HW123" s="35"/>
      <c r="HX123" s="35"/>
      <c r="HY123" s="35"/>
      <c r="HZ123" s="35"/>
      <c r="IA123" s="35"/>
    </row>
    <row r="124" spans="1:669" ht="15.75" x14ac:dyDescent="0.25">
      <c r="A124" t="s">
        <v>95</v>
      </c>
      <c r="B124" s="4" t="s">
        <v>94</v>
      </c>
      <c r="C124" s="5" t="s">
        <v>66</v>
      </c>
      <c r="D124" s="5" t="s">
        <v>199</v>
      </c>
      <c r="E124" s="8">
        <v>44470</v>
      </c>
      <c r="F124" s="8" t="s">
        <v>100</v>
      </c>
      <c r="G124" s="138">
        <v>44000</v>
      </c>
      <c r="H124" s="138">
        <v>1262.8</v>
      </c>
      <c r="I124" s="138">
        <v>1007.19</v>
      </c>
      <c r="J124" s="138">
        <v>1337.6</v>
      </c>
      <c r="K124" s="138">
        <v>25</v>
      </c>
      <c r="L124" s="138">
        <v>3632.59</v>
      </c>
      <c r="M124" s="138">
        <v>40367.410000000003</v>
      </c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  <c r="CA124" s="35"/>
      <c r="CB124" s="35"/>
      <c r="CC124" s="35"/>
      <c r="CD124" s="35"/>
      <c r="CE124" s="35"/>
      <c r="CF124" s="35"/>
      <c r="CG124" s="35"/>
      <c r="CH124" s="35"/>
      <c r="CI124" s="35"/>
      <c r="CJ124" s="35"/>
      <c r="CK124" s="35"/>
      <c r="CL124" s="35"/>
      <c r="CM124" s="35"/>
      <c r="CN124" s="35"/>
      <c r="CO124" s="35"/>
      <c r="CP124" s="35"/>
      <c r="CQ124" s="35"/>
      <c r="CR124" s="35"/>
      <c r="CS124" s="35"/>
      <c r="CT124" s="35"/>
      <c r="CU124" s="35"/>
      <c r="CV124" s="35"/>
      <c r="CW124" s="35"/>
      <c r="CX124" s="35"/>
      <c r="CY124" s="35"/>
      <c r="CZ124" s="35"/>
      <c r="DA124" s="35"/>
      <c r="DB124" s="35"/>
      <c r="DC124" s="35"/>
      <c r="DD124" s="35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  <c r="GQ124" s="35"/>
      <c r="GR124" s="35"/>
      <c r="GS124" s="35"/>
      <c r="GT124" s="35"/>
      <c r="GU124" s="35"/>
      <c r="GV124" s="35"/>
      <c r="GW124" s="35"/>
      <c r="GX124" s="35"/>
      <c r="GY124" s="35"/>
      <c r="GZ124" s="35"/>
      <c r="HA124" s="35"/>
      <c r="HB124" s="35"/>
      <c r="HC124" s="35"/>
      <c r="HD124" s="35"/>
      <c r="HE124" s="35"/>
      <c r="HF124" s="35"/>
      <c r="HG124" s="35"/>
      <c r="HH124" s="35"/>
      <c r="HI124" s="35"/>
      <c r="HJ124" s="35"/>
      <c r="HK124" s="35"/>
      <c r="HL124" s="35"/>
      <c r="HM124" s="35"/>
      <c r="HN124" s="35"/>
      <c r="HO124" s="35"/>
      <c r="HP124" s="35"/>
      <c r="HQ124" s="35"/>
      <c r="HR124" s="35"/>
      <c r="HS124" s="35"/>
      <c r="HT124" s="35"/>
      <c r="HU124" s="35"/>
      <c r="HV124" s="35"/>
      <c r="HW124" s="35"/>
      <c r="HX124" s="35"/>
      <c r="HY124" s="35"/>
      <c r="HZ124" s="35"/>
      <c r="IA124" s="35"/>
    </row>
    <row r="125" spans="1:669" ht="15.75" x14ac:dyDescent="0.25">
      <c r="A125" s="47" t="s">
        <v>96</v>
      </c>
      <c r="B125" s="69">
        <v>1</v>
      </c>
      <c r="C125" s="48"/>
      <c r="D125" s="48"/>
      <c r="E125" s="49"/>
      <c r="F125" s="49"/>
      <c r="G125" s="141">
        <f>G124</f>
        <v>44000</v>
      </c>
      <c r="H125" s="105">
        <v>1262.8</v>
      </c>
      <c r="I125" s="141">
        <f>SUM(I124)</f>
        <v>1007.19</v>
      </c>
      <c r="J125" s="141">
        <v>1337.6</v>
      </c>
      <c r="K125" s="141">
        <f>K124</f>
        <v>25</v>
      </c>
      <c r="L125" s="141">
        <v>3632.59</v>
      </c>
      <c r="M125" s="105">
        <f>M124</f>
        <v>40367.410000000003</v>
      </c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5"/>
      <c r="FQ125" s="35"/>
      <c r="FR125" s="35"/>
      <c r="FS125" s="35"/>
      <c r="FT125" s="35"/>
      <c r="FU125" s="35"/>
      <c r="FV125" s="35"/>
      <c r="FW125" s="35"/>
      <c r="FX125" s="35"/>
      <c r="FY125" s="35"/>
      <c r="FZ125" s="35"/>
      <c r="GA125" s="35"/>
      <c r="GB125" s="35"/>
      <c r="GC125" s="35"/>
      <c r="GD125" s="35"/>
      <c r="GE125" s="35"/>
      <c r="GF125" s="35"/>
      <c r="GG125" s="35"/>
      <c r="GH125" s="35"/>
      <c r="GI125" s="35"/>
      <c r="GJ125" s="35"/>
      <c r="GK125" s="35"/>
      <c r="GL125" s="35"/>
      <c r="GM125" s="35"/>
      <c r="GN125" s="35"/>
      <c r="GO125" s="35"/>
      <c r="GP125" s="35"/>
      <c r="GQ125" s="35"/>
      <c r="GR125" s="35"/>
      <c r="GS125" s="35"/>
      <c r="GT125" s="35"/>
      <c r="GU125" s="35"/>
      <c r="GV125" s="35"/>
      <c r="GW125" s="35"/>
      <c r="GX125" s="35"/>
      <c r="GY125" s="35"/>
      <c r="GZ125" s="35"/>
      <c r="HA125" s="35"/>
      <c r="HB125" s="35"/>
      <c r="HC125" s="35"/>
      <c r="HD125" s="35"/>
      <c r="HE125" s="35"/>
      <c r="HF125" s="35"/>
      <c r="HG125" s="35"/>
      <c r="HH125" s="35"/>
      <c r="HI125" s="35"/>
      <c r="HJ125" s="35"/>
      <c r="HK125" s="35"/>
      <c r="HL125" s="35"/>
      <c r="HM125" s="35"/>
      <c r="HN125" s="35"/>
      <c r="HO125" s="35"/>
      <c r="HP125" s="35"/>
      <c r="HQ125" s="35"/>
      <c r="HR125" s="35"/>
      <c r="HS125" s="35"/>
      <c r="HT125" s="35"/>
      <c r="HU125" s="35"/>
      <c r="HV125" s="35"/>
      <c r="HW125" s="35"/>
      <c r="HX125" s="35"/>
      <c r="HY125" s="35"/>
      <c r="HZ125" s="35"/>
      <c r="IA125" s="35"/>
    </row>
    <row r="126" spans="1:669" ht="15.75" x14ac:dyDescent="0.25">
      <c r="B126" s="2"/>
      <c r="C126" s="5"/>
      <c r="D126" s="5"/>
      <c r="E126" s="8"/>
      <c r="F126" s="8"/>
      <c r="G126" s="143"/>
      <c r="H126" s="104"/>
      <c r="I126" s="143"/>
      <c r="J126" s="143"/>
      <c r="K126" s="143"/>
      <c r="L126" s="143"/>
      <c r="M126" s="104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5"/>
      <c r="FP126" s="35"/>
      <c r="FQ126" s="35"/>
      <c r="FR126" s="35"/>
      <c r="FS126" s="35"/>
      <c r="FT126" s="35"/>
      <c r="FU126" s="35"/>
      <c r="FV126" s="35"/>
      <c r="FW126" s="35"/>
      <c r="FX126" s="35"/>
      <c r="FY126" s="35"/>
      <c r="FZ126" s="35"/>
      <c r="GA126" s="35"/>
      <c r="GB126" s="35"/>
      <c r="GC126" s="35"/>
      <c r="GD126" s="35"/>
      <c r="GE126" s="35"/>
      <c r="GF126" s="35"/>
      <c r="GG126" s="35"/>
      <c r="GH126" s="35"/>
      <c r="GI126" s="35"/>
      <c r="GJ126" s="35"/>
      <c r="GK126" s="35"/>
      <c r="GL126" s="35"/>
      <c r="GM126" s="35"/>
      <c r="GN126" s="35"/>
      <c r="GO126" s="35"/>
      <c r="GP126" s="35"/>
      <c r="GQ126" s="35"/>
      <c r="GR126" s="35"/>
      <c r="GS126" s="35"/>
      <c r="GT126" s="35"/>
      <c r="GU126" s="35"/>
      <c r="GV126" s="35"/>
      <c r="GW126" s="35"/>
      <c r="GX126" s="35"/>
      <c r="GY126" s="35"/>
      <c r="GZ126" s="35"/>
      <c r="HA126" s="35"/>
      <c r="HB126" s="35"/>
      <c r="HC126" s="35"/>
      <c r="HD126" s="35"/>
      <c r="HE126" s="35"/>
      <c r="HF126" s="35"/>
      <c r="HG126" s="35"/>
      <c r="HH126" s="35"/>
      <c r="HI126" s="35"/>
      <c r="HJ126" s="35"/>
      <c r="HK126" s="35"/>
      <c r="HL126" s="35"/>
      <c r="HM126" s="35"/>
      <c r="HN126" s="35"/>
      <c r="HO126" s="35"/>
      <c r="HP126" s="35"/>
      <c r="HQ126" s="35"/>
      <c r="HR126" s="35"/>
      <c r="HS126" s="35"/>
      <c r="HT126" s="35"/>
      <c r="HU126" s="35"/>
      <c r="HV126" s="35"/>
      <c r="HW126" s="35"/>
      <c r="HX126" s="35"/>
      <c r="HY126" s="35"/>
      <c r="HZ126" s="35"/>
      <c r="IA126" s="35"/>
    </row>
    <row r="127" spans="1:669" ht="15.75" x14ac:dyDescent="0.25">
      <c r="A127" s="28" t="s">
        <v>191</v>
      </c>
      <c r="B127" s="2"/>
      <c r="C127" s="5"/>
      <c r="D127" s="5"/>
      <c r="E127" s="8"/>
      <c r="F127" s="8"/>
      <c r="G127" s="143"/>
      <c r="H127" s="104"/>
      <c r="I127" s="143"/>
      <c r="J127" s="143"/>
      <c r="K127" s="143"/>
      <c r="L127" s="143"/>
      <c r="M127" s="104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5"/>
      <c r="FR127" s="35"/>
      <c r="FS127" s="35"/>
      <c r="FT127" s="35"/>
      <c r="FU127" s="35"/>
      <c r="FV127" s="35"/>
      <c r="FW127" s="35"/>
      <c r="FX127" s="35"/>
      <c r="FY127" s="35"/>
      <c r="FZ127" s="35"/>
      <c r="GA127" s="35"/>
      <c r="GB127" s="35"/>
      <c r="GC127" s="35"/>
      <c r="GD127" s="35"/>
      <c r="GE127" s="35"/>
      <c r="GF127" s="35"/>
      <c r="GG127" s="35"/>
      <c r="GH127" s="35"/>
      <c r="GI127" s="35"/>
      <c r="GJ127" s="35"/>
      <c r="GK127" s="35"/>
      <c r="GL127" s="35"/>
      <c r="GM127" s="35"/>
      <c r="GN127" s="35"/>
      <c r="GO127" s="35"/>
      <c r="GP127" s="35"/>
      <c r="GQ127" s="35"/>
      <c r="GR127" s="35"/>
      <c r="GS127" s="35"/>
      <c r="GT127" s="35"/>
      <c r="GU127" s="35"/>
      <c r="GV127" s="35"/>
      <c r="GW127" s="35"/>
      <c r="GX127" s="35"/>
      <c r="GY127" s="35"/>
      <c r="GZ127" s="35"/>
      <c r="HA127" s="35"/>
      <c r="HB127" s="35"/>
      <c r="HC127" s="35"/>
      <c r="HD127" s="35"/>
      <c r="HE127" s="35"/>
      <c r="HF127" s="35"/>
      <c r="HG127" s="35"/>
      <c r="HH127" s="35"/>
      <c r="HI127" s="35"/>
      <c r="HJ127" s="35"/>
      <c r="HK127" s="35"/>
      <c r="HL127" s="35"/>
      <c r="HM127" s="35"/>
      <c r="HN127" s="35"/>
      <c r="HO127" s="35"/>
      <c r="HP127" s="35"/>
      <c r="HQ127" s="35"/>
      <c r="HR127" s="35"/>
      <c r="HS127" s="35"/>
      <c r="HT127" s="35"/>
      <c r="HU127" s="35"/>
      <c r="HV127" s="35"/>
      <c r="HW127" s="35"/>
      <c r="HX127" s="35"/>
      <c r="HY127" s="35"/>
      <c r="HZ127" s="35"/>
      <c r="IA127" s="35"/>
    </row>
    <row r="128" spans="1:669" x14ac:dyDescent="0.25">
      <c r="A128" t="s">
        <v>192</v>
      </c>
      <c r="B128" s="4" t="s">
        <v>15</v>
      </c>
      <c r="C128" s="5" t="s">
        <v>67</v>
      </c>
      <c r="D128" s="5" t="s">
        <v>199</v>
      </c>
      <c r="E128" s="8">
        <v>44774</v>
      </c>
      <c r="F128" s="8" t="s">
        <v>100</v>
      </c>
      <c r="G128" s="138">
        <v>60000</v>
      </c>
      <c r="H128" s="138">
        <v>1722</v>
      </c>
      <c r="I128" s="138">
        <v>3486.68</v>
      </c>
      <c r="J128" s="138">
        <v>1824</v>
      </c>
      <c r="K128" s="138">
        <v>25</v>
      </c>
      <c r="L128" s="138">
        <v>7057.68</v>
      </c>
      <c r="M128" s="138">
        <v>52942.32</v>
      </c>
    </row>
    <row r="129" spans="1:669" ht="15.75" x14ac:dyDescent="0.25">
      <c r="A129" s="47" t="s">
        <v>96</v>
      </c>
      <c r="B129" s="69">
        <v>1</v>
      </c>
      <c r="C129" s="53"/>
      <c r="D129" s="53"/>
      <c r="E129" s="79"/>
      <c r="F129" s="79"/>
      <c r="G129" s="141">
        <f t="shared" ref="G129:M129" si="23">G128</f>
        <v>60000</v>
      </c>
      <c r="H129" s="105">
        <f t="shared" si="23"/>
        <v>1722</v>
      </c>
      <c r="I129" s="141">
        <f>I128</f>
        <v>3486.68</v>
      </c>
      <c r="J129" s="141">
        <f t="shared" si="23"/>
        <v>1824</v>
      </c>
      <c r="K129" s="141">
        <f>K128</f>
        <v>25</v>
      </c>
      <c r="L129" s="141">
        <f t="shared" si="23"/>
        <v>7057.68</v>
      </c>
      <c r="M129" s="105">
        <f t="shared" si="23"/>
        <v>52942.32</v>
      </c>
      <c r="AU129" s="35"/>
      <c r="AV129" s="35"/>
      <c r="AW129" s="35"/>
      <c r="AX129" s="35"/>
      <c r="AY129" s="35"/>
      <c r="AZ129" s="35"/>
      <c r="BA129" s="35"/>
      <c r="BB129" s="35"/>
      <c r="BC129" s="35"/>
      <c r="BD129" s="35"/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  <c r="CA129" s="35"/>
      <c r="CB129" s="35"/>
      <c r="CC129" s="35"/>
      <c r="CD129" s="35"/>
      <c r="CE129" s="35"/>
      <c r="CF129" s="35"/>
      <c r="CG129" s="35"/>
      <c r="CH129" s="35"/>
      <c r="CI129" s="35"/>
      <c r="CJ129" s="35"/>
      <c r="CK129" s="35"/>
      <c r="CL129" s="35"/>
      <c r="CM129" s="35"/>
      <c r="CN129" s="35"/>
      <c r="CO129" s="35"/>
      <c r="CP129" s="35"/>
      <c r="CQ129" s="35"/>
      <c r="CR129" s="35"/>
      <c r="CS129" s="35"/>
      <c r="CT129" s="35"/>
      <c r="CU129" s="35"/>
      <c r="CV129" s="35"/>
      <c r="CW129" s="35"/>
      <c r="CX129" s="35"/>
      <c r="CY129" s="35"/>
      <c r="CZ129" s="35"/>
      <c r="DA129" s="35"/>
      <c r="DB129" s="35"/>
      <c r="DC129" s="35"/>
      <c r="DD129" s="35"/>
      <c r="DE129" s="35"/>
      <c r="DF129" s="35"/>
      <c r="DG129" s="35"/>
      <c r="DH129" s="35"/>
      <c r="DI129" s="35"/>
      <c r="DJ129" s="35"/>
      <c r="DK129" s="35"/>
      <c r="DL129" s="35"/>
      <c r="DM129" s="35"/>
      <c r="DN129" s="35"/>
      <c r="DO129" s="35"/>
      <c r="DP129" s="35"/>
      <c r="DQ129" s="35"/>
      <c r="DR129" s="35"/>
      <c r="DS129" s="35"/>
      <c r="DT129" s="35"/>
      <c r="DU129" s="35"/>
      <c r="DV129" s="35"/>
      <c r="DW129" s="35"/>
      <c r="DX129" s="35"/>
      <c r="DY129" s="35"/>
      <c r="DZ129" s="35"/>
      <c r="EA129" s="35"/>
      <c r="EB129" s="35"/>
      <c r="EC129" s="35"/>
      <c r="ED129" s="35"/>
      <c r="EE129" s="35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5"/>
      <c r="FP129" s="35"/>
      <c r="FQ129" s="35"/>
      <c r="FR129" s="35"/>
      <c r="FS129" s="35"/>
      <c r="FT129" s="35"/>
      <c r="FU129" s="35"/>
      <c r="FV129" s="35"/>
      <c r="FW129" s="35"/>
      <c r="FX129" s="35"/>
      <c r="FY129" s="35"/>
      <c r="FZ129" s="35"/>
      <c r="GA129" s="35"/>
      <c r="GB129" s="35"/>
      <c r="GC129" s="35"/>
      <c r="GD129" s="35"/>
      <c r="GE129" s="35"/>
      <c r="GF129" s="35"/>
      <c r="GG129" s="35"/>
      <c r="GH129" s="35"/>
      <c r="GI129" s="35"/>
      <c r="GJ129" s="35"/>
      <c r="GK129" s="35"/>
      <c r="GL129" s="35"/>
      <c r="GM129" s="35"/>
      <c r="GN129" s="35"/>
      <c r="GO129" s="35"/>
      <c r="GP129" s="35"/>
      <c r="GQ129" s="35"/>
      <c r="GR129" s="35"/>
      <c r="GS129" s="35"/>
      <c r="GT129" s="35"/>
      <c r="GU129" s="35"/>
      <c r="GV129" s="35"/>
      <c r="GW129" s="35"/>
      <c r="GX129" s="35"/>
      <c r="GY129" s="35"/>
      <c r="GZ129" s="35"/>
      <c r="HA129" s="35"/>
      <c r="HB129" s="35"/>
      <c r="HC129" s="35"/>
      <c r="HD129" s="35"/>
      <c r="HE129" s="35"/>
      <c r="HF129" s="35"/>
      <c r="HG129" s="35"/>
      <c r="HH129" s="35"/>
      <c r="HI129" s="35"/>
      <c r="HJ129" s="35"/>
      <c r="HK129" s="35"/>
      <c r="HL129" s="35"/>
      <c r="HM129" s="35"/>
      <c r="HN129" s="35"/>
      <c r="HO129" s="35"/>
      <c r="HP129" s="35"/>
      <c r="HQ129" s="35"/>
      <c r="HR129" s="35"/>
      <c r="HS129" s="35"/>
      <c r="HT129" s="35"/>
      <c r="HU129" s="35"/>
      <c r="HV129" s="35"/>
      <c r="HW129" s="35"/>
      <c r="HX129" s="35"/>
      <c r="HY129" s="35"/>
      <c r="HZ129" s="35"/>
      <c r="IA129" s="35"/>
    </row>
    <row r="130" spans="1:669" ht="15.75" x14ac:dyDescent="0.25">
      <c r="A130" s="29"/>
      <c r="B130" s="123"/>
      <c r="C130" s="14"/>
      <c r="D130" s="14"/>
      <c r="E130" s="126"/>
      <c r="F130" s="126"/>
      <c r="G130" s="142"/>
      <c r="H130" s="121"/>
      <c r="I130" s="142"/>
      <c r="J130" s="142"/>
      <c r="K130" s="142"/>
      <c r="L130" s="142"/>
      <c r="M130" s="121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  <c r="CA130" s="35"/>
      <c r="CB130" s="35"/>
      <c r="CC130" s="35"/>
      <c r="CD130" s="35"/>
      <c r="CE130" s="35"/>
      <c r="CF130" s="35"/>
      <c r="CG130" s="35"/>
      <c r="CH130" s="35"/>
      <c r="CI130" s="35"/>
      <c r="CJ130" s="35"/>
      <c r="CK130" s="35"/>
      <c r="CL130" s="35"/>
      <c r="CM130" s="35"/>
      <c r="CN130" s="35"/>
      <c r="CO130" s="35"/>
      <c r="CP130" s="35"/>
      <c r="CQ130" s="35"/>
      <c r="CR130" s="35"/>
      <c r="CS130" s="35"/>
      <c r="CT130" s="35"/>
      <c r="CU130" s="35"/>
      <c r="CV130" s="35"/>
      <c r="CW130" s="35"/>
      <c r="CX130" s="35"/>
      <c r="CY130" s="35"/>
      <c r="CZ130" s="35"/>
      <c r="DA130" s="35"/>
      <c r="DB130" s="35"/>
      <c r="DC130" s="35"/>
      <c r="DD130" s="35"/>
      <c r="DE130" s="35"/>
      <c r="DF130" s="35"/>
      <c r="DG130" s="35"/>
      <c r="DH130" s="35"/>
      <c r="DI130" s="35"/>
      <c r="DJ130" s="35"/>
      <c r="DK130" s="35"/>
      <c r="DL130" s="35"/>
      <c r="DM130" s="35"/>
      <c r="DN130" s="35"/>
      <c r="DO130" s="35"/>
      <c r="DP130" s="35"/>
      <c r="DQ130" s="35"/>
      <c r="DR130" s="35"/>
      <c r="DS130" s="35"/>
      <c r="DT130" s="35"/>
      <c r="DU130" s="35"/>
      <c r="DV130" s="35"/>
      <c r="DW130" s="35"/>
      <c r="DX130" s="35"/>
      <c r="DY130" s="35"/>
      <c r="DZ130" s="35"/>
      <c r="EA130" s="35"/>
      <c r="EB130" s="35"/>
      <c r="EC130" s="35"/>
      <c r="ED130" s="35"/>
      <c r="EE130" s="35"/>
      <c r="EF130" s="35"/>
      <c r="EG130" s="35"/>
      <c r="EH130" s="35"/>
      <c r="EI130" s="35"/>
      <c r="EJ130" s="35"/>
      <c r="EK130" s="35"/>
      <c r="EL130" s="35"/>
      <c r="EM130" s="35"/>
      <c r="EN130" s="35"/>
      <c r="EO130" s="35"/>
      <c r="EP130" s="35"/>
      <c r="EQ130" s="35"/>
      <c r="ER130" s="35"/>
      <c r="ES130" s="35"/>
      <c r="ET130" s="35"/>
      <c r="EU130" s="35"/>
      <c r="EV130" s="35"/>
      <c r="EW130" s="35"/>
      <c r="EX130" s="35"/>
      <c r="EY130" s="35"/>
      <c r="EZ130" s="35"/>
      <c r="FA130" s="35"/>
      <c r="FB130" s="35"/>
      <c r="FC130" s="35"/>
      <c r="FD130" s="35"/>
      <c r="FE130" s="35"/>
      <c r="FF130" s="35"/>
      <c r="FG130" s="35"/>
      <c r="FH130" s="35"/>
      <c r="FI130" s="35"/>
      <c r="FJ130" s="35"/>
      <c r="FK130" s="35"/>
      <c r="FL130" s="35"/>
      <c r="FM130" s="35"/>
      <c r="FN130" s="35"/>
      <c r="FO130" s="35"/>
      <c r="FP130" s="35"/>
      <c r="FQ130" s="35"/>
      <c r="FR130" s="35"/>
      <c r="FS130" s="35"/>
      <c r="FT130" s="35"/>
      <c r="FU130" s="35"/>
      <c r="FV130" s="35"/>
      <c r="FW130" s="35"/>
      <c r="FX130" s="35"/>
      <c r="FY130" s="35"/>
      <c r="FZ130" s="35"/>
      <c r="GA130" s="35"/>
      <c r="GB130" s="35"/>
      <c r="GC130" s="35"/>
      <c r="GD130" s="35"/>
      <c r="GE130" s="35"/>
      <c r="GF130" s="35"/>
      <c r="GG130" s="35"/>
      <c r="GH130" s="35"/>
      <c r="GI130" s="35"/>
      <c r="GJ130" s="35"/>
      <c r="GK130" s="35"/>
      <c r="GL130" s="35"/>
      <c r="GM130" s="35"/>
      <c r="GN130" s="35"/>
      <c r="GO130" s="35"/>
      <c r="GP130" s="35"/>
      <c r="GQ130" s="35"/>
      <c r="GR130" s="35"/>
      <c r="GS130" s="35"/>
      <c r="GT130" s="35"/>
      <c r="GU130" s="35"/>
      <c r="GV130" s="35"/>
      <c r="GW130" s="35"/>
      <c r="GX130" s="35"/>
      <c r="GY130" s="35"/>
      <c r="GZ130" s="35"/>
      <c r="HA130" s="35"/>
      <c r="HB130" s="35"/>
      <c r="HC130" s="35"/>
      <c r="HD130" s="35"/>
      <c r="HE130" s="35"/>
      <c r="HF130" s="35"/>
      <c r="HG130" s="35"/>
      <c r="HH130" s="35"/>
      <c r="HI130" s="35"/>
      <c r="HJ130" s="35"/>
      <c r="HK130" s="35"/>
      <c r="HL130" s="35"/>
      <c r="HM130" s="35"/>
      <c r="HN130" s="35"/>
      <c r="HO130" s="35"/>
      <c r="HP130" s="35"/>
      <c r="HQ130" s="35"/>
      <c r="HR130" s="35"/>
      <c r="HS130" s="35"/>
      <c r="HT130" s="35"/>
      <c r="HU130" s="35"/>
      <c r="HV130" s="35"/>
      <c r="HW130" s="35"/>
      <c r="HX130" s="35"/>
      <c r="HY130" s="35"/>
      <c r="HZ130" s="35"/>
      <c r="IA130" s="35"/>
    </row>
    <row r="131" spans="1:669" ht="15.75" x14ac:dyDescent="0.25">
      <c r="A131" s="27" t="s">
        <v>26</v>
      </c>
      <c r="C131" s="31"/>
      <c r="D131" s="31"/>
      <c r="G131" s="143"/>
      <c r="H131" s="104"/>
      <c r="I131" s="143"/>
      <c r="J131" s="143"/>
      <c r="K131" s="143"/>
      <c r="L131" s="143"/>
      <c r="M131" s="104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  <c r="CA131" s="35"/>
      <c r="CB131" s="35"/>
      <c r="CC131" s="35"/>
      <c r="CD131" s="35"/>
      <c r="CE131" s="35"/>
      <c r="CF131" s="35"/>
      <c r="CG131" s="35"/>
      <c r="CH131" s="35"/>
      <c r="CI131" s="35"/>
      <c r="CJ131" s="35"/>
      <c r="CK131" s="35"/>
      <c r="CL131" s="35"/>
      <c r="CM131" s="35"/>
      <c r="CN131" s="35"/>
      <c r="CO131" s="35"/>
      <c r="CP131" s="35"/>
      <c r="CQ131" s="35"/>
      <c r="CR131" s="35"/>
      <c r="CS131" s="35"/>
      <c r="CT131" s="35"/>
      <c r="CU131" s="35"/>
      <c r="CV131" s="35"/>
      <c r="CW131" s="35"/>
      <c r="CX131" s="35"/>
      <c r="CY131" s="35"/>
      <c r="CZ131" s="35"/>
      <c r="DA131" s="35"/>
      <c r="DB131" s="35"/>
      <c r="DC131" s="35"/>
      <c r="DD131" s="35"/>
      <c r="DE131" s="35"/>
      <c r="DF131" s="35"/>
      <c r="DG131" s="35"/>
      <c r="DH131" s="35"/>
      <c r="DI131" s="35"/>
      <c r="DJ131" s="35"/>
      <c r="DK131" s="35"/>
      <c r="DL131" s="35"/>
      <c r="DM131" s="35"/>
      <c r="DN131" s="35"/>
      <c r="DO131" s="35"/>
      <c r="DP131" s="35"/>
      <c r="DQ131" s="35"/>
      <c r="DR131" s="35"/>
      <c r="DS131" s="35"/>
      <c r="DT131" s="35"/>
      <c r="DU131" s="35"/>
      <c r="DV131" s="35"/>
      <c r="DW131" s="35"/>
      <c r="DX131" s="35"/>
      <c r="DY131" s="35"/>
      <c r="DZ131" s="35"/>
      <c r="EA131" s="35"/>
      <c r="EB131" s="35"/>
      <c r="EC131" s="35"/>
      <c r="ED131" s="35"/>
      <c r="EE131" s="35"/>
      <c r="EF131" s="35"/>
      <c r="EG131" s="35"/>
      <c r="EH131" s="35"/>
      <c r="EI131" s="35"/>
      <c r="EJ131" s="35"/>
      <c r="EK131" s="35"/>
      <c r="EL131" s="35"/>
      <c r="EM131" s="35"/>
      <c r="EN131" s="35"/>
      <c r="EO131" s="35"/>
      <c r="EP131" s="35"/>
      <c r="EQ131" s="35"/>
      <c r="ER131" s="35"/>
      <c r="ES131" s="35"/>
      <c r="ET131" s="35"/>
      <c r="EU131" s="35"/>
      <c r="EV131" s="35"/>
      <c r="EW131" s="35"/>
      <c r="EX131" s="35"/>
      <c r="EY131" s="35"/>
      <c r="EZ131" s="35"/>
      <c r="FA131" s="35"/>
      <c r="FB131" s="35"/>
      <c r="FC131" s="35"/>
      <c r="FD131" s="35"/>
      <c r="FE131" s="35"/>
      <c r="FF131" s="35"/>
      <c r="FG131" s="35"/>
      <c r="FH131" s="35"/>
      <c r="FI131" s="35"/>
      <c r="FJ131" s="35"/>
      <c r="FK131" s="35"/>
      <c r="FL131" s="35"/>
      <c r="FM131" s="35"/>
      <c r="FN131" s="35"/>
      <c r="FO131" s="35"/>
      <c r="FP131" s="35"/>
      <c r="FQ131" s="35"/>
      <c r="FR131" s="35"/>
      <c r="FS131" s="35"/>
      <c r="FT131" s="35"/>
      <c r="FU131" s="35"/>
      <c r="FV131" s="35"/>
      <c r="FW131" s="35"/>
      <c r="FX131" s="35"/>
      <c r="FY131" s="35"/>
      <c r="FZ131" s="35"/>
      <c r="GA131" s="35"/>
      <c r="GB131" s="35"/>
      <c r="GC131" s="35"/>
      <c r="GD131" s="35"/>
      <c r="GE131" s="35"/>
      <c r="GF131" s="35"/>
      <c r="GG131" s="35"/>
      <c r="GH131" s="35"/>
      <c r="GI131" s="35"/>
      <c r="GJ131" s="35"/>
      <c r="GK131" s="35"/>
      <c r="GL131" s="35"/>
      <c r="GM131" s="35"/>
      <c r="GN131" s="35"/>
      <c r="GO131" s="35"/>
      <c r="GP131" s="35"/>
      <c r="GQ131" s="35"/>
      <c r="GR131" s="35"/>
      <c r="GS131" s="35"/>
      <c r="GT131" s="35"/>
      <c r="GU131" s="35"/>
      <c r="GV131" s="35"/>
      <c r="GW131" s="35"/>
      <c r="GX131" s="35"/>
      <c r="GY131" s="35"/>
      <c r="GZ131" s="35"/>
      <c r="HA131" s="35"/>
      <c r="HB131" s="35"/>
      <c r="HC131" s="35"/>
      <c r="HD131" s="35"/>
      <c r="HE131" s="35"/>
      <c r="HF131" s="35"/>
      <c r="HG131" s="35"/>
      <c r="HH131" s="35"/>
      <c r="HI131" s="35"/>
      <c r="HJ131" s="35"/>
      <c r="HK131" s="35"/>
      <c r="HL131" s="35"/>
      <c r="HM131" s="35"/>
      <c r="HN131" s="35"/>
      <c r="HO131" s="35"/>
      <c r="HP131" s="35"/>
      <c r="HQ131" s="35"/>
      <c r="HR131" s="35"/>
      <c r="HS131" s="35"/>
      <c r="HT131" s="35"/>
      <c r="HU131" s="35"/>
      <c r="HV131" s="35"/>
      <c r="HW131" s="35"/>
      <c r="HX131" s="35"/>
      <c r="HY131" s="35"/>
      <c r="HZ131" s="35"/>
      <c r="IA131" s="35"/>
    </row>
    <row r="132" spans="1:669" ht="15.75" x14ac:dyDescent="0.25">
      <c r="A132" s="4" t="s">
        <v>38</v>
      </c>
      <c r="B132" s="4" t="s">
        <v>39</v>
      </c>
      <c r="C132" s="5" t="s">
        <v>66</v>
      </c>
      <c r="D132" s="5" t="s">
        <v>199</v>
      </c>
      <c r="E132" s="8">
        <v>44276</v>
      </c>
      <c r="F132" s="8" t="s">
        <v>100</v>
      </c>
      <c r="G132" s="138">
        <v>85000</v>
      </c>
      <c r="H132" s="138">
        <v>2439.5</v>
      </c>
      <c r="I132" s="138">
        <v>8576.99</v>
      </c>
      <c r="J132" s="138">
        <v>2584</v>
      </c>
      <c r="K132" s="138">
        <v>3045</v>
      </c>
      <c r="L132" s="138">
        <v>16645.490000000002</v>
      </c>
      <c r="M132" s="138">
        <v>68354.509999999995</v>
      </c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  <c r="CA132" s="35"/>
      <c r="CB132" s="35"/>
      <c r="CC132" s="35"/>
      <c r="CD132" s="35"/>
      <c r="CE132" s="35"/>
      <c r="CF132" s="35"/>
      <c r="CG132" s="35"/>
      <c r="CH132" s="35"/>
      <c r="CI132" s="35"/>
      <c r="CJ132" s="35"/>
      <c r="CK132" s="35"/>
      <c r="CL132" s="35"/>
      <c r="CM132" s="35"/>
      <c r="CN132" s="35"/>
      <c r="CO132" s="35"/>
      <c r="CP132" s="35"/>
      <c r="CQ132" s="35"/>
      <c r="CR132" s="35"/>
      <c r="CS132" s="35"/>
      <c r="CT132" s="35"/>
      <c r="CU132" s="35"/>
      <c r="CV132" s="35"/>
      <c r="CW132" s="35"/>
      <c r="CX132" s="35"/>
      <c r="CY132" s="35"/>
      <c r="CZ132" s="35"/>
      <c r="DA132" s="35"/>
      <c r="DB132" s="35"/>
      <c r="DC132" s="35"/>
      <c r="DD132" s="35"/>
      <c r="DE132" s="35"/>
      <c r="DF132" s="35"/>
      <c r="DG132" s="35"/>
      <c r="DH132" s="35"/>
      <c r="DI132" s="35"/>
      <c r="DJ132" s="35"/>
      <c r="DK132" s="35"/>
      <c r="DL132" s="35"/>
      <c r="DM132" s="35"/>
      <c r="DN132" s="35"/>
      <c r="DO132" s="35"/>
      <c r="DP132" s="35"/>
      <c r="DQ132" s="35"/>
      <c r="DR132" s="35"/>
      <c r="DS132" s="35"/>
      <c r="DT132" s="35"/>
      <c r="DU132" s="35"/>
      <c r="DV132" s="35"/>
      <c r="DW132" s="35"/>
      <c r="DX132" s="35"/>
      <c r="DY132" s="35"/>
      <c r="DZ132" s="35"/>
      <c r="EA132" s="35"/>
      <c r="EB132" s="35"/>
      <c r="EC132" s="35"/>
      <c r="ED132" s="35"/>
      <c r="EE132" s="35"/>
      <c r="EF132" s="35"/>
      <c r="EG132" s="35"/>
      <c r="EH132" s="35"/>
      <c r="EI132" s="35"/>
      <c r="EJ132" s="35"/>
      <c r="EK132" s="35"/>
      <c r="EL132" s="35"/>
      <c r="EM132" s="35"/>
      <c r="EN132" s="35"/>
      <c r="EO132" s="35"/>
      <c r="EP132" s="35"/>
      <c r="EQ132" s="35"/>
      <c r="ER132" s="35"/>
      <c r="ES132" s="35"/>
      <c r="ET132" s="35"/>
      <c r="EU132" s="35"/>
      <c r="EV132" s="35"/>
      <c r="EW132" s="35"/>
      <c r="EX132" s="35"/>
      <c r="EY132" s="35"/>
      <c r="EZ132" s="35"/>
      <c r="FA132" s="35"/>
      <c r="FB132" s="35"/>
      <c r="FC132" s="35"/>
      <c r="FD132" s="35"/>
      <c r="FE132" s="35"/>
      <c r="FF132" s="35"/>
      <c r="FG132" s="35"/>
      <c r="FH132" s="35"/>
      <c r="FI132" s="35"/>
      <c r="FJ132" s="35"/>
      <c r="FK132" s="35"/>
      <c r="FL132" s="35"/>
      <c r="FM132" s="35"/>
      <c r="FN132" s="35"/>
      <c r="FO132" s="35"/>
      <c r="FP132" s="35"/>
      <c r="FQ132" s="35"/>
      <c r="FR132" s="35"/>
      <c r="FS132" s="35"/>
      <c r="FT132" s="35"/>
      <c r="FU132" s="35"/>
      <c r="FV132" s="35"/>
      <c r="FW132" s="35"/>
      <c r="FX132" s="35"/>
      <c r="FY132" s="35"/>
      <c r="FZ132" s="35"/>
      <c r="GA132" s="35"/>
      <c r="GB132" s="35"/>
      <c r="GC132" s="35"/>
      <c r="GD132" s="35"/>
      <c r="GE132" s="35"/>
      <c r="GF132" s="35"/>
      <c r="GG132" s="35"/>
      <c r="GH132" s="35"/>
      <c r="GI132" s="35"/>
      <c r="GJ132" s="35"/>
      <c r="GK132" s="35"/>
      <c r="GL132" s="35"/>
      <c r="GM132" s="35"/>
      <c r="GN132" s="35"/>
      <c r="GO132" s="35"/>
      <c r="GP132" s="35"/>
      <c r="GQ132" s="35"/>
      <c r="GR132" s="35"/>
      <c r="GS132" s="35"/>
      <c r="GT132" s="35"/>
      <c r="GU132" s="35"/>
      <c r="GV132" s="35"/>
      <c r="GW132" s="35"/>
      <c r="GX132" s="35"/>
      <c r="GY132" s="35"/>
      <c r="GZ132" s="35"/>
      <c r="HA132" s="35"/>
      <c r="HB132" s="35"/>
      <c r="HC132" s="35"/>
      <c r="HD132" s="35"/>
      <c r="HE132" s="35"/>
      <c r="HF132" s="35"/>
      <c r="HG132" s="35"/>
      <c r="HH132" s="35"/>
      <c r="HI132" s="35"/>
      <c r="HJ132" s="35"/>
      <c r="HK132" s="35"/>
      <c r="HL132" s="35"/>
      <c r="HM132" s="35"/>
      <c r="HN132" s="35"/>
      <c r="HO132" s="35"/>
      <c r="HP132" s="35"/>
      <c r="HQ132" s="35"/>
      <c r="HR132" s="35"/>
      <c r="HS132" s="35"/>
      <c r="HT132" s="35"/>
      <c r="HU132" s="35"/>
      <c r="HV132" s="35"/>
      <c r="HW132" s="35"/>
      <c r="HX132" s="35"/>
      <c r="HY132" s="35"/>
      <c r="HZ132" s="35"/>
      <c r="IA132" s="35"/>
    </row>
    <row r="133" spans="1:669" ht="15.75" x14ac:dyDescent="0.25">
      <c r="A133" s="4" t="s">
        <v>27</v>
      </c>
      <c r="B133" s="4" t="s">
        <v>28</v>
      </c>
      <c r="C133" s="5" t="s">
        <v>66</v>
      </c>
      <c r="D133" s="5" t="s">
        <v>199</v>
      </c>
      <c r="E133" s="8">
        <v>43839</v>
      </c>
      <c r="F133" s="8" t="s">
        <v>100</v>
      </c>
      <c r="G133" s="138">
        <v>165000</v>
      </c>
      <c r="H133" s="138">
        <v>4735.5</v>
      </c>
      <c r="I133" s="138">
        <v>27413.040000000001</v>
      </c>
      <c r="J133" s="138">
        <v>4943.8</v>
      </c>
      <c r="K133" s="138">
        <v>10865.17</v>
      </c>
      <c r="L133" s="138">
        <v>47957.51</v>
      </c>
      <c r="M133" s="138">
        <v>117042.49</v>
      </c>
      <c r="AU133" s="35"/>
      <c r="AV133" s="35"/>
      <c r="AW133" s="35"/>
      <c r="AX133" s="35"/>
      <c r="AY133" s="35"/>
      <c r="AZ133" s="35"/>
      <c r="BA133" s="35"/>
      <c r="BB133" s="35"/>
      <c r="BC133" s="35"/>
      <c r="BD133" s="35"/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  <c r="CA133" s="35"/>
      <c r="CB133" s="35"/>
      <c r="CC133" s="35"/>
      <c r="CD133" s="35"/>
      <c r="CE133" s="35"/>
      <c r="CF133" s="35"/>
      <c r="CG133" s="35"/>
      <c r="CH133" s="35"/>
      <c r="CI133" s="35"/>
      <c r="CJ133" s="35"/>
      <c r="CK133" s="35"/>
      <c r="CL133" s="35"/>
      <c r="CM133" s="35"/>
      <c r="CN133" s="35"/>
      <c r="CO133" s="35"/>
      <c r="CP133" s="35"/>
      <c r="CQ133" s="35"/>
      <c r="CR133" s="35"/>
      <c r="CS133" s="35"/>
      <c r="CT133" s="35"/>
      <c r="CU133" s="35"/>
      <c r="CV133" s="35"/>
      <c r="CW133" s="35"/>
      <c r="CX133" s="35"/>
      <c r="CY133" s="35"/>
      <c r="CZ133" s="35"/>
      <c r="DA133" s="35"/>
      <c r="DB133" s="35"/>
      <c r="DC133" s="35"/>
      <c r="DD133" s="35"/>
      <c r="DE133" s="35"/>
      <c r="DF133" s="35"/>
      <c r="DG133" s="35"/>
      <c r="DH133" s="35"/>
      <c r="DI133" s="35"/>
      <c r="DJ133" s="35"/>
      <c r="DK133" s="35"/>
      <c r="DL133" s="35"/>
      <c r="DM133" s="35"/>
      <c r="DN133" s="35"/>
      <c r="DO133" s="35"/>
      <c r="DP133" s="35"/>
      <c r="DQ133" s="35"/>
      <c r="DR133" s="35"/>
      <c r="DS133" s="35"/>
      <c r="DT133" s="35"/>
      <c r="DU133" s="35"/>
      <c r="DV133" s="35"/>
      <c r="DW133" s="35"/>
      <c r="DX133" s="35"/>
      <c r="DY133" s="35"/>
      <c r="DZ133" s="35"/>
      <c r="EA133" s="35"/>
      <c r="EB133" s="35"/>
      <c r="EC133" s="35"/>
      <c r="ED133" s="35"/>
      <c r="EE133" s="35"/>
      <c r="EF133" s="35"/>
      <c r="EG133" s="35"/>
      <c r="EH133" s="35"/>
      <c r="EI133" s="35"/>
      <c r="EJ133" s="35"/>
      <c r="EK133" s="35"/>
      <c r="EL133" s="35"/>
      <c r="EM133" s="35"/>
      <c r="EN133" s="35"/>
      <c r="EO133" s="35"/>
      <c r="EP133" s="35"/>
      <c r="EQ133" s="35"/>
      <c r="ER133" s="35"/>
      <c r="ES133" s="35"/>
      <c r="ET133" s="35"/>
      <c r="EU133" s="35"/>
      <c r="EV133" s="35"/>
      <c r="EW133" s="35"/>
      <c r="EX133" s="35"/>
      <c r="EY133" s="35"/>
      <c r="EZ133" s="35"/>
      <c r="FA133" s="35"/>
      <c r="FB133" s="35"/>
      <c r="FC133" s="35"/>
      <c r="FD133" s="35"/>
      <c r="FE133" s="35"/>
      <c r="FF133" s="35"/>
      <c r="FG133" s="35"/>
      <c r="FH133" s="35"/>
      <c r="FI133" s="35"/>
      <c r="FJ133" s="35"/>
      <c r="FK133" s="35"/>
      <c r="FL133" s="35"/>
      <c r="FM133" s="35"/>
      <c r="FN133" s="35"/>
      <c r="FO133" s="35"/>
      <c r="FP133" s="35"/>
      <c r="FQ133" s="35"/>
      <c r="FR133" s="35"/>
      <c r="FS133" s="35"/>
      <c r="FT133" s="35"/>
      <c r="FU133" s="35"/>
      <c r="FV133" s="35"/>
      <c r="FW133" s="35"/>
      <c r="FX133" s="35"/>
      <c r="FY133" s="35"/>
      <c r="FZ133" s="35"/>
      <c r="GA133" s="35"/>
      <c r="GB133" s="35"/>
      <c r="GC133" s="35"/>
      <c r="GD133" s="35"/>
      <c r="GE133" s="35"/>
      <c r="GF133" s="35"/>
      <c r="GG133" s="35"/>
      <c r="GH133" s="35"/>
      <c r="GI133" s="35"/>
      <c r="GJ133" s="35"/>
      <c r="GK133" s="35"/>
      <c r="GL133" s="35"/>
      <c r="GM133" s="35"/>
      <c r="GN133" s="35"/>
      <c r="GO133" s="35"/>
      <c r="GP133" s="35"/>
      <c r="GQ133" s="35"/>
      <c r="GR133" s="35"/>
      <c r="GS133" s="35"/>
      <c r="GT133" s="35"/>
      <c r="GU133" s="35"/>
      <c r="GV133" s="35"/>
      <c r="GW133" s="35"/>
      <c r="GX133" s="35"/>
      <c r="GY133" s="35"/>
      <c r="GZ133" s="35"/>
      <c r="HA133" s="35"/>
      <c r="HB133" s="35"/>
      <c r="HC133" s="35"/>
      <c r="HD133" s="35"/>
      <c r="HE133" s="35"/>
      <c r="HF133" s="35"/>
      <c r="HG133" s="35"/>
      <c r="HH133" s="35"/>
      <c r="HI133" s="35"/>
      <c r="HJ133" s="35"/>
      <c r="HK133" s="35"/>
      <c r="HL133" s="35"/>
      <c r="HM133" s="35"/>
      <c r="HN133" s="35"/>
      <c r="HO133" s="35"/>
      <c r="HP133" s="35"/>
      <c r="HQ133" s="35"/>
      <c r="HR133" s="35"/>
      <c r="HS133" s="35"/>
      <c r="HT133" s="35"/>
      <c r="HU133" s="35"/>
      <c r="HV133" s="35"/>
      <c r="HW133" s="35"/>
      <c r="HX133" s="35"/>
      <c r="HY133" s="35"/>
      <c r="HZ133" s="35"/>
      <c r="IA133" s="35"/>
    </row>
    <row r="134" spans="1:669" s="47" customFormat="1" ht="15.75" x14ac:dyDescent="0.25">
      <c r="A134" s="4" t="s">
        <v>125</v>
      </c>
      <c r="B134" s="4" t="s">
        <v>222</v>
      </c>
      <c r="C134" s="5" t="s">
        <v>67</v>
      </c>
      <c r="D134" s="5" t="s">
        <v>199</v>
      </c>
      <c r="E134" s="8">
        <v>44593</v>
      </c>
      <c r="F134" s="8" t="s">
        <v>100</v>
      </c>
      <c r="G134" s="138">
        <v>46000</v>
      </c>
      <c r="H134" s="138">
        <v>1320.2</v>
      </c>
      <c r="I134" s="138">
        <v>1289.46</v>
      </c>
      <c r="J134" s="138">
        <v>1398.4</v>
      </c>
      <c r="K134" s="138">
        <v>1085</v>
      </c>
      <c r="L134" s="138">
        <v>5093.0600000000004</v>
      </c>
      <c r="M134" s="138">
        <v>40906.94</v>
      </c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8"/>
      <c r="AH134" s="28"/>
      <c r="AI134" s="28"/>
      <c r="AJ134" s="28"/>
      <c r="AK134" s="28"/>
      <c r="AL134" s="28"/>
      <c r="AM134" s="28"/>
      <c r="AN134" s="28"/>
      <c r="AO134" s="28"/>
      <c r="AP134" s="28"/>
      <c r="AQ134" s="28"/>
      <c r="AR134" s="28"/>
      <c r="AS134" s="28"/>
      <c r="AT134" s="28"/>
      <c r="AU134" s="133"/>
      <c r="AV134" s="133"/>
      <c r="AW134" s="133"/>
      <c r="AX134" s="133"/>
      <c r="AY134" s="133"/>
      <c r="AZ134" s="133"/>
      <c r="BA134" s="133"/>
      <c r="BB134" s="133"/>
      <c r="BC134" s="133"/>
      <c r="BD134" s="133"/>
      <c r="BE134" s="133"/>
      <c r="BF134" s="133"/>
      <c r="BG134" s="133"/>
      <c r="BH134" s="133"/>
      <c r="BI134" s="133"/>
      <c r="BJ134" s="133"/>
      <c r="BK134" s="133"/>
      <c r="BL134" s="133"/>
      <c r="BM134" s="133"/>
      <c r="BN134" s="133"/>
      <c r="BO134" s="133"/>
      <c r="BP134" s="133"/>
      <c r="BQ134" s="133"/>
      <c r="BR134" s="133"/>
      <c r="BS134" s="133"/>
      <c r="BT134" s="133"/>
      <c r="BU134" s="133"/>
      <c r="BV134" s="133"/>
      <c r="BW134" s="133"/>
      <c r="BX134" s="133"/>
      <c r="BY134" s="133"/>
      <c r="BZ134" s="133"/>
      <c r="CA134" s="133"/>
      <c r="CB134" s="133"/>
      <c r="CC134" s="133"/>
      <c r="CD134" s="133"/>
      <c r="CE134" s="133"/>
      <c r="CF134" s="133"/>
      <c r="CG134" s="133"/>
      <c r="CH134" s="133"/>
      <c r="CI134" s="133"/>
      <c r="CJ134" s="133"/>
      <c r="CK134" s="133"/>
      <c r="CL134" s="133"/>
      <c r="CM134" s="133"/>
      <c r="CN134" s="133"/>
      <c r="CO134" s="133"/>
      <c r="CP134" s="133"/>
      <c r="CQ134" s="133"/>
      <c r="CR134" s="133"/>
      <c r="CS134" s="133"/>
      <c r="CT134" s="133"/>
      <c r="CU134" s="133"/>
      <c r="CV134" s="133"/>
      <c r="CW134" s="133"/>
      <c r="CX134" s="133"/>
      <c r="CY134" s="133"/>
      <c r="CZ134" s="133"/>
      <c r="DA134" s="133"/>
      <c r="DB134" s="133"/>
      <c r="DC134" s="133"/>
      <c r="DD134" s="133"/>
      <c r="DE134" s="133"/>
      <c r="DF134" s="133"/>
      <c r="DG134" s="133"/>
      <c r="DH134" s="133"/>
      <c r="DI134" s="133"/>
      <c r="DJ134" s="133"/>
      <c r="DK134" s="133"/>
      <c r="DL134" s="133"/>
      <c r="DM134" s="133"/>
      <c r="DN134" s="133"/>
      <c r="DO134" s="133"/>
      <c r="DP134" s="133"/>
      <c r="DQ134" s="133"/>
      <c r="DR134" s="133"/>
      <c r="DS134" s="133"/>
      <c r="DT134" s="133"/>
      <c r="DU134" s="133"/>
      <c r="DV134" s="133"/>
      <c r="DW134" s="133"/>
      <c r="DX134" s="133"/>
      <c r="DY134" s="133"/>
      <c r="DZ134" s="133"/>
      <c r="EA134" s="133"/>
      <c r="EB134" s="133"/>
      <c r="EC134" s="133"/>
      <c r="ED134" s="133"/>
      <c r="EE134" s="133"/>
      <c r="EF134" s="133"/>
      <c r="EG134" s="133"/>
      <c r="EH134" s="133"/>
      <c r="EI134" s="133"/>
      <c r="EJ134" s="133"/>
      <c r="EK134" s="133"/>
      <c r="EL134" s="133"/>
      <c r="EM134" s="133"/>
      <c r="EN134" s="133"/>
      <c r="EO134" s="133"/>
      <c r="EP134" s="133"/>
      <c r="EQ134" s="133"/>
      <c r="ER134" s="133"/>
      <c r="ES134" s="133"/>
      <c r="ET134" s="133"/>
      <c r="EU134" s="133"/>
      <c r="EV134" s="133"/>
      <c r="EW134" s="133"/>
      <c r="EX134" s="133"/>
      <c r="EY134" s="133"/>
      <c r="EZ134" s="133"/>
      <c r="FA134" s="133"/>
      <c r="FB134" s="133"/>
      <c r="FC134" s="133"/>
      <c r="FD134" s="133"/>
      <c r="FE134" s="133"/>
      <c r="FF134" s="133"/>
      <c r="FG134" s="133"/>
      <c r="FH134" s="133"/>
      <c r="FI134" s="133"/>
      <c r="FJ134" s="133"/>
      <c r="FK134" s="133"/>
      <c r="FL134" s="133"/>
      <c r="FM134" s="133"/>
      <c r="FN134" s="133"/>
      <c r="FO134" s="133"/>
      <c r="FP134" s="133"/>
      <c r="FQ134" s="133"/>
      <c r="FR134" s="133"/>
      <c r="FS134" s="133"/>
      <c r="FT134" s="133"/>
      <c r="FU134" s="133"/>
      <c r="FV134" s="133"/>
      <c r="FW134" s="133"/>
      <c r="FX134" s="133"/>
      <c r="FY134" s="133"/>
      <c r="FZ134" s="133"/>
      <c r="GA134" s="133"/>
      <c r="GB134" s="133"/>
      <c r="GC134" s="133"/>
      <c r="GD134" s="133"/>
      <c r="GE134" s="133"/>
      <c r="GF134" s="133"/>
      <c r="GG134" s="133"/>
      <c r="GH134" s="133"/>
      <c r="GI134" s="133"/>
      <c r="GJ134" s="133"/>
      <c r="GK134" s="133"/>
      <c r="GL134" s="133"/>
      <c r="GM134" s="133"/>
      <c r="GN134" s="133"/>
      <c r="GO134" s="133"/>
      <c r="GP134" s="133"/>
      <c r="GQ134" s="133"/>
      <c r="GR134" s="133"/>
      <c r="GS134" s="133"/>
      <c r="GT134" s="133"/>
      <c r="GU134" s="133"/>
      <c r="GV134" s="133"/>
      <c r="GW134" s="133"/>
      <c r="GX134" s="133"/>
      <c r="GY134" s="133"/>
      <c r="GZ134" s="133"/>
      <c r="HA134" s="133"/>
      <c r="HB134" s="133"/>
      <c r="HC134" s="133"/>
      <c r="HD134" s="133"/>
      <c r="HE134" s="133"/>
      <c r="HF134" s="133"/>
      <c r="HG134" s="133"/>
      <c r="HH134" s="133"/>
      <c r="HI134" s="133"/>
      <c r="HJ134" s="133"/>
      <c r="HK134" s="133"/>
      <c r="HL134" s="133"/>
      <c r="HM134" s="133"/>
      <c r="HN134" s="133"/>
      <c r="HO134" s="133"/>
      <c r="HP134" s="133"/>
      <c r="HQ134" s="133"/>
      <c r="HR134" s="133"/>
      <c r="HS134" s="133"/>
      <c r="HT134" s="133"/>
      <c r="HU134" s="133"/>
      <c r="HV134" s="133"/>
      <c r="HW134" s="133"/>
      <c r="HX134" s="133"/>
      <c r="HY134" s="133"/>
      <c r="HZ134" s="133"/>
      <c r="IA134" s="133"/>
      <c r="IB134" s="28"/>
      <c r="IC134" s="28"/>
      <c r="ID134" s="28"/>
      <c r="IE134" s="28"/>
      <c r="IF134" s="28"/>
      <c r="IG134" s="28"/>
      <c r="IH134" s="28"/>
      <c r="II134" s="28"/>
      <c r="IJ134" s="28"/>
      <c r="IK134" s="28"/>
      <c r="IL134" s="28"/>
      <c r="IM134" s="28"/>
      <c r="IN134" s="28"/>
      <c r="IO134" s="28"/>
      <c r="IP134" s="28"/>
      <c r="IQ134" s="28"/>
      <c r="IR134" s="28"/>
      <c r="IS134" s="28"/>
      <c r="IT134" s="28"/>
      <c r="IU134" s="28"/>
      <c r="IV134" s="28"/>
      <c r="IW134" s="28"/>
      <c r="IX134" s="28"/>
      <c r="IY134" s="28"/>
      <c r="IZ134" s="28"/>
      <c r="JA134" s="28"/>
      <c r="JB134" s="28"/>
      <c r="JC134" s="28"/>
      <c r="JD134" s="28"/>
      <c r="JE134" s="28"/>
      <c r="JF134" s="28"/>
      <c r="JG134" s="28"/>
      <c r="JH134" s="28"/>
      <c r="JI134" s="28"/>
      <c r="JJ134" s="28"/>
      <c r="JK134" s="28"/>
      <c r="JL134" s="28"/>
      <c r="JM134" s="28"/>
      <c r="JN134" s="28"/>
      <c r="JO134" s="28"/>
      <c r="JP134" s="28"/>
      <c r="JQ134" s="28"/>
      <c r="JR134" s="28"/>
      <c r="JS134" s="28"/>
      <c r="JT134" s="28"/>
      <c r="JU134" s="28"/>
      <c r="JV134" s="28"/>
      <c r="JW134" s="28"/>
      <c r="JX134" s="28"/>
      <c r="JY134" s="28"/>
      <c r="JZ134" s="28"/>
      <c r="KA134" s="28"/>
      <c r="KB134" s="28"/>
      <c r="KC134" s="28"/>
      <c r="KD134" s="28"/>
      <c r="KE134" s="28"/>
      <c r="KF134" s="28"/>
      <c r="KG134" s="28"/>
      <c r="KH134" s="28"/>
      <c r="KI134" s="28"/>
      <c r="KJ134" s="28"/>
      <c r="KK134" s="28"/>
      <c r="KL134" s="28"/>
      <c r="KM134" s="28"/>
      <c r="KN134" s="28"/>
      <c r="KO134" s="28"/>
      <c r="KP134" s="28"/>
      <c r="KQ134" s="28"/>
      <c r="KR134" s="28"/>
      <c r="KS134" s="28"/>
      <c r="KT134" s="28"/>
      <c r="KU134" s="28"/>
      <c r="KV134" s="28"/>
      <c r="KW134" s="28"/>
      <c r="KX134" s="28"/>
      <c r="KY134" s="28"/>
      <c r="KZ134" s="28"/>
      <c r="LA134" s="28"/>
      <c r="LB134" s="28"/>
      <c r="LC134" s="28"/>
      <c r="LD134" s="28"/>
      <c r="LE134" s="28"/>
      <c r="LF134" s="28"/>
      <c r="LG134" s="28"/>
      <c r="LH134" s="28"/>
      <c r="LI134" s="28"/>
      <c r="LJ134" s="28"/>
      <c r="LK134" s="28"/>
      <c r="LL134" s="28"/>
      <c r="LM134" s="28"/>
      <c r="LN134" s="28"/>
      <c r="LO134" s="28"/>
      <c r="LP134" s="28"/>
      <c r="LQ134" s="28"/>
      <c r="LR134" s="28"/>
      <c r="LS134" s="28"/>
      <c r="LT134" s="28"/>
      <c r="LU134" s="28"/>
      <c r="LV134" s="28"/>
      <c r="LW134" s="28"/>
      <c r="LX134" s="28"/>
      <c r="LY134" s="28"/>
      <c r="LZ134" s="28"/>
      <c r="MA134" s="28"/>
      <c r="MB134" s="28"/>
      <c r="MC134" s="28"/>
      <c r="MD134" s="28"/>
      <c r="ME134" s="28"/>
      <c r="MF134" s="28"/>
      <c r="MG134" s="28"/>
      <c r="MH134" s="28"/>
      <c r="MI134" s="28"/>
      <c r="MJ134" s="28"/>
      <c r="MK134" s="28"/>
      <c r="ML134" s="28"/>
      <c r="MM134" s="28"/>
      <c r="MN134" s="28"/>
      <c r="MO134" s="28"/>
      <c r="MP134" s="28"/>
      <c r="MQ134" s="28"/>
      <c r="MR134" s="28"/>
      <c r="MS134" s="28"/>
      <c r="MT134" s="28"/>
      <c r="MU134" s="28"/>
      <c r="MV134" s="28"/>
      <c r="MW134" s="28"/>
      <c r="MX134" s="28"/>
      <c r="MY134" s="28"/>
      <c r="MZ134" s="28"/>
      <c r="NA134" s="28"/>
      <c r="NB134" s="28"/>
      <c r="NC134" s="28"/>
      <c r="ND134" s="28"/>
      <c r="NE134" s="28"/>
      <c r="NF134" s="28"/>
      <c r="NG134" s="28"/>
      <c r="NH134" s="28"/>
      <c r="NI134" s="28"/>
      <c r="NJ134" s="28"/>
      <c r="NK134" s="28"/>
      <c r="NL134" s="28"/>
      <c r="NM134" s="28"/>
      <c r="NN134" s="28"/>
      <c r="NO134" s="28"/>
      <c r="NP134" s="28"/>
      <c r="NQ134" s="28"/>
      <c r="NR134" s="28"/>
      <c r="NS134" s="28"/>
      <c r="NT134" s="28"/>
      <c r="NU134" s="28"/>
      <c r="NV134" s="28"/>
      <c r="NW134" s="28"/>
      <c r="NX134" s="28"/>
      <c r="NY134" s="28"/>
      <c r="NZ134" s="28"/>
      <c r="OA134" s="28"/>
      <c r="OB134" s="28"/>
      <c r="OC134" s="28"/>
      <c r="OD134" s="28"/>
      <c r="OE134" s="28"/>
      <c r="OF134" s="28"/>
      <c r="OG134" s="28"/>
      <c r="OH134" s="28"/>
      <c r="OI134" s="28"/>
      <c r="OJ134" s="28"/>
      <c r="OK134" s="28"/>
      <c r="OL134" s="28"/>
      <c r="OM134" s="28"/>
      <c r="ON134" s="28"/>
      <c r="OO134" s="28"/>
      <c r="OP134" s="28"/>
      <c r="OQ134" s="28"/>
      <c r="OR134" s="28"/>
      <c r="OS134" s="28"/>
      <c r="OT134" s="28"/>
      <c r="OU134" s="28"/>
      <c r="OV134" s="28"/>
      <c r="OW134" s="28"/>
      <c r="OX134" s="28"/>
      <c r="OY134" s="28"/>
      <c r="OZ134" s="28"/>
      <c r="PA134" s="28"/>
      <c r="PB134" s="28"/>
      <c r="PC134" s="28"/>
      <c r="PD134" s="28"/>
      <c r="PE134" s="28"/>
      <c r="PF134" s="28"/>
      <c r="PG134" s="28"/>
      <c r="PH134" s="28"/>
      <c r="PI134" s="28"/>
      <c r="PJ134" s="28"/>
      <c r="PK134" s="28"/>
      <c r="PL134" s="28"/>
      <c r="PM134" s="28"/>
      <c r="PN134" s="28"/>
      <c r="PO134" s="28"/>
      <c r="PP134" s="28"/>
      <c r="PQ134" s="28"/>
      <c r="PR134" s="28"/>
      <c r="PS134" s="28"/>
      <c r="PT134" s="28"/>
      <c r="PU134" s="28"/>
      <c r="PV134" s="28"/>
      <c r="PW134" s="28"/>
      <c r="PX134" s="28"/>
      <c r="PY134" s="28"/>
      <c r="PZ134" s="28"/>
      <c r="QA134" s="28"/>
      <c r="QB134" s="28"/>
      <c r="QC134" s="28"/>
      <c r="QD134" s="28"/>
      <c r="QE134" s="28"/>
      <c r="QF134" s="28"/>
      <c r="QG134" s="28"/>
      <c r="QH134" s="28"/>
      <c r="QI134" s="28"/>
      <c r="QJ134" s="28"/>
      <c r="QK134" s="28"/>
      <c r="QL134" s="28"/>
      <c r="QM134" s="28"/>
      <c r="QN134" s="28"/>
      <c r="QO134" s="28"/>
      <c r="QP134" s="28"/>
      <c r="QQ134" s="28"/>
      <c r="QR134" s="28"/>
      <c r="QS134" s="28"/>
      <c r="QT134" s="28"/>
      <c r="QU134" s="28"/>
      <c r="QV134" s="28"/>
      <c r="QW134" s="28"/>
      <c r="QX134" s="28"/>
      <c r="QY134" s="28"/>
      <c r="QZ134" s="28"/>
      <c r="RA134" s="28"/>
      <c r="RB134" s="28"/>
      <c r="RC134" s="28"/>
      <c r="RD134" s="28"/>
      <c r="RE134" s="28"/>
      <c r="RF134" s="28"/>
      <c r="RG134" s="28"/>
      <c r="RH134" s="28"/>
      <c r="RI134" s="28"/>
      <c r="RJ134" s="28"/>
      <c r="RK134" s="28"/>
      <c r="RL134" s="28"/>
      <c r="RM134" s="28"/>
      <c r="RN134" s="28"/>
      <c r="RO134" s="28"/>
      <c r="RP134" s="28"/>
      <c r="RQ134" s="28"/>
      <c r="RR134" s="28"/>
      <c r="RS134" s="28"/>
      <c r="RT134" s="28"/>
      <c r="RU134" s="28"/>
      <c r="RV134" s="28"/>
      <c r="RW134" s="28"/>
      <c r="RX134" s="28"/>
      <c r="RY134" s="28"/>
      <c r="RZ134" s="28"/>
      <c r="SA134" s="28"/>
      <c r="SB134" s="28"/>
      <c r="SC134" s="28"/>
      <c r="SD134" s="28"/>
      <c r="SE134" s="28"/>
      <c r="SF134" s="28"/>
      <c r="SG134" s="28"/>
      <c r="SH134" s="28"/>
      <c r="SI134" s="28"/>
      <c r="SJ134" s="28"/>
      <c r="SK134" s="28"/>
      <c r="SL134" s="28"/>
      <c r="SM134" s="28"/>
      <c r="SN134" s="28"/>
      <c r="SO134" s="28"/>
      <c r="SP134" s="28"/>
      <c r="SQ134" s="28"/>
      <c r="SR134" s="28"/>
      <c r="SS134" s="28"/>
      <c r="ST134" s="28"/>
      <c r="SU134" s="28"/>
      <c r="SV134" s="28"/>
      <c r="SW134" s="28"/>
      <c r="SX134" s="28"/>
      <c r="SY134" s="28"/>
      <c r="SZ134" s="28"/>
      <c r="TA134" s="28"/>
      <c r="TB134" s="28"/>
      <c r="TC134" s="28"/>
      <c r="TD134" s="28"/>
      <c r="TE134" s="28"/>
      <c r="TF134" s="28"/>
      <c r="TG134" s="28"/>
      <c r="TH134" s="28"/>
      <c r="TI134" s="28"/>
      <c r="TJ134" s="28"/>
      <c r="TK134" s="28"/>
      <c r="TL134" s="28"/>
      <c r="TM134" s="28"/>
      <c r="TN134" s="28"/>
      <c r="TO134" s="28"/>
      <c r="TP134" s="28"/>
      <c r="TQ134" s="28"/>
      <c r="TR134" s="28"/>
      <c r="TS134" s="28"/>
      <c r="TT134" s="28"/>
      <c r="TU134" s="28"/>
      <c r="TV134" s="28"/>
      <c r="TW134" s="28"/>
      <c r="TX134" s="28"/>
    </row>
    <row r="135" spans="1:669" x14ac:dyDescent="0.25">
      <c r="A135" s="47" t="s">
        <v>13</v>
      </c>
      <c r="B135" s="67">
        <v>3</v>
      </c>
      <c r="C135" s="53"/>
      <c r="D135" s="53"/>
      <c r="E135" s="47"/>
      <c r="F135" s="47"/>
      <c r="G135" s="141">
        <f>SUM(G132:G134)</f>
        <v>296000</v>
      </c>
      <c r="H135" s="105">
        <f t="shared" ref="H135:L135" si="24">SUM(H132:H134)</f>
        <v>8495.2000000000007</v>
      </c>
      <c r="I135" s="141">
        <f>SUM(I132:I134)</f>
        <v>37279.49</v>
      </c>
      <c r="J135" s="141">
        <f t="shared" si="24"/>
        <v>8926.2000000000007</v>
      </c>
      <c r="K135" s="141">
        <f>SUM(K132:K134)</f>
        <v>14995.17</v>
      </c>
      <c r="L135" s="141">
        <f t="shared" si="24"/>
        <v>69696.06</v>
      </c>
      <c r="M135" s="105">
        <f>SUM(M132:M134)</f>
        <v>226303.94</v>
      </c>
    </row>
    <row r="136" spans="1:669" ht="15.75" x14ac:dyDescent="0.25">
      <c r="G136" s="143"/>
      <c r="H136" s="104"/>
      <c r="I136" s="143"/>
      <c r="J136" s="143"/>
      <c r="K136" s="143"/>
      <c r="L136" s="143"/>
      <c r="M136" s="104"/>
      <c r="AU136" s="35"/>
      <c r="AV136" s="35"/>
      <c r="AW136" s="35"/>
      <c r="AX136" s="35"/>
      <c r="AY136" s="35"/>
      <c r="AZ136" s="35"/>
      <c r="BA136" s="35"/>
      <c r="BB136" s="35"/>
      <c r="BC136" s="35"/>
      <c r="BD136" s="35"/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  <c r="CA136" s="35"/>
      <c r="CB136" s="35"/>
      <c r="CC136" s="35"/>
      <c r="CD136" s="35"/>
      <c r="CE136" s="35"/>
      <c r="CF136" s="35"/>
      <c r="CG136" s="35"/>
      <c r="CH136" s="35"/>
      <c r="CI136" s="35"/>
      <c r="CJ136" s="35"/>
      <c r="CK136" s="35"/>
      <c r="CL136" s="35"/>
      <c r="CM136" s="35"/>
      <c r="CN136" s="35"/>
      <c r="CO136" s="35"/>
      <c r="CP136" s="35"/>
      <c r="CQ136" s="35"/>
      <c r="CR136" s="35"/>
      <c r="CS136" s="35"/>
      <c r="CT136" s="35"/>
      <c r="CU136" s="35"/>
      <c r="CV136" s="35"/>
      <c r="CW136" s="35"/>
      <c r="CX136" s="35"/>
      <c r="CY136" s="35"/>
      <c r="CZ136" s="35"/>
      <c r="DA136" s="35"/>
      <c r="DB136" s="35"/>
      <c r="DC136" s="35"/>
      <c r="DD136" s="35"/>
      <c r="DE136" s="35"/>
      <c r="DF136" s="35"/>
      <c r="DG136" s="35"/>
      <c r="DH136" s="35"/>
      <c r="DI136" s="35"/>
      <c r="DJ136" s="35"/>
      <c r="DK136" s="35"/>
      <c r="DL136" s="35"/>
      <c r="DM136" s="35"/>
      <c r="DN136" s="35"/>
      <c r="DO136" s="35"/>
      <c r="DP136" s="35"/>
      <c r="DQ136" s="35"/>
      <c r="DR136" s="35"/>
      <c r="DS136" s="35"/>
      <c r="DT136" s="35"/>
      <c r="DU136" s="35"/>
      <c r="DV136" s="35"/>
      <c r="DW136" s="35"/>
      <c r="DX136" s="35"/>
      <c r="DY136" s="35"/>
      <c r="DZ136" s="35"/>
      <c r="EA136" s="35"/>
      <c r="EB136" s="35"/>
      <c r="EC136" s="35"/>
      <c r="ED136" s="35"/>
      <c r="EE136" s="35"/>
      <c r="EF136" s="35"/>
      <c r="EG136" s="35"/>
      <c r="EH136" s="35"/>
      <c r="EI136" s="35"/>
      <c r="EJ136" s="35"/>
      <c r="EK136" s="35"/>
      <c r="EL136" s="35"/>
      <c r="EM136" s="35"/>
      <c r="EN136" s="35"/>
      <c r="EO136" s="35"/>
      <c r="EP136" s="35"/>
      <c r="EQ136" s="35"/>
      <c r="ER136" s="35"/>
      <c r="ES136" s="35"/>
      <c r="ET136" s="35"/>
      <c r="EU136" s="35"/>
      <c r="EV136" s="35"/>
      <c r="EW136" s="35"/>
      <c r="EX136" s="35"/>
      <c r="EY136" s="35"/>
      <c r="EZ136" s="35"/>
      <c r="FA136" s="35"/>
      <c r="FB136" s="35"/>
      <c r="FC136" s="35"/>
      <c r="FD136" s="35"/>
      <c r="FE136" s="35"/>
      <c r="FF136" s="35"/>
      <c r="FG136" s="35"/>
      <c r="FH136" s="35"/>
      <c r="FI136" s="35"/>
      <c r="FJ136" s="35"/>
      <c r="FK136" s="35"/>
      <c r="FL136" s="35"/>
      <c r="FM136" s="35"/>
      <c r="FN136" s="35"/>
      <c r="FO136" s="35"/>
      <c r="FP136" s="35"/>
      <c r="FQ136" s="35"/>
      <c r="FR136" s="35"/>
      <c r="FS136" s="35"/>
      <c r="FT136" s="35"/>
      <c r="FU136" s="35"/>
      <c r="FV136" s="35"/>
      <c r="FW136" s="35"/>
      <c r="FX136" s="35"/>
      <c r="FY136" s="35"/>
      <c r="FZ136" s="35"/>
      <c r="GA136" s="35"/>
      <c r="GB136" s="35"/>
      <c r="GC136" s="35"/>
      <c r="GD136" s="35"/>
      <c r="GE136" s="35"/>
      <c r="GF136" s="35"/>
      <c r="GG136" s="35"/>
      <c r="GH136" s="35"/>
      <c r="GI136" s="35"/>
      <c r="GJ136" s="35"/>
      <c r="GK136" s="35"/>
      <c r="GL136" s="35"/>
      <c r="GM136" s="35"/>
      <c r="GN136" s="35"/>
      <c r="GO136" s="35"/>
      <c r="GP136" s="35"/>
      <c r="GQ136" s="35"/>
      <c r="GR136" s="35"/>
      <c r="GS136" s="35"/>
      <c r="GT136" s="35"/>
      <c r="GU136" s="35"/>
      <c r="GV136" s="35"/>
      <c r="GW136" s="35"/>
      <c r="GX136" s="35"/>
      <c r="GY136" s="35"/>
      <c r="GZ136" s="35"/>
      <c r="HA136" s="35"/>
      <c r="HB136" s="35"/>
      <c r="HC136" s="35"/>
      <c r="HD136" s="35"/>
      <c r="HE136" s="35"/>
      <c r="HF136" s="35"/>
      <c r="HG136" s="35"/>
      <c r="HH136" s="35"/>
      <c r="HI136" s="35"/>
      <c r="HJ136" s="35"/>
      <c r="HK136" s="35"/>
      <c r="HL136" s="35"/>
      <c r="HM136" s="35"/>
      <c r="HN136" s="35"/>
      <c r="HO136" s="35"/>
      <c r="HP136" s="35"/>
      <c r="HQ136" s="35"/>
      <c r="HR136" s="35"/>
      <c r="HS136" s="35"/>
      <c r="HT136" s="35"/>
      <c r="HU136" s="35"/>
      <c r="HV136" s="35"/>
      <c r="HW136" s="35"/>
      <c r="HX136" s="35"/>
      <c r="HY136" s="35"/>
      <c r="HZ136" s="35"/>
      <c r="IA136" s="35"/>
    </row>
    <row r="137" spans="1:669" ht="15.75" x14ac:dyDescent="0.25">
      <c r="A137" s="27" t="s">
        <v>61</v>
      </c>
      <c r="C137" s="31"/>
      <c r="D137" s="31"/>
      <c r="G137" s="143"/>
      <c r="H137" s="104"/>
      <c r="I137" s="143"/>
      <c r="J137" s="143"/>
      <c r="K137" s="143"/>
      <c r="L137" s="143"/>
      <c r="M137" s="104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64"/>
      <c r="AV137" s="64"/>
      <c r="AW137" s="64"/>
      <c r="AX137" s="64"/>
      <c r="AY137" s="64"/>
      <c r="AZ137" s="64"/>
      <c r="BA137" s="64"/>
      <c r="BB137" s="64"/>
      <c r="BC137" s="64"/>
      <c r="BD137" s="64"/>
      <c r="BE137" s="64"/>
      <c r="BF137" s="64"/>
      <c r="BG137" s="64"/>
      <c r="BH137" s="64"/>
      <c r="BI137" s="64"/>
      <c r="BJ137" s="64"/>
      <c r="BK137" s="64"/>
      <c r="BL137" s="64"/>
      <c r="BM137" s="64"/>
      <c r="BN137" s="64"/>
      <c r="BO137" s="64"/>
      <c r="BP137" s="64"/>
      <c r="BQ137" s="64"/>
      <c r="BR137" s="64"/>
      <c r="BS137" s="64"/>
      <c r="BT137" s="35"/>
      <c r="BU137" s="35"/>
      <c r="BV137" s="35"/>
      <c r="BW137" s="35"/>
      <c r="BX137" s="35"/>
      <c r="BY137" s="35"/>
      <c r="BZ137" s="35"/>
      <c r="CA137" s="35"/>
      <c r="CB137" s="35"/>
      <c r="CC137" s="35"/>
      <c r="CD137" s="35"/>
      <c r="CE137" s="35"/>
      <c r="CF137" s="35"/>
      <c r="CG137" s="35"/>
      <c r="CH137" s="35"/>
      <c r="CI137" s="35"/>
      <c r="CJ137" s="35"/>
      <c r="CK137" s="35"/>
      <c r="CL137" s="35"/>
      <c r="CM137" s="35"/>
      <c r="CN137" s="35"/>
      <c r="CO137" s="35"/>
      <c r="CP137" s="35"/>
      <c r="CQ137" s="35"/>
      <c r="CR137" s="35"/>
      <c r="CS137" s="35"/>
      <c r="CT137" s="35"/>
      <c r="CU137" s="35"/>
      <c r="CV137" s="35"/>
      <c r="CW137" s="35"/>
      <c r="CX137" s="35"/>
      <c r="CY137" s="35"/>
      <c r="CZ137" s="35"/>
      <c r="DA137" s="35"/>
      <c r="DB137" s="35"/>
      <c r="DC137" s="35"/>
      <c r="DD137" s="35"/>
      <c r="DE137" s="35"/>
      <c r="DF137" s="35"/>
      <c r="DG137" s="35"/>
      <c r="DH137" s="35"/>
      <c r="DI137" s="35"/>
      <c r="DJ137" s="35"/>
      <c r="DK137" s="35"/>
      <c r="DL137" s="35"/>
      <c r="DM137" s="35"/>
      <c r="DN137" s="35"/>
      <c r="DO137" s="35"/>
      <c r="DP137" s="35"/>
      <c r="DQ137" s="35"/>
      <c r="DR137" s="35"/>
      <c r="DS137" s="35"/>
      <c r="DT137" s="35"/>
      <c r="DU137" s="35"/>
      <c r="DV137" s="35"/>
      <c r="DW137" s="35"/>
      <c r="DX137" s="35"/>
      <c r="DY137" s="35"/>
      <c r="DZ137" s="35"/>
      <c r="EA137" s="35"/>
      <c r="EB137" s="35"/>
      <c r="EC137" s="35"/>
      <c r="ED137" s="35"/>
      <c r="EE137" s="35"/>
      <c r="EF137" s="35"/>
      <c r="EG137" s="35"/>
      <c r="EH137" s="35"/>
      <c r="EI137" s="35"/>
      <c r="EJ137" s="35"/>
      <c r="EK137" s="35"/>
      <c r="EL137" s="35"/>
      <c r="EM137" s="35"/>
      <c r="EN137" s="35"/>
      <c r="EO137" s="35"/>
      <c r="EP137" s="35"/>
      <c r="EQ137" s="35"/>
      <c r="ER137" s="35"/>
      <c r="ES137" s="35"/>
      <c r="ET137" s="35"/>
      <c r="EU137" s="35"/>
      <c r="EV137" s="35"/>
      <c r="EW137" s="35"/>
      <c r="EX137" s="35"/>
      <c r="EY137" s="35"/>
      <c r="EZ137" s="35"/>
      <c r="FA137" s="35"/>
      <c r="FB137" s="35"/>
      <c r="FC137" s="35"/>
      <c r="FD137" s="35"/>
      <c r="FE137" s="35"/>
      <c r="FF137" s="35"/>
      <c r="FG137" s="35"/>
      <c r="FH137" s="35"/>
      <c r="FI137" s="35"/>
      <c r="FJ137" s="35"/>
      <c r="FK137" s="35"/>
      <c r="FL137" s="35"/>
      <c r="FM137" s="35"/>
      <c r="FN137" s="35"/>
      <c r="FO137" s="35"/>
      <c r="FP137" s="35"/>
      <c r="FQ137" s="35"/>
      <c r="FR137" s="35"/>
      <c r="FS137" s="35"/>
      <c r="FT137" s="35"/>
      <c r="FU137" s="35"/>
      <c r="FV137" s="35"/>
      <c r="FW137" s="35"/>
      <c r="FX137" s="35"/>
      <c r="FY137" s="35"/>
      <c r="FZ137" s="35"/>
      <c r="GA137" s="35"/>
      <c r="GB137" s="35"/>
      <c r="GC137" s="35"/>
      <c r="GD137" s="35"/>
      <c r="GE137" s="35"/>
      <c r="GF137" s="35"/>
      <c r="GG137" s="35"/>
      <c r="GH137" s="35"/>
      <c r="GI137" s="35"/>
      <c r="GJ137" s="35"/>
      <c r="GK137" s="35"/>
      <c r="GL137" s="35"/>
      <c r="GM137" s="35"/>
      <c r="GN137" s="35"/>
      <c r="GO137" s="35"/>
      <c r="GP137" s="35"/>
      <c r="GQ137" s="35"/>
      <c r="GR137" s="35"/>
      <c r="GS137" s="35"/>
      <c r="GT137" s="35"/>
      <c r="GU137" s="35"/>
      <c r="GV137" s="35"/>
      <c r="GW137" s="35"/>
      <c r="GX137" s="35"/>
      <c r="GY137" s="35"/>
      <c r="GZ137" s="35"/>
      <c r="HA137" s="35"/>
      <c r="HB137" s="35"/>
      <c r="HC137" s="35"/>
      <c r="HD137" s="35"/>
      <c r="HE137" s="35"/>
      <c r="HF137" s="35"/>
      <c r="HG137" s="35"/>
      <c r="HH137" s="35"/>
      <c r="HI137" s="35"/>
      <c r="HJ137" s="35"/>
      <c r="HK137" s="35"/>
      <c r="HL137" s="35"/>
      <c r="HM137" s="35"/>
      <c r="HN137" s="35"/>
      <c r="HO137" s="35"/>
      <c r="HP137" s="35"/>
      <c r="HQ137" s="35"/>
      <c r="HR137" s="35"/>
      <c r="HS137" s="35"/>
      <c r="HT137" s="35"/>
      <c r="HU137" s="35"/>
      <c r="HV137" s="35"/>
      <c r="HW137" s="35"/>
      <c r="HX137" s="35"/>
      <c r="HY137" s="35"/>
      <c r="HZ137" s="35"/>
      <c r="IA137" s="35"/>
    </row>
    <row r="138" spans="1:669" ht="15.75" x14ac:dyDescent="0.25">
      <c r="A138" s="25" t="s">
        <v>69</v>
      </c>
      <c r="B138" s="4" t="s">
        <v>15</v>
      </c>
      <c r="C138" s="5" t="s">
        <v>66</v>
      </c>
      <c r="D138" s="5" t="s">
        <v>199</v>
      </c>
      <c r="E138" s="8">
        <v>44270</v>
      </c>
      <c r="F138" s="8" t="s">
        <v>100</v>
      </c>
      <c r="G138" s="143">
        <v>46000</v>
      </c>
      <c r="H138" s="104">
        <v>1320.2</v>
      </c>
      <c r="I138" s="143">
        <v>1289.46</v>
      </c>
      <c r="J138" s="143">
        <v>1398.4</v>
      </c>
      <c r="K138" s="138">
        <v>25</v>
      </c>
      <c r="L138" s="138">
        <v>4033.06</v>
      </c>
      <c r="M138" s="138">
        <v>41966.94</v>
      </c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64"/>
      <c r="AV138" s="64"/>
      <c r="AW138" s="64"/>
      <c r="AX138" s="64"/>
      <c r="AY138" s="64"/>
      <c r="AZ138" s="64"/>
      <c r="BA138" s="64"/>
      <c r="BB138" s="64"/>
      <c r="BC138" s="64"/>
      <c r="BD138" s="64"/>
      <c r="BE138" s="64"/>
      <c r="BF138" s="64"/>
      <c r="BG138" s="64"/>
      <c r="BH138" s="64"/>
      <c r="BI138" s="64"/>
      <c r="BJ138" s="64"/>
      <c r="BK138" s="64"/>
      <c r="BL138" s="64"/>
      <c r="BM138" s="64"/>
      <c r="BN138" s="64"/>
      <c r="BO138" s="64"/>
      <c r="BP138" s="64"/>
      <c r="BQ138" s="64"/>
      <c r="BR138" s="64"/>
      <c r="BS138" s="64"/>
      <c r="BT138" s="35"/>
      <c r="BU138" s="35"/>
      <c r="BV138" s="35"/>
      <c r="BW138" s="35"/>
      <c r="BX138" s="35"/>
      <c r="BY138" s="35"/>
      <c r="BZ138" s="35"/>
      <c r="CA138" s="35"/>
      <c r="CB138" s="35"/>
      <c r="CC138" s="35"/>
      <c r="CD138" s="35"/>
      <c r="CE138" s="35"/>
      <c r="CF138" s="35"/>
      <c r="CG138" s="35"/>
      <c r="CH138" s="35"/>
      <c r="CI138" s="35"/>
      <c r="CJ138" s="35"/>
      <c r="CK138" s="35"/>
      <c r="CL138" s="35"/>
      <c r="CM138" s="35"/>
      <c r="CN138" s="35"/>
      <c r="CO138" s="35"/>
      <c r="CP138" s="35"/>
      <c r="CQ138" s="35"/>
      <c r="CR138" s="35"/>
      <c r="CS138" s="35"/>
      <c r="CT138" s="35"/>
      <c r="CU138" s="35"/>
      <c r="CV138" s="35"/>
      <c r="CW138" s="35"/>
      <c r="CX138" s="35"/>
      <c r="CY138" s="35"/>
      <c r="CZ138" s="35"/>
      <c r="DA138" s="35"/>
      <c r="DB138" s="35"/>
      <c r="DC138" s="35"/>
      <c r="DD138" s="35"/>
      <c r="DE138" s="35"/>
      <c r="DF138" s="35"/>
      <c r="DG138" s="35"/>
      <c r="DH138" s="35"/>
      <c r="DI138" s="35"/>
      <c r="DJ138" s="35"/>
      <c r="DK138" s="35"/>
      <c r="DL138" s="35"/>
      <c r="DM138" s="35"/>
      <c r="DN138" s="35"/>
      <c r="DO138" s="35"/>
      <c r="DP138" s="35"/>
      <c r="DQ138" s="35"/>
      <c r="DR138" s="35"/>
      <c r="DS138" s="35"/>
      <c r="DT138" s="35"/>
      <c r="DU138" s="35"/>
      <c r="DV138" s="35"/>
      <c r="DW138" s="35"/>
      <c r="DX138" s="35"/>
      <c r="DY138" s="35"/>
      <c r="DZ138" s="35"/>
      <c r="EA138" s="35"/>
      <c r="EB138" s="35"/>
      <c r="EC138" s="35"/>
      <c r="ED138" s="35"/>
      <c r="EE138" s="35"/>
      <c r="EF138" s="35"/>
      <c r="EG138" s="35"/>
      <c r="EH138" s="35"/>
      <c r="EI138" s="35"/>
      <c r="EJ138" s="35"/>
      <c r="EK138" s="35"/>
      <c r="EL138" s="35"/>
      <c r="EM138" s="35"/>
      <c r="EN138" s="35"/>
      <c r="EO138" s="35"/>
      <c r="EP138" s="35"/>
      <c r="EQ138" s="35"/>
      <c r="ER138" s="35"/>
      <c r="ES138" s="35"/>
      <c r="ET138" s="35"/>
      <c r="EU138" s="35"/>
      <c r="EV138" s="35"/>
      <c r="EW138" s="35"/>
      <c r="EX138" s="35"/>
      <c r="EY138" s="35"/>
      <c r="EZ138" s="35"/>
      <c r="FA138" s="35"/>
      <c r="FB138" s="35"/>
      <c r="FC138" s="35"/>
      <c r="FD138" s="35"/>
      <c r="FE138" s="35"/>
      <c r="FF138" s="35"/>
      <c r="FG138" s="35"/>
      <c r="FH138" s="35"/>
      <c r="FI138" s="35"/>
      <c r="FJ138" s="35"/>
      <c r="FK138" s="35"/>
      <c r="FL138" s="35"/>
      <c r="FM138" s="35"/>
      <c r="FN138" s="35"/>
      <c r="FO138" s="35"/>
      <c r="FP138" s="35"/>
      <c r="FQ138" s="35"/>
      <c r="FR138" s="35"/>
      <c r="FS138" s="35"/>
      <c r="FT138" s="35"/>
      <c r="FU138" s="35"/>
      <c r="FV138" s="35"/>
      <c r="FW138" s="35"/>
      <c r="FX138" s="35"/>
      <c r="FY138" s="35"/>
      <c r="FZ138" s="35"/>
      <c r="GA138" s="35"/>
      <c r="GB138" s="35"/>
      <c r="GC138" s="35"/>
      <c r="GD138" s="35"/>
      <c r="GE138" s="35"/>
      <c r="GF138" s="35"/>
      <c r="GG138" s="35"/>
      <c r="GH138" s="35"/>
      <c r="GI138" s="35"/>
      <c r="GJ138" s="35"/>
      <c r="GK138" s="35"/>
      <c r="GL138" s="35"/>
      <c r="GM138" s="35"/>
      <c r="GN138" s="35"/>
      <c r="GO138" s="35"/>
      <c r="GP138" s="35"/>
      <c r="GQ138" s="35"/>
      <c r="GR138" s="35"/>
      <c r="GS138" s="35"/>
      <c r="GT138" s="35"/>
      <c r="GU138" s="35"/>
      <c r="GV138" s="35"/>
      <c r="GW138" s="35"/>
      <c r="GX138" s="35"/>
      <c r="GY138" s="35"/>
      <c r="GZ138" s="35"/>
      <c r="HA138" s="35"/>
      <c r="HB138" s="35"/>
      <c r="HC138" s="35"/>
      <c r="HD138" s="35"/>
      <c r="HE138" s="35"/>
      <c r="HF138" s="35"/>
      <c r="HG138" s="35"/>
      <c r="HH138" s="35"/>
      <c r="HI138" s="35"/>
      <c r="HJ138" s="35"/>
      <c r="HK138" s="35"/>
      <c r="HL138" s="35"/>
      <c r="HM138" s="35"/>
      <c r="HN138" s="35"/>
      <c r="HO138" s="35"/>
      <c r="HP138" s="35"/>
      <c r="HQ138" s="35"/>
      <c r="HR138" s="35"/>
      <c r="HS138" s="35"/>
      <c r="HT138" s="35"/>
      <c r="HU138" s="35"/>
      <c r="HV138" s="35"/>
      <c r="HW138" s="35"/>
      <c r="HX138" s="35"/>
      <c r="HY138" s="35"/>
      <c r="HZ138" s="35"/>
      <c r="IA138" s="35"/>
    </row>
    <row r="139" spans="1:669" ht="15.75" x14ac:dyDescent="0.25">
      <c r="A139" s="25" t="s">
        <v>129</v>
      </c>
      <c r="B139" s="4" t="s">
        <v>15</v>
      </c>
      <c r="C139" s="5" t="s">
        <v>66</v>
      </c>
      <c r="D139" s="5" t="s">
        <v>199</v>
      </c>
      <c r="E139" s="8">
        <v>44593</v>
      </c>
      <c r="F139" s="8" t="s">
        <v>100</v>
      </c>
      <c r="G139" s="143">
        <v>35000</v>
      </c>
      <c r="H139" s="104">
        <v>1004.5</v>
      </c>
      <c r="I139" s="143">
        <v>0</v>
      </c>
      <c r="J139" s="143">
        <v>1064</v>
      </c>
      <c r="K139" s="138">
        <v>175</v>
      </c>
      <c r="L139" s="138">
        <v>2243.5</v>
      </c>
      <c r="M139" s="138">
        <v>32756.5</v>
      </c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64"/>
      <c r="AV139" s="64"/>
      <c r="AW139" s="64"/>
      <c r="AX139" s="64"/>
      <c r="AY139" s="64"/>
      <c r="AZ139" s="64"/>
      <c r="BA139" s="64"/>
      <c r="BB139" s="64"/>
      <c r="BC139" s="64"/>
      <c r="BD139" s="64"/>
      <c r="BE139" s="64"/>
      <c r="BF139" s="64"/>
      <c r="BG139" s="64"/>
      <c r="BH139" s="64"/>
      <c r="BI139" s="64"/>
      <c r="BJ139" s="64"/>
      <c r="BK139" s="64"/>
      <c r="BL139" s="64"/>
      <c r="BM139" s="64"/>
      <c r="BN139" s="64"/>
      <c r="BO139" s="64"/>
      <c r="BP139" s="64"/>
      <c r="BQ139" s="64"/>
      <c r="BR139" s="64"/>
      <c r="BS139" s="64"/>
      <c r="BT139" s="35"/>
      <c r="BU139" s="35"/>
      <c r="BV139" s="35"/>
      <c r="BW139" s="35"/>
      <c r="BX139" s="35"/>
      <c r="BY139" s="35"/>
      <c r="BZ139" s="35"/>
      <c r="CA139" s="35"/>
      <c r="CB139" s="35"/>
      <c r="CC139" s="35"/>
      <c r="CD139" s="35"/>
      <c r="CE139" s="35"/>
      <c r="CF139" s="35"/>
      <c r="CG139" s="35"/>
      <c r="CH139" s="35"/>
      <c r="CI139" s="35"/>
      <c r="CJ139" s="35"/>
      <c r="CK139" s="35"/>
      <c r="CL139" s="35"/>
      <c r="CM139" s="35"/>
      <c r="CN139" s="35"/>
      <c r="CO139" s="35"/>
      <c r="CP139" s="35"/>
      <c r="CQ139" s="35"/>
      <c r="CR139" s="35"/>
      <c r="CS139" s="35"/>
      <c r="CT139" s="35"/>
      <c r="CU139" s="35"/>
      <c r="CV139" s="35"/>
      <c r="CW139" s="35"/>
      <c r="CX139" s="35"/>
      <c r="CY139" s="35"/>
      <c r="CZ139" s="35"/>
      <c r="DA139" s="35"/>
      <c r="DB139" s="35"/>
      <c r="DC139" s="35"/>
      <c r="DD139" s="35"/>
      <c r="DE139" s="35"/>
      <c r="DF139" s="35"/>
      <c r="DG139" s="35"/>
      <c r="DH139" s="35"/>
      <c r="DI139" s="35"/>
      <c r="DJ139" s="35"/>
      <c r="DK139" s="35"/>
      <c r="DL139" s="35"/>
      <c r="DM139" s="35"/>
      <c r="DN139" s="35"/>
      <c r="DO139" s="35"/>
      <c r="DP139" s="35"/>
      <c r="DQ139" s="35"/>
      <c r="DR139" s="35"/>
      <c r="DS139" s="35"/>
      <c r="DT139" s="35"/>
      <c r="DU139" s="35"/>
      <c r="DV139" s="35"/>
      <c r="DW139" s="35"/>
      <c r="DX139" s="35"/>
      <c r="DY139" s="35"/>
      <c r="DZ139" s="35"/>
      <c r="EA139" s="35"/>
      <c r="EB139" s="35"/>
      <c r="EC139" s="35"/>
      <c r="ED139" s="35"/>
      <c r="EE139" s="35"/>
      <c r="EF139" s="35"/>
      <c r="EG139" s="35"/>
      <c r="EH139" s="35"/>
      <c r="EI139" s="35"/>
      <c r="EJ139" s="35"/>
      <c r="EK139" s="35"/>
      <c r="EL139" s="35"/>
      <c r="EM139" s="35"/>
      <c r="EN139" s="35"/>
      <c r="EO139" s="35"/>
      <c r="EP139" s="35"/>
      <c r="EQ139" s="35"/>
      <c r="ER139" s="35"/>
      <c r="ES139" s="35"/>
      <c r="ET139" s="35"/>
      <c r="EU139" s="35"/>
      <c r="EV139" s="35"/>
      <c r="EW139" s="35"/>
      <c r="EX139" s="35"/>
      <c r="EY139" s="35"/>
      <c r="EZ139" s="35"/>
      <c r="FA139" s="35"/>
      <c r="FB139" s="35"/>
      <c r="FC139" s="35"/>
      <c r="FD139" s="35"/>
      <c r="FE139" s="35"/>
      <c r="FF139" s="35"/>
      <c r="FG139" s="35"/>
      <c r="FH139" s="35"/>
      <c r="FI139" s="35"/>
      <c r="FJ139" s="35"/>
      <c r="FK139" s="35"/>
      <c r="FL139" s="35"/>
      <c r="FM139" s="35"/>
      <c r="FN139" s="35"/>
      <c r="FO139" s="35"/>
      <c r="FP139" s="35"/>
      <c r="FQ139" s="35"/>
      <c r="FR139" s="35"/>
      <c r="FS139" s="35"/>
      <c r="FT139" s="35"/>
      <c r="FU139" s="35"/>
      <c r="FV139" s="35"/>
      <c r="FW139" s="35"/>
      <c r="FX139" s="35"/>
      <c r="FY139" s="35"/>
      <c r="FZ139" s="35"/>
      <c r="GA139" s="35"/>
      <c r="GB139" s="35"/>
      <c r="GC139" s="35"/>
      <c r="GD139" s="35"/>
      <c r="GE139" s="35"/>
      <c r="GF139" s="35"/>
      <c r="GG139" s="35"/>
      <c r="GH139" s="35"/>
      <c r="GI139" s="35"/>
      <c r="GJ139" s="35"/>
      <c r="GK139" s="35"/>
      <c r="GL139" s="35"/>
      <c r="GM139" s="35"/>
      <c r="GN139" s="35"/>
      <c r="GO139" s="35"/>
      <c r="GP139" s="35"/>
      <c r="GQ139" s="35"/>
      <c r="GR139" s="35"/>
      <c r="GS139" s="35"/>
      <c r="GT139" s="35"/>
      <c r="GU139" s="35"/>
      <c r="GV139" s="35"/>
      <c r="GW139" s="35"/>
      <c r="GX139" s="35"/>
      <c r="GY139" s="35"/>
      <c r="GZ139" s="35"/>
      <c r="HA139" s="35"/>
      <c r="HB139" s="35"/>
      <c r="HC139" s="35"/>
      <c r="HD139" s="35"/>
      <c r="HE139" s="35"/>
      <c r="HF139" s="35"/>
      <c r="HG139" s="35"/>
      <c r="HH139" s="35"/>
      <c r="HI139" s="35"/>
      <c r="HJ139" s="35"/>
      <c r="HK139" s="35"/>
      <c r="HL139" s="35"/>
      <c r="HM139" s="35"/>
      <c r="HN139" s="35"/>
      <c r="HO139" s="35"/>
      <c r="HP139" s="35"/>
      <c r="HQ139" s="35"/>
      <c r="HR139" s="35"/>
      <c r="HS139" s="35"/>
      <c r="HT139" s="35"/>
      <c r="HU139" s="35"/>
      <c r="HV139" s="35"/>
      <c r="HW139" s="35"/>
      <c r="HX139" s="35"/>
      <c r="HY139" s="35"/>
      <c r="HZ139" s="35"/>
      <c r="IA139" s="35"/>
    </row>
    <row r="140" spans="1:669" ht="15.75" x14ac:dyDescent="0.25">
      <c r="A140" s="25" t="s">
        <v>180</v>
      </c>
      <c r="B140" s="4" t="s">
        <v>50</v>
      </c>
      <c r="C140" s="5" t="s">
        <v>67</v>
      </c>
      <c r="D140" s="5" t="s">
        <v>199</v>
      </c>
      <c r="E140" s="8">
        <v>44593</v>
      </c>
      <c r="F140" s="8" t="s">
        <v>100</v>
      </c>
      <c r="G140" s="143">
        <v>125000</v>
      </c>
      <c r="H140" s="104">
        <v>3587.5</v>
      </c>
      <c r="I140" s="143">
        <v>17985.990000000002</v>
      </c>
      <c r="J140" s="143">
        <v>3800</v>
      </c>
      <c r="K140" s="138">
        <v>175</v>
      </c>
      <c r="L140" s="138">
        <v>25548.49</v>
      </c>
      <c r="M140" s="138">
        <v>99451.51</v>
      </c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64"/>
      <c r="AV140" s="64"/>
      <c r="AW140" s="64"/>
      <c r="AX140" s="64"/>
      <c r="AY140" s="64"/>
      <c r="AZ140" s="64"/>
      <c r="BA140" s="64"/>
      <c r="BB140" s="64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64"/>
      <c r="BR140" s="64"/>
      <c r="BS140" s="64"/>
      <c r="BT140" s="35"/>
      <c r="BU140" s="35"/>
      <c r="BV140" s="35"/>
      <c r="BW140" s="35"/>
      <c r="BX140" s="35"/>
      <c r="BY140" s="35"/>
      <c r="BZ140" s="35"/>
      <c r="CA140" s="35"/>
      <c r="CB140" s="35"/>
      <c r="CC140" s="35"/>
      <c r="CD140" s="35"/>
      <c r="CE140" s="35"/>
      <c r="CF140" s="35"/>
      <c r="CG140" s="35"/>
      <c r="CH140" s="35"/>
      <c r="CI140" s="35"/>
      <c r="CJ140" s="35"/>
      <c r="CK140" s="35"/>
      <c r="CL140" s="35"/>
      <c r="CM140" s="35"/>
      <c r="CN140" s="35"/>
      <c r="CO140" s="35"/>
      <c r="CP140" s="35"/>
      <c r="CQ140" s="35"/>
      <c r="CR140" s="35"/>
      <c r="CS140" s="35"/>
      <c r="CT140" s="35"/>
      <c r="CU140" s="35"/>
      <c r="CV140" s="35"/>
      <c r="CW140" s="35"/>
      <c r="CX140" s="35"/>
      <c r="CY140" s="35"/>
      <c r="CZ140" s="35"/>
      <c r="DA140" s="35"/>
      <c r="DB140" s="35"/>
      <c r="DC140" s="35"/>
      <c r="DD140" s="35"/>
      <c r="DE140" s="35"/>
      <c r="DF140" s="35"/>
      <c r="DG140" s="35"/>
      <c r="DH140" s="35"/>
      <c r="DI140" s="35"/>
      <c r="DJ140" s="35"/>
      <c r="DK140" s="35"/>
      <c r="DL140" s="35"/>
      <c r="DM140" s="35"/>
      <c r="DN140" s="35"/>
      <c r="DO140" s="35"/>
      <c r="DP140" s="35"/>
      <c r="DQ140" s="35"/>
      <c r="DR140" s="35"/>
      <c r="DS140" s="35"/>
      <c r="DT140" s="35"/>
      <c r="DU140" s="35"/>
      <c r="DV140" s="35"/>
      <c r="DW140" s="35"/>
      <c r="DX140" s="35"/>
      <c r="DY140" s="35"/>
      <c r="DZ140" s="35"/>
      <c r="EA140" s="35"/>
      <c r="EB140" s="35"/>
      <c r="EC140" s="35"/>
      <c r="ED140" s="35"/>
      <c r="EE140" s="35"/>
      <c r="EF140" s="35"/>
      <c r="EG140" s="35"/>
      <c r="EH140" s="35"/>
      <c r="EI140" s="35"/>
      <c r="EJ140" s="35"/>
      <c r="EK140" s="35"/>
      <c r="EL140" s="35"/>
      <c r="EM140" s="35"/>
      <c r="EN140" s="35"/>
      <c r="EO140" s="35"/>
      <c r="EP140" s="35"/>
      <c r="EQ140" s="35"/>
      <c r="ER140" s="35"/>
      <c r="ES140" s="35"/>
      <c r="ET140" s="35"/>
      <c r="EU140" s="35"/>
      <c r="EV140" s="35"/>
      <c r="EW140" s="35"/>
      <c r="EX140" s="35"/>
      <c r="EY140" s="35"/>
      <c r="EZ140" s="35"/>
      <c r="FA140" s="35"/>
      <c r="FB140" s="35"/>
      <c r="FC140" s="35"/>
      <c r="FD140" s="35"/>
      <c r="FE140" s="35"/>
      <c r="FF140" s="35"/>
      <c r="FG140" s="35"/>
      <c r="FH140" s="35"/>
      <c r="FI140" s="35"/>
      <c r="FJ140" s="35"/>
      <c r="FK140" s="35"/>
      <c r="FL140" s="35"/>
      <c r="FM140" s="35"/>
      <c r="FN140" s="35"/>
      <c r="FO140" s="35"/>
      <c r="FP140" s="35"/>
      <c r="FQ140" s="35"/>
      <c r="FR140" s="35"/>
      <c r="FS140" s="35"/>
      <c r="FT140" s="35"/>
      <c r="FU140" s="35"/>
      <c r="FV140" s="35"/>
      <c r="FW140" s="35"/>
      <c r="FX140" s="35"/>
      <c r="FY140" s="35"/>
      <c r="FZ140" s="35"/>
      <c r="GA140" s="35"/>
      <c r="GB140" s="35"/>
      <c r="GC140" s="35"/>
      <c r="GD140" s="35"/>
      <c r="GE140" s="35"/>
      <c r="GF140" s="35"/>
      <c r="GG140" s="35"/>
      <c r="GH140" s="35"/>
      <c r="GI140" s="35"/>
      <c r="GJ140" s="35"/>
      <c r="GK140" s="35"/>
      <c r="GL140" s="35"/>
      <c r="GM140" s="35"/>
      <c r="GN140" s="35"/>
      <c r="GO140" s="35"/>
      <c r="GP140" s="35"/>
      <c r="GQ140" s="35"/>
      <c r="GR140" s="35"/>
      <c r="GS140" s="35"/>
      <c r="GT140" s="35"/>
      <c r="GU140" s="35"/>
      <c r="GV140" s="35"/>
      <c r="GW140" s="35"/>
      <c r="GX140" s="35"/>
      <c r="GY140" s="35"/>
      <c r="GZ140" s="35"/>
      <c r="HA140" s="35"/>
      <c r="HB140" s="35"/>
      <c r="HC140" s="35"/>
      <c r="HD140" s="35"/>
      <c r="HE140" s="35"/>
      <c r="HF140" s="35"/>
      <c r="HG140" s="35"/>
      <c r="HH140" s="35"/>
      <c r="HI140" s="35"/>
      <c r="HJ140" s="35"/>
      <c r="HK140" s="35"/>
      <c r="HL140" s="35"/>
      <c r="HM140" s="35"/>
      <c r="HN140" s="35"/>
      <c r="HO140" s="35"/>
      <c r="HP140" s="35"/>
      <c r="HQ140" s="35"/>
      <c r="HR140" s="35"/>
      <c r="HS140" s="35"/>
      <c r="HT140" s="35"/>
      <c r="HU140" s="35"/>
      <c r="HV140" s="35"/>
      <c r="HW140" s="35"/>
      <c r="HX140" s="35"/>
      <c r="HY140" s="35"/>
      <c r="HZ140" s="35"/>
      <c r="IA140" s="35"/>
    </row>
    <row r="141" spans="1:669" ht="15.75" x14ac:dyDescent="0.25">
      <c r="A141" s="25" t="s">
        <v>170</v>
      </c>
      <c r="B141" s="4" t="s">
        <v>16</v>
      </c>
      <c r="C141" s="5" t="s">
        <v>67</v>
      </c>
      <c r="D141" s="5" t="s">
        <v>199</v>
      </c>
      <c r="E141" s="8">
        <v>44682</v>
      </c>
      <c r="F141" s="8" t="s">
        <v>100</v>
      </c>
      <c r="G141" s="143">
        <v>30000</v>
      </c>
      <c r="H141" s="104">
        <v>861</v>
      </c>
      <c r="I141" s="143">
        <v>0</v>
      </c>
      <c r="J141" s="143">
        <v>912</v>
      </c>
      <c r="K141" s="138">
        <v>715</v>
      </c>
      <c r="L141" s="138">
        <v>2488</v>
      </c>
      <c r="M141" s="138">
        <v>27512</v>
      </c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64"/>
      <c r="AV141" s="64"/>
      <c r="AW141" s="64"/>
      <c r="AX141" s="64"/>
      <c r="AY141" s="64"/>
      <c r="AZ141" s="64"/>
      <c r="BA141" s="64"/>
      <c r="BB141" s="64"/>
      <c r="BC141" s="64"/>
      <c r="BD141" s="64"/>
      <c r="BE141" s="64"/>
      <c r="BF141" s="64"/>
      <c r="BG141" s="64"/>
      <c r="BH141" s="64"/>
      <c r="BI141" s="64"/>
      <c r="BJ141" s="64"/>
      <c r="BK141" s="64"/>
      <c r="BL141" s="64"/>
      <c r="BM141" s="64"/>
      <c r="BN141" s="64"/>
      <c r="BO141" s="64"/>
      <c r="BP141" s="64"/>
      <c r="BQ141" s="64"/>
      <c r="BR141" s="64"/>
      <c r="BS141" s="64"/>
      <c r="BT141" s="35"/>
      <c r="BU141" s="35"/>
      <c r="BV141" s="35"/>
      <c r="BW141" s="35"/>
      <c r="BX141" s="35"/>
      <c r="BY141" s="35"/>
      <c r="BZ141" s="35"/>
      <c r="CA141" s="35"/>
      <c r="CB141" s="35"/>
      <c r="CC141" s="35"/>
      <c r="CD141" s="35"/>
      <c r="CE141" s="35"/>
      <c r="CF141" s="35"/>
      <c r="CG141" s="35"/>
      <c r="CH141" s="35"/>
      <c r="CI141" s="35"/>
      <c r="CJ141" s="35"/>
      <c r="CK141" s="35"/>
      <c r="CL141" s="35"/>
      <c r="CM141" s="35"/>
      <c r="CN141" s="35"/>
      <c r="CO141" s="35"/>
      <c r="CP141" s="35"/>
      <c r="CQ141" s="35"/>
      <c r="CR141" s="35"/>
      <c r="CS141" s="35"/>
      <c r="CT141" s="35"/>
      <c r="CU141" s="35"/>
      <c r="CV141" s="35"/>
      <c r="CW141" s="35"/>
      <c r="CX141" s="35"/>
      <c r="CY141" s="35"/>
      <c r="CZ141" s="35"/>
      <c r="DA141" s="35"/>
      <c r="DB141" s="35"/>
      <c r="DC141" s="35"/>
      <c r="DD141" s="35"/>
      <c r="DE141" s="35"/>
      <c r="DF141" s="35"/>
      <c r="DG141" s="35"/>
      <c r="DH141" s="35"/>
      <c r="DI141" s="35"/>
      <c r="DJ141" s="35"/>
      <c r="DK141" s="35"/>
      <c r="DL141" s="35"/>
      <c r="DM141" s="35"/>
      <c r="DN141" s="35"/>
      <c r="DO141" s="35"/>
      <c r="DP141" s="35"/>
      <c r="DQ141" s="35"/>
      <c r="DR141" s="35"/>
      <c r="DS141" s="35"/>
      <c r="DT141" s="35"/>
      <c r="DU141" s="35"/>
      <c r="DV141" s="35"/>
      <c r="DW141" s="35"/>
      <c r="DX141" s="35"/>
      <c r="DY141" s="35"/>
      <c r="DZ141" s="35"/>
      <c r="EA141" s="35"/>
      <c r="EB141" s="35"/>
      <c r="EC141" s="35"/>
      <c r="ED141" s="35"/>
      <c r="EE141" s="35"/>
      <c r="EF141" s="35"/>
      <c r="EG141" s="35"/>
      <c r="EH141" s="35"/>
      <c r="EI141" s="35"/>
      <c r="EJ141" s="35"/>
      <c r="EK141" s="35"/>
      <c r="EL141" s="35"/>
      <c r="EM141" s="35"/>
      <c r="EN141" s="35"/>
      <c r="EO141" s="35"/>
      <c r="EP141" s="35"/>
      <c r="EQ141" s="35"/>
      <c r="ER141" s="35"/>
      <c r="ES141" s="35"/>
      <c r="ET141" s="35"/>
      <c r="EU141" s="35"/>
      <c r="EV141" s="35"/>
      <c r="EW141" s="35"/>
      <c r="EX141" s="35"/>
      <c r="EY141" s="35"/>
      <c r="EZ141" s="35"/>
      <c r="FA141" s="35"/>
      <c r="FB141" s="35"/>
      <c r="FC141" s="35"/>
      <c r="FD141" s="35"/>
      <c r="FE141" s="35"/>
      <c r="FF141" s="35"/>
      <c r="FG141" s="35"/>
      <c r="FH141" s="35"/>
      <c r="FI141" s="35"/>
      <c r="FJ141" s="35"/>
      <c r="FK141" s="35"/>
      <c r="FL141" s="35"/>
      <c r="FM141" s="35"/>
      <c r="FN141" s="35"/>
      <c r="FO141" s="35"/>
      <c r="FP141" s="35"/>
      <c r="FQ141" s="35"/>
      <c r="FR141" s="35"/>
      <c r="FS141" s="35"/>
      <c r="FT141" s="35"/>
      <c r="FU141" s="35"/>
      <c r="FV141" s="35"/>
      <c r="FW141" s="35"/>
      <c r="FX141" s="35"/>
      <c r="FY141" s="35"/>
      <c r="FZ141" s="35"/>
      <c r="GA141" s="35"/>
      <c r="GB141" s="35"/>
      <c r="GC141" s="35"/>
      <c r="GD141" s="35"/>
      <c r="GE141" s="35"/>
      <c r="GF141" s="35"/>
      <c r="GG141" s="35"/>
      <c r="GH141" s="35"/>
      <c r="GI141" s="35"/>
      <c r="GJ141" s="35"/>
      <c r="GK141" s="35"/>
      <c r="GL141" s="35"/>
      <c r="GM141" s="35"/>
      <c r="GN141" s="35"/>
      <c r="GO141" s="35"/>
      <c r="GP141" s="35"/>
      <c r="GQ141" s="35"/>
      <c r="GR141" s="35"/>
      <c r="GS141" s="35"/>
      <c r="GT141" s="35"/>
      <c r="GU141" s="35"/>
      <c r="GV141" s="35"/>
      <c r="GW141" s="35"/>
      <c r="GX141" s="35"/>
      <c r="GY141" s="35"/>
      <c r="GZ141" s="35"/>
      <c r="HA141" s="35"/>
      <c r="HB141" s="35"/>
      <c r="HC141" s="35"/>
      <c r="HD141" s="35"/>
      <c r="HE141" s="35"/>
      <c r="HF141" s="35"/>
      <c r="HG141" s="35"/>
      <c r="HH141" s="35"/>
      <c r="HI141" s="35"/>
      <c r="HJ141" s="35"/>
      <c r="HK141" s="35"/>
      <c r="HL141" s="35"/>
      <c r="HM141" s="35"/>
      <c r="HN141" s="35"/>
      <c r="HO141" s="35"/>
      <c r="HP141" s="35"/>
      <c r="HQ141" s="35"/>
      <c r="HR141" s="35"/>
      <c r="HS141" s="35"/>
      <c r="HT141" s="35"/>
      <c r="HU141" s="35"/>
      <c r="HV141" s="35"/>
      <c r="HW141" s="35"/>
      <c r="HX141" s="35"/>
      <c r="HY141" s="35"/>
      <c r="HZ141" s="35"/>
      <c r="IA141" s="35"/>
    </row>
    <row r="142" spans="1:669" ht="15.75" x14ac:dyDescent="0.25">
      <c r="A142" s="25" t="s">
        <v>193</v>
      </c>
      <c r="B142" s="4" t="s">
        <v>15</v>
      </c>
      <c r="C142" s="5" t="s">
        <v>66</v>
      </c>
      <c r="D142" s="5" t="s">
        <v>199</v>
      </c>
      <c r="E142" s="8">
        <v>44774</v>
      </c>
      <c r="F142" s="8" t="s">
        <v>100</v>
      </c>
      <c r="G142" s="143">
        <v>35000</v>
      </c>
      <c r="H142" s="104">
        <v>1004.5</v>
      </c>
      <c r="I142" s="143">
        <v>0</v>
      </c>
      <c r="J142" s="143">
        <v>1064</v>
      </c>
      <c r="K142" s="138">
        <v>3049.9</v>
      </c>
      <c r="L142" s="138">
        <v>5118.3999999999996</v>
      </c>
      <c r="M142" s="138">
        <v>29881.599999999999</v>
      </c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64"/>
      <c r="AV142" s="64"/>
      <c r="AW142" s="64"/>
      <c r="AX142" s="64"/>
      <c r="AY142" s="64"/>
      <c r="AZ142" s="64"/>
      <c r="BA142" s="64"/>
      <c r="BB142" s="64"/>
      <c r="BC142" s="64"/>
      <c r="BD142" s="64"/>
      <c r="BE142" s="64"/>
      <c r="BF142" s="64"/>
      <c r="BG142" s="64"/>
      <c r="BH142" s="64"/>
      <c r="BI142" s="64"/>
      <c r="BJ142" s="64"/>
      <c r="BK142" s="64"/>
      <c r="BL142" s="64"/>
      <c r="BM142" s="64"/>
      <c r="BN142" s="64"/>
      <c r="BO142" s="64"/>
      <c r="BP142" s="64"/>
      <c r="BQ142" s="64"/>
      <c r="BR142" s="64"/>
      <c r="BS142" s="64"/>
      <c r="BT142" s="35"/>
      <c r="BU142" s="35"/>
      <c r="BV142" s="35"/>
      <c r="BW142" s="35"/>
      <c r="BX142" s="35"/>
      <c r="BY142" s="35"/>
      <c r="BZ142" s="35"/>
      <c r="CA142" s="35"/>
      <c r="CB142" s="35"/>
      <c r="CC142" s="35"/>
      <c r="CD142" s="35"/>
      <c r="CE142" s="35"/>
      <c r="CF142" s="35"/>
      <c r="CG142" s="35"/>
      <c r="CH142" s="35"/>
      <c r="CI142" s="35"/>
      <c r="CJ142" s="35"/>
      <c r="CK142" s="35"/>
      <c r="CL142" s="35"/>
      <c r="CM142" s="35"/>
      <c r="CN142" s="35"/>
      <c r="CO142" s="35"/>
      <c r="CP142" s="35"/>
      <c r="CQ142" s="35"/>
      <c r="CR142" s="35"/>
      <c r="CS142" s="35"/>
      <c r="CT142" s="35"/>
      <c r="CU142" s="35"/>
      <c r="CV142" s="35"/>
      <c r="CW142" s="35"/>
      <c r="CX142" s="35"/>
      <c r="CY142" s="35"/>
      <c r="CZ142" s="35"/>
      <c r="DA142" s="35"/>
      <c r="DB142" s="35"/>
      <c r="DC142" s="35"/>
      <c r="DD142" s="35"/>
      <c r="DE142" s="35"/>
      <c r="DF142" s="35"/>
      <c r="DG142" s="35"/>
      <c r="DH142" s="35"/>
      <c r="DI142" s="35"/>
      <c r="DJ142" s="35"/>
      <c r="DK142" s="35"/>
      <c r="DL142" s="35"/>
      <c r="DM142" s="35"/>
      <c r="DN142" s="35"/>
      <c r="DO142" s="35"/>
      <c r="DP142" s="35"/>
      <c r="DQ142" s="35"/>
      <c r="DR142" s="35"/>
      <c r="DS142" s="35"/>
      <c r="DT142" s="35"/>
      <c r="DU142" s="35"/>
      <c r="DV142" s="35"/>
      <c r="DW142" s="35"/>
      <c r="DX142" s="35"/>
      <c r="DY142" s="35"/>
      <c r="DZ142" s="35"/>
      <c r="EA142" s="35"/>
      <c r="EB142" s="35"/>
      <c r="EC142" s="35"/>
      <c r="ED142" s="35"/>
      <c r="EE142" s="35"/>
      <c r="EF142" s="35"/>
      <c r="EG142" s="35"/>
      <c r="EH142" s="35"/>
      <c r="EI142" s="35"/>
      <c r="EJ142" s="35"/>
      <c r="EK142" s="35"/>
      <c r="EL142" s="35"/>
      <c r="EM142" s="35"/>
      <c r="EN142" s="35"/>
      <c r="EO142" s="35"/>
      <c r="EP142" s="35"/>
      <c r="EQ142" s="35"/>
      <c r="ER142" s="35"/>
      <c r="ES142" s="35"/>
      <c r="ET142" s="35"/>
      <c r="EU142" s="35"/>
      <c r="EV142" s="35"/>
      <c r="EW142" s="35"/>
      <c r="EX142" s="35"/>
      <c r="EY142" s="35"/>
      <c r="EZ142" s="35"/>
      <c r="FA142" s="35"/>
      <c r="FB142" s="35"/>
      <c r="FC142" s="35"/>
      <c r="FD142" s="35"/>
      <c r="FE142" s="35"/>
      <c r="FF142" s="35"/>
      <c r="FG142" s="35"/>
      <c r="FH142" s="35"/>
      <c r="FI142" s="35"/>
      <c r="FJ142" s="35"/>
      <c r="FK142" s="35"/>
      <c r="FL142" s="35"/>
      <c r="FM142" s="35"/>
      <c r="FN142" s="35"/>
      <c r="FO142" s="35"/>
      <c r="FP142" s="35"/>
      <c r="FQ142" s="35"/>
      <c r="FR142" s="35"/>
      <c r="FS142" s="35"/>
      <c r="FT142" s="35"/>
      <c r="FU142" s="35"/>
      <c r="FV142" s="35"/>
      <c r="FW142" s="35"/>
      <c r="FX142" s="35"/>
      <c r="FY142" s="35"/>
      <c r="FZ142" s="35"/>
      <c r="GA142" s="35"/>
      <c r="GB142" s="35"/>
      <c r="GC142" s="35"/>
      <c r="GD142" s="35"/>
      <c r="GE142" s="35"/>
      <c r="GF142" s="35"/>
      <c r="GG142" s="35"/>
      <c r="GH142" s="35"/>
      <c r="GI142" s="35"/>
      <c r="GJ142" s="35"/>
      <c r="GK142" s="35"/>
      <c r="GL142" s="35"/>
      <c r="GM142" s="35"/>
      <c r="GN142" s="35"/>
      <c r="GO142" s="35"/>
      <c r="GP142" s="35"/>
      <c r="GQ142" s="35"/>
      <c r="GR142" s="35"/>
      <c r="GS142" s="35"/>
      <c r="GT142" s="35"/>
      <c r="GU142" s="35"/>
      <c r="GV142" s="35"/>
      <c r="GW142" s="35"/>
      <c r="GX142" s="35"/>
      <c r="GY142" s="35"/>
      <c r="GZ142" s="35"/>
      <c r="HA142" s="35"/>
      <c r="HB142" s="35"/>
      <c r="HC142" s="35"/>
      <c r="HD142" s="35"/>
      <c r="HE142" s="35"/>
      <c r="HF142" s="35"/>
      <c r="HG142" s="35"/>
      <c r="HH142" s="35"/>
      <c r="HI142" s="35"/>
      <c r="HJ142" s="35"/>
      <c r="HK142" s="35"/>
      <c r="HL142" s="35"/>
      <c r="HM142" s="35"/>
      <c r="HN142" s="35"/>
      <c r="HO142" s="35"/>
      <c r="HP142" s="35"/>
      <c r="HQ142" s="35"/>
      <c r="HR142" s="35"/>
      <c r="HS142" s="35"/>
      <c r="HT142" s="35"/>
      <c r="HU142" s="35"/>
      <c r="HV142" s="35"/>
      <c r="HW142" s="35"/>
      <c r="HX142" s="35"/>
      <c r="HY142" s="35"/>
      <c r="HZ142" s="35"/>
      <c r="IA142" s="35"/>
    </row>
    <row r="143" spans="1:669" x14ac:dyDescent="0.25">
      <c r="A143" s="47" t="s">
        <v>13</v>
      </c>
      <c r="B143" s="67">
        <v>5</v>
      </c>
      <c r="C143" s="53"/>
      <c r="D143" s="53"/>
      <c r="E143" s="47"/>
      <c r="F143" s="47"/>
      <c r="G143" s="141">
        <f>SUM(G138:G142)</f>
        <v>271000</v>
      </c>
      <c r="H143" s="105">
        <f>SUM(H138:H142)</f>
        <v>7777.7</v>
      </c>
      <c r="I143" s="141">
        <f>SUM(I138:I142)</f>
        <v>19275.45</v>
      </c>
      <c r="J143" s="141">
        <f>SUM(J138:J142)</f>
        <v>8238.4</v>
      </c>
      <c r="K143" s="141">
        <f>SUM(K138:K142)</f>
        <v>4139.8999999999996</v>
      </c>
      <c r="L143" s="141">
        <f>L138+L139+L140+L141+L142</f>
        <v>39431.450000000004</v>
      </c>
      <c r="M143" s="105">
        <f>SUM(M138:M142)</f>
        <v>231568.55000000002</v>
      </c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  <c r="BN143" s="32"/>
      <c r="BO143" s="32"/>
      <c r="BP143" s="32"/>
      <c r="BQ143" s="32"/>
      <c r="BR143" s="32"/>
      <c r="BS143" s="32"/>
    </row>
    <row r="144" spans="1:669" ht="15.75" x14ac:dyDescent="0.25">
      <c r="G144" s="143"/>
      <c r="H144" s="104"/>
      <c r="I144" s="143"/>
      <c r="J144" s="143"/>
      <c r="K144" s="143"/>
      <c r="L144" s="143"/>
      <c r="M144" s="104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  <c r="BN144" s="32"/>
      <c r="BO144" s="32"/>
      <c r="BP144" s="32"/>
      <c r="BQ144" s="32"/>
      <c r="BR144" s="32"/>
      <c r="BS144" s="32"/>
      <c r="ID144" s="35"/>
      <c r="IE144" s="35"/>
      <c r="IF144" s="35"/>
      <c r="IG144" s="35"/>
      <c r="IH144" s="35"/>
      <c r="II144" s="35"/>
      <c r="IJ144" s="35"/>
      <c r="IK144" s="35"/>
      <c r="IL144" s="35"/>
      <c r="IM144" s="35"/>
      <c r="IN144" s="35"/>
      <c r="IO144" s="35"/>
      <c r="IP144" s="35"/>
      <c r="IQ144" s="35"/>
      <c r="IR144" s="35"/>
      <c r="IS144" s="35"/>
      <c r="IT144" s="35"/>
      <c r="IU144" s="35"/>
      <c r="IV144" s="35"/>
      <c r="IW144" s="35"/>
      <c r="IX144" s="35"/>
      <c r="IY144" s="35"/>
      <c r="IZ144" s="35"/>
      <c r="JA144" s="35"/>
      <c r="JB144" s="35"/>
      <c r="JC144" s="35"/>
      <c r="JD144" s="35"/>
      <c r="JE144" s="35"/>
      <c r="JF144" s="35"/>
      <c r="JG144" s="35"/>
      <c r="JH144" s="35"/>
      <c r="JI144" s="35"/>
      <c r="JJ144" s="35"/>
      <c r="JK144" s="35"/>
      <c r="JL144" s="35"/>
      <c r="JM144" s="35"/>
      <c r="JN144" s="35"/>
      <c r="JO144" s="35"/>
      <c r="JP144" s="35"/>
      <c r="JQ144" s="35"/>
      <c r="JR144" s="35"/>
      <c r="JS144" s="35"/>
      <c r="JT144" s="35"/>
      <c r="JU144" s="35"/>
      <c r="JV144" s="35"/>
      <c r="JW144" s="35"/>
      <c r="JX144" s="35"/>
      <c r="JY144" s="35"/>
      <c r="JZ144" s="35"/>
      <c r="KA144" s="35"/>
      <c r="KB144" s="35"/>
      <c r="KC144" s="35"/>
      <c r="KD144" s="35"/>
      <c r="KE144" s="35"/>
      <c r="KF144" s="35"/>
      <c r="KG144" s="35"/>
      <c r="KH144" s="35"/>
      <c r="KI144" s="35"/>
      <c r="KJ144" s="35"/>
      <c r="KK144" s="35"/>
      <c r="KL144" s="35"/>
      <c r="KM144" s="35"/>
      <c r="KN144" s="35"/>
      <c r="KO144" s="35"/>
      <c r="KP144" s="35"/>
      <c r="KQ144" s="35"/>
      <c r="KR144" s="35"/>
      <c r="KS144" s="35"/>
      <c r="KT144" s="35"/>
      <c r="KU144" s="35"/>
      <c r="KV144" s="35"/>
      <c r="KW144" s="35"/>
      <c r="KX144" s="35"/>
      <c r="KY144" s="35"/>
      <c r="KZ144" s="35"/>
      <c r="LA144" s="35"/>
      <c r="LB144" s="35"/>
      <c r="LC144" s="35"/>
      <c r="LD144" s="35"/>
      <c r="LE144" s="35"/>
      <c r="LF144" s="35"/>
      <c r="LG144" s="35"/>
      <c r="LH144" s="35"/>
      <c r="LI144" s="35"/>
      <c r="LJ144" s="35"/>
      <c r="LK144" s="35"/>
      <c r="LL144" s="35"/>
      <c r="LM144" s="35"/>
      <c r="LN144" s="35"/>
      <c r="LO144" s="35"/>
      <c r="LP144" s="35"/>
      <c r="LQ144" s="35"/>
      <c r="LR144" s="35"/>
      <c r="LS144" s="35"/>
      <c r="LT144" s="35"/>
      <c r="LU144" s="35"/>
      <c r="LV144" s="35"/>
      <c r="LW144" s="35"/>
      <c r="LX144" s="35"/>
      <c r="LY144" s="35"/>
      <c r="LZ144" s="35"/>
      <c r="MA144" s="35"/>
      <c r="MB144" s="35"/>
      <c r="MC144" s="35"/>
      <c r="MD144" s="35"/>
      <c r="ME144" s="35"/>
      <c r="MF144" s="35"/>
      <c r="MG144" s="35"/>
      <c r="MH144" s="35"/>
      <c r="MI144" s="35"/>
      <c r="MJ144" s="35"/>
      <c r="MK144" s="35"/>
      <c r="ML144" s="35"/>
      <c r="MM144" s="35"/>
      <c r="MN144" s="35"/>
      <c r="MO144" s="35"/>
      <c r="MP144" s="35"/>
      <c r="MQ144" s="35"/>
      <c r="MR144" s="35"/>
      <c r="MS144" s="35"/>
      <c r="MT144" s="35"/>
      <c r="MU144" s="35"/>
      <c r="MV144" s="35"/>
      <c r="MW144" s="35"/>
      <c r="MX144" s="35"/>
      <c r="MY144" s="35"/>
      <c r="MZ144" s="35"/>
      <c r="NA144" s="35"/>
      <c r="NB144" s="35"/>
      <c r="NC144" s="35"/>
      <c r="ND144" s="35"/>
      <c r="NE144" s="35"/>
      <c r="NF144" s="35"/>
      <c r="NG144" s="35"/>
      <c r="NH144" s="35"/>
      <c r="NI144" s="35"/>
      <c r="NJ144" s="35"/>
      <c r="NK144" s="35"/>
      <c r="NL144" s="35"/>
      <c r="NM144" s="35"/>
      <c r="NN144" s="35"/>
      <c r="NO144" s="35"/>
      <c r="NP144" s="35"/>
      <c r="NQ144" s="35"/>
      <c r="NR144" s="35"/>
      <c r="NS144" s="35"/>
      <c r="NT144" s="35"/>
      <c r="NU144" s="35"/>
      <c r="NV144" s="35"/>
      <c r="NW144" s="35"/>
      <c r="NX144" s="35"/>
      <c r="NY144" s="35"/>
      <c r="NZ144" s="35"/>
      <c r="OA144" s="35"/>
      <c r="OB144" s="35"/>
      <c r="OC144" s="35"/>
      <c r="OD144" s="35"/>
      <c r="OE144" s="35"/>
      <c r="OF144" s="35"/>
      <c r="OG144" s="35"/>
      <c r="OH144" s="35"/>
      <c r="OI144" s="35"/>
      <c r="OJ144" s="35"/>
      <c r="OK144" s="35"/>
      <c r="OL144" s="35"/>
      <c r="OM144" s="35"/>
      <c r="ON144" s="35"/>
      <c r="OO144" s="35"/>
      <c r="OP144" s="35"/>
      <c r="OQ144" s="35"/>
      <c r="OR144" s="35"/>
      <c r="OS144" s="35"/>
      <c r="OT144" s="35"/>
      <c r="OU144" s="35"/>
      <c r="OV144" s="35"/>
      <c r="OW144" s="35"/>
      <c r="OX144" s="35"/>
      <c r="OY144" s="35"/>
      <c r="OZ144" s="35"/>
      <c r="PA144" s="35"/>
      <c r="PB144" s="35"/>
      <c r="PC144" s="35"/>
      <c r="PD144" s="35"/>
      <c r="PE144" s="35"/>
      <c r="PF144" s="35"/>
      <c r="PG144" s="35"/>
      <c r="PH144" s="35"/>
      <c r="PI144" s="35"/>
      <c r="PJ144" s="35"/>
      <c r="PK144" s="35"/>
      <c r="PL144" s="35"/>
      <c r="PM144" s="35"/>
      <c r="PN144" s="35"/>
      <c r="PO144" s="35"/>
      <c r="PP144" s="35"/>
      <c r="PQ144" s="35"/>
      <c r="PR144" s="35"/>
      <c r="PS144" s="35"/>
      <c r="PT144" s="35"/>
      <c r="PU144" s="35"/>
      <c r="PV144" s="35"/>
      <c r="PW144" s="35"/>
      <c r="PX144" s="35"/>
      <c r="PY144" s="35"/>
      <c r="PZ144" s="35"/>
      <c r="QA144" s="35"/>
      <c r="QB144" s="35"/>
      <c r="QC144" s="35"/>
      <c r="QD144" s="35"/>
      <c r="QE144" s="35"/>
      <c r="QF144" s="35"/>
      <c r="QG144" s="35"/>
      <c r="QH144" s="35"/>
      <c r="QI144" s="35"/>
      <c r="QJ144" s="35"/>
      <c r="QK144" s="35"/>
      <c r="QL144" s="35"/>
      <c r="QM144" s="35"/>
      <c r="QN144" s="35"/>
      <c r="QO144" s="35"/>
      <c r="QP144" s="35"/>
      <c r="QQ144" s="35"/>
      <c r="QR144" s="35"/>
      <c r="QS144" s="35"/>
      <c r="QT144" s="35"/>
      <c r="QU144" s="35"/>
      <c r="QV144" s="35"/>
      <c r="QW144" s="35"/>
      <c r="QX144" s="35"/>
      <c r="QY144" s="35"/>
      <c r="QZ144" s="35"/>
      <c r="RA144" s="35"/>
      <c r="RB144" s="35"/>
      <c r="RC144" s="35"/>
      <c r="RD144" s="35"/>
      <c r="RE144" s="35"/>
      <c r="RF144" s="35"/>
      <c r="RG144" s="35"/>
      <c r="RH144" s="35"/>
      <c r="RI144" s="35"/>
      <c r="RJ144" s="35"/>
      <c r="RK144" s="35"/>
      <c r="RL144" s="35"/>
      <c r="RM144" s="35"/>
      <c r="RN144" s="35"/>
      <c r="RO144" s="35"/>
      <c r="RP144" s="35"/>
      <c r="RQ144" s="35"/>
      <c r="RR144" s="35"/>
      <c r="RS144" s="35"/>
      <c r="RT144" s="35"/>
      <c r="RU144" s="35"/>
      <c r="RV144" s="35"/>
      <c r="RW144" s="35"/>
      <c r="RX144" s="35"/>
      <c r="RY144" s="35"/>
      <c r="RZ144" s="35"/>
      <c r="SA144" s="35"/>
      <c r="SB144" s="35"/>
      <c r="SC144" s="35"/>
      <c r="SD144" s="35"/>
      <c r="SE144" s="35"/>
      <c r="SF144" s="35"/>
      <c r="SG144" s="35"/>
      <c r="SH144" s="35"/>
      <c r="SI144" s="35"/>
      <c r="SJ144" s="35"/>
      <c r="SK144" s="35"/>
      <c r="SL144" s="35"/>
      <c r="SM144" s="35"/>
      <c r="SN144" s="35"/>
      <c r="SO144" s="35"/>
      <c r="SP144" s="35"/>
      <c r="SQ144" s="35"/>
      <c r="SR144" s="35"/>
      <c r="SS144" s="35"/>
      <c r="ST144" s="35"/>
      <c r="SU144" s="35"/>
      <c r="SV144" s="35"/>
      <c r="SW144" s="35"/>
      <c r="SX144" s="35"/>
      <c r="SY144" s="35"/>
      <c r="SZ144" s="35"/>
      <c r="TA144" s="35"/>
      <c r="TB144" s="35"/>
      <c r="TC144" s="35"/>
      <c r="TD144" s="35"/>
      <c r="TE144" s="35"/>
      <c r="TF144" s="35"/>
      <c r="TG144" s="35"/>
      <c r="TH144" s="35"/>
      <c r="TI144" s="35"/>
      <c r="TJ144" s="35"/>
      <c r="TK144" s="35"/>
      <c r="TL144" s="35"/>
      <c r="TM144" s="35"/>
      <c r="TN144" s="35"/>
      <c r="TO144" s="35"/>
      <c r="TP144" s="35"/>
      <c r="TQ144" s="35"/>
      <c r="TR144" s="35"/>
      <c r="TS144" s="35"/>
      <c r="TT144" s="35"/>
      <c r="TU144" s="35"/>
      <c r="TV144" s="35"/>
      <c r="TW144" s="35"/>
      <c r="TX144" s="35"/>
      <c r="TY144" s="35"/>
      <c r="TZ144" s="35"/>
      <c r="UA144" s="35"/>
      <c r="UB144" s="35"/>
      <c r="UC144" s="35"/>
      <c r="UD144" s="35"/>
      <c r="UE144" s="35"/>
      <c r="UF144" s="35"/>
      <c r="UG144" s="35"/>
      <c r="UH144" s="35"/>
      <c r="UI144" s="35"/>
      <c r="UJ144" s="35"/>
      <c r="UK144" s="35"/>
      <c r="UL144" s="35"/>
      <c r="UM144" s="35"/>
      <c r="UN144" s="35"/>
      <c r="UO144" s="35"/>
      <c r="UP144" s="35"/>
      <c r="UQ144" s="35"/>
      <c r="UR144" s="35"/>
      <c r="US144" s="35"/>
      <c r="UT144" s="35"/>
      <c r="UU144" s="35"/>
      <c r="UV144" s="35"/>
      <c r="UW144" s="35"/>
      <c r="UX144" s="35"/>
      <c r="UY144" s="35"/>
      <c r="UZ144" s="35"/>
      <c r="VA144" s="35"/>
      <c r="VB144" s="35"/>
      <c r="VC144" s="35"/>
      <c r="VD144" s="35"/>
      <c r="VE144" s="35"/>
      <c r="VF144" s="35"/>
      <c r="VG144" s="35"/>
      <c r="VH144" s="35"/>
      <c r="VI144" s="35"/>
      <c r="VJ144" s="35"/>
      <c r="VK144" s="35"/>
      <c r="VL144" s="35"/>
      <c r="VM144" s="35"/>
      <c r="VN144" s="35"/>
      <c r="VO144" s="35"/>
      <c r="VP144" s="35"/>
      <c r="VQ144" s="35"/>
      <c r="VR144" s="35"/>
      <c r="VS144" s="35"/>
      <c r="VT144" s="35"/>
      <c r="VU144" s="35"/>
      <c r="VV144" s="35"/>
      <c r="VW144" s="35"/>
      <c r="VX144" s="35"/>
      <c r="VY144" s="35"/>
      <c r="VZ144" s="35"/>
      <c r="WA144" s="35"/>
      <c r="WB144" s="35"/>
      <c r="WC144" s="35"/>
      <c r="WD144" s="35"/>
      <c r="WE144" s="35"/>
      <c r="WF144" s="35"/>
      <c r="WG144" s="35"/>
      <c r="WH144" s="35"/>
      <c r="WI144" s="35"/>
      <c r="WJ144" s="35"/>
      <c r="WK144" s="35"/>
      <c r="WL144" s="35"/>
      <c r="WM144" s="35"/>
      <c r="WN144" s="35"/>
      <c r="WO144" s="35"/>
      <c r="WP144" s="35"/>
      <c r="WQ144" s="35"/>
      <c r="WR144" s="35"/>
      <c r="WS144" s="35"/>
      <c r="WT144" s="35"/>
      <c r="WU144" s="35"/>
      <c r="WV144" s="35"/>
      <c r="WW144" s="35"/>
      <c r="WX144" s="35"/>
      <c r="WY144" s="35"/>
      <c r="WZ144" s="35"/>
      <c r="XA144" s="35"/>
      <c r="XB144" s="35"/>
      <c r="XC144" s="35"/>
      <c r="XD144" s="35"/>
      <c r="XE144" s="35"/>
      <c r="XF144" s="35"/>
      <c r="XG144" s="35"/>
      <c r="XH144" s="35"/>
      <c r="XI144" s="35"/>
      <c r="XJ144" s="35"/>
      <c r="XK144" s="35"/>
      <c r="XL144" s="35"/>
      <c r="XM144" s="35"/>
      <c r="XN144" s="35"/>
      <c r="XO144" s="35"/>
      <c r="XP144" s="35"/>
      <c r="XQ144" s="35"/>
      <c r="XR144" s="35"/>
      <c r="XS144" s="35"/>
      <c r="XT144" s="35"/>
      <c r="XU144" s="35"/>
      <c r="XV144" s="35"/>
      <c r="XW144" s="35"/>
      <c r="XX144" s="35"/>
      <c r="XY144" s="35"/>
      <c r="XZ144" s="35"/>
      <c r="YA144" s="35"/>
      <c r="YB144" s="35"/>
      <c r="YC144" s="35"/>
      <c r="YD144" s="35"/>
      <c r="YE144" s="35"/>
      <c r="YF144" s="35"/>
      <c r="YG144" s="35"/>
      <c r="YH144" s="35"/>
      <c r="YI144" s="35"/>
      <c r="YJ144" s="35"/>
      <c r="YK144" s="35"/>
      <c r="YL144" s="35"/>
      <c r="YM144" s="35"/>
      <c r="YN144" s="35"/>
      <c r="YO144" s="35"/>
      <c r="YP144" s="35"/>
      <c r="YQ144" s="35"/>
      <c r="YR144" s="35"/>
      <c r="YS144" s="35"/>
    </row>
    <row r="145" spans="1:669" ht="18" customHeight="1" x14ac:dyDescent="0.25">
      <c r="A145" s="28" t="s">
        <v>130</v>
      </c>
      <c r="B145" s="11"/>
      <c r="C145" s="9"/>
      <c r="D145" s="9"/>
      <c r="E145" s="28"/>
      <c r="F145" s="28"/>
      <c r="G145" s="115"/>
      <c r="H145" s="114"/>
      <c r="I145" s="115"/>
      <c r="J145" s="115"/>
      <c r="K145" s="115"/>
      <c r="L145" s="115"/>
      <c r="M145" s="114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  <c r="BN145" s="32"/>
      <c r="BO145" s="32"/>
      <c r="BP145" s="32"/>
      <c r="BQ145" s="32"/>
      <c r="BR145" s="32"/>
      <c r="BS145" s="32"/>
      <c r="ID145" s="35"/>
      <c r="IE145" s="35"/>
      <c r="IF145" s="35"/>
      <c r="IG145" s="35"/>
      <c r="IH145" s="35"/>
      <c r="II145" s="35"/>
      <c r="IJ145" s="35"/>
      <c r="IK145" s="35"/>
      <c r="IL145" s="35"/>
      <c r="IM145" s="35"/>
      <c r="IN145" s="35"/>
      <c r="IO145" s="35"/>
      <c r="IP145" s="35"/>
      <c r="IQ145" s="35"/>
      <c r="IR145" s="35"/>
      <c r="IS145" s="35"/>
      <c r="IT145" s="35"/>
      <c r="IU145" s="35"/>
      <c r="IV145" s="35"/>
      <c r="IW145" s="35"/>
      <c r="IX145" s="35"/>
      <c r="IY145" s="35"/>
      <c r="IZ145" s="35"/>
      <c r="JA145" s="35"/>
      <c r="JB145" s="35"/>
      <c r="JC145" s="35"/>
      <c r="JD145" s="35"/>
      <c r="JE145" s="35"/>
      <c r="JF145" s="35"/>
      <c r="JG145" s="35"/>
      <c r="JH145" s="35"/>
      <c r="JI145" s="35"/>
      <c r="JJ145" s="35"/>
      <c r="JK145" s="35"/>
      <c r="JL145" s="35"/>
      <c r="JM145" s="35"/>
      <c r="JN145" s="35"/>
      <c r="JO145" s="35"/>
      <c r="JP145" s="35"/>
      <c r="JQ145" s="35"/>
      <c r="JR145" s="35"/>
      <c r="JS145" s="35"/>
      <c r="JT145" s="35"/>
      <c r="JU145" s="35"/>
      <c r="JV145" s="35"/>
      <c r="JW145" s="35"/>
      <c r="JX145" s="35"/>
      <c r="JY145" s="35"/>
      <c r="JZ145" s="35"/>
      <c r="KA145" s="35"/>
      <c r="KB145" s="35"/>
      <c r="KC145" s="35"/>
      <c r="KD145" s="35"/>
      <c r="KE145" s="35"/>
      <c r="KF145" s="35"/>
      <c r="KG145" s="35"/>
      <c r="KH145" s="35"/>
      <c r="KI145" s="35"/>
      <c r="KJ145" s="35"/>
      <c r="KK145" s="35"/>
      <c r="KL145" s="35"/>
      <c r="KM145" s="35"/>
      <c r="KN145" s="35"/>
      <c r="KO145" s="35"/>
      <c r="KP145" s="35"/>
      <c r="KQ145" s="35"/>
      <c r="KR145" s="35"/>
      <c r="KS145" s="35"/>
      <c r="KT145" s="35"/>
      <c r="KU145" s="35"/>
      <c r="KV145" s="35"/>
      <c r="KW145" s="35"/>
      <c r="KX145" s="35"/>
      <c r="KY145" s="35"/>
      <c r="KZ145" s="35"/>
      <c r="LA145" s="35"/>
      <c r="LB145" s="35"/>
      <c r="LC145" s="35"/>
      <c r="LD145" s="35"/>
      <c r="LE145" s="35"/>
      <c r="LF145" s="35"/>
      <c r="LG145" s="35"/>
      <c r="LH145" s="35"/>
      <c r="LI145" s="35"/>
      <c r="LJ145" s="35"/>
      <c r="LK145" s="35"/>
      <c r="LL145" s="35"/>
      <c r="LM145" s="35"/>
      <c r="LN145" s="35"/>
      <c r="LO145" s="35"/>
      <c r="LP145" s="35"/>
      <c r="LQ145" s="35"/>
      <c r="LR145" s="35"/>
      <c r="LS145" s="35"/>
      <c r="LT145" s="35"/>
      <c r="LU145" s="35"/>
      <c r="LV145" s="35"/>
      <c r="LW145" s="35"/>
      <c r="LX145" s="35"/>
      <c r="LY145" s="35"/>
      <c r="LZ145" s="35"/>
      <c r="MA145" s="35"/>
      <c r="MB145" s="35"/>
      <c r="MC145" s="35"/>
      <c r="MD145" s="35"/>
      <c r="ME145" s="35"/>
      <c r="MF145" s="35"/>
      <c r="MG145" s="35"/>
      <c r="MH145" s="35"/>
      <c r="MI145" s="35"/>
      <c r="MJ145" s="35"/>
      <c r="MK145" s="35"/>
      <c r="ML145" s="35"/>
      <c r="MM145" s="35"/>
      <c r="MN145" s="35"/>
      <c r="MO145" s="35"/>
      <c r="MP145" s="35"/>
      <c r="MQ145" s="35"/>
      <c r="MR145" s="35"/>
      <c r="MS145" s="35"/>
      <c r="MT145" s="35"/>
      <c r="MU145" s="35"/>
      <c r="MV145" s="35"/>
      <c r="MW145" s="35"/>
      <c r="MX145" s="35"/>
      <c r="MY145" s="35"/>
      <c r="MZ145" s="35"/>
      <c r="NA145" s="35"/>
      <c r="NB145" s="35"/>
      <c r="NC145" s="35"/>
      <c r="ND145" s="35"/>
      <c r="NE145" s="35"/>
      <c r="NF145" s="35"/>
      <c r="NG145" s="35"/>
      <c r="NH145" s="35"/>
      <c r="NI145" s="35"/>
      <c r="NJ145" s="35"/>
      <c r="NK145" s="35"/>
      <c r="NL145" s="35"/>
      <c r="NM145" s="35"/>
      <c r="NN145" s="35"/>
      <c r="NO145" s="35"/>
      <c r="NP145" s="35"/>
      <c r="NQ145" s="35"/>
      <c r="NR145" s="35"/>
      <c r="NS145" s="35"/>
      <c r="NT145" s="35"/>
      <c r="NU145" s="35"/>
      <c r="NV145" s="35"/>
      <c r="NW145" s="35"/>
      <c r="NX145" s="35"/>
      <c r="NY145" s="35"/>
      <c r="NZ145" s="35"/>
      <c r="OA145" s="35"/>
      <c r="OB145" s="35"/>
      <c r="OC145" s="35"/>
      <c r="OD145" s="35"/>
      <c r="OE145" s="35"/>
      <c r="OF145" s="35"/>
      <c r="OG145" s="35"/>
      <c r="OH145" s="35"/>
      <c r="OI145" s="35"/>
      <c r="OJ145" s="35"/>
      <c r="OK145" s="35"/>
      <c r="OL145" s="35"/>
      <c r="OM145" s="35"/>
      <c r="ON145" s="35"/>
      <c r="OO145" s="35"/>
      <c r="OP145" s="35"/>
      <c r="OQ145" s="35"/>
      <c r="OR145" s="35"/>
      <c r="OS145" s="35"/>
      <c r="OT145" s="35"/>
      <c r="OU145" s="35"/>
      <c r="OV145" s="35"/>
      <c r="OW145" s="35"/>
      <c r="OX145" s="35"/>
      <c r="OY145" s="35"/>
      <c r="OZ145" s="35"/>
      <c r="PA145" s="35"/>
      <c r="PB145" s="35"/>
      <c r="PC145" s="35"/>
      <c r="PD145" s="35"/>
      <c r="PE145" s="35"/>
      <c r="PF145" s="35"/>
      <c r="PG145" s="35"/>
      <c r="PH145" s="35"/>
      <c r="PI145" s="35"/>
      <c r="PJ145" s="35"/>
      <c r="PK145" s="35"/>
      <c r="PL145" s="35"/>
      <c r="PM145" s="35"/>
      <c r="PN145" s="35"/>
      <c r="PO145" s="35"/>
      <c r="PP145" s="35"/>
      <c r="PQ145" s="35"/>
      <c r="PR145" s="35"/>
      <c r="PS145" s="35"/>
      <c r="PT145" s="35"/>
      <c r="PU145" s="35"/>
      <c r="PV145" s="35"/>
      <c r="PW145" s="35"/>
      <c r="PX145" s="35"/>
      <c r="PY145" s="35"/>
      <c r="PZ145" s="35"/>
      <c r="QA145" s="35"/>
      <c r="QB145" s="35"/>
      <c r="QC145" s="35"/>
      <c r="QD145" s="35"/>
      <c r="QE145" s="35"/>
      <c r="QF145" s="35"/>
      <c r="QG145" s="35"/>
      <c r="QH145" s="35"/>
      <c r="QI145" s="35"/>
      <c r="QJ145" s="35"/>
      <c r="QK145" s="35"/>
      <c r="QL145" s="35"/>
      <c r="QM145" s="35"/>
      <c r="QN145" s="35"/>
      <c r="QO145" s="35"/>
      <c r="QP145" s="35"/>
      <c r="QQ145" s="35"/>
      <c r="QR145" s="35"/>
      <c r="QS145" s="35"/>
      <c r="QT145" s="35"/>
      <c r="QU145" s="35"/>
      <c r="QV145" s="35"/>
      <c r="QW145" s="35"/>
      <c r="QX145" s="35"/>
      <c r="QY145" s="35"/>
      <c r="QZ145" s="35"/>
      <c r="RA145" s="35"/>
      <c r="RB145" s="35"/>
      <c r="RC145" s="35"/>
      <c r="RD145" s="35"/>
      <c r="RE145" s="35"/>
      <c r="RF145" s="35"/>
      <c r="RG145" s="35"/>
      <c r="RH145" s="35"/>
      <c r="RI145" s="35"/>
      <c r="RJ145" s="35"/>
      <c r="RK145" s="35"/>
      <c r="RL145" s="35"/>
      <c r="RM145" s="35"/>
      <c r="RN145" s="35"/>
      <c r="RO145" s="35"/>
      <c r="RP145" s="35"/>
      <c r="RQ145" s="35"/>
      <c r="RR145" s="35"/>
      <c r="RS145" s="35"/>
      <c r="RT145" s="35"/>
      <c r="RU145" s="35"/>
      <c r="RV145" s="35"/>
      <c r="RW145" s="35"/>
      <c r="RX145" s="35"/>
      <c r="RY145" s="35"/>
      <c r="RZ145" s="35"/>
      <c r="SA145" s="35"/>
      <c r="SB145" s="35"/>
      <c r="SC145" s="35"/>
      <c r="SD145" s="35"/>
      <c r="SE145" s="35"/>
      <c r="SF145" s="35"/>
      <c r="SG145" s="35"/>
      <c r="SH145" s="35"/>
      <c r="SI145" s="35"/>
      <c r="SJ145" s="35"/>
      <c r="SK145" s="35"/>
      <c r="SL145" s="35"/>
      <c r="SM145" s="35"/>
      <c r="SN145" s="35"/>
      <c r="SO145" s="35"/>
      <c r="SP145" s="35"/>
      <c r="SQ145" s="35"/>
      <c r="SR145" s="35"/>
      <c r="SS145" s="35"/>
      <c r="ST145" s="35"/>
      <c r="SU145" s="35"/>
      <c r="SV145" s="35"/>
      <c r="SW145" s="35"/>
      <c r="SX145" s="35"/>
      <c r="SY145" s="35"/>
      <c r="SZ145" s="35"/>
      <c r="TA145" s="35"/>
      <c r="TB145" s="35"/>
      <c r="TC145" s="35"/>
      <c r="TD145" s="35"/>
      <c r="TE145" s="35"/>
      <c r="TF145" s="35"/>
      <c r="TG145" s="35"/>
      <c r="TH145" s="35"/>
      <c r="TI145" s="35"/>
      <c r="TJ145" s="35"/>
      <c r="TK145" s="35"/>
      <c r="TL145" s="35"/>
      <c r="TM145" s="35"/>
      <c r="TN145" s="35"/>
      <c r="TO145" s="35"/>
      <c r="TP145" s="35"/>
      <c r="TQ145" s="35"/>
      <c r="TR145" s="35"/>
      <c r="TS145" s="35"/>
      <c r="TT145" s="35"/>
      <c r="TU145" s="35"/>
      <c r="TV145" s="35"/>
      <c r="TW145" s="35"/>
      <c r="TX145" s="35"/>
      <c r="TY145" s="35"/>
      <c r="TZ145" s="35"/>
      <c r="UA145" s="35"/>
      <c r="UB145" s="35"/>
      <c r="UC145" s="35"/>
      <c r="UD145" s="35"/>
      <c r="UE145" s="35"/>
      <c r="UF145" s="35"/>
      <c r="UG145" s="35"/>
      <c r="UH145" s="35"/>
      <c r="UI145" s="35"/>
      <c r="UJ145" s="35"/>
      <c r="UK145" s="35"/>
      <c r="UL145" s="35"/>
      <c r="UM145" s="35"/>
      <c r="UN145" s="35"/>
      <c r="UO145" s="35"/>
      <c r="UP145" s="35"/>
      <c r="UQ145" s="35"/>
      <c r="UR145" s="35"/>
      <c r="US145" s="35"/>
      <c r="UT145" s="35"/>
      <c r="UU145" s="35"/>
      <c r="UV145" s="35"/>
      <c r="UW145" s="35"/>
      <c r="UX145" s="35"/>
      <c r="UY145" s="35"/>
      <c r="UZ145" s="35"/>
      <c r="VA145" s="35"/>
      <c r="VB145" s="35"/>
      <c r="VC145" s="35"/>
      <c r="VD145" s="35"/>
      <c r="VE145" s="35"/>
      <c r="VF145" s="35"/>
      <c r="VG145" s="35"/>
      <c r="VH145" s="35"/>
      <c r="VI145" s="35"/>
      <c r="VJ145" s="35"/>
      <c r="VK145" s="35"/>
      <c r="VL145" s="35"/>
      <c r="VM145" s="35"/>
      <c r="VN145" s="35"/>
      <c r="VO145" s="35"/>
      <c r="VP145" s="35"/>
      <c r="VQ145" s="35"/>
      <c r="VR145" s="35"/>
      <c r="VS145" s="35"/>
      <c r="VT145" s="35"/>
      <c r="VU145" s="35"/>
      <c r="VV145" s="35"/>
      <c r="VW145" s="35"/>
      <c r="VX145" s="35"/>
      <c r="VY145" s="35"/>
      <c r="VZ145" s="35"/>
      <c r="WA145" s="35"/>
      <c r="WB145" s="35"/>
      <c r="WC145" s="35"/>
      <c r="WD145" s="35"/>
      <c r="WE145" s="35"/>
      <c r="WF145" s="35"/>
      <c r="WG145" s="35"/>
      <c r="WH145" s="35"/>
      <c r="WI145" s="35"/>
      <c r="WJ145" s="35"/>
      <c r="WK145" s="35"/>
      <c r="WL145" s="35"/>
      <c r="WM145" s="35"/>
      <c r="WN145" s="35"/>
      <c r="WO145" s="35"/>
      <c r="WP145" s="35"/>
      <c r="WQ145" s="35"/>
      <c r="WR145" s="35"/>
      <c r="WS145" s="35"/>
      <c r="WT145" s="35"/>
      <c r="WU145" s="35"/>
      <c r="WV145" s="35"/>
      <c r="WW145" s="35"/>
      <c r="WX145" s="35"/>
      <c r="WY145" s="35"/>
      <c r="WZ145" s="35"/>
      <c r="XA145" s="35"/>
      <c r="XB145" s="35"/>
      <c r="XC145" s="35"/>
      <c r="XD145" s="35"/>
      <c r="XE145" s="35"/>
      <c r="XF145" s="35"/>
      <c r="XG145" s="35"/>
      <c r="XH145" s="35"/>
      <c r="XI145" s="35"/>
      <c r="XJ145" s="35"/>
      <c r="XK145" s="35"/>
      <c r="XL145" s="35"/>
      <c r="XM145" s="35"/>
      <c r="XN145" s="35"/>
      <c r="XO145" s="35"/>
      <c r="XP145" s="35"/>
      <c r="XQ145" s="35"/>
      <c r="XR145" s="35"/>
      <c r="XS145" s="35"/>
      <c r="XT145" s="35"/>
      <c r="XU145" s="35"/>
      <c r="XV145" s="35"/>
      <c r="XW145" s="35"/>
      <c r="XX145" s="35"/>
      <c r="XY145" s="35"/>
      <c r="XZ145" s="35"/>
      <c r="YA145" s="35"/>
      <c r="YB145" s="35"/>
      <c r="YC145" s="35"/>
      <c r="YD145" s="35"/>
      <c r="YE145" s="35"/>
      <c r="YF145" s="35"/>
      <c r="YG145" s="35"/>
      <c r="YH145" s="35"/>
      <c r="YI145" s="35"/>
      <c r="YJ145" s="35"/>
      <c r="YK145" s="35"/>
      <c r="YL145" s="35"/>
      <c r="YM145" s="35"/>
      <c r="YN145" s="35"/>
      <c r="YO145" s="35"/>
      <c r="YP145" s="35"/>
      <c r="YQ145" s="35"/>
      <c r="YR145" s="35"/>
      <c r="YS145" s="35"/>
    </row>
    <row r="146" spans="1:669" ht="19.5" customHeight="1" x14ac:dyDescent="0.25">
      <c r="A146" t="s">
        <v>131</v>
      </c>
      <c r="B146" s="148" t="s">
        <v>15</v>
      </c>
      <c r="C146" s="5" t="s">
        <v>67</v>
      </c>
      <c r="D146" s="5" t="s">
        <v>199</v>
      </c>
      <c r="E146" s="7">
        <v>44594</v>
      </c>
      <c r="F146" s="2" t="s">
        <v>100</v>
      </c>
      <c r="G146" s="143">
        <v>35000</v>
      </c>
      <c r="H146" s="104">
        <v>1004.5</v>
      </c>
      <c r="I146" s="143">
        <v>0</v>
      </c>
      <c r="J146" s="143">
        <v>1064</v>
      </c>
      <c r="K146" s="138">
        <v>1255</v>
      </c>
      <c r="L146" s="138">
        <v>3323.5</v>
      </c>
      <c r="M146" s="138">
        <v>31676.5</v>
      </c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  <c r="BN146" s="32"/>
      <c r="BO146" s="32"/>
      <c r="BP146" s="32"/>
      <c r="BQ146" s="32"/>
      <c r="BR146" s="32"/>
      <c r="BS146" s="32"/>
      <c r="ID146" s="35"/>
      <c r="IE146" s="35"/>
      <c r="IF146" s="35"/>
      <c r="IG146" s="35"/>
      <c r="IH146" s="35"/>
      <c r="II146" s="35"/>
      <c r="IJ146" s="35"/>
      <c r="IK146" s="35"/>
      <c r="IL146" s="35"/>
      <c r="IM146" s="35"/>
      <c r="IN146" s="35"/>
      <c r="IO146" s="35"/>
      <c r="IP146" s="35"/>
      <c r="IQ146" s="35"/>
      <c r="IR146" s="35"/>
      <c r="IS146" s="35"/>
      <c r="IT146" s="35"/>
      <c r="IU146" s="35"/>
      <c r="IV146" s="35"/>
      <c r="IW146" s="35"/>
      <c r="IX146" s="35"/>
      <c r="IY146" s="35"/>
      <c r="IZ146" s="35"/>
      <c r="JA146" s="35"/>
      <c r="JB146" s="35"/>
      <c r="JC146" s="35"/>
      <c r="JD146" s="35"/>
      <c r="JE146" s="35"/>
      <c r="JF146" s="35"/>
      <c r="JG146" s="35"/>
      <c r="JH146" s="35"/>
      <c r="JI146" s="35"/>
      <c r="JJ146" s="35"/>
      <c r="JK146" s="35"/>
      <c r="JL146" s="35"/>
      <c r="JM146" s="35"/>
      <c r="JN146" s="35"/>
      <c r="JO146" s="35"/>
      <c r="JP146" s="35"/>
      <c r="JQ146" s="35"/>
      <c r="JR146" s="35"/>
      <c r="JS146" s="35"/>
      <c r="JT146" s="35"/>
      <c r="JU146" s="35"/>
      <c r="JV146" s="35"/>
      <c r="JW146" s="35"/>
      <c r="JX146" s="35"/>
      <c r="JY146" s="35"/>
      <c r="JZ146" s="35"/>
      <c r="KA146" s="35"/>
      <c r="KB146" s="35"/>
      <c r="KC146" s="35"/>
      <c r="KD146" s="35"/>
      <c r="KE146" s="35"/>
      <c r="KF146" s="35"/>
      <c r="KG146" s="35"/>
      <c r="KH146" s="35"/>
      <c r="KI146" s="35"/>
      <c r="KJ146" s="35"/>
      <c r="KK146" s="35"/>
      <c r="KL146" s="35"/>
      <c r="KM146" s="35"/>
      <c r="KN146" s="35"/>
      <c r="KO146" s="35"/>
      <c r="KP146" s="35"/>
      <c r="KQ146" s="35"/>
      <c r="KR146" s="35"/>
      <c r="KS146" s="35"/>
      <c r="KT146" s="35"/>
      <c r="KU146" s="35"/>
      <c r="KV146" s="35"/>
      <c r="KW146" s="35"/>
      <c r="KX146" s="35"/>
      <c r="KY146" s="35"/>
      <c r="KZ146" s="35"/>
      <c r="LA146" s="35"/>
      <c r="LB146" s="35"/>
      <c r="LC146" s="35"/>
      <c r="LD146" s="35"/>
      <c r="LE146" s="35"/>
      <c r="LF146" s="35"/>
      <c r="LG146" s="35"/>
      <c r="LH146" s="35"/>
      <c r="LI146" s="35"/>
      <c r="LJ146" s="35"/>
      <c r="LK146" s="35"/>
      <c r="LL146" s="35"/>
      <c r="LM146" s="35"/>
      <c r="LN146" s="35"/>
      <c r="LO146" s="35"/>
      <c r="LP146" s="35"/>
      <c r="LQ146" s="35"/>
      <c r="LR146" s="35"/>
      <c r="LS146" s="35"/>
      <c r="LT146" s="35"/>
      <c r="LU146" s="35"/>
      <c r="LV146" s="35"/>
      <c r="LW146" s="35"/>
      <c r="LX146" s="35"/>
      <c r="LY146" s="35"/>
      <c r="LZ146" s="35"/>
      <c r="MA146" s="35"/>
      <c r="MB146" s="35"/>
      <c r="MC146" s="35"/>
      <c r="MD146" s="35"/>
      <c r="ME146" s="35"/>
      <c r="MF146" s="35"/>
      <c r="MG146" s="35"/>
      <c r="MH146" s="35"/>
      <c r="MI146" s="35"/>
      <c r="MJ146" s="35"/>
      <c r="MK146" s="35"/>
      <c r="ML146" s="35"/>
      <c r="MM146" s="35"/>
      <c r="MN146" s="35"/>
      <c r="MO146" s="35"/>
      <c r="MP146" s="35"/>
      <c r="MQ146" s="35"/>
      <c r="MR146" s="35"/>
      <c r="MS146" s="35"/>
      <c r="MT146" s="35"/>
      <c r="MU146" s="35"/>
      <c r="MV146" s="35"/>
      <c r="MW146" s="35"/>
      <c r="MX146" s="35"/>
      <c r="MY146" s="35"/>
      <c r="MZ146" s="35"/>
      <c r="NA146" s="35"/>
      <c r="NB146" s="35"/>
      <c r="NC146" s="35"/>
      <c r="ND146" s="35"/>
      <c r="NE146" s="35"/>
      <c r="NF146" s="35"/>
      <c r="NG146" s="35"/>
      <c r="NH146" s="35"/>
      <c r="NI146" s="35"/>
      <c r="NJ146" s="35"/>
      <c r="NK146" s="35"/>
      <c r="NL146" s="35"/>
      <c r="NM146" s="35"/>
      <c r="NN146" s="35"/>
      <c r="NO146" s="35"/>
      <c r="NP146" s="35"/>
      <c r="NQ146" s="35"/>
      <c r="NR146" s="35"/>
      <c r="NS146" s="35"/>
      <c r="NT146" s="35"/>
      <c r="NU146" s="35"/>
      <c r="NV146" s="35"/>
      <c r="NW146" s="35"/>
      <c r="NX146" s="35"/>
      <c r="NY146" s="35"/>
      <c r="NZ146" s="35"/>
      <c r="OA146" s="35"/>
      <c r="OB146" s="35"/>
      <c r="OC146" s="35"/>
      <c r="OD146" s="35"/>
      <c r="OE146" s="35"/>
      <c r="OF146" s="35"/>
      <c r="OG146" s="35"/>
      <c r="OH146" s="35"/>
      <c r="OI146" s="35"/>
      <c r="OJ146" s="35"/>
      <c r="OK146" s="35"/>
      <c r="OL146" s="35"/>
      <c r="OM146" s="35"/>
      <c r="ON146" s="35"/>
      <c r="OO146" s="35"/>
      <c r="OP146" s="35"/>
      <c r="OQ146" s="35"/>
      <c r="OR146" s="35"/>
      <c r="OS146" s="35"/>
      <c r="OT146" s="35"/>
      <c r="OU146" s="35"/>
      <c r="OV146" s="35"/>
      <c r="OW146" s="35"/>
      <c r="OX146" s="35"/>
      <c r="OY146" s="35"/>
      <c r="OZ146" s="35"/>
      <c r="PA146" s="35"/>
      <c r="PB146" s="35"/>
      <c r="PC146" s="35"/>
      <c r="PD146" s="35"/>
      <c r="PE146" s="35"/>
      <c r="PF146" s="35"/>
      <c r="PG146" s="35"/>
      <c r="PH146" s="35"/>
      <c r="PI146" s="35"/>
      <c r="PJ146" s="35"/>
      <c r="PK146" s="35"/>
      <c r="PL146" s="35"/>
      <c r="PM146" s="35"/>
      <c r="PN146" s="35"/>
      <c r="PO146" s="35"/>
      <c r="PP146" s="35"/>
      <c r="PQ146" s="35"/>
      <c r="PR146" s="35"/>
      <c r="PS146" s="35"/>
      <c r="PT146" s="35"/>
      <c r="PU146" s="35"/>
      <c r="PV146" s="35"/>
      <c r="PW146" s="35"/>
      <c r="PX146" s="35"/>
      <c r="PY146" s="35"/>
      <c r="PZ146" s="35"/>
      <c r="QA146" s="35"/>
      <c r="QB146" s="35"/>
      <c r="QC146" s="35"/>
      <c r="QD146" s="35"/>
      <c r="QE146" s="35"/>
      <c r="QF146" s="35"/>
      <c r="QG146" s="35"/>
      <c r="QH146" s="35"/>
      <c r="QI146" s="35"/>
      <c r="QJ146" s="35"/>
      <c r="QK146" s="35"/>
      <c r="QL146" s="35"/>
      <c r="QM146" s="35"/>
      <c r="QN146" s="35"/>
      <c r="QO146" s="35"/>
      <c r="QP146" s="35"/>
      <c r="QQ146" s="35"/>
      <c r="QR146" s="35"/>
      <c r="QS146" s="35"/>
      <c r="QT146" s="35"/>
      <c r="QU146" s="35"/>
      <c r="QV146" s="35"/>
      <c r="QW146" s="35"/>
      <c r="QX146" s="35"/>
      <c r="QY146" s="35"/>
      <c r="QZ146" s="35"/>
      <c r="RA146" s="35"/>
      <c r="RB146" s="35"/>
      <c r="RC146" s="35"/>
      <c r="RD146" s="35"/>
      <c r="RE146" s="35"/>
      <c r="RF146" s="35"/>
      <c r="RG146" s="35"/>
      <c r="RH146" s="35"/>
      <c r="RI146" s="35"/>
      <c r="RJ146" s="35"/>
      <c r="RK146" s="35"/>
      <c r="RL146" s="35"/>
      <c r="RM146" s="35"/>
      <c r="RN146" s="35"/>
      <c r="RO146" s="35"/>
      <c r="RP146" s="35"/>
      <c r="RQ146" s="35"/>
      <c r="RR146" s="35"/>
      <c r="RS146" s="35"/>
      <c r="RT146" s="35"/>
      <c r="RU146" s="35"/>
      <c r="RV146" s="35"/>
      <c r="RW146" s="35"/>
      <c r="RX146" s="35"/>
      <c r="RY146" s="35"/>
      <c r="RZ146" s="35"/>
      <c r="SA146" s="35"/>
      <c r="SB146" s="35"/>
      <c r="SC146" s="35"/>
      <c r="SD146" s="35"/>
      <c r="SE146" s="35"/>
      <c r="SF146" s="35"/>
      <c r="SG146" s="35"/>
      <c r="SH146" s="35"/>
      <c r="SI146" s="35"/>
      <c r="SJ146" s="35"/>
      <c r="SK146" s="35"/>
      <c r="SL146" s="35"/>
      <c r="SM146" s="35"/>
      <c r="SN146" s="35"/>
      <c r="SO146" s="35"/>
      <c r="SP146" s="35"/>
      <c r="SQ146" s="35"/>
      <c r="SR146" s="35"/>
      <c r="SS146" s="35"/>
      <c r="ST146" s="35"/>
      <c r="SU146" s="35"/>
      <c r="SV146" s="35"/>
      <c r="SW146" s="35"/>
      <c r="SX146" s="35"/>
      <c r="SY146" s="35"/>
      <c r="SZ146" s="35"/>
      <c r="TA146" s="35"/>
      <c r="TB146" s="35"/>
      <c r="TC146" s="35"/>
      <c r="TD146" s="35"/>
      <c r="TE146" s="35"/>
      <c r="TF146" s="35"/>
      <c r="TG146" s="35"/>
      <c r="TH146" s="35"/>
      <c r="TI146" s="35"/>
      <c r="TJ146" s="35"/>
      <c r="TK146" s="35"/>
      <c r="TL146" s="35"/>
      <c r="TM146" s="35"/>
      <c r="TN146" s="35"/>
      <c r="TO146" s="35"/>
      <c r="TP146" s="35"/>
      <c r="TQ146" s="35"/>
      <c r="TR146" s="35"/>
      <c r="TS146" s="35"/>
      <c r="TT146" s="35"/>
      <c r="TU146" s="35"/>
      <c r="TV146" s="35"/>
      <c r="TW146" s="35"/>
      <c r="TX146" s="35"/>
      <c r="TY146" s="35"/>
      <c r="TZ146" s="35"/>
      <c r="UA146" s="35"/>
      <c r="UB146" s="35"/>
      <c r="UC146" s="35"/>
      <c r="UD146" s="35"/>
      <c r="UE146" s="35"/>
      <c r="UF146" s="35"/>
      <c r="UG146" s="35"/>
      <c r="UH146" s="35"/>
      <c r="UI146" s="35"/>
      <c r="UJ146" s="35"/>
      <c r="UK146" s="35"/>
      <c r="UL146" s="35"/>
      <c r="UM146" s="35"/>
      <c r="UN146" s="35"/>
      <c r="UO146" s="35"/>
      <c r="UP146" s="35"/>
      <c r="UQ146" s="35"/>
      <c r="UR146" s="35"/>
      <c r="US146" s="35"/>
      <c r="UT146" s="35"/>
      <c r="UU146" s="35"/>
      <c r="UV146" s="35"/>
      <c r="UW146" s="35"/>
      <c r="UX146" s="35"/>
      <c r="UY146" s="35"/>
      <c r="UZ146" s="35"/>
      <c r="VA146" s="35"/>
      <c r="VB146" s="35"/>
      <c r="VC146" s="35"/>
      <c r="VD146" s="35"/>
      <c r="VE146" s="35"/>
      <c r="VF146" s="35"/>
      <c r="VG146" s="35"/>
      <c r="VH146" s="35"/>
      <c r="VI146" s="35"/>
      <c r="VJ146" s="35"/>
      <c r="VK146" s="35"/>
      <c r="VL146" s="35"/>
      <c r="VM146" s="35"/>
      <c r="VN146" s="35"/>
      <c r="VO146" s="35"/>
      <c r="VP146" s="35"/>
      <c r="VQ146" s="35"/>
      <c r="VR146" s="35"/>
      <c r="VS146" s="35"/>
      <c r="VT146" s="35"/>
      <c r="VU146" s="35"/>
      <c r="VV146" s="35"/>
      <c r="VW146" s="35"/>
      <c r="VX146" s="35"/>
      <c r="VY146" s="35"/>
      <c r="VZ146" s="35"/>
      <c r="WA146" s="35"/>
      <c r="WB146" s="35"/>
      <c r="WC146" s="35"/>
      <c r="WD146" s="35"/>
      <c r="WE146" s="35"/>
      <c r="WF146" s="35"/>
      <c r="WG146" s="35"/>
      <c r="WH146" s="35"/>
      <c r="WI146" s="35"/>
      <c r="WJ146" s="35"/>
      <c r="WK146" s="35"/>
      <c r="WL146" s="35"/>
      <c r="WM146" s="35"/>
      <c r="WN146" s="35"/>
      <c r="WO146" s="35"/>
      <c r="WP146" s="35"/>
      <c r="WQ146" s="35"/>
      <c r="WR146" s="35"/>
      <c r="WS146" s="35"/>
      <c r="WT146" s="35"/>
      <c r="WU146" s="35"/>
      <c r="WV146" s="35"/>
      <c r="WW146" s="35"/>
      <c r="WX146" s="35"/>
      <c r="WY146" s="35"/>
      <c r="WZ146" s="35"/>
      <c r="XA146" s="35"/>
      <c r="XB146" s="35"/>
      <c r="XC146" s="35"/>
      <c r="XD146" s="35"/>
      <c r="XE146" s="35"/>
      <c r="XF146" s="35"/>
      <c r="XG146" s="35"/>
      <c r="XH146" s="35"/>
      <c r="XI146" s="35"/>
      <c r="XJ146" s="35"/>
      <c r="XK146" s="35"/>
      <c r="XL146" s="35"/>
      <c r="XM146" s="35"/>
      <c r="XN146" s="35"/>
      <c r="XO146" s="35"/>
      <c r="XP146" s="35"/>
      <c r="XQ146" s="35"/>
      <c r="XR146" s="35"/>
      <c r="XS146" s="35"/>
      <c r="XT146" s="35"/>
      <c r="XU146" s="35"/>
      <c r="XV146" s="35"/>
      <c r="XW146" s="35"/>
      <c r="XX146" s="35"/>
      <c r="XY146" s="35"/>
      <c r="XZ146" s="35"/>
      <c r="YA146" s="35"/>
      <c r="YB146" s="35"/>
      <c r="YC146" s="35"/>
      <c r="YD146" s="35"/>
      <c r="YE146" s="35"/>
      <c r="YF146" s="35"/>
      <c r="YG146" s="35"/>
      <c r="YH146" s="35"/>
      <c r="YI146" s="35"/>
      <c r="YJ146" s="35"/>
      <c r="YK146" s="35"/>
      <c r="YL146" s="35"/>
      <c r="YM146" s="35"/>
      <c r="YN146" s="35"/>
      <c r="YO146" s="35"/>
      <c r="YP146" s="35"/>
      <c r="YQ146" s="35"/>
      <c r="YR146" s="35"/>
      <c r="YS146" s="35"/>
    </row>
    <row r="147" spans="1:669" x14ac:dyDescent="0.25">
      <c r="A147" t="s">
        <v>132</v>
      </c>
      <c r="B147" s="148" t="s">
        <v>133</v>
      </c>
      <c r="C147" s="5" t="s">
        <v>67</v>
      </c>
      <c r="D147" s="5" t="s">
        <v>199</v>
      </c>
      <c r="E147" s="7">
        <v>44594</v>
      </c>
      <c r="F147" s="2" t="s">
        <v>100</v>
      </c>
      <c r="G147" s="143">
        <v>30000</v>
      </c>
      <c r="H147" s="104">
        <v>861</v>
      </c>
      <c r="I147" s="143">
        <v>0</v>
      </c>
      <c r="J147" s="143">
        <v>912</v>
      </c>
      <c r="K147" s="138">
        <v>25</v>
      </c>
      <c r="L147" s="138">
        <v>1798</v>
      </c>
      <c r="M147" s="138">
        <v>28202</v>
      </c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  <c r="BQ147" s="32"/>
      <c r="BR147" s="32"/>
      <c r="BS147" s="32"/>
    </row>
    <row r="148" spans="1:669" x14ac:dyDescent="0.25">
      <c r="A148" t="s">
        <v>153</v>
      </c>
      <c r="B148" s="148" t="s">
        <v>50</v>
      </c>
      <c r="C148" s="5" t="s">
        <v>66</v>
      </c>
      <c r="D148" s="5" t="s">
        <v>199</v>
      </c>
      <c r="E148" s="7">
        <v>44594</v>
      </c>
      <c r="F148" s="2" t="s">
        <v>100</v>
      </c>
      <c r="G148" s="143">
        <v>100000</v>
      </c>
      <c r="H148" s="104">
        <v>2870</v>
      </c>
      <c r="I148" s="143">
        <v>12105.37</v>
      </c>
      <c r="J148" s="143">
        <v>3040</v>
      </c>
      <c r="K148" s="138">
        <v>25</v>
      </c>
      <c r="L148" s="138">
        <v>18040.37</v>
      </c>
      <c r="M148" s="138">
        <v>81959.63</v>
      </c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  <c r="BN148" s="32"/>
      <c r="BO148" s="32"/>
      <c r="BP148" s="32"/>
      <c r="BQ148" s="32"/>
      <c r="BR148" s="32"/>
      <c r="BS148" s="32"/>
    </row>
    <row r="149" spans="1:669" ht="15" customHeight="1" x14ac:dyDescent="0.25">
      <c r="A149" t="s">
        <v>184</v>
      </c>
      <c r="B149" s="148" t="s">
        <v>16</v>
      </c>
      <c r="C149" s="5" t="s">
        <v>67</v>
      </c>
      <c r="D149" s="5" t="s">
        <v>199</v>
      </c>
      <c r="E149" s="7">
        <v>44713</v>
      </c>
      <c r="F149" s="2" t="s">
        <v>100</v>
      </c>
      <c r="G149" s="143">
        <v>30000</v>
      </c>
      <c r="H149" s="104">
        <v>861</v>
      </c>
      <c r="I149" s="143">
        <v>0</v>
      </c>
      <c r="J149" s="143">
        <v>912</v>
      </c>
      <c r="K149" s="138">
        <v>565</v>
      </c>
      <c r="L149" s="138">
        <v>2338</v>
      </c>
      <c r="M149" s="138">
        <v>27662</v>
      </c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  <c r="BN149" s="32"/>
      <c r="BO149" s="32"/>
      <c r="BP149" s="32"/>
      <c r="BQ149" s="32"/>
      <c r="BR149" s="32"/>
      <c r="BS149" s="32"/>
    </row>
    <row r="150" spans="1:669" ht="19.5" customHeight="1" x14ac:dyDescent="0.25">
      <c r="A150" s="47" t="s">
        <v>13</v>
      </c>
      <c r="B150" s="67">
        <v>4</v>
      </c>
      <c r="C150" s="53"/>
      <c r="D150" s="53"/>
      <c r="E150" s="81"/>
      <c r="F150" s="69"/>
      <c r="G150" s="141">
        <f t="shared" ref="G150:M150" si="25">SUM(G146:G149)</f>
        <v>195000</v>
      </c>
      <c r="H150" s="105">
        <f t="shared" si="25"/>
        <v>5596.5</v>
      </c>
      <c r="I150" s="141">
        <f t="shared" si="25"/>
        <v>12105.37</v>
      </c>
      <c r="J150" s="141">
        <f t="shared" si="25"/>
        <v>5928</v>
      </c>
      <c r="K150" s="141">
        <f>SUM(K146:K149)</f>
        <v>1870</v>
      </c>
      <c r="L150" s="141">
        <f t="shared" si="25"/>
        <v>25499.87</v>
      </c>
      <c r="M150" s="141">
        <f t="shared" si="25"/>
        <v>169500.13</v>
      </c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  <c r="BN150" s="32"/>
      <c r="BO150" s="32"/>
      <c r="BP150" s="32"/>
      <c r="BQ150" s="32"/>
      <c r="BR150" s="32"/>
      <c r="BS150" s="32"/>
    </row>
    <row r="151" spans="1:669" x14ac:dyDescent="0.25">
      <c r="G151" s="143"/>
      <c r="H151" s="104"/>
      <c r="I151" s="143"/>
      <c r="J151" s="143"/>
      <c r="K151" s="143"/>
      <c r="L151" s="143"/>
      <c r="M151" s="104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  <c r="BN151" s="32"/>
      <c r="BO151" s="32"/>
      <c r="BP151" s="32"/>
      <c r="BQ151" s="32"/>
      <c r="BR151" s="32"/>
      <c r="BS151" s="32"/>
    </row>
    <row r="152" spans="1:669" s="32" customFormat="1" ht="15.75" customHeight="1" x14ac:dyDescent="0.25">
      <c r="A152" s="27" t="s">
        <v>62</v>
      </c>
      <c r="B152" s="3"/>
      <c r="C152" s="31"/>
      <c r="D152" s="31"/>
      <c r="E152"/>
      <c r="F152"/>
      <c r="G152" s="104"/>
      <c r="H152" s="104"/>
      <c r="I152" s="143"/>
      <c r="J152" s="143"/>
      <c r="K152" s="104"/>
      <c r="L152" s="143"/>
      <c r="M152" s="104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 s="35"/>
      <c r="IC152" s="35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  <c r="YQ152"/>
      <c r="YR152"/>
      <c r="YS152"/>
    </row>
    <row r="153" spans="1:669" s="32" customFormat="1" ht="18" customHeight="1" x14ac:dyDescent="0.25">
      <c r="A153" s="4" t="s">
        <v>30</v>
      </c>
      <c r="B153" s="4" t="s">
        <v>50</v>
      </c>
      <c r="C153" s="5" t="s">
        <v>67</v>
      </c>
      <c r="D153" s="5" t="s">
        <v>199</v>
      </c>
      <c r="E153" s="8">
        <v>44283</v>
      </c>
      <c r="F153" s="8" t="s">
        <v>100</v>
      </c>
      <c r="G153" s="138">
        <v>125000</v>
      </c>
      <c r="H153" s="138">
        <v>3587.5</v>
      </c>
      <c r="I153" s="138">
        <v>17985.990000000002</v>
      </c>
      <c r="J153" s="138">
        <v>3800</v>
      </c>
      <c r="K153" s="138">
        <v>8665</v>
      </c>
      <c r="L153" s="138">
        <v>34038.49</v>
      </c>
      <c r="M153" s="138">
        <v>90961.51</v>
      </c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 s="35"/>
      <c r="IC153" s="35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  <c r="YQ153"/>
      <c r="YR153"/>
      <c r="YS153"/>
    </row>
    <row r="154" spans="1:669" s="32" customFormat="1" ht="15.75" customHeight="1" x14ac:dyDescent="0.25">
      <c r="A154" s="4" t="s">
        <v>41</v>
      </c>
      <c r="B154" s="4" t="s">
        <v>15</v>
      </c>
      <c r="C154" s="5" t="s">
        <v>67</v>
      </c>
      <c r="D154" s="5" t="s">
        <v>199</v>
      </c>
      <c r="E154" s="8">
        <v>44197</v>
      </c>
      <c r="F154" s="8" t="s">
        <v>100</v>
      </c>
      <c r="G154" s="138">
        <v>50000</v>
      </c>
      <c r="H154" s="138">
        <v>1435</v>
      </c>
      <c r="I154" s="138">
        <v>1854</v>
      </c>
      <c r="J154" s="138">
        <v>1520</v>
      </c>
      <c r="K154" s="138">
        <v>125</v>
      </c>
      <c r="L154" s="138">
        <v>4934</v>
      </c>
      <c r="M154" s="138">
        <v>45066</v>
      </c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 s="35"/>
      <c r="IC154" s="35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  <c r="YQ154"/>
      <c r="YR154"/>
      <c r="YS154"/>
    </row>
    <row r="155" spans="1:669" ht="18" customHeight="1" x14ac:dyDescent="0.25">
      <c r="A155" s="4" t="s">
        <v>101</v>
      </c>
      <c r="B155" s="4" t="s">
        <v>102</v>
      </c>
      <c r="C155" s="5" t="s">
        <v>67</v>
      </c>
      <c r="D155" s="5" t="s">
        <v>199</v>
      </c>
      <c r="E155" s="8">
        <v>44470</v>
      </c>
      <c r="F155" s="8" t="s">
        <v>100</v>
      </c>
      <c r="G155" s="138">
        <v>35000</v>
      </c>
      <c r="H155" s="138">
        <v>1004.5</v>
      </c>
      <c r="I155" s="143">
        <v>0</v>
      </c>
      <c r="J155" s="138">
        <v>1064</v>
      </c>
      <c r="K155" s="138">
        <v>25</v>
      </c>
      <c r="L155" s="138">
        <v>2093.5</v>
      </c>
      <c r="M155" s="138">
        <v>32906.5</v>
      </c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  <c r="BN155" s="32"/>
      <c r="BO155" s="32"/>
      <c r="BP155" s="32"/>
      <c r="BQ155" s="32"/>
      <c r="BR155" s="32"/>
      <c r="BS155" s="32"/>
      <c r="IB155" s="35"/>
      <c r="IC155" s="35"/>
    </row>
    <row r="156" spans="1:669" s="32" customFormat="1" x14ac:dyDescent="0.25">
      <c r="A156" s="4" t="s">
        <v>154</v>
      </c>
      <c r="B156" s="4" t="s">
        <v>15</v>
      </c>
      <c r="C156" s="5" t="s">
        <v>67</v>
      </c>
      <c r="D156" s="5" t="s">
        <v>199</v>
      </c>
      <c r="E156" s="8">
        <v>44470</v>
      </c>
      <c r="F156" s="8" t="s">
        <v>100</v>
      </c>
      <c r="G156" s="138">
        <v>46000</v>
      </c>
      <c r="H156" s="138">
        <v>1320.2</v>
      </c>
      <c r="I156" s="138">
        <v>1289.46</v>
      </c>
      <c r="J156" s="138">
        <v>1398.4</v>
      </c>
      <c r="K156" s="138">
        <v>25</v>
      </c>
      <c r="L156" s="138">
        <v>4033.06</v>
      </c>
      <c r="M156" s="138">
        <v>41966.94</v>
      </c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</row>
    <row r="157" spans="1:669" s="32" customFormat="1" ht="15.75" customHeight="1" x14ac:dyDescent="0.25">
      <c r="A157" s="4" t="s">
        <v>155</v>
      </c>
      <c r="B157" s="4" t="s">
        <v>15</v>
      </c>
      <c r="C157" s="5" t="s">
        <v>66</v>
      </c>
      <c r="D157" s="5" t="s">
        <v>199</v>
      </c>
      <c r="E157" s="8">
        <v>44470</v>
      </c>
      <c r="F157" s="8" t="s">
        <v>100</v>
      </c>
      <c r="G157" s="138">
        <v>46000</v>
      </c>
      <c r="H157" s="138">
        <v>1320.2</v>
      </c>
      <c r="I157" s="138">
        <v>1289.46</v>
      </c>
      <c r="J157" s="138">
        <v>1398.4</v>
      </c>
      <c r="K157" s="138">
        <v>25</v>
      </c>
      <c r="L157" s="138">
        <v>4033.06</v>
      </c>
      <c r="M157" s="138">
        <v>41966.94</v>
      </c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 s="35"/>
      <c r="IC157" s="35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  <c r="YQ157"/>
      <c r="YR157"/>
      <c r="YS157"/>
    </row>
    <row r="158" spans="1:669" s="36" customFormat="1" ht="18" customHeight="1" x14ac:dyDescent="0.25">
      <c r="A158" s="47" t="s">
        <v>13</v>
      </c>
      <c r="B158" s="67">
        <v>5</v>
      </c>
      <c r="C158" s="53"/>
      <c r="D158" s="53"/>
      <c r="E158" s="47"/>
      <c r="F158" s="47"/>
      <c r="G158" s="105">
        <f t="shared" ref="G158:M158" si="26">SUM(G153:G157)</f>
        <v>302000</v>
      </c>
      <c r="H158" s="105">
        <f t="shared" si="26"/>
        <v>8667.4</v>
      </c>
      <c r="I158" s="141">
        <f t="shared" si="26"/>
        <v>22418.91</v>
      </c>
      <c r="J158" s="141">
        <f t="shared" si="26"/>
        <v>9180.7999999999993</v>
      </c>
      <c r="K158" s="141">
        <f t="shared" si="26"/>
        <v>8865</v>
      </c>
      <c r="L158" s="141">
        <f t="shared" si="26"/>
        <v>49132.109999999993</v>
      </c>
      <c r="M158" s="141">
        <f t="shared" si="26"/>
        <v>252867.89</v>
      </c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  <c r="BN158" s="32"/>
      <c r="BO158" s="32"/>
      <c r="BP158" s="32"/>
      <c r="BQ158" s="32"/>
      <c r="BR158" s="32"/>
      <c r="BS158" s="32"/>
      <c r="BT158" s="32"/>
      <c r="BU158" s="32"/>
      <c r="BV158" s="32"/>
      <c r="BW158" s="32"/>
      <c r="BX158" s="32"/>
      <c r="BY158" s="32"/>
      <c r="BZ158" s="32"/>
      <c r="CA158" s="32"/>
      <c r="CB158" s="32"/>
      <c r="CC158" s="32"/>
      <c r="CD158" s="32"/>
      <c r="CE158" s="32"/>
      <c r="CF158" s="32"/>
      <c r="CG158" s="32"/>
      <c r="CH158" s="32"/>
      <c r="CI158" s="32"/>
      <c r="CJ158" s="32"/>
      <c r="CK158" s="32"/>
      <c r="CL158" s="32"/>
      <c r="CM158" s="32"/>
      <c r="CN158" s="32"/>
      <c r="CO158" s="32"/>
      <c r="CP158" s="32"/>
      <c r="CQ158" s="32"/>
      <c r="CR158" s="32"/>
      <c r="CS158" s="32"/>
      <c r="CT158" s="32"/>
      <c r="CU158" s="32"/>
      <c r="CV158" s="32"/>
      <c r="CW158" s="32"/>
      <c r="CX158" s="32"/>
      <c r="CY158" s="32"/>
      <c r="CZ158" s="32"/>
      <c r="DA158" s="32"/>
      <c r="DB158" s="32"/>
      <c r="DC158" s="32"/>
      <c r="DD158" s="32"/>
      <c r="DE158" s="32"/>
      <c r="DF158" s="32"/>
      <c r="DG158" s="32"/>
      <c r="DH158" s="32"/>
      <c r="DI158" s="32"/>
      <c r="DJ158" s="32"/>
      <c r="DK158" s="32"/>
      <c r="DL158" s="32"/>
      <c r="DM158" s="32"/>
      <c r="DN158" s="32"/>
      <c r="DO158" s="32"/>
      <c r="DP158" s="32"/>
      <c r="IB158" s="139"/>
      <c r="IC158" s="139"/>
    </row>
    <row r="159" spans="1:669" s="32" customFormat="1" ht="18" customHeight="1" x14ac:dyDescent="0.25">
      <c r="A159"/>
      <c r="B159" s="3"/>
      <c r="C159" s="3"/>
      <c r="D159" s="3"/>
      <c r="E159"/>
      <c r="F159"/>
      <c r="G159" s="143"/>
      <c r="H159" s="104"/>
      <c r="I159" s="143"/>
      <c r="J159" s="143"/>
      <c r="K159" s="143"/>
      <c r="L159" s="143"/>
      <c r="M159" s="104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5"/>
      <c r="IC159" s="35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s="32" customFormat="1" ht="18" customHeight="1" x14ac:dyDescent="0.25">
      <c r="A160" s="27" t="s">
        <v>63</v>
      </c>
      <c r="B160" s="27"/>
      <c r="C160" s="27"/>
      <c r="D160" s="27"/>
      <c r="E160" s="27"/>
      <c r="F160" s="27"/>
      <c r="G160" s="114"/>
      <c r="H160" s="114"/>
      <c r="I160" s="115"/>
      <c r="J160" s="115"/>
      <c r="K160" s="114"/>
      <c r="L160" s="115"/>
      <c r="M160" s="114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 s="35"/>
      <c r="IC160" s="35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  <c r="YQ160"/>
      <c r="YR160"/>
      <c r="YS160"/>
    </row>
    <row r="161" spans="1:669" ht="18" customHeight="1" x14ac:dyDescent="0.25">
      <c r="A161" s="4" t="s">
        <v>156</v>
      </c>
      <c r="B161" s="4" t="s">
        <v>50</v>
      </c>
      <c r="C161" s="5" t="s">
        <v>67</v>
      </c>
      <c r="D161" s="5" t="s">
        <v>199</v>
      </c>
      <c r="E161" s="8">
        <v>44276</v>
      </c>
      <c r="F161" s="8" t="s">
        <v>100</v>
      </c>
      <c r="G161" s="104">
        <v>100000</v>
      </c>
      <c r="H161" s="104">
        <f>G161*0.0287</f>
        <v>2870</v>
      </c>
      <c r="I161" s="143">
        <v>12105.37</v>
      </c>
      <c r="J161" s="143">
        <f>G161*0.0304</f>
        <v>3040</v>
      </c>
      <c r="K161" s="104">
        <v>25</v>
      </c>
      <c r="L161" s="143">
        <v>18040.37</v>
      </c>
      <c r="M161" s="104">
        <v>81959.63</v>
      </c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  <c r="BN161" s="32"/>
      <c r="BO161" s="32"/>
      <c r="BP161" s="32"/>
      <c r="BQ161" s="32"/>
      <c r="BR161" s="32"/>
      <c r="BS161" s="32"/>
      <c r="BT161" s="32"/>
      <c r="BU161" s="32"/>
      <c r="BV161" s="32"/>
      <c r="BW161" s="32"/>
      <c r="BX161" s="32"/>
      <c r="BY161" s="32"/>
      <c r="BZ161" s="32"/>
      <c r="CA161" s="32"/>
      <c r="CB161" s="32"/>
      <c r="CC161" s="32"/>
      <c r="CD161" s="32"/>
      <c r="CE161" s="32"/>
      <c r="CF161" s="32"/>
      <c r="CG161" s="32"/>
      <c r="CH161" s="32"/>
      <c r="CI161" s="32"/>
      <c r="CJ161" s="32"/>
      <c r="CK161" s="32"/>
      <c r="CL161" s="32"/>
      <c r="CM161" s="32"/>
      <c r="CN161" s="32"/>
      <c r="CO161" s="32"/>
      <c r="CP161" s="32"/>
      <c r="CQ161" s="32"/>
      <c r="CR161" s="32"/>
      <c r="CS161" s="32"/>
      <c r="CT161" s="32"/>
      <c r="CU161" s="32"/>
      <c r="CV161" s="32"/>
      <c r="CW161" s="32"/>
      <c r="CX161" s="32"/>
      <c r="CY161" s="32"/>
      <c r="CZ161" s="32"/>
      <c r="DA161" s="32"/>
      <c r="DB161" s="32"/>
      <c r="DC161" s="32"/>
      <c r="DD161" s="32"/>
      <c r="DE161" s="32"/>
      <c r="DF161" s="32"/>
      <c r="DG161" s="32"/>
      <c r="DH161" s="32"/>
      <c r="DI161" s="32"/>
      <c r="DJ161" s="32"/>
      <c r="DK161" s="32"/>
      <c r="DL161" s="32"/>
      <c r="DM161" s="32"/>
      <c r="DN161" s="32"/>
      <c r="DO161" s="32"/>
      <c r="DP161" s="32"/>
      <c r="DQ161" s="32"/>
      <c r="DR161" s="32"/>
      <c r="DS161" s="32"/>
      <c r="DT161" s="32"/>
      <c r="DU161" s="32"/>
      <c r="DV161" s="32"/>
      <c r="DW161" s="32"/>
      <c r="DX161" s="32"/>
      <c r="DY161" s="32"/>
      <c r="DZ161" s="32"/>
      <c r="EA161" s="32"/>
      <c r="EB161" s="32"/>
      <c r="EC161" s="32"/>
      <c r="ED161" s="32"/>
      <c r="EE161" s="32"/>
      <c r="EF161" s="32"/>
      <c r="EG161" s="32"/>
      <c r="IB161" s="35"/>
      <c r="IC161" s="35"/>
    </row>
    <row r="162" spans="1:669" x14ac:dyDescent="0.25">
      <c r="A162" s="47" t="s">
        <v>13</v>
      </c>
      <c r="B162" s="67">
        <v>1</v>
      </c>
      <c r="C162" s="67"/>
      <c r="D162" s="67"/>
      <c r="E162" s="47"/>
      <c r="F162" s="47"/>
      <c r="G162" s="105">
        <f t="shared" ref="G162:M162" si="27">SUM(G161:G161)</f>
        <v>100000</v>
      </c>
      <c r="H162" s="105">
        <f t="shared" si="27"/>
        <v>2870</v>
      </c>
      <c r="I162" s="105">
        <f t="shared" si="27"/>
        <v>12105.37</v>
      </c>
      <c r="J162" s="105">
        <f t="shared" si="27"/>
        <v>3040</v>
      </c>
      <c r="K162" s="105">
        <f>K161</f>
        <v>25</v>
      </c>
      <c r="L162" s="105">
        <f t="shared" si="27"/>
        <v>18040.37</v>
      </c>
      <c r="M162" s="105">
        <f t="shared" si="27"/>
        <v>81959.63</v>
      </c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  <c r="BQ162" s="32"/>
      <c r="BR162" s="32"/>
      <c r="BS162" s="32"/>
      <c r="BT162" s="32"/>
      <c r="BU162" s="32"/>
      <c r="BV162" s="32"/>
      <c r="BW162" s="32"/>
      <c r="BX162" s="32"/>
      <c r="BY162" s="32"/>
      <c r="BZ162" s="32"/>
      <c r="CA162" s="32"/>
      <c r="CB162" s="32"/>
      <c r="CC162" s="32"/>
      <c r="CD162" s="32"/>
      <c r="CE162" s="32"/>
      <c r="CF162" s="32"/>
      <c r="CG162" s="32"/>
      <c r="CH162" s="32"/>
      <c r="CI162" s="32"/>
      <c r="CJ162" s="32"/>
      <c r="CK162" s="32"/>
      <c r="CL162" s="32"/>
      <c r="CM162" s="32"/>
      <c r="CN162" s="32"/>
      <c r="CO162" s="32"/>
      <c r="CP162" s="32"/>
      <c r="CQ162" s="32"/>
      <c r="CR162" s="32"/>
      <c r="CS162" s="32"/>
      <c r="CT162" s="32"/>
      <c r="CU162" s="32"/>
      <c r="CV162" s="32"/>
      <c r="CW162" s="32"/>
      <c r="CX162" s="32"/>
      <c r="CY162" s="32"/>
      <c r="CZ162" s="32"/>
      <c r="DA162" s="32"/>
      <c r="DB162" s="32"/>
      <c r="DC162" s="32"/>
      <c r="DD162" s="32"/>
      <c r="DE162" s="32"/>
      <c r="DF162" s="32"/>
      <c r="DG162" s="32"/>
      <c r="DH162" s="32"/>
      <c r="DI162" s="32"/>
      <c r="DJ162" s="32"/>
      <c r="DK162" s="32"/>
      <c r="DL162" s="32"/>
      <c r="DM162" s="32"/>
      <c r="DN162" s="32"/>
      <c r="DO162" s="32"/>
      <c r="DP162" s="32"/>
      <c r="DQ162" s="32"/>
      <c r="DR162" s="32"/>
      <c r="DS162" s="32"/>
      <c r="DT162" s="32"/>
      <c r="DU162" s="32"/>
      <c r="DV162" s="32"/>
      <c r="DW162" s="32"/>
      <c r="DX162" s="32"/>
      <c r="DY162" s="32"/>
      <c r="DZ162" s="32"/>
      <c r="EA162" s="32"/>
      <c r="EB162" s="32"/>
      <c r="EC162" s="32"/>
      <c r="ED162" s="32"/>
      <c r="EE162" s="32"/>
      <c r="EF162" s="32"/>
      <c r="EG162" s="32"/>
    </row>
    <row r="163" spans="1:669" x14ac:dyDescent="0.25">
      <c r="G163" s="143"/>
      <c r="H163" s="104"/>
      <c r="I163" s="143"/>
      <c r="J163" s="143"/>
      <c r="K163" s="143"/>
      <c r="L163" s="143"/>
      <c r="M163" s="104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  <c r="BN163" s="32"/>
      <c r="BO163" s="32"/>
      <c r="BP163" s="32"/>
      <c r="BQ163" s="32"/>
      <c r="BR163" s="32"/>
      <c r="BS163" s="32"/>
      <c r="BT163" s="32"/>
      <c r="BU163" s="32"/>
      <c r="BV163" s="32"/>
      <c r="BW163" s="32"/>
      <c r="BX163" s="32"/>
      <c r="BY163" s="32"/>
      <c r="BZ163" s="32"/>
      <c r="CA163" s="32"/>
      <c r="CB163" s="32"/>
      <c r="CC163" s="32"/>
      <c r="CD163" s="32"/>
      <c r="CE163" s="32"/>
      <c r="CF163" s="32"/>
      <c r="CG163" s="32"/>
      <c r="CH163" s="32"/>
      <c r="CI163" s="32"/>
      <c r="CJ163" s="32"/>
      <c r="CK163" s="32"/>
      <c r="CL163" s="32"/>
      <c r="CM163" s="32"/>
      <c r="CN163" s="32"/>
      <c r="CO163" s="32"/>
      <c r="CP163" s="32"/>
      <c r="CQ163" s="32"/>
      <c r="CR163" s="32"/>
      <c r="CS163" s="32"/>
      <c r="CT163" s="32"/>
      <c r="CU163" s="32"/>
      <c r="CV163" s="32"/>
      <c r="CW163" s="32"/>
      <c r="CX163" s="32"/>
      <c r="CY163" s="32"/>
      <c r="CZ163" s="32"/>
      <c r="DA163" s="32"/>
      <c r="DB163" s="32"/>
      <c r="DC163" s="32"/>
      <c r="DD163" s="32"/>
      <c r="DE163" s="32"/>
      <c r="DF163" s="32"/>
      <c r="DG163" s="32"/>
      <c r="DH163" s="32"/>
      <c r="DI163" s="32"/>
      <c r="DJ163" s="32"/>
      <c r="DK163" s="32"/>
      <c r="DL163" s="32"/>
      <c r="DM163" s="32"/>
      <c r="DN163" s="32"/>
      <c r="DO163" s="32"/>
      <c r="DP163" s="32"/>
      <c r="DQ163" s="32"/>
      <c r="DR163" s="32"/>
      <c r="DS163" s="32"/>
      <c r="DT163" s="32"/>
      <c r="DU163" s="32"/>
      <c r="DV163" s="32"/>
      <c r="DW163" s="32"/>
      <c r="DX163" s="32"/>
      <c r="DY163" s="32"/>
      <c r="DZ163" s="32"/>
      <c r="EA163" s="32"/>
      <c r="EB163" s="32"/>
      <c r="EC163" s="32"/>
      <c r="ED163" s="32"/>
      <c r="EE163" s="32"/>
      <c r="EF163" s="32"/>
      <c r="EG163" s="32"/>
    </row>
    <row r="164" spans="1:669" x14ac:dyDescent="0.25">
      <c r="A164" s="28" t="s">
        <v>77</v>
      </c>
      <c r="B164"/>
      <c r="C164" s="9"/>
      <c r="D164" s="9"/>
      <c r="E164" s="28"/>
      <c r="F164" s="28"/>
      <c r="G164" s="114"/>
      <c r="H164" s="114"/>
      <c r="I164" s="115"/>
      <c r="J164" s="115"/>
      <c r="K164" s="114"/>
      <c r="L164" s="115"/>
      <c r="M164" s="114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  <c r="BN164" s="32"/>
      <c r="BO164" s="32"/>
      <c r="BP164" s="32"/>
      <c r="BQ164" s="32"/>
      <c r="BR164" s="32"/>
      <c r="BS164" s="32"/>
      <c r="BT164" s="32"/>
      <c r="BU164" s="32"/>
      <c r="BV164" s="32"/>
      <c r="BW164" s="32"/>
      <c r="BX164" s="32"/>
      <c r="BY164" s="32"/>
      <c r="BZ164" s="32"/>
      <c r="CA164" s="32"/>
      <c r="CB164" s="32"/>
      <c r="CC164" s="32"/>
      <c r="CD164" s="32"/>
      <c r="CE164" s="32"/>
      <c r="CF164" s="32"/>
      <c r="CG164" s="32"/>
      <c r="CH164" s="32"/>
      <c r="CI164" s="32"/>
      <c r="CJ164" s="32"/>
      <c r="CK164" s="32"/>
      <c r="CL164" s="32"/>
      <c r="CM164" s="32"/>
      <c r="CN164" s="32"/>
      <c r="CO164" s="32"/>
      <c r="CP164" s="32"/>
      <c r="CQ164" s="32"/>
      <c r="CR164" s="32"/>
      <c r="CS164" s="32"/>
      <c r="CT164" s="32"/>
      <c r="CU164" s="32"/>
      <c r="CV164" s="32"/>
      <c r="CW164" s="32"/>
      <c r="CX164" s="32"/>
      <c r="CY164" s="32"/>
      <c r="CZ164" s="32"/>
      <c r="DA164" s="32"/>
      <c r="DB164" s="32"/>
      <c r="DC164" s="32"/>
      <c r="DD164" s="32"/>
      <c r="DE164" s="32"/>
      <c r="DF164" s="32"/>
      <c r="DG164" s="32"/>
      <c r="DH164" s="32"/>
      <c r="DI164" s="32"/>
      <c r="DJ164" s="32"/>
      <c r="DK164" s="32"/>
      <c r="DL164" s="32"/>
      <c r="DM164" s="32"/>
      <c r="DN164" s="32"/>
      <c r="DO164" s="32"/>
      <c r="DP164" s="32"/>
      <c r="DQ164" s="32"/>
      <c r="DR164" s="32"/>
      <c r="DS164" s="32"/>
      <c r="DT164" s="32"/>
      <c r="DU164" s="32"/>
      <c r="DV164" s="32"/>
      <c r="DW164" s="32"/>
      <c r="DX164" s="32"/>
      <c r="DY164" s="32"/>
      <c r="DZ164" s="32"/>
      <c r="EA164" s="32"/>
      <c r="EB164" s="32"/>
      <c r="EC164" s="32"/>
      <c r="ED164" s="32"/>
      <c r="EE164" s="32"/>
      <c r="EF164" s="32"/>
      <c r="EG164" s="32"/>
      <c r="NB164" s="32"/>
      <c r="NC164" s="32"/>
      <c r="ND164" s="32"/>
      <c r="NE164" s="32"/>
      <c r="NF164" s="32"/>
      <c r="NG164" s="32"/>
      <c r="NH164" s="32"/>
      <c r="NI164" s="32"/>
      <c r="NJ164" s="32"/>
      <c r="NK164" s="32"/>
      <c r="NL164" s="32"/>
      <c r="NM164" s="32"/>
      <c r="NN164" s="32"/>
      <c r="NO164" s="32"/>
      <c r="NP164" s="32"/>
      <c r="NQ164" s="32"/>
      <c r="NR164" s="32"/>
      <c r="NS164" s="32"/>
      <c r="NT164" s="32"/>
      <c r="NU164" s="32"/>
      <c r="NV164" s="32"/>
      <c r="NW164" s="32"/>
      <c r="NX164" s="32"/>
      <c r="NY164" s="32"/>
      <c r="NZ164" s="32"/>
      <c r="OA164" s="32"/>
      <c r="OB164" s="32"/>
      <c r="OC164" s="32"/>
      <c r="OD164" s="32"/>
      <c r="OE164" s="32"/>
      <c r="OF164" s="32"/>
      <c r="OG164" s="32"/>
      <c r="OH164" s="32"/>
      <c r="OI164" s="32"/>
      <c r="OJ164" s="32"/>
      <c r="OK164" s="32"/>
      <c r="OL164" s="32"/>
      <c r="OM164" s="32"/>
      <c r="ON164" s="32"/>
      <c r="OO164" s="32"/>
      <c r="OP164" s="32"/>
      <c r="OQ164" s="32"/>
      <c r="OR164" s="32"/>
      <c r="OS164" s="32"/>
      <c r="OT164" s="32"/>
      <c r="OU164" s="32"/>
      <c r="OV164" s="32"/>
      <c r="OW164" s="32"/>
      <c r="OX164" s="32"/>
      <c r="OY164" s="32"/>
      <c r="OZ164" s="32"/>
      <c r="PA164" s="32"/>
      <c r="PB164" s="32"/>
      <c r="PC164" s="32"/>
      <c r="PD164" s="32"/>
      <c r="PE164" s="32"/>
      <c r="PF164" s="32"/>
      <c r="PG164" s="32"/>
      <c r="PH164" s="32"/>
      <c r="PI164" s="32"/>
      <c r="PJ164" s="32"/>
      <c r="PK164" s="32"/>
      <c r="PL164" s="32"/>
      <c r="PM164" s="32"/>
      <c r="PN164" s="32"/>
      <c r="PO164" s="32"/>
      <c r="PP164" s="32"/>
      <c r="PQ164" s="32"/>
      <c r="PR164" s="32"/>
      <c r="PS164" s="32"/>
      <c r="PT164" s="32"/>
      <c r="PU164" s="32"/>
      <c r="PV164" s="32"/>
      <c r="PW164" s="32"/>
      <c r="PX164" s="32"/>
      <c r="PY164" s="32"/>
      <c r="PZ164" s="32"/>
      <c r="QA164" s="32"/>
      <c r="QB164" s="32"/>
      <c r="QC164" s="32"/>
      <c r="QD164" s="32"/>
      <c r="QE164" s="32"/>
      <c r="QF164" s="32"/>
      <c r="QG164" s="32"/>
      <c r="QH164" s="32"/>
      <c r="QI164" s="32"/>
      <c r="QJ164" s="32"/>
      <c r="QK164" s="32"/>
      <c r="QL164" s="32"/>
      <c r="QM164" s="32"/>
      <c r="QN164" s="32"/>
      <c r="QO164" s="32"/>
      <c r="QP164" s="32"/>
      <c r="QQ164" s="32"/>
      <c r="QR164" s="32"/>
      <c r="QS164" s="32"/>
      <c r="QT164" s="32"/>
      <c r="QU164" s="32"/>
      <c r="QV164" s="32"/>
      <c r="QW164" s="32"/>
      <c r="QX164" s="32"/>
      <c r="QY164" s="32"/>
      <c r="QZ164" s="32"/>
      <c r="RA164" s="32"/>
      <c r="RB164" s="32"/>
      <c r="RC164" s="32"/>
      <c r="RD164" s="32"/>
      <c r="RE164" s="32"/>
      <c r="RF164" s="32"/>
      <c r="RG164" s="32"/>
      <c r="RH164" s="32"/>
      <c r="RI164" s="32"/>
      <c r="RJ164" s="32"/>
      <c r="RK164" s="32"/>
      <c r="RL164" s="32"/>
      <c r="RM164" s="32"/>
      <c r="RN164" s="32"/>
      <c r="RO164" s="32"/>
      <c r="RP164" s="32"/>
      <c r="RQ164" s="32"/>
      <c r="RR164" s="32"/>
      <c r="RS164" s="32"/>
      <c r="RT164" s="32"/>
      <c r="RU164" s="32"/>
      <c r="RV164" s="32"/>
      <c r="RW164" s="32"/>
      <c r="RX164" s="32"/>
      <c r="RY164" s="32"/>
      <c r="RZ164" s="32"/>
      <c r="SA164" s="32"/>
      <c r="SB164" s="32"/>
      <c r="SC164" s="32"/>
      <c r="SD164" s="32"/>
      <c r="SE164" s="32"/>
      <c r="SF164" s="32"/>
      <c r="SG164" s="32"/>
      <c r="SH164" s="32"/>
      <c r="SI164" s="32"/>
      <c r="SJ164" s="32"/>
      <c r="SK164" s="32"/>
      <c r="SL164" s="32"/>
      <c r="SM164" s="32"/>
      <c r="SN164" s="32"/>
      <c r="SO164" s="32"/>
      <c r="SP164" s="32"/>
      <c r="SQ164" s="32"/>
      <c r="SR164" s="32"/>
      <c r="SS164" s="32"/>
      <c r="ST164" s="32"/>
      <c r="SU164" s="32"/>
      <c r="SV164" s="32"/>
      <c r="SW164" s="32"/>
      <c r="SX164" s="32"/>
      <c r="SY164" s="32"/>
      <c r="SZ164" s="32"/>
      <c r="TA164" s="32"/>
      <c r="TB164" s="32"/>
      <c r="TC164" s="32"/>
      <c r="TD164" s="32"/>
      <c r="TE164" s="32"/>
      <c r="TF164" s="32"/>
      <c r="TG164" s="32"/>
      <c r="TH164" s="32"/>
      <c r="TI164" s="32"/>
      <c r="TJ164" s="32"/>
      <c r="TK164" s="32"/>
      <c r="TL164" s="32"/>
      <c r="TM164" s="32"/>
      <c r="TN164" s="32"/>
      <c r="TO164" s="32"/>
      <c r="TP164" s="32"/>
      <c r="TQ164" s="32"/>
      <c r="TR164" s="32"/>
      <c r="TS164" s="32"/>
      <c r="TT164" s="32"/>
      <c r="TU164" s="32"/>
      <c r="TV164" s="32"/>
      <c r="TW164" s="32"/>
      <c r="TX164" s="32"/>
      <c r="TY164" s="32"/>
      <c r="TZ164" s="32"/>
      <c r="UA164" s="32"/>
      <c r="UB164" s="32"/>
      <c r="UC164" s="32"/>
      <c r="UD164" s="32"/>
      <c r="UE164" s="32"/>
      <c r="UF164" s="32"/>
      <c r="UG164" s="32"/>
      <c r="UH164" s="32"/>
      <c r="UI164" s="32"/>
      <c r="UJ164" s="32"/>
      <c r="UK164" s="32"/>
      <c r="UL164" s="32"/>
      <c r="UM164" s="32"/>
      <c r="UN164" s="32"/>
      <c r="UO164" s="32"/>
      <c r="UP164" s="32"/>
      <c r="UQ164" s="32"/>
      <c r="UR164" s="32"/>
      <c r="US164" s="32"/>
      <c r="UT164" s="32"/>
      <c r="UU164" s="32"/>
      <c r="UV164" s="32"/>
      <c r="UW164" s="32"/>
      <c r="UX164" s="32"/>
      <c r="UY164" s="32"/>
      <c r="UZ164" s="32"/>
      <c r="VA164" s="32"/>
      <c r="VB164" s="32"/>
      <c r="VC164" s="32"/>
      <c r="VD164" s="32"/>
      <c r="VE164" s="32"/>
      <c r="VF164" s="32"/>
      <c r="VG164" s="32"/>
      <c r="VH164" s="32"/>
      <c r="VI164" s="32"/>
      <c r="VJ164" s="32"/>
      <c r="VK164" s="32"/>
      <c r="VL164" s="32"/>
      <c r="VM164" s="32"/>
      <c r="VN164" s="32"/>
      <c r="VO164" s="32"/>
      <c r="VP164" s="32"/>
      <c r="VQ164" s="32"/>
      <c r="VR164" s="32"/>
      <c r="VS164" s="32"/>
      <c r="VT164" s="32"/>
      <c r="VU164" s="32"/>
      <c r="VV164" s="32"/>
      <c r="VW164" s="32"/>
      <c r="VX164" s="32"/>
      <c r="VY164" s="32"/>
      <c r="VZ164" s="32"/>
      <c r="WA164" s="32"/>
      <c r="WB164" s="32"/>
      <c r="WC164" s="32"/>
      <c r="WD164" s="32"/>
      <c r="WE164" s="32"/>
      <c r="WF164" s="32"/>
      <c r="WG164" s="32"/>
      <c r="WH164" s="32"/>
      <c r="WI164" s="32"/>
      <c r="WJ164" s="32"/>
      <c r="WK164" s="32"/>
      <c r="WL164" s="32"/>
      <c r="WM164" s="32"/>
      <c r="WN164" s="32"/>
      <c r="WO164" s="32"/>
      <c r="WP164" s="32"/>
      <c r="WQ164" s="32"/>
      <c r="WR164" s="32"/>
      <c r="WS164" s="32"/>
      <c r="WT164" s="32"/>
      <c r="WU164" s="32"/>
      <c r="WV164" s="32"/>
      <c r="WW164" s="32"/>
      <c r="WX164" s="32"/>
      <c r="WY164" s="32"/>
      <c r="WZ164" s="32"/>
      <c r="XA164" s="32"/>
      <c r="XB164" s="32"/>
      <c r="XC164" s="32"/>
      <c r="XD164" s="32"/>
      <c r="XE164" s="32"/>
      <c r="XF164" s="32"/>
      <c r="XG164" s="32"/>
      <c r="XH164" s="32"/>
      <c r="XI164" s="32"/>
      <c r="XJ164" s="32"/>
      <c r="XK164" s="32"/>
      <c r="XL164" s="32"/>
      <c r="XM164" s="32"/>
      <c r="XN164" s="32"/>
      <c r="XO164" s="32"/>
      <c r="XP164" s="32"/>
      <c r="XQ164" s="32"/>
      <c r="XR164" s="32"/>
      <c r="XS164" s="32"/>
      <c r="XT164" s="32"/>
      <c r="XU164" s="32"/>
      <c r="XV164" s="32"/>
      <c r="XW164" s="32"/>
      <c r="XX164" s="32"/>
      <c r="XY164" s="32"/>
      <c r="XZ164" s="32"/>
      <c r="YA164" s="32"/>
      <c r="YB164" s="32"/>
      <c r="YC164" s="32"/>
      <c r="YD164" s="32"/>
      <c r="YE164" s="32"/>
      <c r="YF164" s="32"/>
      <c r="YG164" s="32"/>
      <c r="YH164" s="32"/>
      <c r="YI164" s="32"/>
      <c r="YJ164" s="32"/>
      <c r="YK164" s="32"/>
      <c r="YL164" s="32"/>
      <c r="YM164" s="32"/>
      <c r="YN164" s="32"/>
      <c r="YO164" s="32"/>
      <c r="YP164" s="32"/>
      <c r="YQ164" s="32"/>
      <c r="YR164" s="32"/>
      <c r="YS164" s="32"/>
    </row>
    <row r="165" spans="1:669" x14ac:dyDescent="0.25">
      <c r="A165" t="s">
        <v>78</v>
      </c>
      <c r="B165" s="148" t="s">
        <v>15</v>
      </c>
      <c r="C165" s="5" t="s">
        <v>66</v>
      </c>
      <c r="D165" s="5" t="s">
        <v>199</v>
      </c>
      <c r="E165" s="7">
        <v>44348</v>
      </c>
      <c r="F165" s="8" t="s">
        <v>100</v>
      </c>
      <c r="G165" s="104">
        <v>46000</v>
      </c>
      <c r="H165" s="104">
        <v>1320.2</v>
      </c>
      <c r="I165" s="143">
        <v>1289.46</v>
      </c>
      <c r="J165" s="143">
        <v>1398.4</v>
      </c>
      <c r="K165" s="104">
        <v>301</v>
      </c>
      <c r="L165" s="143">
        <v>4309.0600000000004</v>
      </c>
      <c r="M165" s="104">
        <v>41690.94</v>
      </c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  <c r="BN165" s="32"/>
      <c r="BO165" s="32"/>
      <c r="BP165" s="32"/>
      <c r="BQ165" s="32"/>
      <c r="BR165" s="32"/>
      <c r="BS165" s="32"/>
      <c r="BT165" s="32"/>
      <c r="BU165" s="32"/>
      <c r="BV165" s="32"/>
      <c r="BW165" s="32"/>
      <c r="BX165" s="32"/>
      <c r="BY165" s="32"/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  <c r="CL165" s="32"/>
      <c r="CM165" s="32"/>
      <c r="CN165" s="32"/>
      <c r="CO165" s="32"/>
      <c r="CP165" s="32"/>
      <c r="CQ165" s="32"/>
      <c r="CR165" s="32"/>
      <c r="CS165" s="32"/>
      <c r="CT165" s="32"/>
      <c r="CU165" s="32"/>
      <c r="CV165" s="32"/>
      <c r="CW165" s="32"/>
      <c r="CX165" s="32"/>
      <c r="CY165" s="32"/>
      <c r="CZ165" s="32"/>
      <c r="DA165" s="32"/>
      <c r="DB165" s="32"/>
      <c r="DC165" s="32"/>
      <c r="DD165" s="32"/>
      <c r="DE165" s="32"/>
      <c r="DF165" s="32"/>
      <c r="DG165" s="32"/>
      <c r="DH165" s="32"/>
      <c r="DI165" s="32"/>
      <c r="DJ165" s="32"/>
      <c r="DK165" s="32"/>
      <c r="DL165" s="32"/>
      <c r="DM165" s="32"/>
      <c r="DN165" s="32"/>
      <c r="DO165" s="32"/>
      <c r="DP165" s="32"/>
      <c r="DQ165" s="32"/>
      <c r="DR165" s="32"/>
      <c r="DS165" s="32"/>
      <c r="DT165" s="32"/>
      <c r="DU165" s="32"/>
      <c r="DV165" s="32"/>
      <c r="DW165" s="32"/>
      <c r="DX165" s="32"/>
      <c r="DY165" s="32"/>
      <c r="DZ165" s="32"/>
      <c r="EA165" s="32"/>
      <c r="EB165" s="32"/>
      <c r="EC165" s="32"/>
      <c r="ED165" s="32"/>
      <c r="EE165" s="32"/>
      <c r="EF165" s="32"/>
      <c r="EG165" s="32"/>
    </row>
    <row r="166" spans="1:669" x14ac:dyDescent="0.25">
      <c r="A166" s="47" t="s">
        <v>13</v>
      </c>
      <c r="B166" s="67">
        <v>1</v>
      </c>
      <c r="C166" s="67"/>
      <c r="D166" s="67"/>
      <c r="E166" s="47"/>
      <c r="F166" s="47"/>
      <c r="G166" s="105">
        <f>+SUM(G165)</f>
        <v>46000</v>
      </c>
      <c r="H166" s="105">
        <f t="shared" ref="H166:L166" si="28">+SUM(H165)</f>
        <v>1320.2</v>
      </c>
      <c r="I166" s="141">
        <f>+SUM(I165)</f>
        <v>1289.46</v>
      </c>
      <c r="J166" s="141">
        <f t="shared" si="28"/>
        <v>1398.4</v>
      </c>
      <c r="K166" s="105">
        <f>K165</f>
        <v>301</v>
      </c>
      <c r="L166" s="141">
        <f t="shared" si="28"/>
        <v>4309.0600000000004</v>
      </c>
      <c r="M166" s="105">
        <f>+SUM(M165)</f>
        <v>41690.94</v>
      </c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  <c r="BH166" s="32"/>
      <c r="BI166" s="32"/>
      <c r="BJ166" s="32"/>
      <c r="BK166" s="32"/>
      <c r="BL166" s="32"/>
      <c r="BM166" s="32"/>
      <c r="BN166" s="32"/>
      <c r="BO166" s="32"/>
      <c r="BP166" s="32"/>
      <c r="BQ166" s="32"/>
      <c r="BR166" s="32"/>
      <c r="BS166" s="32"/>
      <c r="BT166" s="32"/>
      <c r="BU166" s="32"/>
      <c r="BV166" s="32"/>
      <c r="BW166" s="32"/>
      <c r="BX166" s="32"/>
      <c r="BY166" s="32"/>
      <c r="BZ166" s="32"/>
      <c r="CA166" s="32"/>
      <c r="CB166" s="32"/>
      <c r="CC166" s="32"/>
      <c r="CD166" s="32"/>
      <c r="CE166" s="32"/>
      <c r="CF166" s="32"/>
      <c r="CG166" s="32"/>
      <c r="CH166" s="32"/>
      <c r="CI166" s="32"/>
      <c r="CJ166" s="32"/>
      <c r="CK166" s="32"/>
      <c r="CL166" s="32"/>
      <c r="CM166" s="32"/>
      <c r="CN166" s="32"/>
      <c r="CO166" s="32"/>
      <c r="CP166" s="32"/>
      <c r="CQ166" s="32"/>
      <c r="CR166" s="32"/>
      <c r="CS166" s="32"/>
      <c r="CT166" s="32"/>
      <c r="CU166" s="32"/>
      <c r="CV166" s="32"/>
      <c r="CW166" s="32"/>
      <c r="CX166" s="32"/>
      <c r="CY166" s="32"/>
      <c r="CZ166" s="32"/>
      <c r="DA166" s="32"/>
      <c r="DB166" s="32"/>
      <c r="DC166" s="32"/>
      <c r="DD166" s="32"/>
      <c r="DE166" s="32"/>
      <c r="DF166" s="32"/>
      <c r="DG166" s="32"/>
      <c r="DH166" s="32"/>
      <c r="DI166" s="32"/>
      <c r="DJ166" s="32"/>
      <c r="DK166" s="32"/>
      <c r="DL166" s="32"/>
      <c r="DM166" s="32"/>
      <c r="DN166" s="32"/>
      <c r="DO166" s="32"/>
      <c r="DP166" s="32"/>
      <c r="DQ166" s="32"/>
      <c r="DR166" s="32"/>
      <c r="DS166" s="32"/>
      <c r="DT166" s="32"/>
      <c r="DU166" s="32"/>
      <c r="DV166" s="32"/>
      <c r="DW166" s="32"/>
      <c r="DX166" s="32"/>
      <c r="DY166" s="32"/>
      <c r="DZ166" s="32"/>
      <c r="EA166" s="32"/>
      <c r="EB166" s="32"/>
      <c r="EC166" s="32"/>
      <c r="ED166" s="32"/>
      <c r="EE166" s="32"/>
      <c r="EF166" s="32"/>
      <c r="EG166" s="32"/>
    </row>
    <row r="167" spans="1:669" x14ac:dyDescent="0.25">
      <c r="G167" s="143"/>
      <c r="H167" s="104"/>
      <c r="I167" s="143"/>
      <c r="J167" s="143"/>
      <c r="K167" s="143"/>
      <c r="L167" s="143"/>
      <c r="M167" s="104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  <c r="BH167" s="32"/>
      <c r="BI167" s="32"/>
      <c r="BJ167" s="32"/>
      <c r="BK167" s="32"/>
      <c r="BL167" s="32"/>
      <c r="BM167" s="32"/>
      <c r="BN167" s="32"/>
      <c r="BO167" s="32"/>
      <c r="BP167" s="32"/>
      <c r="BQ167" s="32"/>
      <c r="BR167" s="32"/>
      <c r="BS167" s="32"/>
      <c r="BT167" s="32"/>
      <c r="BU167" s="32"/>
      <c r="BV167" s="32"/>
      <c r="BW167" s="32"/>
      <c r="BX167" s="32"/>
      <c r="BY167" s="32"/>
      <c r="BZ167" s="32"/>
      <c r="CA167" s="32"/>
      <c r="CB167" s="32"/>
      <c r="CC167" s="32"/>
      <c r="CD167" s="32"/>
      <c r="CE167" s="32"/>
      <c r="CF167" s="32"/>
      <c r="CG167" s="32"/>
      <c r="CH167" s="32"/>
      <c r="CI167" s="32"/>
      <c r="CJ167" s="32"/>
      <c r="CK167" s="32"/>
      <c r="CL167" s="32"/>
      <c r="CM167" s="32"/>
      <c r="CN167" s="32"/>
      <c r="CO167" s="32"/>
      <c r="CP167" s="32"/>
      <c r="CQ167" s="32"/>
      <c r="CR167" s="32"/>
      <c r="CS167" s="32"/>
      <c r="CT167" s="32"/>
      <c r="CU167" s="32"/>
      <c r="CV167" s="32"/>
      <c r="CW167" s="32"/>
      <c r="CX167" s="32"/>
      <c r="CY167" s="32"/>
      <c r="CZ167" s="32"/>
      <c r="DA167" s="32"/>
      <c r="DB167" s="32"/>
      <c r="DC167" s="32"/>
      <c r="DD167" s="32"/>
      <c r="DE167" s="32"/>
      <c r="DF167" s="32"/>
      <c r="DG167" s="32"/>
      <c r="DH167" s="32"/>
      <c r="DI167" s="32"/>
      <c r="DJ167" s="32"/>
      <c r="DK167" s="32"/>
      <c r="DL167" s="32"/>
      <c r="DM167" s="32"/>
      <c r="DN167" s="32"/>
      <c r="DO167" s="32"/>
      <c r="DP167" s="32"/>
      <c r="DQ167" s="32"/>
      <c r="DR167" s="32"/>
      <c r="DS167" s="32"/>
      <c r="DT167" s="32"/>
      <c r="DU167" s="32"/>
      <c r="DV167" s="32"/>
      <c r="DW167" s="32"/>
      <c r="DX167" s="32"/>
      <c r="DY167" s="32"/>
      <c r="DZ167" s="32"/>
      <c r="EA167" s="32"/>
      <c r="EB167" s="32"/>
      <c r="EC167" s="32"/>
      <c r="ED167" s="32"/>
      <c r="EE167" s="32"/>
      <c r="EF167" s="32"/>
      <c r="EG167" s="32"/>
    </row>
    <row r="168" spans="1:669" x14ac:dyDescent="0.25">
      <c r="A168" s="29" t="s">
        <v>157</v>
      </c>
      <c r="B168" s="13"/>
      <c r="C168" s="14"/>
      <c r="D168" s="14"/>
      <c r="E168" s="29"/>
      <c r="F168" s="29"/>
      <c r="G168" s="142"/>
      <c r="H168" s="121"/>
      <c r="I168" s="142"/>
      <c r="J168" s="142"/>
      <c r="K168" s="142"/>
      <c r="L168" s="142"/>
      <c r="M168" s="121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  <c r="BH168" s="32"/>
      <c r="BI168" s="32"/>
      <c r="BJ168" s="32"/>
      <c r="BK168" s="32"/>
      <c r="BL168" s="32"/>
      <c r="BM168" s="32"/>
      <c r="BN168" s="32"/>
      <c r="BO168" s="32"/>
      <c r="BP168" s="32"/>
      <c r="BQ168" s="32"/>
      <c r="BR168" s="32"/>
      <c r="BS168" s="32"/>
      <c r="BT168" s="32"/>
      <c r="BU168" s="32"/>
      <c r="BV168" s="32"/>
      <c r="BW168" s="32"/>
      <c r="BX168" s="32"/>
      <c r="BY168" s="32"/>
      <c r="BZ168" s="32"/>
      <c r="CA168" s="32"/>
      <c r="CB168" s="32"/>
      <c r="CC168" s="32"/>
      <c r="CD168" s="32"/>
      <c r="CE168" s="32"/>
      <c r="CF168" s="32"/>
      <c r="CG168" s="32"/>
      <c r="CH168" s="32"/>
      <c r="CI168" s="32"/>
      <c r="CJ168" s="32"/>
      <c r="CK168" s="32"/>
      <c r="CL168" s="32"/>
      <c r="CM168" s="32"/>
      <c r="CN168" s="32"/>
      <c r="CO168" s="32"/>
      <c r="CP168" s="32"/>
      <c r="CQ168" s="32"/>
      <c r="CR168" s="32"/>
      <c r="CS168" s="32"/>
      <c r="CT168" s="32"/>
      <c r="CU168" s="32"/>
      <c r="CV168" s="32"/>
      <c r="CW168" s="32"/>
      <c r="CX168" s="32"/>
      <c r="CY168" s="32"/>
      <c r="CZ168" s="32"/>
      <c r="DA168" s="32"/>
      <c r="DB168" s="32"/>
      <c r="DC168" s="32"/>
      <c r="DD168" s="32"/>
      <c r="DE168" s="32"/>
      <c r="DF168" s="32"/>
      <c r="DG168" s="32"/>
      <c r="DH168" s="32"/>
      <c r="DI168" s="32"/>
      <c r="DJ168" s="32"/>
      <c r="DK168" s="32"/>
      <c r="DL168" s="32"/>
      <c r="DM168" s="32"/>
      <c r="DN168" s="32"/>
      <c r="DO168" s="32"/>
      <c r="DP168" s="32"/>
      <c r="DQ168" s="32"/>
      <c r="DR168" s="32"/>
      <c r="DS168" s="32"/>
      <c r="DT168" s="32"/>
      <c r="DU168" s="32"/>
      <c r="DV168" s="32"/>
      <c r="DW168" s="32"/>
      <c r="DX168" s="32"/>
      <c r="DY168" s="32"/>
      <c r="DZ168" s="32"/>
      <c r="EA168" s="32"/>
      <c r="EB168" s="32"/>
      <c r="EC168" s="32"/>
      <c r="ED168" s="32"/>
      <c r="EE168" s="32"/>
      <c r="EF168" s="32"/>
      <c r="EG168" s="32"/>
    </row>
    <row r="169" spans="1:669" x14ac:dyDescent="0.25">
      <c r="A169" s="32" t="s">
        <v>194</v>
      </c>
      <c r="B169" s="74" t="s">
        <v>159</v>
      </c>
      <c r="C169" s="15" t="s">
        <v>67</v>
      </c>
      <c r="D169" s="15" t="s">
        <v>199</v>
      </c>
      <c r="E169" s="16">
        <v>44774</v>
      </c>
      <c r="F169" s="12" t="s">
        <v>100</v>
      </c>
      <c r="G169" s="138">
        <v>40000</v>
      </c>
      <c r="H169" s="138">
        <v>1148</v>
      </c>
      <c r="I169" s="138">
        <v>442.65</v>
      </c>
      <c r="J169" s="138">
        <v>1216</v>
      </c>
      <c r="K169" s="104">
        <v>25</v>
      </c>
      <c r="L169" s="138">
        <v>2831.65</v>
      </c>
      <c r="M169" s="138">
        <v>37168.35</v>
      </c>
      <c r="S169" s="32"/>
      <c r="T169" s="32"/>
      <c r="U169" s="32"/>
      <c r="V169" s="32"/>
      <c r="W169" s="32"/>
      <c r="X169" s="32"/>
      <c r="Y169" s="32"/>
      <c r="Z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  <c r="BH169" s="32"/>
      <c r="BI169" s="32"/>
      <c r="BJ169" s="32"/>
      <c r="BK169" s="32"/>
      <c r="BL169" s="32"/>
      <c r="BM169" s="32"/>
      <c r="BN169" s="32"/>
      <c r="BO169" s="32"/>
      <c r="BP169" s="32"/>
      <c r="BQ169" s="32"/>
      <c r="BR169" s="32"/>
      <c r="BS169" s="32"/>
      <c r="BT169" s="32"/>
      <c r="BU169" s="32"/>
      <c r="BV169" s="32"/>
      <c r="BW169" s="32"/>
      <c r="BX169" s="32"/>
      <c r="BY169" s="32"/>
      <c r="BZ169" s="32"/>
      <c r="CA169" s="32"/>
      <c r="CB169" s="32"/>
      <c r="CC169" s="32"/>
      <c r="CD169" s="32"/>
      <c r="CE169" s="32"/>
      <c r="CF169" s="32"/>
      <c r="CG169" s="32"/>
      <c r="CH169" s="32"/>
      <c r="CI169" s="32"/>
      <c r="CJ169" s="32"/>
      <c r="CK169" s="32"/>
      <c r="CL169" s="32"/>
      <c r="CM169" s="32"/>
      <c r="CN169" s="32"/>
      <c r="CO169" s="32"/>
      <c r="CP169" s="32"/>
      <c r="CQ169" s="32"/>
      <c r="CR169" s="32"/>
      <c r="CS169" s="32"/>
      <c r="CT169" s="32"/>
      <c r="CU169" s="32"/>
      <c r="CV169" s="32"/>
      <c r="CW169" s="32"/>
      <c r="CX169" s="32"/>
      <c r="CY169" s="32"/>
      <c r="CZ169" s="32"/>
      <c r="DA169" s="32"/>
      <c r="DB169" s="32"/>
      <c r="DC169" s="32"/>
      <c r="DD169" s="32"/>
      <c r="DE169" s="32"/>
      <c r="DF169" s="32"/>
      <c r="DG169" s="32"/>
      <c r="DH169" s="32"/>
      <c r="DI169" s="32"/>
      <c r="DJ169" s="32"/>
      <c r="DK169" s="32"/>
      <c r="DL169" s="32"/>
      <c r="DM169" s="32"/>
      <c r="DN169" s="32"/>
      <c r="DO169" s="32"/>
      <c r="DP169" s="32"/>
      <c r="DQ169" s="32"/>
      <c r="DR169" s="32"/>
      <c r="DS169" s="32"/>
      <c r="DT169" s="32"/>
      <c r="DU169" s="32"/>
      <c r="DV169" s="32"/>
      <c r="DW169" s="32"/>
      <c r="DX169" s="32"/>
      <c r="DY169" s="32"/>
      <c r="DZ169" s="32"/>
      <c r="EA169" s="32"/>
      <c r="EB169" s="32"/>
      <c r="EC169" s="32"/>
      <c r="ED169" s="32"/>
      <c r="EE169" s="32"/>
      <c r="EF169" s="32"/>
      <c r="EG169" s="32"/>
    </row>
    <row r="170" spans="1:669" x14ac:dyDescent="0.25">
      <c r="A170" s="32" t="s">
        <v>158</v>
      </c>
      <c r="B170" s="4" t="s">
        <v>159</v>
      </c>
      <c r="C170" s="15" t="s">
        <v>67</v>
      </c>
      <c r="D170" s="15" t="s">
        <v>199</v>
      </c>
      <c r="E170" s="16">
        <v>44621</v>
      </c>
      <c r="F170" s="8" t="s">
        <v>100</v>
      </c>
      <c r="G170" s="138">
        <v>46000</v>
      </c>
      <c r="H170" s="138">
        <v>1320.2</v>
      </c>
      <c r="I170" s="143">
        <v>1289.46</v>
      </c>
      <c r="J170" s="138">
        <v>1398.4</v>
      </c>
      <c r="K170" s="104">
        <v>25</v>
      </c>
      <c r="L170" s="138">
        <v>4033.06</v>
      </c>
      <c r="M170" s="138">
        <v>41966.94</v>
      </c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  <c r="BH170" s="32"/>
      <c r="BI170" s="32"/>
      <c r="BJ170" s="32"/>
      <c r="BK170" s="32"/>
      <c r="BL170" s="32"/>
      <c r="BM170" s="32"/>
      <c r="BN170" s="32"/>
      <c r="BO170" s="32"/>
      <c r="BP170" s="32"/>
      <c r="BQ170" s="32"/>
      <c r="BR170" s="32"/>
      <c r="BS170" s="32"/>
      <c r="BT170" s="32"/>
      <c r="BU170" s="32"/>
      <c r="BV170" s="32"/>
      <c r="BW170" s="32"/>
      <c r="BX170" s="32"/>
      <c r="BY170" s="32"/>
      <c r="BZ170" s="32"/>
      <c r="CA170" s="32"/>
      <c r="CB170" s="32"/>
      <c r="CC170" s="32"/>
      <c r="CD170" s="32"/>
      <c r="CE170" s="32"/>
      <c r="CF170" s="32"/>
      <c r="CG170" s="32"/>
      <c r="CH170" s="32"/>
      <c r="CI170" s="32"/>
      <c r="CJ170" s="32"/>
      <c r="CK170" s="32"/>
      <c r="CL170" s="32"/>
      <c r="CM170" s="32"/>
      <c r="CN170" s="32"/>
      <c r="CO170" s="32"/>
      <c r="CP170" s="32"/>
      <c r="CQ170" s="32"/>
      <c r="CR170" s="32"/>
      <c r="CS170" s="32"/>
      <c r="CT170" s="32"/>
      <c r="CU170" s="32"/>
      <c r="CV170" s="32"/>
      <c r="CW170" s="32"/>
      <c r="CX170" s="32"/>
      <c r="CY170" s="32"/>
      <c r="CZ170" s="32"/>
      <c r="DA170" s="32"/>
      <c r="DB170" s="32"/>
      <c r="DC170" s="32"/>
      <c r="DD170" s="32"/>
      <c r="DE170" s="32"/>
      <c r="DF170" s="32"/>
      <c r="DG170" s="32"/>
      <c r="DH170" s="32"/>
      <c r="DI170" s="32"/>
      <c r="DJ170" s="32"/>
      <c r="DK170" s="32"/>
      <c r="DL170" s="32"/>
      <c r="DM170" s="32"/>
      <c r="DN170" s="32"/>
      <c r="DO170" s="32"/>
      <c r="DP170" s="32"/>
      <c r="DQ170" s="32"/>
      <c r="DR170" s="32"/>
      <c r="DS170" s="32"/>
      <c r="DT170" s="32"/>
      <c r="DU170" s="32"/>
      <c r="DV170" s="32"/>
      <c r="DW170" s="32"/>
      <c r="DX170" s="32"/>
      <c r="DY170" s="32"/>
      <c r="DZ170" s="32"/>
      <c r="EA170" s="32"/>
      <c r="EB170" s="32"/>
      <c r="EC170" s="32"/>
      <c r="ED170" s="32"/>
      <c r="EE170" s="32"/>
      <c r="EF170" s="32"/>
      <c r="EG170" s="32"/>
    </row>
    <row r="171" spans="1:669" x14ac:dyDescent="0.25">
      <c r="A171" s="47" t="s">
        <v>13</v>
      </c>
      <c r="B171" s="67">
        <v>2</v>
      </c>
      <c r="C171" s="53"/>
      <c r="D171" s="53"/>
      <c r="E171" s="47"/>
      <c r="F171" s="47"/>
      <c r="G171" s="141">
        <f>+G170+G169</f>
        <v>86000</v>
      </c>
      <c r="H171" s="105">
        <f>H170+H169</f>
        <v>2468.1999999999998</v>
      </c>
      <c r="I171" s="141">
        <f>+I170+I169</f>
        <v>1732.1100000000001</v>
      </c>
      <c r="J171" s="141">
        <f>SUM(J170:J170)+J169</f>
        <v>2614.4</v>
      </c>
      <c r="K171" s="141">
        <f>SUM(K169:K170)</f>
        <v>50</v>
      </c>
      <c r="L171" s="141">
        <f>+L170+L169</f>
        <v>6864.71</v>
      </c>
      <c r="M171" s="105">
        <f>M170+M169</f>
        <v>79135.290000000008</v>
      </c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  <c r="BH171" s="32"/>
      <c r="BI171" s="32"/>
      <c r="BJ171" s="32"/>
      <c r="BK171" s="32"/>
      <c r="BL171" s="32"/>
      <c r="BM171" s="32"/>
      <c r="BN171" s="32"/>
      <c r="BO171" s="32"/>
      <c r="BP171" s="32"/>
      <c r="BQ171" s="32"/>
      <c r="BR171" s="32"/>
      <c r="BS171" s="32"/>
      <c r="BT171" s="32"/>
      <c r="BU171" s="32"/>
      <c r="BV171" s="32"/>
      <c r="BW171" s="32"/>
      <c r="BX171" s="32"/>
      <c r="BY171" s="32"/>
      <c r="BZ171" s="32"/>
      <c r="CA171" s="32"/>
      <c r="CB171" s="32"/>
      <c r="CC171" s="32"/>
      <c r="CD171" s="32"/>
      <c r="CE171" s="32"/>
      <c r="CF171" s="32"/>
      <c r="CG171" s="32"/>
      <c r="CH171" s="32"/>
      <c r="CI171" s="32"/>
      <c r="CJ171" s="32"/>
      <c r="CK171" s="32"/>
      <c r="CL171" s="32"/>
      <c r="CM171" s="32"/>
      <c r="CN171" s="32"/>
      <c r="CO171" s="32"/>
      <c r="CP171" s="32"/>
      <c r="CQ171" s="32"/>
      <c r="CR171" s="32"/>
      <c r="CS171" s="32"/>
      <c r="CT171" s="32"/>
      <c r="CU171" s="32"/>
      <c r="CV171" s="32"/>
      <c r="CW171" s="32"/>
      <c r="CX171" s="32"/>
      <c r="CY171" s="32"/>
      <c r="CZ171" s="32"/>
      <c r="DA171" s="32"/>
      <c r="DB171" s="32"/>
      <c r="DC171" s="32"/>
      <c r="DD171" s="32"/>
      <c r="DE171" s="32"/>
      <c r="DF171" s="32"/>
      <c r="DG171" s="32"/>
      <c r="DH171" s="32"/>
      <c r="DI171" s="32"/>
      <c r="DJ171" s="32"/>
      <c r="DK171" s="32"/>
      <c r="DL171" s="32"/>
      <c r="DM171" s="32"/>
      <c r="DN171" s="32"/>
      <c r="DO171" s="32"/>
      <c r="DP171" s="32"/>
      <c r="DQ171" s="32"/>
      <c r="DR171" s="32"/>
      <c r="DS171" s="32"/>
      <c r="DT171" s="32"/>
      <c r="DU171" s="32"/>
      <c r="DV171" s="32"/>
      <c r="DW171" s="32"/>
      <c r="DX171" s="32"/>
      <c r="DY171" s="32"/>
      <c r="DZ171" s="32"/>
      <c r="EA171" s="32"/>
      <c r="EB171" s="32"/>
      <c r="EC171" s="32"/>
      <c r="ED171" s="32"/>
      <c r="EE171" s="32"/>
      <c r="EF171" s="32"/>
      <c r="EG171" s="32"/>
    </row>
    <row r="172" spans="1:669" x14ac:dyDescent="0.25">
      <c r="A172" s="32"/>
      <c r="B172" s="12"/>
      <c r="C172" s="12"/>
      <c r="D172" s="12"/>
      <c r="E172" s="32"/>
      <c r="F172" s="32"/>
      <c r="G172" s="146"/>
      <c r="H172" s="147"/>
      <c r="I172" s="146"/>
      <c r="J172" s="146"/>
      <c r="K172" s="146"/>
      <c r="L172" s="146"/>
      <c r="M172" s="147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  <c r="BH172" s="32"/>
      <c r="BI172" s="32"/>
      <c r="BJ172" s="32"/>
      <c r="BK172" s="32"/>
      <c r="BL172" s="32"/>
      <c r="BM172" s="32"/>
      <c r="BN172" s="32"/>
      <c r="BO172" s="32"/>
      <c r="BP172" s="32"/>
      <c r="BQ172" s="32"/>
      <c r="BR172" s="32"/>
      <c r="BS172" s="32"/>
      <c r="BT172" s="32"/>
      <c r="BU172" s="32"/>
      <c r="BV172" s="32"/>
      <c r="BW172" s="32"/>
      <c r="BX172" s="32"/>
      <c r="BY172" s="32"/>
      <c r="BZ172" s="32"/>
      <c r="CA172" s="32"/>
      <c r="CB172" s="32"/>
      <c r="CC172" s="32"/>
      <c r="CD172" s="32"/>
      <c r="CE172" s="32"/>
      <c r="CF172" s="32"/>
      <c r="CG172" s="32"/>
      <c r="CH172" s="32"/>
      <c r="CI172" s="32"/>
      <c r="CJ172" s="32"/>
      <c r="CK172" s="32"/>
      <c r="CL172" s="32"/>
      <c r="CM172" s="32"/>
      <c r="CN172" s="32"/>
      <c r="CO172" s="32"/>
      <c r="CP172" s="32"/>
      <c r="CQ172" s="32"/>
      <c r="CR172" s="32"/>
      <c r="CS172" s="32"/>
      <c r="CT172" s="32"/>
      <c r="CU172" s="32"/>
      <c r="CV172" s="32"/>
      <c r="CW172" s="32"/>
      <c r="CX172" s="32"/>
      <c r="CY172" s="32"/>
      <c r="CZ172" s="32"/>
      <c r="DA172" s="32"/>
      <c r="DB172" s="32"/>
      <c r="DC172" s="32"/>
      <c r="DD172" s="32"/>
      <c r="DE172" s="32"/>
      <c r="DF172" s="32"/>
      <c r="DG172" s="32"/>
      <c r="DH172" s="32"/>
      <c r="DI172" s="32"/>
      <c r="DJ172" s="32"/>
      <c r="DK172" s="32"/>
      <c r="DL172" s="32"/>
      <c r="DM172" s="32"/>
      <c r="DN172" s="32"/>
      <c r="DO172" s="32"/>
      <c r="DP172" s="32"/>
      <c r="DQ172" s="32"/>
      <c r="DR172" s="32"/>
      <c r="DS172" s="32"/>
      <c r="DT172" s="32"/>
      <c r="DU172" s="32"/>
      <c r="DV172" s="32"/>
      <c r="DW172" s="32"/>
      <c r="DX172" s="32"/>
      <c r="DY172" s="32"/>
      <c r="DZ172" s="32"/>
      <c r="EA172" s="32"/>
      <c r="EB172" s="32"/>
      <c r="EC172" s="32"/>
      <c r="ED172" s="32"/>
      <c r="EE172" s="32"/>
      <c r="EF172" s="32"/>
      <c r="EG172" s="32"/>
    </row>
    <row r="173" spans="1:669" x14ac:dyDescent="0.25">
      <c r="A173" s="29" t="s">
        <v>212</v>
      </c>
      <c r="B173" s="13"/>
      <c r="C173" s="14"/>
      <c r="D173" s="14"/>
      <c r="E173" s="29"/>
      <c r="F173" s="29"/>
      <c r="G173" s="142"/>
      <c r="H173" s="121"/>
      <c r="I173" s="142"/>
      <c r="J173" s="142"/>
      <c r="K173" s="142"/>
      <c r="L173" s="142"/>
      <c r="M173" s="121"/>
      <c r="AH173" s="32"/>
      <c r="AI173" s="32"/>
      <c r="AJ173" s="32"/>
      <c r="AK173" s="32"/>
      <c r="AL173" s="32"/>
      <c r="AM173" s="32"/>
      <c r="AN173" s="32"/>
      <c r="AO173" s="32"/>
      <c r="AP173" s="32"/>
      <c r="AQ173" s="32"/>
      <c r="AR173" s="32"/>
      <c r="AS173" s="32"/>
      <c r="AT173" s="32"/>
      <c r="AU173" s="32"/>
      <c r="AV173" s="32"/>
      <c r="AW173" s="32"/>
      <c r="AX173" s="32"/>
      <c r="AY173" s="32"/>
      <c r="AZ173" s="32"/>
      <c r="BA173" s="32"/>
      <c r="BB173" s="32"/>
      <c r="BC173" s="32"/>
      <c r="BD173" s="32"/>
      <c r="BE173" s="32"/>
      <c r="BF173" s="32"/>
      <c r="BG173" s="32"/>
      <c r="BH173" s="32"/>
      <c r="BI173" s="32"/>
      <c r="BJ173" s="32"/>
      <c r="BK173" s="32"/>
      <c r="BL173" s="32"/>
      <c r="BM173" s="32"/>
      <c r="BN173" s="32"/>
      <c r="BO173" s="32"/>
      <c r="BP173" s="32"/>
      <c r="BQ173" s="32"/>
      <c r="BR173" s="32"/>
      <c r="BS173" s="32"/>
      <c r="BT173" s="32"/>
      <c r="BU173" s="32"/>
      <c r="BV173" s="32"/>
      <c r="BW173" s="32"/>
      <c r="BX173" s="32"/>
      <c r="BY173" s="32"/>
      <c r="BZ173" s="32"/>
      <c r="CA173" s="32"/>
      <c r="CB173" s="32"/>
      <c r="CC173" s="32"/>
      <c r="CD173" s="32"/>
      <c r="CE173" s="32"/>
      <c r="CF173" s="32"/>
      <c r="CG173" s="32"/>
      <c r="CH173" s="32"/>
      <c r="CI173" s="32"/>
      <c r="CJ173" s="32"/>
      <c r="CK173" s="32"/>
      <c r="CL173" s="32"/>
      <c r="CM173" s="32"/>
      <c r="CN173" s="32"/>
      <c r="CO173" s="32"/>
      <c r="CP173" s="32"/>
      <c r="CQ173" s="32"/>
      <c r="CR173" s="32"/>
      <c r="CS173" s="32"/>
      <c r="CT173" s="32"/>
      <c r="CU173" s="32"/>
      <c r="CV173" s="32"/>
      <c r="CW173" s="32"/>
      <c r="CX173" s="32"/>
      <c r="CY173" s="32"/>
      <c r="CZ173" s="32"/>
      <c r="DA173" s="32"/>
      <c r="DB173" s="32"/>
      <c r="DC173" s="32"/>
      <c r="DD173" s="32"/>
      <c r="DE173" s="32"/>
      <c r="DF173" s="32"/>
      <c r="DG173" s="32"/>
      <c r="DH173" s="32"/>
      <c r="DI173" s="32"/>
      <c r="DJ173" s="32"/>
      <c r="DK173" s="32"/>
      <c r="DL173" s="32"/>
      <c r="DM173" s="32"/>
      <c r="DN173" s="32"/>
      <c r="DO173" s="32"/>
      <c r="DP173" s="32"/>
      <c r="DQ173" s="32"/>
      <c r="DR173" s="32"/>
      <c r="DS173" s="32"/>
      <c r="DT173" s="32"/>
      <c r="DU173" s="32"/>
      <c r="DV173" s="32"/>
      <c r="DW173" s="32"/>
      <c r="DX173" s="32"/>
      <c r="DY173" s="32"/>
      <c r="DZ173" s="32"/>
      <c r="EA173" s="32"/>
      <c r="EB173" s="32"/>
      <c r="EC173" s="32"/>
      <c r="ED173" s="32"/>
      <c r="EE173" s="32"/>
      <c r="EF173" s="32"/>
      <c r="EG173" s="32"/>
      <c r="NB173" s="36"/>
      <c r="NC173" s="36"/>
      <c r="ND173" s="36"/>
      <c r="NE173" s="36"/>
      <c r="NF173" s="36"/>
      <c r="NG173" s="36"/>
      <c r="NH173" s="36"/>
      <c r="NI173" s="36"/>
      <c r="NJ173" s="36"/>
      <c r="NK173" s="36"/>
      <c r="NL173" s="36"/>
      <c r="NM173" s="36"/>
      <c r="NN173" s="36"/>
      <c r="NO173" s="36"/>
      <c r="NP173" s="36"/>
      <c r="NQ173" s="36"/>
      <c r="NR173" s="36"/>
      <c r="NS173" s="36"/>
      <c r="NT173" s="36"/>
      <c r="NU173" s="36"/>
      <c r="NV173" s="36"/>
      <c r="NW173" s="36"/>
      <c r="NX173" s="36"/>
      <c r="NY173" s="36"/>
      <c r="NZ173" s="36"/>
      <c r="OA173" s="36"/>
      <c r="OB173" s="36"/>
      <c r="OC173" s="36"/>
      <c r="OD173" s="36"/>
      <c r="OE173" s="36"/>
      <c r="OF173" s="36"/>
      <c r="OG173" s="36"/>
      <c r="OH173" s="36"/>
      <c r="OI173" s="36"/>
      <c r="OJ173" s="36"/>
      <c r="OK173" s="36"/>
      <c r="OL173" s="36"/>
      <c r="OM173" s="36"/>
      <c r="ON173" s="36"/>
      <c r="OO173" s="36"/>
      <c r="OP173" s="36"/>
      <c r="OQ173" s="36"/>
      <c r="OR173" s="36"/>
      <c r="OS173" s="36"/>
      <c r="OT173" s="36"/>
      <c r="OU173" s="36"/>
      <c r="OV173" s="36"/>
      <c r="OW173" s="36"/>
      <c r="OX173" s="36"/>
      <c r="OY173" s="36"/>
      <c r="OZ173" s="36"/>
      <c r="PA173" s="36"/>
      <c r="PB173" s="36"/>
      <c r="PC173" s="36"/>
      <c r="PD173" s="36"/>
      <c r="PE173" s="36"/>
      <c r="PF173" s="36"/>
      <c r="PG173" s="36"/>
      <c r="PH173" s="36"/>
      <c r="PI173" s="36"/>
      <c r="PJ173" s="36"/>
      <c r="PK173" s="36"/>
      <c r="PL173" s="36"/>
      <c r="PM173" s="36"/>
      <c r="PN173" s="36"/>
      <c r="PO173" s="36"/>
      <c r="PP173" s="36"/>
      <c r="PQ173" s="36"/>
      <c r="PR173" s="36"/>
      <c r="PS173" s="36"/>
      <c r="PT173" s="36"/>
      <c r="PU173" s="36"/>
      <c r="PV173" s="36"/>
      <c r="PW173" s="36"/>
      <c r="PX173" s="36"/>
      <c r="PY173" s="36"/>
      <c r="PZ173" s="36"/>
      <c r="QA173" s="36"/>
      <c r="QB173" s="36"/>
      <c r="QC173" s="36"/>
      <c r="QD173" s="36"/>
      <c r="QE173" s="36"/>
      <c r="QF173" s="36"/>
      <c r="QG173" s="36"/>
      <c r="QH173" s="36"/>
      <c r="QI173" s="36"/>
      <c r="QJ173" s="36"/>
      <c r="QK173" s="36"/>
      <c r="QL173" s="36"/>
      <c r="QM173" s="36"/>
      <c r="QN173" s="36"/>
      <c r="QO173" s="36"/>
      <c r="QP173" s="36"/>
      <c r="QQ173" s="36"/>
      <c r="QR173" s="36"/>
      <c r="QS173" s="36"/>
      <c r="QT173" s="36"/>
      <c r="QU173" s="36"/>
      <c r="QV173" s="36"/>
      <c r="QW173" s="36"/>
      <c r="QX173" s="36"/>
      <c r="QY173" s="36"/>
      <c r="QZ173" s="36"/>
      <c r="RA173" s="36"/>
      <c r="RB173" s="36"/>
      <c r="RC173" s="36"/>
      <c r="RD173" s="36"/>
      <c r="RE173" s="36"/>
      <c r="RF173" s="36"/>
      <c r="RG173" s="36"/>
      <c r="RH173" s="36"/>
      <c r="RI173" s="36"/>
      <c r="RJ173" s="36"/>
      <c r="RK173" s="36"/>
      <c r="RL173" s="36"/>
      <c r="RM173" s="36"/>
      <c r="RN173" s="36"/>
      <c r="RO173" s="36"/>
      <c r="RP173" s="36"/>
      <c r="RQ173" s="36"/>
      <c r="RR173" s="36"/>
      <c r="RS173" s="36"/>
      <c r="RT173" s="36"/>
      <c r="RU173" s="36"/>
      <c r="RV173" s="36"/>
      <c r="RW173" s="36"/>
      <c r="RX173" s="36"/>
      <c r="RY173" s="36"/>
      <c r="RZ173" s="36"/>
      <c r="SA173" s="36"/>
      <c r="SB173" s="36"/>
      <c r="SC173" s="36"/>
      <c r="SD173" s="36"/>
      <c r="SE173" s="36"/>
      <c r="SF173" s="36"/>
      <c r="SG173" s="36"/>
      <c r="SH173" s="36"/>
      <c r="SI173" s="36"/>
      <c r="SJ173" s="36"/>
      <c r="SK173" s="36"/>
      <c r="SL173" s="36"/>
      <c r="SM173" s="36"/>
      <c r="SN173" s="36"/>
      <c r="SO173" s="36"/>
      <c r="SP173" s="36"/>
      <c r="SQ173" s="36"/>
      <c r="SR173" s="36"/>
      <c r="SS173" s="36"/>
      <c r="ST173" s="36"/>
      <c r="SU173" s="36"/>
      <c r="SV173" s="36"/>
      <c r="SW173" s="36"/>
      <c r="SX173" s="36"/>
      <c r="SY173" s="36"/>
      <c r="SZ173" s="36"/>
      <c r="TA173" s="36"/>
      <c r="TB173" s="36"/>
      <c r="TC173" s="36"/>
      <c r="TD173" s="36"/>
      <c r="TE173" s="36"/>
      <c r="TF173" s="36"/>
      <c r="TG173" s="36"/>
      <c r="TH173" s="36"/>
      <c r="TI173" s="36"/>
      <c r="TJ173" s="36"/>
      <c r="TK173" s="36"/>
      <c r="TL173" s="36"/>
      <c r="TM173" s="36"/>
      <c r="TN173" s="36"/>
      <c r="TO173" s="36"/>
      <c r="TP173" s="36"/>
      <c r="TQ173" s="36"/>
      <c r="TR173" s="36"/>
      <c r="TS173" s="36"/>
      <c r="TT173" s="36"/>
      <c r="TU173" s="36"/>
      <c r="TV173" s="36"/>
      <c r="TW173" s="36"/>
      <c r="TX173" s="36"/>
      <c r="TY173" s="36"/>
      <c r="TZ173" s="36"/>
      <c r="UA173" s="36"/>
      <c r="UB173" s="36"/>
      <c r="UC173" s="36"/>
      <c r="UD173" s="36"/>
      <c r="UE173" s="36"/>
      <c r="UF173" s="36"/>
      <c r="UG173" s="36"/>
      <c r="UH173" s="36"/>
      <c r="UI173" s="36"/>
      <c r="UJ173" s="36"/>
      <c r="UK173" s="36"/>
      <c r="UL173" s="36"/>
      <c r="UM173" s="36"/>
      <c r="UN173" s="36"/>
      <c r="UO173" s="36"/>
      <c r="UP173" s="36"/>
      <c r="UQ173" s="36"/>
      <c r="UR173" s="36"/>
      <c r="US173" s="36"/>
      <c r="UT173" s="36"/>
      <c r="UU173" s="36"/>
      <c r="UV173" s="36"/>
      <c r="UW173" s="36"/>
      <c r="UX173" s="36"/>
      <c r="UY173" s="36"/>
      <c r="UZ173" s="36"/>
      <c r="VA173" s="36"/>
      <c r="VB173" s="36"/>
      <c r="VC173" s="36"/>
      <c r="VD173" s="36"/>
      <c r="VE173" s="36"/>
      <c r="VF173" s="36"/>
      <c r="VG173" s="36"/>
      <c r="VH173" s="36"/>
      <c r="VI173" s="36"/>
      <c r="VJ173" s="36"/>
      <c r="VK173" s="36"/>
      <c r="VL173" s="36"/>
      <c r="VM173" s="36"/>
      <c r="VN173" s="36"/>
      <c r="VO173" s="36"/>
      <c r="VP173" s="36"/>
      <c r="VQ173" s="36"/>
      <c r="VR173" s="36"/>
      <c r="VS173" s="36"/>
      <c r="VT173" s="36"/>
      <c r="VU173" s="36"/>
      <c r="VV173" s="36"/>
      <c r="VW173" s="36"/>
      <c r="VX173" s="36"/>
      <c r="VY173" s="36"/>
      <c r="VZ173" s="36"/>
      <c r="WA173" s="36"/>
      <c r="WB173" s="36"/>
      <c r="WC173" s="36"/>
      <c r="WD173" s="36"/>
      <c r="WE173" s="36"/>
      <c r="WF173" s="36"/>
      <c r="WG173" s="36"/>
      <c r="WH173" s="36"/>
      <c r="WI173" s="36"/>
      <c r="WJ173" s="36"/>
      <c r="WK173" s="36"/>
      <c r="WL173" s="36"/>
      <c r="WM173" s="36"/>
      <c r="WN173" s="36"/>
      <c r="WO173" s="36"/>
      <c r="WP173" s="36"/>
      <c r="WQ173" s="36"/>
      <c r="WR173" s="36"/>
      <c r="WS173" s="36"/>
      <c r="WT173" s="36"/>
      <c r="WU173" s="36"/>
      <c r="WV173" s="36"/>
      <c r="WW173" s="36"/>
      <c r="WX173" s="36"/>
      <c r="WY173" s="36"/>
      <c r="WZ173" s="36"/>
      <c r="XA173" s="36"/>
      <c r="XB173" s="36"/>
      <c r="XC173" s="36"/>
      <c r="XD173" s="36"/>
      <c r="XE173" s="36"/>
      <c r="XF173" s="36"/>
      <c r="XG173" s="36"/>
      <c r="XH173" s="36"/>
      <c r="XI173" s="36"/>
      <c r="XJ173" s="36"/>
      <c r="XK173" s="36"/>
      <c r="XL173" s="36"/>
      <c r="XM173" s="36"/>
      <c r="XN173" s="36"/>
      <c r="XO173" s="36"/>
      <c r="XP173" s="36"/>
      <c r="XQ173" s="36"/>
      <c r="XR173" s="36"/>
      <c r="XS173" s="36"/>
      <c r="XT173" s="36"/>
      <c r="XU173" s="36"/>
      <c r="XV173" s="36"/>
      <c r="XW173" s="36"/>
      <c r="XX173" s="36"/>
      <c r="XY173" s="36"/>
      <c r="XZ173" s="36"/>
      <c r="YA173" s="36"/>
      <c r="YB173" s="36"/>
      <c r="YC173" s="36"/>
      <c r="YD173" s="36"/>
      <c r="YE173" s="36"/>
      <c r="YF173" s="36"/>
      <c r="YG173" s="36"/>
      <c r="YH173" s="36"/>
      <c r="YI173" s="36"/>
      <c r="YJ173" s="36"/>
      <c r="YK173" s="36"/>
      <c r="YL173" s="36"/>
      <c r="YM173" s="36"/>
      <c r="YN173" s="36"/>
      <c r="YO173" s="36"/>
      <c r="YP173" s="36"/>
      <c r="YQ173" s="36"/>
      <c r="YR173" s="36"/>
      <c r="YS173" s="36"/>
    </row>
    <row r="174" spans="1:669" s="32" customFormat="1" x14ac:dyDescent="0.25">
      <c r="A174" s="32" t="s">
        <v>109</v>
      </c>
      <c r="B174" s="4" t="s">
        <v>15</v>
      </c>
      <c r="C174" s="15" t="s">
        <v>66</v>
      </c>
      <c r="D174" s="15" t="s">
        <v>199</v>
      </c>
      <c r="E174" s="16">
        <v>44197</v>
      </c>
      <c r="F174" s="8" t="s">
        <v>100</v>
      </c>
      <c r="G174" s="146">
        <v>57000</v>
      </c>
      <c r="H174" s="147">
        <v>1635.9</v>
      </c>
      <c r="I174" s="138">
        <v>2922.14</v>
      </c>
      <c r="J174" s="138">
        <v>1732.8</v>
      </c>
      <c r="K174" s="138">
        <v>4899.57</v>
      </c>
      <c r="L174" s="138">
        <v>11190.41</v>
      </c>
      <c r="M174" s="138">
        <v>45809.59</v>
      </c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</row>
    <row r="175" spans="1:669" x14ac:dyDescent="0.25">
      <c r="A175" s="32" t="s">
        <v>76</v>
      </c>
      <c r="B175" s="4" t="s">
        <v>79</v>
      </c>
      <c r="C175" s="15" t="s">
        <v>67</v>
      </c>
      <c r="D175" s="15" t="s">
        <v>199</v>
      </c>
      <c r="E175" s="16">
        <v>44287</v>
      </c>
      <c r="F175" s="8" t="s">
        <v>100</v>
      </c>
      <c r="G175" s="146">
        <v>86000</v>
      </c>
      <c r="H175" s="147">
        <v>2468.1999999999998</v>
      </c>
      <c r="I175" s="138">
        <v>8812.2199999999993</v>
      </c>
      <c r="J175" s="138">
        <v>2614.4</v>
      </c>
      <c r="K175" s="104">
        <v>25</v>
      </c>
      <c r="L175" s="138">
        <v>13919.82</v>
      </c>
      <c r="M175" s="138">
        <v>72080.179999999993</v>
      </c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  <c r="BH175" s="32"/>
      <c r="BI175" s="32"/>
      <c r="BJ175" s="32"/>
      <c r="BK175" s="32"/>
      <c r="BL175" s="32"/>
      <c r="BM175" s="32"/>
      <c r="BN175" s="32"/>
      <c r="BO175" s="32"/>
      <c r="BP175" s="32"/>
      <c r="BQ175" s="32"/>
      <c r="BR175" s="32"/>
      <c r="BS175" s="32"/>
      <c r="BT175" s="32"/>
      <c r="BU175" s="32"/>
      <c r="BV175" s="32"/>
      <c r="BW175" s="32"/>
      <c r="BX175" s="32"/>
      <c r="BY175" s="32"/>
      <c r="BZ175" s="32"/>
      <c r="CA175" s="32"/>
      <c r="CB175" s="32"/>
      <c r="CC175" s="32"/>
      <c r="CD175" s="32"/>
      <c r="CE175" s="32"/>
      <c r="CF175" s="32"/>
      <c r="CG175" s="32"/>
      <c r="CH175" s="32"/>
      <c r="CI175" s="32"/>
      <c r="CJ175" s="32"/>
      <c r="CK175" s="32"/>
      <c r="CL175" s="32"/>
      <c r="CM175" s="32"/>
      <c r="CN175" s="32"/>
      <c r="CO175" s="32"/>
      <c r="CP175" s="32"/>
      <c r="CQ175" s="32"/>
      <c r="CR175" s="32"/>
      <c r="CS175" s="32"/>
      <c r="CT175" s="32"/>
      <c r="CU175" s="32"/>
      <c r="CV175" s="32"/>
      <c r="CW175" s="32"/>
      <c r="CX175" s="32"/>
      <c r="CY175" s="32"/>
      <c r="CZ175" s="32"/>
      <c r="DA175" s="32"/>
      <c r="DB175" s="32"/>
      <c r="DC175" s="32"/>
      <c r="DD175" s="32"/>
      <c r="DE175" s="32"/>
      <c r="DF175" s="32"/>
      <c r="DG175" s="32"/>
      <c r="DH175" s="32"/>
      <c r="DI175" s="32"/>
      <c r="DJ175" s="32"/>
      <c r="DK175" s="32"/>
      <c r="DL175" s="32"/>
      <c r="DM175" s="32"/>
      <c r="DN175" s="32"/>
      <c r="DO175" s="32"/>
      <c r="DP175" s="32"/>
      <c r="DQ175" s="32"/>
      <c r="DR175" s="32"/>
      <c r="DS175" s="32"/>
      <c r="DT175" s="32"/>
      <c r="DU175" s="32"/>
      <c r="DV175" s="32"/>
      <c r="DW175" s="32"/>
      <c r="DX175" s="32"/>
      <c r="DY175" s="32"/>
      <c r="DZ175" s="32"/>
      <c r="EA175" s="32"/>
      <c r="EB175" s="32"/>
      <c r="EC175" s="32"/>
      <c r="ED175" s="32"/>
      <c r="EE175" s="32"/>
      <c r="EF175" s="32"/>
      <c r="EG175" s="32"/>
    </row>
    <row r="176" spans="1:669" x14ac:dyDescent="0.25">
      <c r="A176" s="32" t="s">
        <v>171</v>
      </c>
      <c r="B176" s="4" t="s">
        <v>181</v>
      </c>
      <c r="C176" s="15" t="s">
        <v>67</v>
      </c>
      <c r="D176" s="15" t="s">
        <v>199</v>
      </c>
      <c r="E176" s="16">
        <v>44682</v>
      </c>
      <c r="F176" s="8" t="s">
        <v>100</v>
      </c>
      <c r="G176" s="146">
        <v>76000</v>
      </c>
      <c r="H176" s="147">
        <v>2181.1999999999998</v>
      </c>
      <c r="I176" s="138">
        <v>6497.56</v>
      </c>
      <c r="J176" s="138">
        <v>2310.4</v>
      </c>
      <c r="K176" s="104">
        <v>25</v>
      </c>
      <c r="L176" s="138">
        <v>11014.16</v>
      </c>
      <c r="M176" s="138">
        <v>64985.84</v>
      </c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32"/>
      <c r="AM176" s="32"/>
      <c r="AN176" s="32"/>
      <c r="AO176" s="32"/>
      <c r="AP176" s="32"/>
      <c r="AQ176" s="32"/>
      <c r="AR176" s="32"/>
      <c r="AS176" s="32"/>
      <c r="AT176" s="32"/>
      <c r="AU176" s="32"/>
      <c r="AV176" s="32"/>
      <c r="AW176" s="32"/>
      <c r="AX176" s="32"/>
      <c r="AY176" s="32"/>
      <c r="AZ176" s="32"/>
      <c r="BA176" s="32"/>
      <c r="BB176" s="32"/>
      <c r="BC176" s="32"/>
      <c r="BD176" s="32"/>
      <c r="BE176" s="32"/>
      <c r="BF176" s="32"/>
      <c r="BG176" s="32"/>
      <c r="BH176" s="32"/>
      <c r="BI176" s="32"/>
      <c r="BJ176" s="32"/>
      <c r="BK176" s="32"/>
      <c r="BL176" s="32"/>
      <c r="BM176" s="32"/>
      <c r="BN176" s="32"/>
      <c r="BO176" s="32"/>
      <c r="BP176" s="32"/>
      <c r="BQ176" s="32"/>
      <c r="BR176" s="32"/>
      <c r="BS176" s="32"/>
      <c r="BT176" s="32"/>
      <c r="BU176" s="32"/>
      <c r="BV176" s="32"/>
      <c r="BW176" s="32"/>
      <c r="BX176" s="32"/>
      <c r="BY176" s="32"/>
      <c r="BZ176" s="32"/>
      <c r="CA176" s="32"/>
      <c r="CB176" s="32"/>
      <c r="CC176" s="32"/>
      <c r="CD176" s="32"/>
      <c r="CE176" s="32"/>
      <c r="CF176" s="32"/>
      <c r="CG176" s="32"/>
      <c r="CH176" s="32"/>
      <c r="CI176" s="32"/>
      <c r="CJ176" s="32"/>
      <c r="CK176" s="32"/>
      <c r="CL176" s="32"/>
      <c r="CM176" s="32"/>
      <c r="CN176" s="32"/>
      <c r="CO176" s="32"/>
      <c r="CP176" s="32"/>
      <c r="CQ176" s="32"/>
      <c r="CR176" s="32"/>
      <c r="CS176" s="32"/>
      <c r="CT176" s="32"/>
      <c r="CU176" s="32"/>
      <c r="CV176" s="32"/>
      <c r="CW176" s="32"/>
      <c r="CX176" s="32"/>
      <c r="CY176" s="32"/>
      <c r="CZ176" s="32"/>
      <c r="DA176" s="32"/>
      <c r="DB176" s="32"/>
      <c r="DC176" s="32"/>
      <c r="DD176" s="32"/>
      <c r="DE176" s="32"/>
      <c r="DF176" s="32"/>
      <c r="DG176" s="32"/>
      <c r="DH176" s="32"/>
      <c r="DI176" s="32"/>
      <c r="DJ176" s="32"/>
      <c r="DK176" s="32"/>
      <c r="DL176" s="32"/>
      <c r="DM176" s="32"/>
      <c r="DN176" s="32"/>
      <c r="DO176" s="32"/>
      <c r="DP176" s="32"/>
      <c r="DQ176" s="32"/>
      <c r="DR176" s="32"/>
      <c r="DS176" s="32"/>
      <c r="DT176" s="32"/>
      <c r="DU176" s="32"/>
      <c r="DV176" s="32"/>
      <c r="DW176" s="32"/>
      <c r="DX176" s="32"/>
      <c r="DY176" s="32"/>
      <c r="DZ176" s="32"/>
      <c r="EA176" s="32"/>
      <c r="EB176" s="32"/>
      <c r="EC176" s="32"/>
      <c r="ED176" s="32"/>
      <c r="EE176" s="32"/>
      <c r="EF176" s="32"/>
      <c r="EG176" s="32"/>
    </row>
    <row r="177" spans="1:668" s="32" customFormat="1" ht="13.5" customHeight="1" x14ac:dyDescent="0.25">
      <c r="A177" s="47" t="s">
        <v>13</v>
      </c>
      <c r="B177" s="67">
        <v>3</v>
      </c>
      <c r="C177" s="53"/>
      <c r="D177" s="53"/>
      <c r="E177" s="47"/>
      <c r="F177" s="47"/>
      <c r="G177" s="141">
        <f t="shared" ref="G177:M177" si="29">SUM(G175:G176)+G174</f>
        <v>219000</v>
      </c>
      <c r="H177" s="105">
        <f t="shared" si="29"/>
        <v>6285.2999999999993</v>
      </c>
      <c r="I177" s="141">
        <f>SUM(I175:I176)+I174</f>
        <v>18231.919999999998</v>
      </c>
      <c r="J177" s="141">
        <f t="shared" si="29"/>
        <v>6657.6</v>
      </c>
      <c r="K177" s="141">
        <f>SUM(K174:K176)</f>
        <v>4949.57</v>
      </c>
      <c r="L177" s="141">
        <f t="shared" si="29"/>
        <v>36124.39</v>
      </c>
      <c r="M177" s="105">
        <f t="shared" si="29"/>
        <v>182875.61</v>
      </c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</row>
    <row r="178" spans="1:668" ht="13.5" customHeight="1" x14ac:dyDescent="0.25">
      <c r="A178" s="28"/>
      <c r="B178" s="11"/>
      <c r="C178" s="9"/>
      <c r="D178" s="9"/>
      <c r="E178" s="28"/>
      <c r="F178" s="28"/>
      <c r="G178" s="115"/>
      <c r="H178" s="114"/>
      <c r="I178" s="115"/>
      <c r="J178" s="115"/>
      <c r="K178" s="115"/>
      <c r="L178" s="115"/>
      <c r="M178" s="114"/>
    </row>
    <row r="179" spans="1:668" x14ac:dyDescent="0.25">
      <c r="A179" s="27" t="s">
        <v>173</v>
      </c>
      <c r="B179" s="2"/>
      <c r="C179" s="5"/>
      <c r="D179" s="5"/>
      <c r="E179" s="8"/>
      <c r="F179" s="8"/>
      <c r="G179" s="143"/>
      <c r="H179" s="104"/>
      <c r="I179" s="143"/>
      <c r="J179" s="143"/>
      <c r="K179" s="143"/>
      <c r="L179" s="143"/>
      <c r="M179" s="104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32"/>
      <c r="AM179" s="32"/>
      <c r="AN179" s="32"/>
      <c r="AO179" s="32"/>
      <c r="AP179" s="32"/>
      <c r="AQ179" s="32"/>
      <c r="AR179" s="32"/>
      <c r="AS179" s="32"/>
      <c r="AT179" s="32"/>
      <c r="AU179" s="32"/>
      <c r="AV179" s="32"/>
      <c r="AW179" s="32"/>
      <c r="AX179" s="32"/>
      <c r="AY179" s="32"/>
      <c r="AZ179" s="32"/>
      <c r="BA179" s="32"/>
      <c r="BB179" s="32"/>
      <c r="BC179" s="32"/>
      <c r="BD179" s="32"/>
      <c r="BE179" s="32"/>
      <c r="BF179" s="32"/>
      <c r="BG179" s="32"/>
      <c r="BH179" s="32"/>
      <c r="BI179" s="32"/>
      <c r="BJ179" s="32"/>
      <c r="BK179" s="32"/>
      <c r="BL179" s="32"/>
      <c r="BM179" s="32"/>
      <c r="BN179" s="32"/>
      <c r="BO179" s="32"/>
      <c r="BP179" s="32"/>
      <c r="BQ179" s="32"/>
      <c r="BR179" s="32"/>
      <c r="BS179" s="32"/>
      <c r="BT179" s="32"/>
      <c r="BU179" s="32"/>
      <c r="BV179" s="32"/>
      <c r="BW179" s="32"/>
      <c r="BX179" s="32"/>
      <c r="BY179" s="32"/>
      <c r="BZ179" s="32"/>
      <c r="CA179" s="32"/>
      <c r="CB179" s="32"/>
      <c r="CC179" s="32"/>
      <c r="CD179" s="32"/>
      <c r="CE179" s="32"/>
      <c r="CF179" s="32"/>
      <c r="CG179" s="32"/>
      <c r="CH179" s="32"/>
      <c r="CI179" s="32"/>
      <c r="CJ179" s="32"/>
      <c r="CK179" s="32"/>
      <c r="CL179" s="32"/>
      <c r="CM179" s="32"/>
      <c r="CN179" s="32"/>
      <c r="CO179" s="32"/>
      <c r="CP179" s="32"/>
      <c r="CQ179" s="32"/>
      <c r="CR179" s="32"/>
      <c r="CS179" s="32"/>
      <c r="CT179" s="32"/>
      <c r="CU179" s="32"/>
      <c r="CV179" s="32"/>
      <c r="CW179" s="32"/>
      <c r="CX179" s="32"/>
      <c r="CY179" s="32"/>
      <c r="CZ179" s="32"/>
      <c r="DA179" s="32"/>
      <c r="DB179" s="32"/>
      <c r="DC179" s="32"/>
      <c r="DD179" s="32"/>
      <c r="DE179" s="32"/>
      <c r="DF179" s="32"/>
      <c r="DG179" s="32"/>
      <c r="DH179" s="32"/>
      <c r="DI179" s="32"/>
      <c r="DJ179" s="32"/>
      <c r="DK179" s="32"/>
      <c r="DL179" s="32"/>
      <c r="DM179" s="32"/>
      <c r="DN179" s="32"/>
      <c r="DO179" s="32"/>
      <c r="DP179" s="32"/>
      <c r="DQ179" s="32"/>
      <c r="DR179" s="32"/>
      <c r="DS179" s="32"/>
      <c r="DT179" s="32"/>
      <c r="DU179" s="32"/>
      <c r="DV179" s="32"/>
      <c r="DW179" s="32"/>
      <c r="DX179" s="32"/>
      <c r="DY179" s="32"/>
      <c r="DZ179" s="32"/>
      <c r="EA179" s="32"/>
      <c r="EB179" s="32"/>
      <c r="EC179" s="32"/>
      <c r="ED179" s="32"/>
      <c r="EE179" s="32"/>
      <c r="EF179" s="32"/>
      <c r="EG179" s="32"/>
    </row>
    <row r="180" spans="1:668" s="32" customFormat="1" x14ac:dyDescent="0.25">
      <c r="A180" s="25" t="s">
        <v>174</v>
      </c>
      <c r="B180" s="25" t="s">
        <v>15</v>
      </c>
      <c r="C180" s="15" t="s">
        <v>67</v>
      </c>
      <c r="D180" s="15" t="s">
        <v>199</v>
      </c>
      <c r="E180" s="77">
        <v>44682</v>
      </c>
      <c r="F180" s="8" t="s">
        <v>100</v>
      </c>
      <c r="G180" s="138">
        <v>60000</v>
      </c>
      <c r="H180" s="104">
        <v>1722</v>
      </c>
      <c r="I180" s="143">
        <v>3486.68</v>
      </c>
      <c r="J180" s="143">
        <v>1824</v>
      </c>
      <c r="K180" s="143">
        <v>25</v>
      </c>
      <c r="L180" s="143">
        <v>7057.68</v>
      </c>
      <c r="M180" s="104">
        <v>52942.32</v>
      </c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</row>
    <row r="181" spans="1:668" s="32" customFormat="1" x14ac:dyDescent="0.25">
      <c r="A181" s="32" t="s">
        <v>175</v>
      </c>
      <c r="B181" s="74" t="s">
        <v>223</v>
      </c>
      <c r="C181" s="15" t="s">
        <v>66</v>
      </c>
      <c r="D181" s="15" t="s">
        <v>199</v>
      </c>
      <c r="E181" s="77">
        <v>44197</v>
      </c>
      <c r="F181" s="80" t="s">
        <v>100</v>
      </c>
      <c r="G181" s="138">
        <v>65000</v>
      </c>
      <c r="H181" s="147">
        <v>1865.5</v>
      </c>
      <c r="I181" s="146">
        <v>4427.58</v>
      </c>
      <c r="J181" s="146">
        <v>1976</v>
      </c>
      <c r="K181" s="146">
        <v>25</v>
      </c>
      <c r="L181" s="146">
        <v>8294.08</v>
      </c>
      <c r="M181" s="147">
        <v>56705.919999999998</v>
      </c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</row>
    <row r="182" spans="1:668" s="32" customFormat="1" ht="13.5" customHeight="1" x14ac:dyDescent="0.25">
      <c r="A182" s="32" t="s">
        <v>176</v>
      </c>
      <c r="B182" s="74" t="s">
        <v>159</v>
      </c>
      <c r="C182" s="15" t="s">
        <v>67</v>
      </c>
      <c r="D182" s="15" t="s">
        <v>199</v>
      </c>
      <c r="E182" s="77">
        <v>44652</v>
      </c>
      <c r="F182" s="80" t="s">
        <v>100</v>
      </c>
      <c r="G182" s="138">
        <v>65000</v>
      </c>
      <c r="H182" s="147">
        <v>1865.5</v>
      </c>
      <c r="I182" s="146">
        <v>4427.58</v>
      </c>
      <c r="J182" s="146">
        <v>1976</v>
      </c>
      <c r="K182" s="146">
        <v>25</v>
      </c>
      <c r="L182" s="146">
        <v>8294.08</v>
      </c>
      <c r="M182" s="147">
        <v>56705.919999999998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8" s="32" customFormat="1" ht="13.5" customHeight="1" x14ac:dyDescent="0.25">
      <c r="A183" s="32" t="s">
        <v>185</v>
      </c>
      <c r="B183" s="74" t="s">
        <v>15</v>
      </c>
      <c r="C183" s="15" t="s">
        <v>67</v>
      </c>
      <c r="D183" s="15" t="s">
        <v>199</v>
      </c>
      <c r="E183" s="77">
        <v>44682</v>
      </c>
      <c r="F183" s="80" t="s">
        <v>100</v>
      </c>
      <c r="G183" s="138">
        <v>60000</v>
      </c>
      <c r="H183" s="147">
        <v>1722</v>
      </c>
      <c r="I183" s="146">
        <v>3486.68</v>
      </c>
      <c r="J183" s="146">
        <v>1824</v>
      </c>
      <c r="K183" s="146">
        <v>25</v>
      </c>
      <c r="L183" s="146">
        <v>7057.68</v>
      </c>
      <c r="M183" s="147">
        <v>52942.32</v>
      </c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</row>
    <row r="184" spans="1:668" s="12" customFormat="1" ht="15.75" x14ac:dyDescent="0.25">
      <c r="A184" s="47" t="s">
        <v>13</v>
      </c>
      <c r="B184" s="67">
        <v>4</v>
      </c>
      <c r="C184" s="53"/>
      <c r="D184" s="53"/>
      <c r="E184" s="47"/>
      <c r="F184" s="47"/>
      <c r="G184" s="141">
        <f>G180+G181+G182+G183</f>
        <v>250000</v>
      </c>
      <c r="H184" s="105">
        <f>SUM(H181:H181)+H182+H180+H183</f>
        <v>7175</v>
      </c>
      <c r="I184" s="141">
        <f>SUM(I181:I181)+I180+I182+I183</f>
        <v>15828.52</v>
      </c>
      <c r="J184" s="141">
        <f>SUM(J181:J181)+J182+J180+J183</f>
        <v>7600</v>
      </c>
      <c r="K184" s="141">
        <f>SUM(K180:K183)</f>
        <v>100</v>
      </c>
      <c r="L184" s="141">
        <f>SUM(L181:L181)+L180+L182+L183</f>
        <v>30703.52</v>
      </c>
      <c r="M184" s="141">
        <f>SUM(M181:M181)+M180+M182+M183</f>
        <v>219296.47999999998</v>
      </c>
      <c r="O184" s="64"/>
      <c r="P184" s="64"/>
      <c r="Q184" s="64"/>
      <c r="R184" s="64"/>
      <c r="S184" s="64"/>
      <c r="T184" s="64"/>
      <c r="U184" s="64"/>
      <c r="V184" s="64"/>
      <c r="W184" s="64"/>
      <c r="X184" s="64"/>
      <c r="Y184" s="64"/>
      <c r="Z184" s="64"/>
      <c r="AA184" s="64"/>
      <c r="AB184" s="64"/>
      <c r="AC184" s="64"/>
      <c r="AD184" s="64"/>
      <c r="AE184" s="64"/>
      <c r="AF184" s="64"/>
      <c r="AG184" s="64"/>
      <c r="AH184" s="64"/>
      <c r="AI184" s="64"/>
      <c r="AJ184" s="64"/>
      <c r="AK184" s="64"/>
      <c r="AL184" s="64"/>
      <c r="AM184" s="64"/>
      <c r="AN184" s="64"/>
      <c r="AO184" s="64"/>
      <c r="AP184" s="64"/>
      <c r="AQ184" s="64"/>
      <c r="AR184" s="64"/>
      <c r="AS184" s="64"/>
      <c r="AT184" s="32"/>
      <c r="AU184" s="32"/>
      <c r="AV184" s="32"/>
      <c r="AW184" s="32"/>
      <c r="AX184" s="32"/>
      <c r="AY184" s="32"/>
      <c r="AZ184" s="32"/>
      <c r="BA184" s="32"/>
      <c r="BB184" s="32"/>
      <c r="BC184" s="32"/>
      <c r="BD184" s="32"/>
      <c r="BE184" s="32"/>
      <c r="BF184" s="32"/>
      <c r="BG184" s="32"/>
      <c r="BH184" s="32"/>
      <c r="BI184" s="32"/>
      <c r="BJ184" s="32"/>
      <c r="BK184" s="32"/>
      <c r="BL184" s="32"/>
      <c r="BM184" s="32"/>
      <c r="BN184" s="32"/>
      <c r="BO184" s="32"/>
      <c r="BP184" s="32"/>
      <c r="BQ184" s="32"/>
      <c r="BR184" s="32"/>
      <c r="BS184" s="32"/>
      <c r="BT184" s="32"/>
      <c r="BU184" s="32"/>
      <c r="BV184" s="32"/>
      <c r="BW184" s="32"/>
      <c r="BX184" s="32"/>
      <c r="BY184" s="32"/>
      <c r="BZ184" s="32"/>
      <c r="CA184" s="32"/>
      <c r="CB184" s="32"/>
      <c r="CC184" s="32"/>
      <c r="CD184" s="32"/>
      <c r="CE184" s="32"/>
      <c r="CF184" s="32"/>
      <c r="CG184" s="32"/>
      <c r="CH184" s="32"/>
      <c r="CI184" s="32"/>
      <c r="CJ184" s="32"/>
      <c r="CK184" s="32"/>
      <c r="CL184" s="32"/>
      <c r="CM184" s="32"/>
      <c r="CN184" s="32"/>
      <c r="CO184" s="32"/>
      <c r="CP184" s="32"/>
      <c r="CQ184" s="32"/>
      <c r="CR184" s="32"/>
      <c r="CS184" s="32"/>
      <c r="CT184" s="32"/>
      <c r="CU184" s="32"/>
      <c r="CV184" s="32"/>
      <c r="CW184" s="32"/>
      <c r="CX184" s="32"/>
      <c r="CY184" s="32"/>
      <c r="CZ184" s="32"/>
      <c r="DA184" s="32"/>
      <c r="DB184" s="32"/>
      <c r="DC184" s="32"/>
      <c r="DD184" s="32"/>
      <c r="DE184" s="32"/>
      <c r="DF184" s="32"/>
      <c r="DG184" s="32"/>
      <c r="DH184" s="32"/>
      <c r="DI184" s="32"/>
      <c r="DJ184" s="32"/>
      <c r="DK184" s="32"/>
      <c r="DL184" s="32"/>
      <c r="DM184" s="32"/>
      <c r="DN184" s="32"/>
      <c r="DO184" s="32"/>
      <c r="DP184" s="32"/>
      <c r="DQ184" s="32"/>
      <c r="DR184" s="32"/>
      <c r="DS184" s="32"/>
      <c r="DT184" s="32"/>
      <c r="DU184" s="32"/>
      <c r="DV184" s="32"/>
      <c r="DW184" s="32"/>
      <c r="DX184" s="32"/>
      <c r="DY184" s="32"/>
      <c r="DZ184" s="32"/>
      <c r="EA184" s="32"/>
      <c r="EB184" s="32"/>
      <c r="EC184" s="32"/>
      <c r="ED184" s="32"/>
      <c r="EE184" s="32"/>
      <c r="EF184" s="32"/>
      <c r="EG184" s="32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 s="32"/>
      <c r="NC184" s="32"/>
      <c r="ND184" s="32"/>
      <c r="NE184" s="32"/>
      <c r="NF184" s="32"/>
      <c r="NG184" s="32"/>
      <c r="NH184" s="32"/>
      <c r="NI184" s="32"/>
      <c r="NJ184" s="32"/>
      <c r="NK184" s="32"/>
      <c r="NL184" s="32"/>
      <c r="NM184" s="32"/>
      <c r="NN184" s="32"/>
      <c r="NO184" s="32"/>
      <c r="NP184" s="32"/>
      <c r="NQ184" s="32"/>
      <c r="NR184" s="32"/>
      <c r="NS184" s="32"/>
      <c r="NT184" s="32"/>
      <c r="NU184" s="32"/>
      <c r="NV184" s="32"/>
      <c r="NW184" s="32"/>
      <c r="NX184" s="32"/>
      <c r="NY184" s="32"/>
      <c r="NZ184" s="32"/>
      <c r="OA184" s="32"/>
      <c r="OB184" s="32"/>
      <c r="OC184" s="32"/>
      <c r="OD184" s="32"/>
      <c r="OE184" s="32"/>
      <c r="OF184" s="32"/>
      <c r="OG184" s="32"/>
      <c r="OH184" s="32"/>
      <c r="OI184" s="32"/>
      <c r="OJ184" s="32"/>
      <c r="OK184" s="32"/>
      <c r="OL184" s="32"/>
      <c r="OM184" s="32"/>
      <c r="ON184" s="32"/>
      <c r="OO184" s="32"/>
      <c r="OP184" s="32"/>
      <c r="OQ184" s="32"/>
      <c r="OR184" s="32"/>
      <c r="OS184" s="32"/>
      <c r="OT184" s="32"/>
      <c r="OU184" s="32"/>
      <c r="OV184" s="32"/>
      <c r="OW184" s="32"/>
      <c r="OX184" s="32"/>
      <c r="OY184" s="32"/>
      <c r="OZ184" s="32"/>
      <c r="PA184" s="32"/>
      <c r="PB184" s="32"/>
      <c r="PC184" s="32"/>
      <c r="PD184" s="32"/>
      <c r="PE184" s="32"/>
      <c r="PF184" s="32"/>
      <c r="PG184" s="32"/>
      <c r="PH184" s="32"/>
      <c r="PI184" s="32"/>
      <c r="PJ184" s="32"/>
      <c r="PK184" s="32"/>
      <c r="PL184" s="32"/>
      <c r="PM184" s="32"/>
      <c r="PN184" s="32"/>
      <c r="PO184" s="32"/>
      <c r="PP184" s="32"/>
      <c r="PQ184" s="32"/>
      <c r="PR184" s="32"/>
      <c r="PS184" s="32"/>
      <c r="PT184" s="32"/>
      <c r="PU184" s="32"/>
      <c r="PV184" s="32"/>
      <c r="PW184" s="32"/>
      <c r="PX184" s="32"/>
      <c r="PY184" s="32"/>
      <c r="PZ184" s="32"/>
      <c r="QA184" s="32"/>
      <c r="QB184" s="32"/>
      <c r="QC184" s="32"/>
      <c r="QD184" s="32"/>
      <c r="QE184" s="32"/>
      <c r="QF184" s="32"/>
      <c r="QG184" s="32"/>
      <c r="QH184" s="32"/>
      <c r="QI184" s="32"/>
      <c r="QJ184" s="32"/>
      <c r="QK184" s="32"/>
      <c r="QL184" s="32"/>
      <c r="QM184" s="32"/>
      <c r="QN184" s="32"/>
      <c r="QO184" s="32"/>
      <c r="QP184" s="32"/>
      <c r="QQ184" s="32"/>
      <c r="QR184" s="32"/>
      <c r="QS184" s="32"/>
      <c r="QT184" s="32"/>
      <c r="QU184" s="32"/>
      <c r="QV184" s="32"/>
      <c r="QW184" s="32"/>
      <c r="QX184" s="32"/>
      <c r="QY184" s="32"/>
      <c r="QZ184" s="32"/>
      <c r="RA184" s="32"/>
      <c r="RB184" s="32"/>
      <c r="RC184" s="32"/>
      <c r="RD184" s="32"/>
      <c r="RE184" s="32"/>
      <c r="RF184" s="32"/>
      <c r="RG184" s="32"/>
      <c r="RH184" s="32"/>
      <c r="RI184" s="32"/>
      <c r="RJ184" s="32"/>
      <c r="RK184" s="32"/>
      <c r="RL184" s="32"/>
      <c r="RM184" s="32"/>
      <c r="RN184" s="32"/>
      <c r="RO184" s="32"/>
      <c r="RP184" s="32"/>
      <c r="RQ184" s="32"/>
      <c r="RR184" s="32"/>
      <c r="RS184" s="32"/>
      <c r="RT184" s="32"/>
      <c r="RU184" s="32"/>
      <c r="RV184" s="32"/>
      <c r="RW184" s="32"/>
      <c r="RX184" s="32"/>
      <c r="RY184" s="32"/>
      <c r="RZ184" s="32"/>
      <c r="SA184" s="32"/>
      <c r="SB184" s="32"/>
      <c r="SC184" s="32"/>
      <c r="SD184" s="32"/>
      <c r="SE184" s="32"/>
      <c r="SF184" s="32"/>
      <c r="SG184" s="32"/>
      <c r="SH184" s="32"/>
      <c r="SI184" s="32"/>
      <c r="SJ184" s="32"/>
      <c r="SK184" s="32"/>
      <c r="SL184" s="32"/>
      <c r="SM184" s="32"/>
      <c r="SN184" s="32"/>
      <c r="SO184" s="32"/>
      <c r="SP184" s="32"/>
      <c r="SQ184" s="32"/>
      <c r="SR184" s="32"/>
      <c r="SS184" s="32"/>
      <c r="ST184" s="32"/>
      <c r="SU184" s="32"/>
      <c r="SV184" s="32"/>
      <c r="SW184" s="32"/>
      <c r="SX184" s="32"/>
      <c r="SY184" s="32"/>
      <c r="SZ184" s="32"/>
      <c r="TA184" s="32"/>
      <c r="TB184" s="32"/>
      <c r="TC184" s="32"/>
      <c r="TD184" s="32"/>
      <c r="TE184" s="32"/>
      <c r="TF184" s="32"/>
      <c r="TG184" s="32"/>
      <c r="TH184" s="32"/>
      <c r="TI184" s="32"/>
      <c r="TJ184" s="32"/>
      <c r="TK184" s="32"/>
      <c r="TL184" s="32"/>
      <c r="TM184" s="32"/>
      <c r="TN184" s="32"/>
      <c r="TO184" s="32"/>
      <c r="TP184" s="32"/>
      <c r="TQ184" s="32"/>
      <c r="TR184" s="32"/>
      <c r="TS184" s="32"/>
      <c r="TT184" s="32"/>
      <c r="TU184" s="32"/>
      <c r="TV184" s="32"/>
      <c r="TW184" s="32"/>
      <c r="TX184" s="32"/>
      <c r="TY184" s="32"/>
      <c r="TZ184" s="32"/>
      <c r="UA184" s="32"/>
      <c r="UB184" s="32"/>
      <c r="UC184" s="32"/>
      <c r="UD184" s="32"/>
      <c r="UE184" s="32"/>
      <c r="UF184" s="32"/>
      <c r="UG184" s="32"/>
      <c r="UH184" s="32"/>
      <c r="UI184" s="32"/>
      <c r="UJ184" s="32"/>
      <c r="UK184" s="32"/>
      <c r="UL184" s="32"/>
      <c r="UM184" s="32"/>
      <c r="UN184" s="32"/>
      <c r="UO184" s="32"/>
      <c r="UP184" s="32"/>
      <c r="UQ184" s="32"/>
      <c r="UR184" s="32"/>
      <c r="US184" s="32"/>
      <c r="UT184" s="32"/>
      <c r="UU184" s="32"/>
      <c r="UV184" s="32"/>
      <c r="UW184" s="32"/>
      <c r="UX184" s="32"/>
      <c r="UY184" s="32"/>
      <c r="UZ184" s="32"/>
      <c r="VA184" s="32"/>
      <c r="VB184" s="32"/>
      <c r="VC184" s="32"/>
      <c r="VD184" s="32"/>
      <c r="VE184" s="32"/>
      <c r="VF184" s="32"/>
      <c r="VG184" s="32"/>
      <c r="VH184" s="32"/>
      <c r="VI184" s="32"/>
      <c r="VJ184" s="32"/>
      <c r="VK184" s="32"/>
      <c r="VL184" s="32"/>
      <c r="VM184" s="32"/>
      <c r="VN184" s="32"/>
      <c r="VO184" s="32"/>
      <c r="VP184" s="32"/>
      <c r="VQ184" s="32"/>
      <c r="VR184" s="32"/>
      <c r="VS184" s="32"/>
      <c r="VT184" s="32"/>
      <c r="VU184" s="32"/>
      <c r="VV184" s="32"/>
      <c r="VW184" s="32"/>
      <c r="VX184" s="32"/>
      <c r="VY184" s="32"/>
      <c r="VZ184" s="32"/>
      <c r="WA184" s="32"/>
      <c r="WB184" s="32"/>
      <c r="WC184" s="32"/>
      <c r="WD184" s="32"/>
      <c r="WE184" s="32"/>
      <c r="WF184" s="32"/>
      <c r="WG184" s="32"/>
      <c r="WH184" s="32"/>
      <c r="WI184" s="32"/>
      <c r="WJ184" s="32"/>
      <c r="WK184" s="32"/>
      <c r="WL184" s="32"/>
      <c r="WM184" s="32"/>
      <c r="WN184" s="32"/>
      <c r="WO184" s="32"/>
      <c r="WP184" s="32"/>
      <c r="WQ184" s="32"/>
      <c r="WR184" s="32"/>
      <c r="WS184" s="32"/>
      <c r="WT184" s="32"/>
      <c r="WU184" s="32"/>
      <c r="WV184" s="32"/>
      <c r="WW184" s="32"/>
      <c r="WX184" s="32"/>
      <c r="WY184" s="32"/>
      <c r="WZ184" s="32"/>
      <c r="XA184" s="32"/>
      <c r="XB184" s="32"/>
      <c r="XC184" s="32"/>
      <c r="XD184" s="32"/>
      <c r="XE184" s="32"/>
      <c r="XF184" s="32"/>
      <c r="XG184" s="32"/>
      <c r="XH184" s="32"/>
      <c r="XI184" s="32"/>
      <c r="XJ184" s="32"/>
      <c r="XK184" s="32"/>
      <c r="XL184" s="32"/>
      <c r="XM184" s="32"/>
      <c r="XN184" s="32"/>
      <c r="XO184" s="32"/>
      <c r="XP184" s="32"/>
      <c r="XQ184" s="32"/>
      <c r="XR184" s="32"/>
      <c r="XS184" s="32"/>
      <c r="XT184" s="32"/>
      <c r="XU184" s="32"/>
      <c r="XV184" s="32"/>
      <c r="XW184" s="32"/>
      <c r="XX184" s="32"/>
      <c r="XY184" s="32"/>
      <c r="XZ184" s="32"/>
      <c r="YA184" s="32"/>
      <c r="YB184" s="32"/>
      <c r="YC184" s="32"/>
      <c r="YD184" s="32"/>
      <c r="YE184" s="32"/>
      <c r="YF184" s="32"/>
      <c r="YG184" s="32"/>
      <c r="YH184" s="32"/>
      <c r="YI184" s="32"/>
      <c r="YJ184" s="32"/>
      <c r="YK184" s="32"/>
      <c r="YL184" s="32"/>
      <c r="YM184" s="32"/>
      <c r="YN184" s="32"/>
      <c r="YO184" s="32"/>
      <c r="YP184" s="32"/>
      <c r="YQ184" s="32"/>
      <c r="YR184" s="32"/>
    </row>
    <row r="185" spans="1:668" s="32" customFormat="1" ht="13.5" customHeight="1" x14ac:dyDescent="0.25">
      <c r="B185" s="3"/>
      <c r="C185" s="3"/>
      <c r="D185" s="3"/>
      <c r="E185"/>
      <c r="F185"/>
      <c r="G185" s="143"/>
      <c r="H185" s="104"/>
      <c r="I185" s="143"/>
      <c r="J185" s="143"/>
      <c r="K185" s="143"/>
      <c r="L185" s="143"/>
      <c r="M185" s="104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8" s="32" customFormat="1" ht="13.5" customHeight="1" x14ac:dyDescent="0.25">
      <c r="A186" s="27" t="s">
        <v>60</v>
      </c>
      <c r="B186" s="3"/>
      <c r="C186" s="31"/>
      <c r="D186" s="31"/>
      <c r="E186"/>
      <c r="F186"/>
      <c r="G186" s="143"/>
      <c r="H186" s="104"/>
      <c r="I186" s="143"/>
      <c r="J186" s="143"/>
      <c r="K186" s="143"/>
      <c r="L186" s="143"/>
      <c r="M186" s="104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</row>
    <row r="187" spans="1:668" s="47" customFormat="1" x14ac:dyDescent="0.25">
      <c r="A187" s="4" t="s">
        <v>45</v>
      </c>
      <c r="B187" s="4" t="s">
        <v>116</v>
      </c>
      <c r="C187" s="5" t="s">
        <v>67</v>
      </c>
      <c r="D187" s="5" t="s">
        <v>199</v>
      </c>
      <c r="E187" s="8">
        <v>44197</v>
      </c>
      <c r="F187" s="8" t="s">
        <v>100</v>
      </c>
      <c r="G187" s="138">
        <v>86000</v>
      </c>
      <c r="H187" s="138">
        <v>2468.1999999999998</v>
      </c>
      <c r="I187" s="138">
        <v>8812.2199999999993</v>
      </c>
      <c r="J187" s="138">
        <v>2614.4</v>
      </c>
      <c r="K187" s="143">
        <v>25</v>
      </c>
      <c r="L187" s="138">
        <v>13919.82</v>
      </c>
      <c r="M187" s="104">
        <v>72080.179999999993</v>
      </c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  <c r="AP187" s="29"/>
      <c r="AQ187" s="29"/>
      <c r="AR187" s="29"/>
      <c r="AS187" s="29"/>
      <c r="AT187" s="29"/>
      <c r="AU187" s="29"/>
      <c r="AV187" s="29"/>
      <c r="AW187" s="29"/>
      <c r="AX187" s="29"/>
      <c r="AY187" s="29"/>
      <c r="AZ187" s="29"/>
      <c r="BA187" s="29"/>
      <c r="BB187" s="29"/>
      <c r="BC187" s="29"/>
      <c r="BD187" s="29"/>
      <c r="BE187" s="29"/>
      <c r="BF187" s="29"/>
      <c r="BG187" s="29"/>
      <c r="BH187" s="29"/>
      <c r="BI187" s="29"/>
      <c r="BJ187" s="29"/>
      <c r="BK187" s="29"/>
      <c r="BL187" s="29"/>
      <c r="BM187" s="29"/>
      <c r="BN187" s="29"/>
      <c r="BO187" s="29"/>
      <c r="BP187" s="29"/>
      <c r="BQ187" s="29"/>
      <c r="BR187" s="29"/>
      <c r="BS187" s="29"/>
      <c r="BT187" s="29"/>
      <c r="BU187" s="29"/>
      <c r="BV187" s="29"/>
      <c r="BW187" s="29"/>
      <c r="BX187" s="29"/>
      <c r="BY187" s="29"/>
      <c r="BZ187" s="29"/>
      <c r="CA187" s="29"/>
      <c r="CB187" s="29"/>
      <c r="CC187" s="29"/>
      <c r="CD187" s="29"/>
      <c r="CE187" s="29"/>
      <c r="CF187" s="29"/>
      <c r="CG187" s="29"/>
      <c r="CH187" s="29"/>
      <c r="CI187" s="29"/>
      <c r="CJ187" s="29"/>
      <c r="CK187" s="29"/>
      <c r="CL187" s="29"/>
      <c r="CM187" s="29"/>
      <c r="CN187" s="29"/>
      <c r="CO187" s="29"/>
      <c r="CP187" s="29"/>
      <c r="CQ187" s="29"/>
      <c r="CR187" s="29"/>
      <c r="CS187" s="29"/>
      <c r="CT187" s="29"/>
      <c r="CU187" s="29"/>
      <c r="CV187" s="29"/>
      <c r="CW187" s="29"/>
      <c r="CX187" s="29"/>
      <c r="CY187" s="29"/>
      <c r="CZ187" s="29"/>
      <c r="DA187" s="29"/>
      <c r="DB187" s="29"/>
      <c r="DC187" s="29"/>
      <c r="DD187" s="29"/>
      <c r="DE187" s="29"/>
      <c r="DF187" s="29"/>
      <c r="DG187" s="29"/>
      <c r="DH187" s="29"/>
      <c r="DI187" s="29"/>
      <c r="DJ187" s="29"/>
      <c r="DK187" s="29"/>
      <c r="DL187" s="29"/>
      <c r="DM187" s="29"/>
      <c r="DN187" s="29"/>
      <c r="DO187" s="29"/>
      <c r="DP187" s="29"/>
      <c r="DQ187" s="29"/>
      <c r="DR187" s="29"/>
      <c r="DS187" s="29"/>
      <c r="DT187" s="29"/>
      <c r="DU187" s="29"/>
      <c r="DV187" s="29"/>
      <c r="DW187" s="29"/>
      <c r="DX187" s="29"/>
      <c r="DY187" s="29"/>
      <c r="DZ187" s="29"/>
      <c r="EA187" s="29"/>
      <c r="EB187" s="29"/>
      <c r="EC187" s="29"/>
      <c r="ED187" s="29"/>
      <c r="EE187" s="29"/>
      <c r="EF187" s="29"/>
      <c r="EG187" s="29"/>
      <c r="EH187" s="28"/>
      <c r="EI187" s="28"/>
      <c r="EJ187" s="28"/>
      <c r="EK187" s="28"/>
      <c r="EL187" s="28"/>
      <c r="EM187" s="28"/>
      <c r="EN187" s="28"/>
      <c r="EO187" s="28"/>
      <c r="EP187" s="28"/>
      <c r="EQ187" s="28"/>
      <c r="ER187" s="28"/>
      <c r="ES187" s="28"/>
      <c r="ET187" s="28"/>
      <c r="EU187" s="28"/>
      <c r="EV187" s="28"/>
      <c r="EW187" s="28"/>
      <c r="EX187" s="28"/>
      <c r="EY187" s="28"/>
      <c r="EZ187" s="28"/>
      <c r="FA187" s="28"/>
      <c r="FB187" s="28"/>
      <c r="FC187" s="28"/>
      <c r="FD187" s="28"/>
      <c r="FE187" s="28"/>
      <c r="FF187" s="28"/>
      <c r="FG187" s="28"/>
      <c r="FH187" s="28"/>
      <c r="FI187" s="28"/>
      <c r="FJ187" s="28"/>
      <c r="FK187" s="28"/>
      <c r="FL187" s="28"/>
      <c r="FM187" s="28"/>
      <c r="FN187" s="28"/>
      <c r="FO187" s="28"/>
      <c r="FP187" s="28"/>
      <c r="FQ187" s="28"/>
      <c r="FR187" s="28"/>
      <c r="FS187" s="28"/>
      <c r="FT187" s="28"/>
      <c r="FU187" s="28"/>
      <c r="FV187" s="28"/>
      <c r="FW187" s="28"/>
      <c r="FX187" s="28"/>
      <c r="FY187" s="28"/>
      <c r="FZ187" s="28"/>
      <c r="GA187" s="28"/>
      <c r="GB187" s="28"/>
      <c r="GC187" s="28"/>
      <c r="GD187" s="28"/>
      <c r="GE187" s="28"/>
      <c r="GF187" s="28"/>
      <c r="GG187" s="28"/>
      <c r="GH187" s="28"/>
      <c r="GI187" s="28"/>
      <c r="GJ187" s="28"/>
      <c r="GK187" s="28"/>
      <c r="GL187" s="28"/>
      <c r="GM187" s="28"/>
      <c r="GN187" s="28"/>
      <c r="GO187" s="28"/>
      <c r="GP187" s="28"/>
      <c r="GQ187" s="28"/>
      <c r="GR187" s="28"/>
      <c r="GS187" s="28"/>
      <c r="GT187" s="28"/>
      <c r="GU187" s="28"/>
      <c r="GV187" s="28"/>
      <c r="GW187" s="28"/>
      <c r="GX187" s="28"/>
      <c r="GY187" s="28"/>
      <c r="GZ187" s="28"/>
      <c r="HA187" s="28"/>
      <c r="HB187" s="28"/>
      <c r="HC187" s="28"/>
      <c r="HD187" s="28"/>
      <c r="HE187" s="28"/>
      <c r="HF187" s="28"/>
      <c r="HG187" s="28"/>
      <c r="HH187" s="28"/>
      <c r="HI187" s="28"/>
      <c r="HJ187" s="28"/>
      <c r="HK187" s="28"/>
      <c r="HL187" s="28"/>
      <c r="HM187" s="28"/>
      <c r="HN187" s="28"/>
      <c r="HO187" s="28"/>
      <c r="HP187" s="28"/>
      <c r="HQ187" s="28"/>
      <c r="HR187" s="28"/>
      <c r="HS187" s="28"/>
      <c r="HT187" s="28"/>
      <c r="HU187" s="28"/>
      <c r="HV187" s="28"/>
      <c r="HW187" s="28"/>
      <c r="HX187" s="28"/>
      <c r="HY187" s="28"/>
      <c r="HZ187" s="28"/>
      <c r="IA187" s="28"/>
      <c r="IB187" s="28"/>
      <c r="IC187" s="28"/>
      <c r="ID187" s="28"/>
      <c r="IE187" s="28"/>
      <c r="IF187" s="28"/>
      <c r="IG187" s="28"/>
      <c r="IH187" s="28"/>
      <c r="II187" s="28"/>
      <c r="IJ187" s="28"/>
      <c r="IK187" s="28"/>
      <c r="IL187" s="28"/>
      <c r="IM187" s="28"/>
      <c r="IN187" s="28"/>
      <c r="IO187" s="28"/>
      <c r="IP187" s="28"/>
      <c r="IQ187" s="28"/>
      <c r="IR187" s="28"/>
      <c r="IS187" s="28"/>
      <c r="IT187" s="28"/>
      <c r="IU187" s="28"/>
      <c r="IV187" s="28"/>
      <c r="IW187" s="28"/>
      <c r="IX187" s="28"/>
      <c r="IY187" s="28"/>
      <c r="IZ187" s="28"/>
      <c r="JA187" s="28"/>
      <c r="JB187" s="28"/>
      <c r="JC187" s="28"/>
      <c r="JD187" s="28"/>
      <c r="JE187" s="28"/>
      <c r="JF187" s="28"/>
      <c r="JG187" s="28"/>
      <c r="JH187" s="28"/>
      <c r="JI187" s="28"/>
      <c r="JJ187" s="28"/>
      <c r="JK187" s="28"/>
      <c r="JL187" s="28"/>
      <c r="JM187" s="28"/>
      <c r="JN187" s="28"/>
      <c r="JO187" s="28"/>
      <c r="JP187" s="28"/>
      <c r="JQ187" s="28"/>
      <c r="JR187" s="28"/>
      <c r="JS187" s="28"/>
      <c r="JT187" s="28"/>
      <c r="JU187" s="28"/>
      <c r="JV187" s="28"/>
      <c r="JW187" s="28"/>
      <c r="JX187" s="28"/>
      <c r="JY187" s="28"/>
      <c r="JZ187" s="28"/>
      <c r="KA187" s="28"/>
      <c r="KB187" s="28"/>
      <c r="KC187" s="28"/>
      <c r="KD187" s="28"/>
      <c r="KE187" s="28"/>
      <c r="KF187" s="28"/>
      <c r="KG187" s="28"/>
      <c r="KH187" s="28"/>
      <c r="KI187" s="28"/>
      <c r="KJ187" s="28"/>
      <c r="KK187" s="28"/>
      <c r="KL187" s="28"/>
      <c r="KM187" s="28"/>
      <c r="KN187" s="28"/>
      <c r="KO187" s="28"/>
      <c r="KP187" s="28"/>
      <c r="KQ187" s="28"/>
      <c r="KR187" s="28"/>
      <c r="KS187" s="28"/>
      <c r="KT187" s="28"/>
      <c r="KU187" s="28"/>
      <c r="KV187" s="28"/>
      <c r="KW187" s="28"/>
      <c r="KX187" s="28"/>
      <c r="KY187" s="28"/>
      <c r="KZ187" s="28"/>
      <c r="LA187" s="28"/>
      <c r="LB187" s="28"/>
      <c r="LC187" s="28"/>
      <c r="LD187" s="28"/>
      <c r="LE187" s="28"/>
      <c r="LF187" s="28"/>
      <c r="LG187" s="28"/>
      <c r="LH187" s="28"/>
      <c r="LI187" s="28"/>
      <c r="LJ187" s="28"/>
      <c r="LK187" s="28"/>
      <c r="LL187" s="28"/>
      <c r="LM187" s="28"/>
      <c r="LN187" s="28"/>
      <c r="LO187" s="28"/>
      <c r="LP187" s="28"/>
      <c r="LQ187" s="28"/>
      <c r="LR187" s="28"/>
      <c r="LS187" s="28"/>
      <c r="LT187" s="28"/>
      <c r="LU187" s="28"/>
      <c r="LV187" s="28"/>
      <c r="LW187" s="28"/>
      <c r="LX187" s="28"/>
      <c r="LY187" s="28"/>
      <c r="LZ187" s="28"/>
      <c r="MA187" s="28"/>
      <c r="MB187" s="28"/>
      <c r="MC187" s="28"/>
      <c r="MD187" s="28"/>
      <c r="ME187" s="28"/>
      <c r="MF187" s="28"/>
      <c r="MG187" s="28"/>
      <c r="MH187" s="28"/>
      <c r="MI187" s="28"/>
      <c r="MJ187" s="28"/>
      <c r="MK187" s="28"/>
      <c r="ML187" s="28"/>
      <c r="MM187" s="28"/>
      <c r="MN187" s="28"/>
      <c r="MO187" s="28"/>
      <c r="MP187" s="28"/>
      <c r="MQ187" s="28"/>
      <c r="MR187" s="28"/>
      <c r="MS187" s="28"/>
      <c r="MT187" s="28"/>
      <c r="MU187" s="28"/>
      <c r="MV187" s="28"/>
      <c r="MW187" s="28"/>
      <c r="MX187" s="28"/>
      <c r="MY187" s="28"/>
      <c r="MZ187" s="28"/>
      <c r="NA187" s="28"/>
    </row>
    <row r="188" spans="1:668" s="29" customFormat="1" x14ac:dyDescent="0.25">
      <c r="A188" s="4" t="s">
        <v>47</v>
      </c>
      <c r="B188" s="4" t="s">
        <v>15</v>
      </c>
      <c r="C188" s="5" t="s">
        <v>66</v>
      </c>
      <c r="D188" s="5" t="s">
        <v>199</v>
      </c>
      <c r="E188" s="8">
        <v>44197</v>
      </c>
      <c r="F188" s="8" t="s">
        <v>100</v>
      </c>
      <c r="G188" s="138">
        <v>57000</v>
      </c>
      <c r="H188" s="138">
        <v>1635.9</v>
      </c>
      <c r="I188" s="138">
        <v>2922.14</v>
      </c>
      <c r="J188" s="138">
        <v>1732.8</v>
      </c>
      <c r="K188" s="146">
        <v>25</v>
      </c>
      <c r="L188" s="138">
        <v>6315.84</v>
      </c>
      <c r="M188" s="104">
        <f t="shared" ref="M188:M195" si="30">G188-L188</f>
        <v>50684.160000000003</v>
      </c>
      <c r="EH188" s="28"/>
      <c r="EI188" s="28"/>
      <c r="EJ188" s="28"/>
      <c r="EK188" s="28"/>
      <c r="EL188" s="28"/>
      <c r="EM188" s="28"/>
      <c r="EN188" s="28"/>
      <c r="EO188" s="28"/>
      <c r="EP188" s="28"/>
      <c r="EQ188" s="28"/>
      <c r="ER188" s="28"/>
      <c r="ES188" s="28"/>
      <c r="ET188" s="28"/>
      <c r="EU188" s="28"/>
      <c r="EV188" s="28"/>
      <c r="EW188" s="28"/>
      <c r="EX188" s="28"/>
      <c r="EY188" s="28"/>
      <c r="EZ188" s="28"/>
      <c r="FA188" s="28"/>
      <c r="FB188" s="28"/>
      <c r="FC188" s="28"/>
      <c r="FD188" s="28"/>
      <c r="FE188" s="28"/>
      <c r="FF188" s="28"/>
      <c r="FG188" s="28"/>
      <c r="FH188" s="28"/>
      <c r="FI188" s="28"/>
      <c r="FJ188" s="28"/>
      <c r="FK188" s="28"/>
      <c r="FL188" s="28"/>
      <c r="FM188" s="28"/>
      <c r="FN188" s="28"/>
      <c r="FO188" s="28"/>
      <c r="FP188" s="28"/>
      <c r="FQ188" s="28"/>
      <c r="FR188" s="28"/>
      <c r="FS188" s="28"/>
      <c r="FT188" s="28"/>
      <c r="FU188" s="28"/>
      <c r="FV188" s="28"/>
      <c r="FW188" s="28"/>
      <c r="FX188" s="28"/>
      <c r="FY188" s="28"/>
      <c r="FZ188" s="28"/>
      <c r="GA188" s="28"/>
      <c r="GB188" s="28"/>
      <c r="GC188" s="28"/>
      <c r="GD188" s="28"/>
      <c r="GE188" s="28"/>
      <c r="GF188" s="28"/>
      <c r="GG188" s="28"/>
      <c r="GH188" s="28"/>
      <c r="GI188" s="28"/>
      <c r="GJ188" s="28"/>
      <c r="GK188" s="28"/>
      <c r="GL188" s="28"/>
      <c r="GM188" s="28"/>
      <c r="GN188" s="28"/>
      <c r="GO188" s="28"/>
      <c r="GP188" s="28"/>
      <c r="GQ188" s="28"/>
      <c r="GR188" s="28"/>
      <c r="GS188" s="28"/>
      <c r="GT188" s="28"/>
      <c r="GU188" s="28"/>
      <c r="GV188" s="28"/>
      <c r="GW188" s="28"/>
      <c r="GX188" s="28"/>
      <c r="GY188" s="28"/>
      <c r="GZ188" s="28"/>
      <c r="HA188" s="28"/>
      <c r="HB188" s="28"/>
      <c r="HC188" s="28"/>
      <c r="HD188" s="28"/>
      <c r="HE188" s="28"/>
      <c r="HF188" s="28"/>
      <c r="HG188" s="28"/>
      <c r="HH188" s="28"/>
      <c r="HI188" s="28"/>
      <c r="HJ188" s="28"/>
      <c r="HK188" s="28"/>
      <c r="HL188" s="28"/>
      <c r="HM188" s="28"/>
      <c r="HN188" s="28"/>
      <c r="HO188" s="28"/>
      <c r="HP188" s="28"/>
      <c r="HQ188" s="28"/>
      <c r="HR188" s="28"/>
      <c r="HS188" s="28"/>
      <c r="HT188" s="28"/>
      <c r="HU188" s="28"/>
      <c r="HV188" s="28"/>
      <c r="HW188" s="28"/>
      <c r="HX188" s="28"/>
      <c r="HY188" s="28"/>
      <c r="HZ188" s="28"/>
      <c r="IA188" s="28"/>
      <c r="IB188" s="28"/>
      <c r="IC188" s="28"/>
      <c r="ID188" s="28"/>
      <c r="IE188" s="28"/>
      <c r="IF188" s="28"/>
      <c r="IG188" s="28"/>
      <c r="IH188" s="28"/>
      <c r="II188" s="28"/>
      <c r="IJ188" s="28"/>
      <c r="IK188" s="28"/>
      <c r="IL188" s="28"/>
      <c r="IM188" s="28"/>
      <c r="IN188" s="28"/>
      <c r="IO188" s="28"/>
      <c r="IP188" s="28"/>
      <c r="IQ188" s="28"/>
      <c r="IR188" s="28"/>
      <c r="IS188" s="28"/>
      <c r="IT188" s="28"/>
      <c r="IU188" s="28"/>
      <c r="IV188" s="28"/>
      <c r="IW188" s="28"/>
      <c r="IX188" s="28"/>
      <c r="IY188" s="28"/>
      <c r="IZ188" s="28"/>
      <c r="JA188" s="28"/>
      <c r="JB188" s="28"/>
      <c r="JC188" s="28"/>
      <c r="JD188" s="28"/>
      <c r="JE188" s="28"/>
      <c r="JF188" s="28"/>
      <c r="JG188" s="28"/>
      <c r="JH188" s="28"/>
      <c r="JI188" s="28"/>
      <c r="JJ188" s="28"/>
      <c r="JK188" s="28"/>
      <c r="JL188" s="28"/>
      <c r="JM188" s="28"/>
      <c r="JN188" s="28"/>
      <c r="JO188" s="28"/>
      <c r="JP188" s="28"/>
      <c r="JQ188" s="28"/>
      <c r="JR188" s="28"/>
      <c r="JS188" s="28"/>
      <c r="JT188" s="28"/>
      <c r="JU188" s="28"/>
      <c r="JV188" s="28"/>
      <c r="JW188" s="28"/>
      <c r="JX188" s="28"/>
      <c r="JY188" s="28"/>
      <c r="JZ188" s="28"/>
      <c r="KA188" s="28"/>
      <c r="KB188" s="28"/>
      <c r="KC188" s="28"/>
      <c r="KD188" s="28"/>
      <c r="KE188" s="28"/>
      <c r="KF188" s="28"/>
      <c r="KG188" s="28"/>
      <c r="KH188" s="28"/>
      <c r="KI188" s="28"/>
      <c r="KJ188" s="28"/>
      <c r="KK188" s="28"/>
      <c r="KL188" s="28"/>
      <c r="KM188" s="28"/>
      <c r="KN188" s="28"/>
      <c r="KO188" s="28"/>
      <c r="KP188" s="28"/>
      <c r="KQ188" s="28"/>
      <c r="KR188" s="28"/>
      <c r="KS188" s="28"/>
      <c r="KT188" s="28"/>
      <c r="KU188" s="28"/>
      <c r="KV188" s="28"/>
      <c r="KW188" s="28"/>
      <c r="KX188" s="28"/>
      <c r="KY188" s="28"/>
      <c r="KZ188" s="28"/>
      <c r="LA188" s="28"/>
      <c r="LB188" s="28"/>
      <c r="LC188" s="28"/>
      <c r="LD188" s="28"/>
      <c r="LE188" s="28"/>
      <c r="LF188" s="28"/>
      <c r="LG188" s="28"/>
      <c r="LH188" s="28"/>
      <c r="LI188" s="28"/>
      <c r="LJ188" s="28"/>
      <c r="LK188" s="28"/>
      <c r="LL188" s="28"/>
      <c r="LM188" s="28"/>
      <c r="LN188" s="28"/>
      <c r="LO188" s="28"/>
      <c r="LP188" s="28"/>
      <c r="LQ188" s="28"/>
      <c r="LR188" s="28"/>
      <c r="LS188" s="28"/>
      <c r="LT188" s="28"/>
      <c r="LU188" s="28"/>
      <c r="LV188" s="28"/>
      <c r="LW188" s="28"/>
      <c r="LX188" s="28"/>
      <c r="LY188" s="28"/>
      <c r="LZ188" s="28"/>
      <c r="MA188" s="28"/>
      <c r="MB188" s="28"/>
      <c r="MC188" s="28"/>
      <c r="MD188" s="28"/>
      <c r="ME188" s="28"/>
      <c r="MF188" s="28"/>
      <c r="MG188" s="28"/>
      <c r="MH188" s="28"/>
      <c r="MI188" s="28"/>
      <c r="MJ188" s="28"/>
      <c r="MK188" s="28"/>
      <c r="ML188" s="28"/>
      <c r="MM188" s="28"/>
      <c r="MN188" s="28"/>
      <c r="MO188" s="28"/>
      <c r="MP188" s="28"/>
      <c r="MQ188" s="28"/>
      <c r="MR188" s="28"/>
      <c r="MS188" s="28"/>
      <c r="MT188" s="28"/>
      <c r="MU188" s="28"/>
      <c r="MV188" s="28"/>
      <c r="MW188" s="28"/>
      <c r="MX188" s="28"/>
      <c r="MY188" s="28"/>
      <c r="MZ188" s="28"/>
      <c r="NA188" s="28"/>
    </row>
    <row r="189" spans="1:668" s="29" customFormat="1" x14ac:dyDescent="0.25">
      <c r="A189" s="4" t="s">
        <v>43</v>
      </c>
      <c r="B189" s="4" t="s">
        <v>15</v>
      </c>
      <c r="C189" s="5" t="s">
        <v>66</v>
      </c>
      <c r="D189" s="5" t="s">
        <v>199</v>
      </c>
      <c r="E189" s="8">
        <v>44197</v>
      </c>
      <c r="F189" s="8" t="s">
        <v>100</v>
      </c>
      <c r="G189" s="138">
        <v>66000</v>
      </c>
      <c r="H189" s="138">
        <v>1894.2</v>
      </c>
      <c r="I189" s="138">
        <v>4615.76</v>
      </c>
      <c r="J189" s="138">
        <v>2006.4</v>
      </c>
      <c r="K189" s="143">
        <v>25</v>
      </c>
      <c r="L189" s="138">
        <v>8541.36</v>
      </c>
      <c r="M189" s="104">
        <f t="shared" ref="M189:M191" si="31">G189-L189</f>
        <v>57458.64</v>
      </c>
      <c r="EH189" s="28"/>
      <c r="EI189" s="28"/>
      <c r="EJ189" s="28"/>
      <c r="EK189" s="28"/>
      <c r="EL189" s="28"/>
      <c r="EM189" s="28"/>
      <c r="EN189" s="28"/>
      <c r="EO189" s="28"/>
      <c r="EP189" s="28"/>
      <c r="EQ189" s="28"/>
      <c r="ER189" s="28"/>
      <c r="ES189" s="28"/>
      <c r="ET189" s="28"/>
      <c r="EU189" s="28"/>
      <c r="EV189" s="28"/>
      <c r="EW189" s="28"/>
      <c r="EX189" s="28"/>
      <c r="EY189" s="28"/>
      <c r="EZ189" s="28"/>
      <c r="FA189" s="28"/>
      <c r="FB189" s="28"/>
      <c r="FC189" s="28"/>
      <c r="FD189" s="28"/>
      <c r="FE189" s="28"/>
      <c r="FF189" s="28"/>
      <c r="FG189" s="28"/>
      <c r="FH189" s="28"/>
      <c r="FI189" s="28"/>
      <c r="FJ189" s="28"/>
      <c r="FK189" s="28"/>
      <c r="FL189" s="28"/>
      <c r="FM189" s="28"/>
      <c r="FN189" s="28"/>
      <c r="FO189" s="28"/>
      <c r="FP189" s="28"/>
      <c r="FQ189" s="28"/>
      <c r="FR189" s="28"/>
      <c r="FS189" s="28"/>
      <c r="FT189" s="28"/>
      <c r="FU189" s="28"/>
      <c r="FV189" s="28"/>
      <c r="FW189" s="28"/>
      <c r="FX189" s="28"/>
      <c r="FY189" s="28"/>
      <c r="FZ189" s="28"/>
      <c r="GA189" s="28"/>
      <c r="GB189" s="28"/>
      <c r="GC189" s="28"/>
      <c r="GD189" s="28"/>
      <c r="GE189" s="28"/>
      <c r="GF189" s="28"/>
      <c r="GG189" s="28"/>
      <c r="GH189" s="28"/>
      <c r="GI189" s="28"/>
      <c r="GJ189" s="28"/>
      <c r="GK189" s="28"/>
      <c r="GL189" s="28"/>
      <c r="GM189" s="28"/>
      <c r="GN189" s="28"/>
      <c r="GO189" s="28"/>
      <c r="GP189" s="28"/>
      <c r="GQ189" s="28"/>
      <c r="GR189" s="28"/>
      <c r="GS189" s="28"/>
      <c r="GT189" s="28"/>
      <c r="GU189" s="28"/>
      <c r="GV189" s="28"/>
      <c r="GW189" s="28"/>
      <c r="GX189" s="28"/>
      <c r="GY189" s="28"/>
      <c r="GZ189" s="28"/>
      <c r="HA189" s="28"/>
      <c r="HB189" s="28"/>
      <c r="HC189" s="28"/>
      <c r="HD189" s="28"/>
      <c r="HE189" s="28"/>
      <c r="HF189" s="28"/>
      <c r="HG189" s="28"/>
      <c r="HH189" s="28"/>
      <c r="HI189" s="28"/>
      <c r="HJ189" s="28"/>
      <c r="HK189" s="28"/>
      <c r="HL189" s="28"/>
      <c r="HM189" s="28"/>
      <c r="HN189" s="28"/>
      <c r="HO189" s="28"/>
      <c r="HP189" s="28"/>
      <c r="HQ189" s="28"/>
      <c r="HR189" s="28"/>
      <c r="HS189" s="28"/>
      <c r="HT189" s="28"/>
      <c r="HU189" s="28"/>
      <c r="HV189" s="28"/>
      <c r="HW189" s="28"/>
      <c r="HX189" s="28"/>
      <c r="HY189" s="28"/>
      <c r="HZ189" s="28"/>
      <c r="IA189" s="28"/>
      <c r="IB189" s="28"/>
      <c r="IC189" s="28"/>
      <c r="ID189" s="28"/>
      <c r="IE189" s="28"/>
      <c r="IF189" s="28"/>
      <c r="IG189" s="28"/>
      <c r="IH189" s="28"/>
      <c r="II189" s="28"/>
      <c r="IJ189" s="28"/>
      <c r="IK189" s="28"/>
      <c r="IL189" s="28"/>
      <c r="IM189" s="28"/>
      <c r="IN189" s="28"/>
      <c r="IO189" s="28"/>
      <c r="IP189" s="28"/>
      <c r="IQ189" s="28"/>
      <c r="IR189" s="28"/>
      <c r="IS189" s="28"/>
      <c r="IT189" s="28"/>
      <c r="IU189" s="28"/>
      <c r="IV189" s="28"/>
      <c r="IW189" s="28"/>
      <c r="IX189" s="28"/>
      <c r="IY189" s="28"/>
      <c r="IZ189" s="28"/>
      <c r="JA189" s="28"/>
      <c r="JB189" s="28"/>
      <c r="JC189" s="28"/>
      <c r="JD189" s="28"/>
      <c r="JE189" s="28"/>
      <c r="JF189" s="28"/>
      <c r="JG189" s="28"/>
      <c r="JH189" s="28"/>
      <c r="JI189" s="28"/>
      <c r="JJ189" s="28"/>
      <c r="JK189" s="28"/>
      <c r="JL189" s="28"/>
      <c r="JM189" s="28"/>
      <c r="JN189" s="28"/>
      <c r="JO189" s="28"/>
      <c r="JP189" s="28"/>
      <c r="JQ189" s="28"/>
      <c r="JR189" s="28"/>
      <c r="JS189" s="28"/>
      <c r="JT189" s="28"/>
      <c r="JU189" s="28"/>
      <c r="JV189" s="28"/>
      <c r="JW189" s="28"/>
      <c r="JX189" s="28"/>
      <c r="JY189" s="28"/>
      <c r="JZ189" s="28"/>
      <c r="KA189" s="28"/>
      <c r="KB189" s="28"/>
      <c r="KC189" s="28"/>
      <c r="KD189" s="28"/>
      <c r="KE189" s="28"/>
      <c r="KF189" s="28"/>
      <c r="KG189" s="28"/>
      <c r="KH189" s="28"/>
      <c r="KI189" s="28"/>
      <c r="KJ189" s="28"/>
      <c r="KK189" s="28"/>
      <c r="KL189" s="28"/>
      <c r="KM189" s="28"/>
      <c r="KN189" s="28"/>
      <c r="KO189" s="28"/>
      <c r="KP189" s="28"/>
      <c r="KQ189" s="28"/>
      <c r="KR189" s="28"/>
      <c r="KS189" s="28"/>
      <c r="KT189" s="28"/>
      <c r="KU189" s="28"/>
      <c r="KV189" s="28"/>
      <c r="KW189" s="28"/>
      <c r="KX189" s="28"/>
      <c r="KY189" s="28"/>
      <c r="KZ189" s="28"/>
      <c r="LA189" s="28"/>
      <c r="LB189" s="28"/>
      <c r="LC189" s="28"/>
      <c r="LD189" s="28"/>
      <c r="LE189" s="28"/>
      <c r="LF189" s="28"/>
      <c r="LG189" s="28"/>
      <c r="LH189" s="28"/>
      <c r="LI189" s="28"/>
      <c r="LJ189" s="28"/>
      <c r="LK189" s="28"/>
      <c r="LL189" s="28"/>
      <c r="LM189" s="28"/>
      <c r="LN189" s="28"/>
      <c r="LO189" s="28"/>
      <c r="LP189" s="28"/>
      <c r="LQ189" s="28"/>
      <c r="LR189" s="28"/>
      <c r="LS189" s="28"/>
      <c r="LT189" s="28"/>
      <c r="LU189" s="28"/>
      <c r="LV189" s="28"/>
      <c r="LW189" s="28"/>
      <c r="LX189" s="28"/>
      <c r="LY189" s="28"/>
      <c r="LZ189" s="28"/>
      <c r="MA189" s="28"/>
      <c r="MB189" s="28"/>
      <c r="MC189" s="28"/>
      <c r="MD189" s="28"/>
      <c r="ME189" s="28"/>
      <c r="MF189" s="28"/>
      <c r="MG189" s="28"/>
      <c r="MH189" s="28"/>
      <c r="MI189" s="28"/>
      <c r="MJ189" s="28"/>
      <c r="MK189" s="28"/>
      <c r="ML189" s="28"/>
      <c r="MM189" s="28"/>
      <c r="MN189" s="28"/>
      <c r="MO189" s="28"/>
      <c r="MP189" s="28"/>
      <c r="MQ189" s="28"/>
      <c r="MR189" s="28"/>
      <c r="MS189" s="28"/>
      <c r="MT189" s="28"/>
      <c r="MU189" s="28"/>
      <c r="MV189" s="28"/>
      <c r="MW189" s="28"/>
      <c r="MX189" s="28"/>
      <c r="MY189" s="28"/>
      <c r="MZ189" s="28"/>
      <c r="NA189" s="28"/>
    </row>
    <row r="190" spans="1:668" s="86" customFormat="1" x14ac:dyDescent="0.25">
      <c r="A190" s="4" t="s">
        <v>44</v>
      </c>
      <c r="B190" s="4" t="s">
        <v>15</v>
      </c>
      <c r="C190" s="5" t="s">
        <v>67</v>
      </c>
      <c r="D190" s="5" t="s">
        <v>199</v>
      </c>
      <c r="E190" s="8">
        <v>44197</v>
      </c>
      <c r="F190" s="8" t="s">
        <v>100</v>
      </c>
      <c r="G190" s="138">
        <v>57000</v>
      </c>
      <c r="H190" s="138">
        <v>1635.9</v>
      </c>
      <c r="I190" s="138">
        <v>2619.65</v>
      </c>
      <c r="J190" s="138">
        <v>1732.8</v>
      </c>
      <c r="K190" s="138">
        <v>1537.45</v>
      </c>
      <c r="L190" s="138">
        <v>7525.8</v>
      </c>
      <c r="M190" s="104">
        <f t="shared" si="31"/>
        <v>49474.2</v>
      </c>
      <c r="EH190" s="134"/>
      <c r="EI190" s="134"/>
      <c r="EJ190" s="134"/>
      <c r="EK190" s="134"/>
      <c r="EL190" s="134"/>
      <c r="EM190" s="134"/>
      <c r="EN190" s="134"/>
      <c r="EO190" s="134"/>
      <c r="EP190" s="134"/>
      <c r="EQ190" s="134"/>
      <c r="ER190" s="134"/>
      <c r="ES190" s="134"/>
      <c r="ET190" s="134"/>
      <c r="EU190" s="134"/>
      <c r="EV190" s="134"/>
      <c r="EW190" s="134"/>
      <c r="EX190" s="134"/>
      <c r="EY190" s="134"/>
      <c r="EZ190" s="134"/>
      <c r="FA190" s="134"/>
      <c r="FB190" s="134"/>
      <c r="FC190" s="134"/>
      <c r="FD190" s="134"/>
      <c r="FE190" s="134"/>
      <c r="FF190" s="134"/>
      <c r="FG190" s="134"/>
      <c r="FH190" s="134"/>
      <c r="FI190" s="134"/>
      <c r="FJ190" s="134"/>
      <c r="FK190" s="134"/>
      <c r="FL190" s="134"/>
      <c r="FM190" s="134"/>
      <c r="FN190" s="134"/>
      <c r="FO190" s="134"/>
      <c r="FP190" s="134"/>
      <c r="FQ190" s="134"/>
      <c r="FR190" s="134"/>
      <c r="FS190" s="134"/>
      <c r="FT190" s="134"/>
      <c r="FU190" s="134"/>
      <c r="FV190" s="134"/>
      <c r="FW190" s="134"/>
      <c r="FX190" s="134"/>
      <c r="FY190" s="134"/>
      <c r="FZ190" s="134"/>
      <c r="GA190" s="134"/>
      <c r="GB190" s="134"/>
      <c r="GC190" s="134"/>
      <c r="GD190" s="134"/>
      <c r="GE190" s="134"/>
      <c r="GF190" s="134"/>
      <c r="GG190" s="134"/>
      <c r="GH190" s="134"/>
      <c r="GI190" s="134"/>
      <c r="GJ190" s="134"/>
      <c r="GK190" s="134"/>
      <c r="GL190" s="134"/>
      <c r="GM190" s="134"/>
      <c r="GN190" s="134"/>
      <c r="GO190" s="134"/>
      <c r="GP190" s="134"/>
      <c r="GQ190" s="134"/>
      <c r="GR190" s="134"/>
      <c r="GS190" s="134"/>
      <c r="GT190" s="134"/>
      <c r="GU190" s="134"/>
      <c r="GV190" s="134"/>
      <c r="GW190" s="134"/>
      <c r="GX190" s="134"/>
      <c r="GY190" s="134"/>
      <c r="GZ190" s="134"/>
      <c r="HA190" s="134"/>
      <c r="HB190" s="134"/>
      <c r="HC190" s="134"/>
      <c r="HD190" s="134"/>
      <c r="HE190" s="134"/>
      <c r="HF190" s="134"/>
      <c r="HG190" s="134"/>
      <c r="HH190" s="134"/>
      <c r="HI190" s="134"/>
      <c r="HJ190" s="134"/>
      <c r="HK190" s="134"/>
      <c r="HL190" s="134"/>
      <c r="HM190" s="134"/>
      <c r="HN190" s="134"/>
      <c r="HO190" s="134"/>
      <c r="HP190" s="134"/>
      <c r="HQ190" s="134"/>
      <c r="HR190" s="134"/>
      <c r="HS190" s="134"/>
      <c r="HT190" s="134"/>
      <c r="HU190" s="134"/>
      <c r="HV190" s="134"/>
      <c r="HW190" s="134"/>
      <c r="HX190" s="134"/>
      <c r="HY190" s="134"/>
      <c r="HZ190" s="134"/>
      <c r="IA190" s="134"/>
      <c r="IB190" s="134"/>
      <c r="IC190" s="134"/>
      <c r="ID190" s="134"/>
      <c r="IE190" s="134"/>
      <c r="IF190" s="134"/>
      <c r="IG190" s="134"/>
      <c r="IH190" s="134"/>
      <c r="II190" s="134"/>
      <c r="IJ190" s="134"/>
      <c r="IK190" s="134"/>
      <c r="IL190" s="134"/>
      <c r="IM190" s="134"/>
      <c r="IN190" s="134"/>
      <c r="IO190" s="134"/>
      <c r="IP190" s="134"/>
      <c r="IQ190" s="134"/>
      <c r="IR190" s="134"/>
      <c r="IS190" s="134"/>
      <c r="IT190" s="134"/>
      <c r="IU190" s="134"/>
      <c r="IV190" s="134"/>
      <c r="IW190" s="134"/>
      <c r="IX190" s="134"/>
      <c r="IY190" s="134"/>
      <c r="IZ190" s="134"/>
      <c r="JA190" s="134"/>
      <c r="JB190" s="134"/>
      <c r="JC190" s="134"/>
      <c r="JD190" s="134"/>
      <c r="JE190" s="134"/>
      <c r="JF190" s="134"/>
      <c r="JG190" s="134"/>
      <c r="JH190" s="134"/>
      <c r="JI190" s="134"/>
      <c r="JJ190" s="134"/>
      <c r="JK190" s="134"/>
      <c r="JL190" s="134"/>
      <c r="JM190" s="134"/>
      <c r="JN190" s="134"/>
      <c r="JO190" s="134"/>
      <c r="JP190" s="134"/>
      <c r="JQ190" s="134"/>
      <c r="JR190" s="134"/>
      <c r="JS190" s="134"/>
      <c r="JT190" s="134"/>
      <c r="JU190" s="134"/>
      <c r="JV190" s="134"/>
      <c r="JW190" s="134"/>
      <c r="JX190" s="134"/>
      <c r="JY190" s="134"/>
      <c r="JZ190" s="134"/>
      <c r="KA190" s="134"/>
      <c r="KB190" s="134"/>
      <c r="KC190" s="134"/>
      <c r="KD190" s="134"/>
      <c r="KE190" s="134"/>
      <c r="KF190" s="134"/>
      <c r="KG190" s="134"/>
      <c r="KH190" s="134"/>
      <c r="KI190" s="134"/>
      <c r="KJ190" s="134"/>
      <c r="KK190" s="134"/>
      <c r="KL190" s="134"/>
      <c r="KM190" s="134"/>
      <c r="KN190" s="134"/>
      <c r="KO190" s="134"/>
      <c r="KP190" s="134"/>
      <c r="KQ190" s="134"/>
      <c r="KR190" s="134"/>
      <c r="KS190" s="134"/>
      <c r="KT190" s="134"/>
      <c r="KU190" s="134"/>
      <c r="KV190" s="134"/>
      <c r="KW190" s="134"/>
      <c r="KX190" s="134"/>
      <c r="KY190" s="134"/>
      <c r="KZ190" s="134"/>
      <c r="LA190" s="134"/>
      <c r="LB190" s="134"/>
      <c r="LC190" s="134"/>
      <c r="LD190" s="134"/>
      <c r="LE190" s="134"/>
      <c r="LF190" s="134"/>
      <c r="LG190" s="134"/>
      <c r="LH190" s="134"/>
      <c r="LI190" s="134"/>
      <c r="LJ190" s="134"/>
      <c r="LK190" s="134"/>
      <c r="LL190" s="134"/>
      <c r="LM190" s="134"/>
      <c r="LN190" s="134"/>
      <c r="LO190" s="134"/>
      <c r="LP190" s="134"/>
      <c r="LQ190" s="134"/>
      <c r="LR190" s="134"/>
      <c r="LS190" s="134"/>
      <c r="LT190" s="134"/>
      <c r="LU190" s="134"/>
      <c r="LV190" s="134"/>
      <c r="LW190" s="134"/>
      <c r="LX190" s="134"/>
      <c r="LY190" s="134"/>
      <c r="LZ190" s="134"/>
      <c r="MA190" s="134"/>
      <c r="MB190" s="134"/>
      <c r="MC190" s="134"/>
      <c r="MD190" s="134"/>
      <c r="ME190" s="134"/>
      <c r="MF190" s="134"/>
      <c r="MG190" s="134"/>
      <c r="MH190" s="134"/>
      <c r="MI190" s="134"/>
      <c r="MJ190" s="134"/>
      <c r="MK190" s="134"/>
      <c r="ML190" s="134"/>
      <c r="MM190" s="134"/>
      <c r="MN190" s="134"/>
      <c r="MO190" s="134"/>
      <c r="MP190" s="134"/>
      <c r="MQ190" s="134"/>
      <c r="MR190" s="134"/>
      <c r="MS190" s="134"/>
      <c r="MT190" s="134"/>
      <c r="MU190" s="134"/>
      <c r="MV190" s="134"/>
      <c r="MW190" s="134"/>
      <c r="MX190" s="134"/>
      <c r="MY190" s="134"/>
      <c r="MZ190" s="134"/>
      <c r="NA190" s="134"/>
    </row>
    <row r="191" spans="1:668" x14ac:dyDescent="0.25">
      <c r="A191" s="4" t="s">
        <v>113</v>
      </c>
      <c r="B191" s="4" t="s">
        <v>15</v>
      </c>
      <c r="C191" s="5" t="s">
        <v>67</v>
      </c>
      <c r="D191" s="5" t="s">
        <v>199</v>
      </c>
      <c r="E191" s="8">
        <v>44197</v>
      </c>
      <c r="F191" s="8" t="s">
        <v>100</v>
      </c>
      <c r="G191" s="138">
        <v>57000</v>
      </c>
      <c r="H191" s="138">
        <v>1635.9</v>
      </c>
      <c r="I191" s="138">
        <v>2922.14</v>
      </c>
      <c r="J191" s="138">
        <v>1732.8</v>
      </c>
      <c r="K191" s="143">
        <v>25</v>
      </c>
      <c r="L191" s="138">
        <v>6315.84</v>
      </c>
      <c r="M191" s="104">
        <f t="shared" si="31"/>
        <v>50684.160000000003</v>
      </c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32"/>
      <c r="AO191" s="32"/>
      <c r="AP191" s="32"/>
      <c r="AQ191" s="32"/>
      <c r="AR191" s="32"/>
      <c r="AS191" s="32"/>
      <c r="AT191" s="32"/>
      <c r="AU191" s="32"/>
      <c r="AV191" s="32"/>
      <c r="AW191" s="32"/>
      <c r="AX191" s="32"/>
      <c r="AY191" s="32"/>
      <c r="AZ191" s="32"/>
      <c r="BA191" s="32"/>
      <c r="BB191" s="32"/>
      <c r="BC191" s="32"/>
      <c r="BD191" s="32"/>
      <c r="BE191" s="32"/>
      <c r="BF191" s="32"/>
      <c r="BG191" s="32"/>
      <c r="BH191" s="32"/>
      <c r="BI191" s="32"/>
      <c r="BJ191" s="32"/>
      <c r="BK191" s="32"/>
      <c r="BL191" s="32"/>
      <c r="BM191" s="32"/>
      <c r="BN191" s="32"/>
      <c r="BO191" s="32"/>
      <c r="BP191" s="32"/>
      <c r="BQ191" s="32"/>
      <c r="BR191" s="32"/>
      <c r="BS191" s="32"/>
      <c r="BT191" s="32"/>
      <c r="BU191" s="32"/>
      <c r="BV191" s="32"/>
      <c r="BW191" s="32"/>
      <c r="BX191" s="32"/>
      <c r="BY191" s="32"/>
      <c r="BZ191" s="32"/>
      <c r="CA191" s="32"/>
      <c r="CB191" s="32"/>
      <c r="CC191" s="32"/>
      <c r="CD191" s="32"/>
      <c r="CE191" s="32"/>
      <c r="CF191" s="32"/>
      <c r="CG191" s="32"/>
      <c r="CH191" s="32"/>
      <c r="CI191" s="32"/>
      <c r="CJ191" s="32"/>
      <c r="CK191" s="32"/>
      <c r="CL191" s="32"/>
      <c r="CM191" s="32"/>
      <c r="CN191" s="32"/>
      <c r="CO191" s="32"/>
      <c r="CP191" s="32"/>
      <c r="CQ191" s="32"/>
      <c r="CR191" s="32"/>
      <c r="CS191" s="32"/>
      <c r="CT191" s="32"/>
      <c r="CU191" s="32"/>
      <c r="CV191" s="32"/>
      <c r="CW191" s="32"/>
      <c r="CX191" s="32"/>
      <c r="CY191" s="32"/>
      <c r="CZ191" s="32"/>
      <c r="DA191" s="32"/>
      <c r="DB191" s="32"/>
      <c r="DC191" s="32"/>
      <c r="DD191" s="32"/>
      <c r="DE191" s="32"/>
      <c r="DF191" s="32"/>
      <c r="DG191" s="32"/>
      <c r="DH191" s="32"/>
      <c r="DI191" s="32"/>
      <c r="DJ191" s="32"/>
      <c r="DK191" s="32"/>
      <c r="DL191" s="32"/>
      <c r="DM191" s="32"/>
      <c r="DN191" s="32"/>
      <c r="DO191" s="32"/>
      <c r="DP191" s="32"/>
      <c r="DQ191" s="32"/>
      <c r="DR191" s="32"/>
      <c r="DS191" s="32"/>
      <c r="DT191" s="32"/>
      <c r="DU191" s="32"/>
      <c r="DV191" s="32"/>
      <c r="DW191" s="32"/>
      <c r="DX191" s="32"/>
      <c r="DY191" s="32"/>
      <c r="DZ191" s="32"/>
      <c r="EA191" s="32"/>
      <c r="EB191" s="32"/>
      <c r="EC191" s="32"/>
      <c r="ED191" s="32"/>
      <c r="EE191" s="32"/>
      <c r="EF191" s="32"/>
      <c r="EG191" s="32"/>
    </row>
    <row r="192" spans="1:668" s="47" customFormat="1" x14ac:dyDescent="0.25">
      <c r="A192" s="4" t="s">
        <v>46</v>
      </c>
      <c r="B192" s="4" t="s">
        <v>15</v>
      </c>
      <c r="C192" s="5" t="s">
        <v>66</v>
      </c>
      <c r="D192" s="5" t="s">
        <v>199</v>
      </c>
      <c r="E192" s="8">
        <v>44197</v>
      </c>
      <c r="F192" s="8" t="s">
        <v>100</v>
      </c>
      <c r="G192" s="138">
        <v>57000</v>
      </c>
      <c r="H192" s="138">
        <v>1635.9</v>
      </c>
      <c r="I192" s="138">
        <v>2619.65</v>
      </c>
      <c r="J192" s="138">
        <v>1732.8</v>
      </c>
      <c r="K192" s="146">
        <v>1537.45</v>
      </c>
      <c r="L192" s="138">
        <v>7525.8</v>
      </c>
      <c r="M192" s="104">
        <f t="shared" si="30"/>
        <v>49474.2</v>
      </c>
      <c r="N192" s="29"/>
      <c r="O192" s="29"/>
      <c r="P192" s="29"/>
      <c r="Q192" s="29"/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29"/>
      <c r="AD192" s="29"/>
      <c r="AE192" s="29"/>
      <c r="AF192" s="29"/>
      <c r="AG192" s="29"/>
      <c r="AH192" s="29"/>
      <c r="AI192" s="29"/>
      <c r="AJ192" s="29"/>
      <c r="AK192" s="29"/>
      <c r="AL192" s="29"/>
      <c r="AM192" s="29"/>
      <c r="AN192" s="29"/>
      <c r="AO192" s="29"/>
      <c r="AP192" s="29"/>
      <c r="AQ192" s="29"/>
      <c r="AR192" s="29"/>
      <c r="AS192" s="29"/>
      <c r="AT192" s="29"/>
      <c r="AU192" s="29"/>
      <c r="AV192" s="29"/>
      <c r="AW192" s="29"/>
      <c r="AX192" s="29"/>
      <c r="AY192" s="29"/>
      <c r="AZ192" s="29"/>
      <c r="BA192" s="29"/>
      <c r="BB192" s="29"/>
      <c r="BC192" s="29"/>
      <c r="BD192" s="29"/>
      <c r="BE192" s="29"/>
      <c r="BF192" s="29"/>
      <c r="BG192" s="29"/>
      <c r="BH192" s="29"/>
      <c r="BI192" s="29"/>
      <c r="BJ192" s="29"/>
      <c r="BK192" s="29"/>
      <c r="BL192" s="29"/>
      <c r="BM192" s="29"/>
      <c r="BN192" s="29"/>
      <c r="BO192" s="29"/>
      <c r="BP192" s="29"/>
      <c r="BQ192" s="29"/>
      <c r="BR192" s="29"/>
      <c r="BS192" s="29"/>
      <c r="BT192" s="29"/>
      <c r="BU192" s="29"/>
      <c r="BV192" s="29"/>
      <c r="BW192" s="29"/>
      <c r="BX192" s="29"/>
      <c r="BY192" s="29"/>
      <c r="BZ192" s="29"/>
      <c r="CA192" s="29"/>
      <c r="CB192" s="29"/>
      <c r="CC192" s="29"/>
      <c r="CD192" s="29"/>
      <c r="CE192" s="29"/>
      <c r="CF192" s="29"/>
      <c r="CG192" s="29"/>
      <c r="CH192" s="29"/>
      <c r="CI192" s="29"/>
      <c r="CJ192" s="29"/>
      <c r="CK192" s="29"/>
      <c r="CL192" s="29"/>
      <c r="CM192" s="29"/>
      <c r="CN192" s="29"/>
      <c r="CO192" s="29"/>
      <c r="CP192" s="29"/>
      <c r="CQ192" s="29"/>
      <c r="CR192" s="29"/>
      <c r="CS192" s="29"/>
      <c r="CT192" s="29"/>
      <c r="CU192" s="29"/>
      <c r="CV192" s="29"/>
      <c r="CW192" s="29"/>
      <c r="CX192" s="29"/>
      <c r="CY192" s="29"/>
      <c r="CZ192" s="29"/>
      <c r="DA192" s="29"/>
      <c r="DB192" s="29"/>
      <c r="DC192" s="29"/>
      <c r="DD192" s="29"/>
      <c r="DE192" s="29"/>
      <c r="DF192" s="29"/>
      <c r="DG192" s="29"/>
      <c r="DH192" s="29"/>
      <c r="DI192" s="29"/>
      <c r="DJ192" s="29"/>
      <c r="DK192" s="29"/>
      <c r="DL192" s="29"/>
      <c r="DM192" s="29"/>
      <c r="DN192" s="29"/>
      <c r="DO192" s="29"/>
      <c r="DP192" s="29"/>
      <c r="DQ192" s="29"/>
      <c r="DR192" s="29"/>
      <c r="DS192" s="29"/>
      <c r="DT192" s="29"/>
      <c r="DU192" s="29"/>
      <c r="DV192" s="29"/>
      <c r="DW192" s="29"/>
      <c r="DX192" s="29"/>
      <c r="DY192" s="29"/>
      <c r="DZ192" s="29"/>
      <c r="EA192" s="29"/>
      <c r="EB192" s="29"/>
      <c r="EC192" s="29"/>
      <c r="ED192" s="29"/>
      <c r="EE192" s="29"/>
      <c r="EF192" s="29"/>
      <c r="EG192" s="29"/>
      <c r="EH192" s="28"/>
      <c r="EI192" s="28"/>
      <c r="EJ192" s="28"/>
      <c r="EK192" s="28"/>
      <c r="EL192" s="28"/>
      <c r="EM192" s="28"/>
      <c r="EN192" s="28"/>
      <c r="EO192" s="28"/>
      <c r="EP192" s="28"/>
      <c r="EQ192" s="28"/>
      <c r="ER192" s="28"/>
      <c r="ES192" s="28"/>
      <c r="ET192" s="28"/>
      <c r="EU192" s="28"/>
      <c r="EV192" s="28"/>
      <c r="EW192" s="28"/>
      <c r="EX192" s="28"/>
      <c r="EY192" s="28"/>
      <c r="EZ192" s="28"/>
      <c r="FA192" s="28"/>
      <c r="FB192" s="28"/>
      <c r="FC192" s="28"/>
      <c r="FD192" s="28"/>
      <c r="FE192" s="28"/>
      <c r="FF192" s="28"/>
      <c r="FG192" s="28"/>
      <c r="FH192" s="28"/>
      <c r="FI192" s="28"/>
      <c r="FJ192" s="28"/>
      <c r="FK192" s="28"/>
      <c r="FL192" s="28"/>
      <c r="FM192" s="28"/>
      <c r="FN192" s="28"/>
      <c r="FO192" s="28"/>
      <c r="FP192" s="28"/>
      <c r="FQ192" s="28"/>
      <c r="FR192" s="28"/>
      <c r="FS192" s="28"/>
      <c r="FT192" s="28"/>
      <c r="FU192" s="28"/>
      <c r="FV192" s="28"/>
      <c r="FW192" s="28"/>
      <c r="FX192" s="28"/>
      <c r="FY192" s="28"/>
      <c r="FZ192" s="28"/>
      <c r="GA192" s="28"/>
      <c r="GB192" s="28"/>
      <c r="GC192" s="28"/>
      <c r="GD192" s="28"/>
      <c r="GE192" s="28"/>
      <c r="GF192" s="28"/>
      <c r="GG192" s="28"/>
      <c r="GH192" s="28"/>
      <c r="GI192" s="28"/>
      <c r="GJ192" s="28"/>
      <c r="GK192" s="28"/>
      <c r="GL192" s="28"/>
      <c r="GM192" s="28"/>
      <c r="GN192" s="28"/>
      <c r="GO192" s="28"/>
      <c r="GP192" s="28"/>
      <c r="GQ192" s="28"/>
      <c r="GR192" s="28"/>
      <c r="GS192" s="28"/>
      <c r="GT192" s="28"/>
      <c r="GU192" s="28"/>
      <c r="GV192" s="28"/>
      <c r="GW192" s="28"/>
      <c r="GX192" s="28"/>
      <c r="GY192" s="28"/>
      <c r="GZ192" s="28"/>
      <c r="HA192" s="28"/>
      <c r="HB192" s="28"/>
      <c r="HC192" s="28"/>
      <c r="HD192" s="28"/>
      <c r="HE192" s="28"/>
      <c r="HF192" s="28"/>
      <c r="HG192" s="28"/>
      <c r="HH192" s="28"/>
      <c r="HI192" s="28"/>
      <c r="HJ192" s="28"/>
      <c r="HK192" s="28"/>
      <c r="HL192" s="28"/>
      <c r="HM192" s="28"/>
      <c r="HN192" s="28"/>
      <c r="HO192" s="28"/>
      <c r="HP192" s="28"/>
      <c r="HQ192" s="28"/>
      <c r="HR192" s="28"/>
      <c r="HS192" s="28"/>
      <c r="HT192" s="28"/>
      <c r="HU192" s="28"/>
      <c r="HV192" s="28"/>
      <c r="HW192" s="28"/>
      <c r="HX192" s="28"/>
      <c r="HY192" s="28"/>
      <c r="HZ192" s="28"/>
      <c r="IA192" s="28"/>
      <c r="IB192" s="28"/>
      <c r="IC192" s="28"/>
      <c r="ID192" s="28"/>
      <c r="IE192" s="28"/>
      <c r="IF192" s="28"/>
      <c r="IG192" s="28"/>
      <c r="IH192" s="28"/>
      <c r="II192" s="28"/>
      <c r="IJ192" s="28"/>
      <c r="IK192" s="28"/>
      <c r="IL192" s="28"/>
      <c r="IM192" s="28"/>
      <c r="IN192" s="28"/>
      <c r="IO192" s="28"/>
      <c r="IP192" s="28"/>
      <c r="IQ192" s="28"/>
      <c r="IR192" s="28"/>
      <c r="IS192" s="28"/>
      <c r="IT192" s="28"/>
      <c r="IU192" s="28"/>
      <c r="IV192" s="28"/>
      <c r="IW192" s="28"/>
      <c r="IX192" s="28"/>
      <c r="IY192" s="28"/>
      <c r="IZ192" s="28"/>
      <c r="JA192" s="28"/>
      <c r="JB192" s="28"/>
      <c r="JC192" s="28"/>
      <c r="JD192" s="28"/>
      <c r="JE192" s="28"/>
      <c r="JF192" s="28"/>
      <c r="JG192" s="28"/>
      <c r="JH192" s="28"/>
      <c r="JI192" s="28"/>
      <c r="JJ192" s="28"/>
      <c r="JK192" s="28"/>
      <c r="JL192" s="28"/>
      <c r="JM192" s="28"/>
      <c r="JN192" s="28"/>
      <c r="JO192" s="28"/>
      <c r="JP192" s="28"/>
      <c r="JQ192" s="28"/>
      <c r="JR192" s="28"/>
      <c r="JS192" s="28"/>
      <c r="JT192" s="28"/>
      <c r="JU192" s="28"/>
      <c r="JV192" s="28"/>
      <c r="JW192" s="28"/>
      <c r="JX192" s="28"/>
      <c r="JY192" s="28"/>
      <c r="JZ192" s="28"/>
      <c r="KA192" s="28"/>
      <c r="KB192" s="28"/>
      <c r="KC192" s="28"/>
      <c r="KD192" s="28"/>
      <c r="KE192" s="28"/>
      <c r="KF192" s="28"/>
      <c r="KG192" s="28"/>
      <c r="KH192" s="28"/>
      <c r="KI192" s="28"/>
      <c r="KJ192" s="28"/>
      <c r="KK192" s="28"/>
      <c r="KL192" s="28"/>
      <c r="KM192" s="28"/>
      <c r="KN192" s="28"/>
      <c r="KO192" s="28"/>
      <c r="KP192" s="28"/>
      <c r="KQ192" s="28"/>
      <c r="KR192" s="28"/>
      <c r="KS192" s="28"/>
      <c r="KT192" s="28"/>
      <c r="KU192" s="28"/>
      <c r="KV192" s="28"/>
      <c r="KW192" s="28"/>
      <c r="KX192" s="28"/>
      <c r="KY192" s="28"/>
      <c r="KZ192" s="28"/>
      <c r="LA192" s="28"/>
      <c r="LB192" s="28"/>
      <c r="LC192" s="28"/>
      <c r="LD192" s="28"/>
      <c r="LE192" s="28"/>
      <c r="LF192" s="28"/>
      <c r="LG192" s="28"/>
      <c r="LH192" s="28"/>
      <c r="LI192" s="28"/>
      <c r="LJ192" s="28"/>
      <c r="LK192" s="28"/>
      <c r="LL192" s="28"/>
      <c r="LM192" s="28"/>
      <c r="LN192" s="28"/>
      <c r="LO192" s="28"/>
      <c r="LP192" s="28"/>
      <c r="LQ192" s="28"/>
      <c r="LR192" s="28"/>
      <c r="LS192" s="28"/>
      <c r="LT192" s="28"/>
      <c r="LU192" s="28"/>
      <c r="LV192" s="28"/>
      <c r="LW192" s="28"/>
      <c r="LX192" s="28"/>
      <c r="LY192" s="28"/>
      <c r="LZ192" s="28"/>
      <c r="MA192" s="28"/>
      <c r="MB192" s="28"/>
      <c r="MC192" s="28"/>
      <c r="MD192" s="28"/>
      <c r="ME192" s="28"/>
      <c r="MF192" s="28"/>
      <c r="MG192" s="28"/>
      <c r="MH192" s="28"/>
      <c r="MI192" s="28"/>
      <c r="MJ192" s="28"/>
      <c r="MK192" s="28"/>
      <c r="ML192" s="28"/>
      <c r="MM192" s="28"/>
      <c r="MN192" s="28"/>
      <c r="MO192" s="28"/>
      <c r="MP192" s="28"/>
      <c r="MQ192" s="28"/>
      <c r="MR192" s="28"/>
      <c r="MS192" s="28"/>
      <c r="MT192" s="28"/>
      <c r="MU192" s="28"/>
      <c r="MV192" s="28"/>
      <c r="MW192" s="28"/>
      <c r="MX192" s="28"/>
      <c r="MY192" s="28"/>
      <c r="MZ192" s="28"/>
      <c r="NA192" s="28"/>
    </row>
    <row r="193" spans="1:669" s="29" customFormat="1" x14ac:dyDescent="0.25">
      <c r="A193" s="4" t="s">
        <v>114</v>
      </c>
      <c r="B193" s="4" t="s">
        <v>16</v>
      </c>
      <c r="C193" s="5" t="s">
        <v>66</v>
      </c>
      <c r="D193" s="5" t="s">
        <v>199</v>
      </c>
      <c r="E193" s="8">
        <v>44562</v>
      </c>
      <c r="F193" s="8" t="s">
        <v>100</v>
      </c>
      <c r="G193" s="138">
        <v>45000</v>
      </c>
      <c r="H193" s="138">
        <v>1291.5</v>
      </c>
      <c r="I193" s="138">
        <v>1148.33</v>
      </c>
      <c r="J193" s="138">
        <v>1368</v>
      </c>
      <c r="K193" s="143">
        <v>25</v>
      </c>
      <c r="L193" s="138">
        <v>3832.83</v>
      </c>
      <c r="M193" s="104">
        <v>41167.17</v>
      </c>
      <c r="EH193" s="28"/>
      <c r="EI193" s="28"/>
      <c r="EJ193" s="28"/>
      <c r="EK193" s="28"/>
      <c r="EL193" s="28"/>
      <c r="EM193" s="28"/>
      <c r="EN193" s="28"/>
      <c r="EO193" s="28"/>
      <c r="EP193" s="28"/>
      <c r="EQ193" s="28"/>
      <c r="ER193" s="28"/>
      <c r="ES193" s="28"/>
      <c r="ET193" s="28"/>
      <c r="EU193" s="28"/>
      <c r="EV193" s="28"/>
      <c r="EW193" s="28"/>
      <c r="EX193" s="28"/>
      <c r="EY193" s="28"/>
      <c r="EZ193" s="28"/>
      <c r="FA193" s="28"/>
      <c r="FB193" s="28"/>
      <c r="FC193" s="28"/>
      <c r="FD193" s="28"/>
      <c r="FE193" s="28"/>
      <c r="FF193" s="28"/>
      <c r="FG193" s="28"/>
      <c r="FH193" s="28"/>
      <c r="FI193" s="28"/>
      <c r="FJ193" s="28"/>
      <c r="FK193" s="28"/>
      <c r="FL193" s="28"/>
      <c r="FM193" s="28"/>
      <c r="FN193" s="28"/>
      <c r="FO193" s="28"/>
      <c r="FP193" s="28"/>
      <c r="FQ193" s="28"/>
      <c r="FR193" s="28"/>
      <c r="FS193" s="28"/>
      <c r="FT193" s="28"/>
      <c r="FU193" s="28"/>
      <c r="FV193" s="28"/>
      <c r="FW193" s="28"/>
      <c r="FX193" s="28"/>
      <c r="FY193" s="28"/>
      <c r="FZ193" s="28"/>
      <c r="GA193" s="28"/>
      <c r="GB193" s="28"/>
      <c r="GC193" s="28"/>
      <c r="GD193" s="28"/>
      <c r="GE193" s="28"/>
      <c r="GF193" s="28"/>
      <c r="GG193" s="28"/>
      <c r="GH193" s="28"/>
      <c r="GI193" s="28"/>
      <c r="GJ193" s="28"/>
      <c r="GK193" s="28"/>
      <c r="GL193" s="28"/>
      <c r="GM193" s="28"/>
      <c r="GN193" s="28"/>
      <c r="GO193" s="28"/>
      <c r="GP193" s="28"/>
      <c r="GQ193" s="28"/>
      <c r="GR193" s="28"/>
      <c r="GS193" s="28"/>
      <c r="GT193" s="28"/>
      <c r="GU193" s="28"/>
      <c r="GV193" s="28"/>
      <c r="GW193" s="28"/>
      <c r="GX193" s="28"/>
      <c r="GY193" s="28"/>
      <c r="GZ193" s="28"/>
      <c r="HA193" s="28"/>
      <c r="HB193" s="28"/>
      <c r="HC193" s="28"/>
      <c r="HD193" s="28"/>
      <c r="HE193" s="28"/>
      <c r="HF193" s="28"/>
      <c r="HG193" s="28"/>
      <c r="HH193" s="28"/>
      <c r="HI193" s="28"/>
      <c r="HJ193" s="28"/>
      <c r="HK193" s="28"/>
      <c r="HL193" s="28"/>
      <c r="HM193" s="28"/>
      <c r="HN193" s="28"/>
      <c r="HO193" s="28"/>
      <c r="HP193" s="28"/>
      <c r="HQ193" s="28"/>
      <c r="HR193" s="28"/>
      <c r="HS193" s="28"/>
      <c r="HT193" s="28"/>
      <c r="HU193" s="28"/>
      <c r="HV193" s="28"/>
      <c r="HW193" s="28"/>
      <c r="HX193" s="28"/>
      <c r="HY193" s="28"/>
      <c r="HZ193" s="28"/>
      <c r="IA193" s="28"/>
      <c r="IB193" s="28"/>
      <c r="IC193" s="28"/>
      <c r="ID193" s="28"/>
      <c r="IE193" s="28"/>
      <c r="IF193" s="28"/>
      <c r="IG193" s="28"/>
      <c r="IH193" s="28"/>
      <c r="II193" s="28"/>
      <c r="IJ193" s="28"/>
      <c r="IK193" s="28"/>
      <c r="IL193" s="28"/>
      <c r="IM193" s="28"/>
      <c r="IN193" s="28"/>
      <c r="IO193" s="28"/>
      <c r="IP193" s="28"/>
      <c r="IQ193" s="28"/>
      <c r="IR193" s="28"/>
      <c r="IS193" s="28"/>
      <c r="IT193" s="28"/>
      <c r="IU193" s="28"/>
      <c r="IV193" s="28"/>
      <c r="IW193" s="28"/>
      <c r="IX193" s="28"/>
      <c r="IY193" s="28"/>
      <c r="IZ193" s="28"/>
      <c r="JA193" s="28"/>
      <c r="JB193" s="28"/>
      <c r="JC193" s="28"/>
      <c r="JD193" s="28"/>
      <c r="JE193" s="28"/>
      <c r="JF193" s="28"/>
      <c r="JG193" s="28"/>
      <c r="JH193" s="28"/>
      <c r="JI193" s="28"/>
      <c r="JJ193" s="28"/>
      <c r="JK193" s="28"/>
      <c r="JL193" s="28"/>
      <c r="JM193" s="28"/>
      <c r="JN193" s="28"/>
      <c r="JO193" s="28"/>
      <c r="JP193" s="28"/>
      <c r="JQ193" s="28"/>
      <c r="JR193" s="28"/>
      <c r="JS193" s="28"/>
      <c r="JT193" s="28"/>
      <c r="JU193" s="28"/>
      <c r="JV193" s="28"/>
      <c r="JW193" s="28"/>
      <c r="JX193" s="28"/>
      <c r="JY193" s="28"/>
      <c r="JZ193" s="28"/>
      <c r="KA193" s="28"/>
      <c r="KB193" s="28"/>
      <c r="KC193" s="28"/>
      <c r="KD193" s="28"/>
      <c r="KE193" s="28"/>
      <c r="KF193" s="28"/>
      <c r="KG193" s="28"/>
      <c r="KH193" s="28"/>
      <c r="KI193" s="28"/>
      <c r="KJ193" s="28"/>
      <c r="KK193" s="28"/>
      <c r="KL193" s="28"/>
      <c r="KM193" s="28"/>
      <c r="KN193" s="28"/>
      <c r="KO193" s="28"/>
      <c r="KP193" s="28"/>
      <c r="KQ193" s="28"/>
      <c r="KR193" s="28"/>
      <c r="KS193" s="28"/>
      <c r="KT193" s="28"/>
      <c r="KU193" s="28"/>
      <c r="KV193" s="28"/>
      <c r="KW193" s="28"/>
      <c r="KX193" s="28"/>
      <c r="KY193" s="28"/>
      <c r="KZ193" s="28"/>
      <c r="LA193" s="28"/>
      <c r="LB193" s="28"/>
      <c r="LC193" s="28"/>
      <c r="LD193" s="28"/>
      <c r="LE193" s="28"/>
      <c r="LF193" s="28"/>
      <c r="LG193" s="28"/>
      <c r="LH193" s="28"/>
      <c r="LI193" s="28"/>
      <c r="LJ193" s="28"/>
      <c r="LK193" s="28"/>
      <c r="LL193" s="28"/>
      <c r="LM193" s="28"/>
      <c r="LN193" s="28"/>
      <c r="LO193" s="28"/>
      <c r="LP193" s="28"/>
      <c r="LQ193" s="28"/>
      <c r="LR193" s="28"/>
      <c r="LS193" s="28"/>
      <c r="LT193" s="28"/>
      <c r="LU193" s="28"/>
      <c r="LV193" s="28"/>
      <c r="LW193" s="28"/>
      <c r="LX193" s="28"/>
      <c r="LY193" s="28"/>
      <c r="LZ193" s="28"/>
      <c r="MA193" s="28"/>
      <c r="MB193" s="28"/>
      <c r="MC193" s="28"/>
      <c r="MD193" s="28"/>
      <c r="ME193" s="28"/>
      <c r="MF193" s="28"/>
      <c r="MG193" s="28"/>
      <c r="MH193" s="28"/>
      <c r="MI193" s="28"/>
      <c r="MJ193" s="28"/>
      <c r="MK193" s="28"/>
      <c r="ML193" s="28"/>
      <c r="MM193" s="28"/>
      <c r="MN193" s="28"/>
      <c r="MO193" s="28"/>
      <c r="MP193" s="28"/>
      <c r="MQ193" s="28"/>
      <c r="MR193" s="28"/>
      <c r="MS193" s="28"/>
      <c r="MT193" s="28"/>
      <c r="MU193" s="28"/>
      <c r="MV193" s="28"/>
      <c r="MW193" s="28"/>
      <c r="MX193" s="28"/>
      <c r="MY193" s="28"/>
      <c r="MZ193" s="28"/>
      <c r="NA193" s="28"/>
    </row>
    <row r="194" spans="1:669" s="32" customFormat="1" x14ac:dyDescent="0.25">
      <c r="A194" s="4" t="s">
        <v>115</v>
      </c>
      <c r="B194" s="4" t="s">
        <v>16</v>
      </c>
      <c r="C194" s="5" t="s">
        <v>66</v>
      </c>
      <c r="D194" s="5" t="s">
        <v>199</v>
      </c>
      <c r="E194" s="8">
        <v>44866</v>
      </c>
      <c r="F194" s="8" t="s">
        <v>100</v>
      </c>
      <c r="G194" s="138">
        <v>45000</v>
      </c>
      <c r="H194" s="138">
        <v>1291.5</v>
      </c>
      <c r="I194" s="138">
        <v>921.46</v>
      </c>
      <c r="J194" s="138">
        <v>1368</v>
      </c>
      <c r="K194" s="143">
        <v>1537.45</v>
      </c>
      <c r="L194" s="138">
        <v>5118.41</v>
      </c>
      <c r="M194" s="104">
        <f t="shared" si="30"/>
        <v>39881.589999999997</v>
      </c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</row>
    <row r="195" spans="1:669" s="32" customFormat="1" ht="13.5" customHeight="1" x14ac:dyDescent="0.25">
      <c r="A195" s="4" t="s">
        <v>172</v>
      </c>
      <c r="B195" s="4" t="s">
        <v>159</v>
      </c>
      <c r="C195" s="5" t="s">
        <v>66</v>
      </c>
      <c r="D195" s="5" t="s">
        <v>199</v>
      </c>
      <c r="E195" s="8">
        <v>44682</v>
      </c>
      <c r="F195" s="8" t="s">
        <v>100</v>
      </c>
      <c r="G195" s="138">
        <v>55000</v>
      </c>
      <c r="H195" s="138">
        <v>1578.5</v>
      </c>
      <c r="I195" s="138">
        <v>2559.6799999999998</v>
      </c>
      <c r="J195" s="138">
        <v>1672</v>
      </c>
      <c r="K195" s="146">
        <v>25</v>
      </c>
      <c r="L195" s="138">
        <v>5835.18</v>
      </c>
      <c r="M195" s="104">
        <f t="shared" si="30"/>
        <v>49164.82</v>
      </c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</row>
    <row r="196" spans="1:669" s="32" customFormat="1" x14ac:dyDescent="0.25">
      <c r="A196" s="30" t="s">
        <v>13</v>
      </c>
      <c r="B196" s="10">
        <v>9</v>
      </c>
      <c r="C196" s="6"/>
      <c r="D196" s="6"/>
      <c r="E196" s="30"/>
      <c r="F196" s="30"/>
      <c r="G196" s="145">
        <f t="shared" ref="G196:M196" si="32">SUM(G187:G195)</f>
        <v>525000</v>
      </c>
      <c r="H196" s="108">
        <f t="shared" si="32"/>
        <v>15067.5</v>
      </c>
      <c r="I196" s="145">
        <f t="shared" si="32"/>
        <v>29141.03</v>
      </c>
      <c r="J196" s="145">
        <f t="shared" si="32"/>
        <v>15960</v>
      </c>
      <c r="K196" s="145">
        <f>SUM(K187:K195)</f>
        <v>4762.3500000000004</v>
      </c>
      <c r="L196" s="145">
        <f t="shared" si="32"/>
        <v>64930.880000000012</v>
      </c>
      <c r="M196" s="145">
        <f t="shared" si="32"/>
        <v>460069.11999999994</v>
      </c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</row>
    <row r="197" spans="1:669" s="47" customFormat="1" x14ac:dyDescent="0.25">
      <c r="A197" s="29"/>
      <c r="B197" s="13"/>
      <c r="C197" s="14"/>
      <c r="D197" s="14"/>
      <c r="E197" s="29"/>
      <c r="F197" s="29"/>
      <c r="G197" s="142"/>
      <c r="H197" s="121"/>
      <c r="I197" s="142"/>
      <c r="J197" s="142"/>
      <c r="K197" s="142"/>
      <c r="L197" s="142"/>
      <c r="M197" s="142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  <c r="AP197" s="29"/>
      <c r="AQ197" s="29"/>
      <c r="AR197" s="29"/>
      <c r="AS197" s="29"/>
      <c r="AT197" s="29"/>
      <c r="AU197" s="29"/>
      <c r="AV197" s="29"/>
      <c r="AW197" s="29"/>
      <c r="AX197" s="29"/>
      <c r="AY197" s="29"/>
      <c r="AZ197" s="29"/>
      <c r="BA197" s="29"/>
      <c r="BB197" s="29"/>
      <c r="BC197" s="29"/>
      <c r="BD197" s="29"/>
      <c r="BE197" s="29"/>
      <c r="BF197" s="29"/>
      <c r="BG197" s="29"/>
      <c r="BH197" s="29"/>
      <c r="BI197" s="29"/>
      <c r="BJ197" s="29"/>
      <c r="BK197" s="29"/>
      <c r="BL197" s="29"/>
      <c r="BM197" s="29"/>
      <c r="BN197" s="29"/>
      <c r="BO197" s="29"/>
      <c r="BP197" s="29"/>
      <c r="BQ197" s="29"/>
      <c r="BR197" s="29"/>
      <c r="BS197" s="29"/>
      <c r="BT197" s="29"/>
      <c r="BU197" s="29"/>
      <c r="BV197" s="29"/>
      <c r="BW197" s="29"/>
      <c r="BX197" s="29"/>
      <c r="BY197" s="29"/>
      <c r="BZ197" s="29"/>
      <c r="CA197" s="29"/>
      <c r="CB197" s="29"/>
      <c r="CC197" s="29"/>
      <c r="CD197" s="29"/>
      <c r="CE197" s="29"/>
      <c r="CF197" s="29"/>
      <c r="CG197" s="29"/>
      <c r="CH197" s="29"/>
      <c r="CI197" s="29"/>
      <c r="CJ197" s="29"/>
      <c r="CK197" s="29"/>
      <c r="CL197" s="29"/>
      <c r="CM197" s="29"/>
      <c r="CN197" s="29"/>
      <c r="CO197" s="29"/>
      <c r="CP197" s="29"/>
      <c r="CQ197" s="29"/>
      <c r="CR197" s="29"/>
      <c r="CS197" s="29"/>
      <c r="CT197" s="29"/>
      <c r="CU197" s="29"/>
      <c r="CV197" s="29"/>
      <c r="CW197" s="29"/>
      <c r="CX197" s="29"/>
      <c r="CY197" s="29"/>
      <c r="CZ197" s="29"/>
      <c r="DA197" s="29"/>
      <c r="DB197" s="29"/>
      <c r="DC197" s="29"/>
      <c r="DD197" s="29"/>
      <c r="DE197" s="29"/>
      <c r="DF197" s="29"/>
      <c r="DG197" s="29"/>
      <c r="DH197" s="29"/>
      <c r="DI197" s="29"/>
      <c r="DJ197" s="29"/>
      <c r="DK197" s="29"/>
      <c r="DL197" s="29"/>
      <c r="DM197" s="29"/>
      <c r="DN197" s="29"/>
      <c r="DO197" s="29"/>
      <c r="DP197" s="29"/>
      <c r="DQ197" s="29"/>
      <c r="DR197" s="29"/>
      <c r="DS197" s="29"/>
      <c r="DT197" s="29"/>
      <c r="DU197" s="29"/>
      <c r="DV197" s="29"/>
      <c r="DW197" s="29"/>
      <c r="DX197" s="29"/>
      <c r="DY197" s="29"/>
      <c r="DZ197" s="29"/>
      <c r="EA197" s="29"/>
      <c r="EB197" s="29"/>
      <c r="EC197" s="29"/>
      <c r="ED197" s="29"/>
      <c r="EE197" s="29"/>
      <c r="EF197" s="29"/>
      <c r="EG197" s="29"/>
      <c r="EH197" s="28"/>
      <c r="EI197" s="28"/>
      <c r="EJ197" s="28"/>
      <c r="EK197" s="28"/>
      <c r="EL197" s="28"/>
      <c r="EM197" s="28"/>
      <c r="EN197" s="28"/>
      <c r="EO197" s="28"/>
      <c r="EP197" s="28"/>
      <c r="EQ197" s="28"/>
      <c r="ER197" s="28"/>
      <c r="ES197" s="28"/>
      <c r="ET197" s="28"/>
      <c r="EU197" s="28"/>
      <c r="EV197" s="28"/>
      <c r="EW197" s="28"/>
      <c r="EX197" s="28"/>
      <c r="EY197" s="28"/>
      <c r="EZ197" s="28"/>
      <c r="FA197" s="28"/>
      <c r="FB197" s="28"/>
      <c r="FC197" s="28"/>
      <c r="FD197" s="28"/>
      <c r="FE197" s="28"/>
      <c r="FF197" s="28"/>
      <c r="FG197" s="28"/>
      <c r="FH197" s="28"/>
      <c r="FI197" s="28"/>
      <c r="FJ197" s="28"/>
      <c r="FK197" s="28"/>
      <c r="FL197" s="28"/>
      <c r="FM197" s="28"/>
      <c r="FN197" s="28"/>
      <c r="FO197" s="28"/>
      <c r="FP197" s="28"/>
      <c r="FQ197" s="28"/>
      <c r="FR197" s="28"/>
      <c r="FS197" s="28"/>
      <c r="FT197" s="28"/>
      <c r="FU197" s="28"/>
      <c r="FV197" s="28"/>
      <c r="FW197" s="28"/>
      <c r="FX197" s="28"/>
      <c r="FY197" s="28"/>
      <c r="FZ197" s="28"/>
      <c r="GA197" s="28"/>
      <c r="GB197" s="28"/>
      <c r="GC197" s="28"/>
      <c r="GD197" s="28"/>
      <c r="GE197" s="28"/>
      <c r="GF197" s="28"/>
      <c r="GG197" s="28"/>
      <c r="GH197" s="28"/>
      <c r="GI197" s="28"/>
      <c r="GJ197" s="28"/>
      <c r="GK197" s="28"/>
      <c r="GL197" s="28"/>
      <c r="GM197" s="28"/>
      <c r="GN197" s="28"/>
      <c r="GO197" s="28"/>
      <c r="GP197" s="28"/>
      <c r="GQ197" s="28"/>
      <c r="GR197" s="28"/>
      <c r="GS197" s="28"/>
      <c r="GT197" s="28"/>
      <c r="GU197" s="28"/>
      <c r="GV197" s="28"/>
      <c r="GW197" s="28"/>
      <c r="GX197" s="28"/>
      <c r="GY197" s="28"/>
      <c r="GZ197" s="28"/>
      <c r="HA197" s="28"/>
      <c r="HB197" s="28"/>
      <c r="HC197" s="28"/>
      <c r="HD197" s="28"/>
      <c r="HE197" s="28"/>
      <c r="HF197" s="28"/>
      <c r="HG197" s="28"/>
      <c r="HH197" s="28"/>
      <c r="HI197" s="28"/>
      <c r="HJ197" s="28"/>
      <c r="HK197" s="28"/>
      <c r="HL197" s="28"/>
      <c r="HM197" s="28"/>
      <c r="HN197" s="28"/>
      <c r="HO197" s="28"/>
      <c r="HP197" s="28"/>
      <c r="HQ197" s="28"/>
      <c r="HR197" s="28"/>
      <c r="HS197" s="28"/>
      <c r="HT197" s="28"/>
      <c r="HU197" s="28"/>
      <c r="HV197" s="28"/>
      <c r="HW197" s="28"/>
      <c r="HX197" s="28"/>
      <c r="HY197" s="28"/>
      <c r="HZ197" s="28"/>
      <c r="IA197" s="28"/>
      <c r="IB197" s="28"/>
      <c r="IC197" s="28"/>
      <c r="ID197" s="28"/>
      <c r="IE197" s="28"/>
      <c r="IF197" s="28"/>
      <c r="IG197" s="28"/>
      <c r="IH197" s="28"/>
      <c r="II197" s="28"/>
      <c r="IJ197" s="28"/>
      <c r="IK197" s="28"/>
      <c r="IL197" s="28"/>
      <c r="IM197" s="28"/>
      <c r="IN197" s="28"/>
      <c r="IO197" s="28"/>
      <c r="IP197" s="28"/>
      <c r="IQ197" s="28"/>
      <c r="IR197" s="28"/>
      <c r="IS197" s="28"/>
      <c r="IT197" s="28"/>
      <c r="IU197" s="28"/>
      <c r="IV197" s="28"/>
      <c r="IW197" s="28"/>
      <c r="IX197" s="28"/>
      <c r="IY197" s="28"/>
      <c r="IZ197" s="28"/>
      <c r="JA197" s="28"/>
      <c r="JB197" s="28"/>
      <c r="JC197" s="28"/>
      <c r="JD197" s="28"/>
      <c r="JE197" s="28"/>
      <c r="JF197" s="28"/>
      <c r="JG197" s="28"/>
      <c r="JH197" s="28"/>
      <c r="JI197" s="28"/>
      <c r="JJ197" s="28"/>
      <c r="JK197" s="28"/>
      <c r="JL197" s="28"/>
      <c r="JM197" s="28"/>
      <c r="JN197" s="28"/>
      <c r="JO197" s="28"/>
      <c r="JP197" s="28"/>
      <c r="JQ197" s="28"/>
      <c r="JR197" s="28"/>
      <c r="JS197" s="28"/>
      <c r="JT197" s="28"/>
      <c r="JU197" s="28"/>
      <c r="JV197" s="28"/>
      <c r="JW197" s="28"/>
      <c r="JX197" s="28"/>
      <c r="JY197" s="28"/>
      <c r="JZ197" s="28"/>
      <c r="KA197" s="28"/>
      <c r="KB197" s="28"/>
      <c r="KC197" s="28"/>
      <c r="KD197" s="28"/>
      <c r="KE197" s="28"/>
      <c r="KF197" s="28"/>
      <c r="KG197" s="28"/>
      <c r="KH197" s="28"/>
      <c r="KI197" s="28"/>
      <c r="KJ197" s="28"/>
      <c r="KK197" s="28"/>
      <c r="KL197" s="28"/>
      <c r="KM197" s="28"/>
      <c r="KN197" s="28"/>
      <c r="KO197" s="28"/>
      <c r="KP197" s="28"/>
      <c r="KQ197" s="28"/>
      <c r="KR197" s="28"/>
      <c r="KS197" s="28"/>
      <c r="KT197" s="28"/>
      <c r="KU197" s="28"/>
      <c r="KV197" s="28"/>
      <c r="KW197" s="28"/>
      <c r="KX197" s="28"/>
      <c r="KY197" s="28"/>
      <c r="KZ197" s="28"/>
      <c r="LA197" s="28"/>
      <c r="LB197" s="28"/>
      <c r="LC197" s="28"/>
      <c r="LD197" s="28"/>
      <c r="LE197" s="28"/>
      <c r="LF197" s="28"/>
      <c r="LG197" s="28"/>
      <c r="LH197" s="28"/>
      <c r="LI197" s="28"/>
      <c r="LJ197" s="28"/>
      <c r="LK197" s="28"/>
      <c r="LL197" s="28"/>
      <c r="LM197" s="28"/>
      <c r="LN197" s="28"/>
      <c r="LO197" s="28"/>
      <c r="LP197" s="28"/>
      <c r="LQ197" s="28"/>
      <c r="LR197" s="28"/>
      <c r="LS197" s="28"/>
      <c r="LT197" s="28"/>
      <c r="LU197" s="28"/>
      <c r="LV197" s="28"/>
      <c r="LW197" s="28"/>
      <c r="LX197" s="28"/>
      <c r="LY197" s="28"/>
      <c r="LZ197" s="28"/>
      <c r="MA197" s="28"/>
      <c r="MB197" s="28"/>
      <c r="MC197" s="28"/>
      <c r="MD197" s="28"/>
      <c r="ME197" s="28"/>
      <c r="MF197" s="28"/>
      <c r="MG197" s="28"/>
      <c r="MH197" s="28"/>
      <c r="MI197" s="28"/>
      <c r="MJ197" s="28"/>
      <c r="MK197" s="28"/>
      <c r="ML197" s="28"/>
      <c r="MM197" s="28"/>
      <c r="MN197" s="28"/>
      <c r="MO197" s="28"/>
      <c r="MP197" s="28"/>
      <c r="MQ197" s="28"/>
      <c r="MR197" s="28"/>
      <c r="MS197" s="28"/>
      <c r="MT197" s="28"/>
      <c r="MU197" s="28"/>
      <c r="MV197" s="28"/>
      <c r="MW197" s="28"/>
      <c r="MX197" s="28"/>
      <c r="MY197" s="28"/>
      <c r="MZ197" s="28"/>
      <c r="NA197" s="28"/>
    </row>
    <row r="198" spans="1:669" s="47" customFormat="1" x14ac:dyDescent="0.25">
      <c r="A198" s="29" t="s">
        <v>189</v>
      </c>
      <c r="B198" s="13"/>
      <c r="C198" s="14"/>
      <c r="D198" s="14"/>
      <c r="E198" s="29"/>
      <c r="F198" s="29"/>
      <c r="G198" s="142"/>
      <c r="H198" s="121"/>
      <c r="I198" s="142"/>
      <c r="J198" s="142"/>
      <c r="K198" s="142"/>
      <c r="L198" s="142"/>
      <c r="M198" s="142"/>
      <c r="N198" s="78"/>
      <c r="O198" s="123"/>
      <c r="P198" s="29"/>
      <c r="Q198" s="29"/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/>
      <c r="AF198" s="29"/>
      <c r="AG198" s="29"/>
      <c r="AH198" s="29"/>
      <c r="AI198" s="29"/>
      <c r="AJ198" s="29"/>
      <c r="AK198" s="29"/>
      <c r="AL198" s="29"/>
      <c r="AM198" s="29"/>
      <c r="AN198" s="29"/>
      <c r="AO198" s="29"/>
      <c r="AP198" s="29"/>
      <c r="AQ198" s="29"/>
      <c r="AR198" s="29"/>
      <c r="AS198" s="29"/>
      <c r="AT198" s="29"/>
      <c r="AU198" s="29"/>
      <c r="AV198" s="29"/>
      <c r="AW198" s="29"/>
      <c r="AX198" s="29"/>
      <c r="AY198" s="29"/>
      <c r="AZ198" s="29"/>
      <c r="BA198" s="29"/>
      <c r="BB198" s="29"/>
      <c r="BC198" s="29"/>
      <c r="BD198" s="29"/>
      <c r="BE198" s="29"/>
      <c r="BF198" s="29"/>
      <c r="BG198" s="29"/>
      <c r="BH198" s="29"/>
      <c r="BI198" s="29"/>
      <c r="BJ198" s="29"/>
      <c r="BK198" s="29"/>
      <c r="BL198" s="29"/>
      <c r="BM198" s="29"/>
      <c r="BN198" s="29"/>
      <c r="BO198" s="29"/>
      <c r="BP198" s="29"/>
      <c r="BQ198" s="29"/>
      <c r="BR198" s="29"/>
      <c r="BS198" s="29"/>
      <c r="BT198" s="29"/>
      <c r="BU198" s="29"/>
      <c r="BV198" s="29"/>
      <c r="BW198" s="29"/>
      <c r="BX198" s="29"/>
      <c r="BY198" s="29"/>
      <c r="BZ198" s="29"/>
      <c r="CA198" s="29"/>
      <c r="CB198" s="29"/>
      <c r="CC198" s="29"/>
      <c r="CD198" s="29"/>
      <c r="CE198" s="29"/>
      <c r="CF198" s="29"/>
      <c r="CG198" s="29"/>
      <c r="CH198" s="29"/>
      <c r="CI198" s="29"/>
      <c r="CJ198" s="29"/>
      <c r="CK198" s="29"/>
      <c r="CL198" s="29"/>
      <c r="CM198" s="29"/>
      <c r="CN198" s="29"/>
      <c r="CO198" s="29"/>
      <c r="CP198" s="29"/>
      <c r="CQ198" s="29"/>
      <c r="CR198" s="29"/>
      <c r="CS198" s="29"/>
      <c r="CT198" s="29"/>
      <c r="CU198" s="29"/>
      <c r="CV198" s="29"/>
      <c r="CW198" s="29"/>
      <c r="CX198" s="29"/>
      <c r="CY198" s="29"/>
      <c r="CZ198" s="29"/>
      <c r="DA198" s="29"/>
      <c r="DB198" s="29"/>
      <c r="DC198" s="29"/>
      <c r="DD198" s="29"/>
      <c r="DE198" s="29"/>
      <c r="DF198" s="29"/>
      <c r="DG198" s="29"/>
      <c r="DH198" s="29"/>
      <c r="DI198" s="29"/>
      <c r="DJ198" s="29"/>
      <c r="DK198" s="29"/>
      <c r="DL198" s="29"/>
      <c r="DM198" s="29"/>
      <c r="DN198" s="29"/>
      <c r="DO198" s="29"/>
      <c r="DP198" s="29"/>
      <c r="DQ198" s="29"/>
      <c r="DR198" s="29"/>
      <c r="DS198" s="29"/>
      <c r="DT198" s="29"/>
      <c r="DU198" s="29"/>
      <c r="DV198" s="29"/>
      <c r="DW198" s="29"/>
      <c r="DX198" s="29"/>
      <c r="DY198" s="29"/>
      <c r="DZ198" s="29"/>
      <c r="EA198" s="29"/>
      <c r="EB198" s="29"/>
      <c r="EC198" s="29"/>
      <c r="ED198" s="29"/>
      <c r="EE198" s="29"/>
      <c r="EF198" s="29"/>
      <c r="EG198" s="29"/>
      <c r="EH198" s="28"/>
      <c r="EI198" s="28"/>
      <c r="EJ198" s="28"/>
      <c r="EK198" s="28"/>
      <c r="EL198" s="28"/>
      <c r="EM198" s="28"/>
      <c r="EN198" s="28"/>
      <c r="EO198" s="28"/>
      <c r="EP198" s="28"/>
      <c r="EQ198" s="28"/>
      <c r="ER198" s="28"/>
      <c r="ES198" s="28"/>
      <c r="ET198" s="28"/>
      <c r="EU198" s="28"/>
      <c r="EV198" s="28"/>
      <c r="EW198" s="28"/>
      <c r="EX198" s="28"/>
      <c r="EY198" s="28"/>
      <c r="EZ198" s="28"/>
      <c r="FA198" s="28"/>
      <c r="FB198" s="28"/>
      <c r="FC198" s="28"/>
      <c r="FD198" s="28"/>
      <c r="FE198" s="28"/>
      <c r="FF198" s="28"/>
      <c r="FG198" s="28"/>
      <c r="FH198" s="28"/>
      <c r="FI198" s="28"/>
      <c r="FJ198" s="28"/>
      <c r="FK198" s="28"/>
      <c r="FL198" s="28"/>
      <c r="FM198" s="28"/>
      <c r="FN198" s="28"/>
      <c r="FO198" s="28"/>
      <c r="FP198" s="28"/>
      <c r="FQ198" s="28"/>
      <c r="FR198" s="28"/>
      <c r="FS198" s="28"/>
      <c r="FT198" s="28"/>
      <c r="FU198" s="28"/>
      <c r="FV198" s="28"/>
      <c r="FW198" s="28"/>
      <c r="FX198" s="28"/>
      <c r="FY198" s="28"/>
      <c r="FZ198" s="28"/>
      <c r="GA198" s="28"/>
      <c r="GB198" s="28"/>
      <c r="GC198" s="28"/>
      <c r="GD198" s="28"/>
      <c r="GE198" s="28"/>
      <c r="GF198" s="28"/>
      <c r="GG198" s="28"/>
      <c r="GH198" s="28"/>
      <c r="GI198" s="28"/>
      <c r="GJ198" s="28"/>
      <c r="GK198" s="28"/>
      <c r="GL198" s="28"/>
      <c r="GM198" s="28"/>
      <c r="GN198" s="28"/>
      <c r="GO198" s="28"/>
      <c r="GP198" s="28"/>
      <c r="GQ198" s="28"/>
      <c r="GR198" s="28"/>
      <c r="GS198" s="28"/>
      <c r="GT198" s="28"/>
      <c r="GU198" s="28"/>
      <c r="GV198" s="28"/>
      <c r="GW198" s="28"/>
      <c r="GX198" s="28"/>
      <c r="GY198" s="28"/>
      <c r="GZ198" s="28"/>
      <c r="HA198" s="28"/>
      <c r="HB198" s="28"/>
      <c r="HC198" s="28"/>
      <c r="HD198" s="28"/>
      <c r="HE198" s="28"/>
      <c r="HF198" s="28"/>
      <c r="HG198" s="28"/>
      <c r="HH198" s="28"/>
      <c r="HI198" s="28"/>
      <c r="HJ198" s="28"/>
      <c r="HK198" s="28"/>
      <c r="HL198" s="28"/>
      <c r="HM198" s="28"/>
      <c r="HN198" s="28"/>
      <c r="HO198" s="28"/>
      <c r="HP198" s="28"/>
      <c r="HQ198" s="28"/>
      <c r="HR198" s="28"/>
      <c r="HS198" s="28"/>
      <c r="HT198" s="28"/>
      <c r="HU198" s="28"/>
      <c r="HV198" s="28"/>
      <c r="HW198" s="28"/>
      <c r="HX198" s="28"/>
      <c r="HY198" s="28"/>
      <c r="HZ198" s="28"/>
      <c r="IA198" s="28"/>
      <c r="IB198" s="28"/>
      <c r="IC198" s="28"/>
      <c r="ID198" s="28"/>
      <c r="IE198" s="28"/>
      <c r="IF198" s="28"/>
      <c r="IG198" s="28"/>
      <c r="IH198" s="28"/>
      <c r="II198" s="28"/>
      <c r="IJ198" s="28"/>
      <c r="IK198" s="28"/>
      <c r="IL198" s="28"/>
      <c r="IM198" s="28"/>
      <c r="IN198" s="28"/>
      <c r="IO198" s="28"/>
      <c r="IP198" s="28"/>
      <c r="IQ198" s="28"/>
      <c r="IR198" s="28"/>
      <c r="IS198" s="28"/>
      <c r="IT198" s="28"/>
      <c r="IU198" s="28"/>
      <c r="IV198" s="28"/>
      <c r="IW198" s="28"/>
      <c r="IX198" s="28"/>
      <c r="IY198" s="28"/>
      <c r="IZ198" s="28"/>
      <c r="JA198" s="28"/>
      <c r="JB198" s="28"/>
      <c r="JC198" s="28"/>
      <c r="JD198" s="28"/>
      <c r="JE198" s="28"/>
      <c r="JF198" s="28"/>
      <c r="JG198" s="28"/>
      <c r="JH198" s="28"/>
      <c r="JI198" s="28"/>
      <c r="JJ198" s="28"/>
      <c r="JK198" s="28"/>
      <c r="JL198" s="28"/>
      <c r="JM198" s="28"/>
      <c r="JN198" s="28"/>
      <c r="JO198" s="28"/>
      <c r="JP198" s="28"/>
      <c r="JQ198" s="28"/>
      <c r="JR198" s="28"/>
      <c r="JS198" s="28"/>
      <c r="JT198" s="28"/>
      <c r="JU198" s="28"/>
      <c r="JV198" s="28"/>
      <c r="JW198" s="28"/>
      <c r="JX198" s="28"/>
      <c r="JY198" s="28"/>
      <c r="JZ198" s="28"/>
      <c r="KA198" s="28"/>
      <c r="KB198" s="28"/>
      <c r="KC198" s="28"/>
      <c r="KD198" s="28"/>
      <c r="KE198" s="28"/>
      <c r="KF198" s="28"/>
      <c r="KG198" s="28"/>
      <c r="KH198" s="28"/>
      <c r="KI198" s="28"/>
      <c r="KJ198" s="28"/>
      <c r="KK198" s="28"/>
      <c r="KL198" s="28"/>
      <c r="KM198" s="28"/>
      <c r="KN198" s="28"/>
      <c r="KO198" s="28"/>
      <c r="KP198" s="28"/>
      <c r="KQ198" s="28"/>
      <c r="KR198" s="28"/>
      <c r="KS198" s="28"/>
      <c r="KT198" s="28"/>
      <c r="KU198" s="28"/>
      <c r="KV198" s="28"/>
      <c r="KW198" s="28"/>
      <c r="KX198" s="28"/>
      <c r="KY198" s="28"/>
      <c r="KZ198" s="28"/>
      <c r="LA198" s="28"/>
      <c r="LB198" s="28"/>
      <c r="LC198" s="28"/>
      <c r="LD198" s="28"/>
      <c r="LE198" s="28"/>
      <c r="LF198" s="28"/>
      <c r="LG198" s="28"/>
      <c r="LH198" s="28"/>
      <c r="LI198" s="28"/>
      <c r="LJ198" s="28"/>
      <c r="LK198" s="28"/>
      <c r="LL198" s="28"/>
      <c r="LM198" s="28"/>
      <c r="LN198" s="28"/>
      <c r="LO198" s="28"/>
      <c r="LP198" s="28"/>
      <c r="LQ198" s="28"/>
      <c r="LR198" s="28"/>
      <c r="LS198" s="28"/>
      <c r="LT198" s="28"/>
      <c r="LU198" s="28"/>
      <c r="LV198" s="28"/>
      <c r="LW198" s="28"/>
      <c r="LX198" s="28"/>
      <c r="LY198" s="28"/>
      <c r="LZ198" s="28"/>
      <c r="MA198" s="28"/>
      <c r="MB198" s="28"/>
      <c r="MC198" s="28"/>
      <c r="MD198" s="28"/>
      <c r="ME198" s="28"/>
      <c r="MF198" s="28"/>
      <c r="MG198" s="28"/>
      <c r="MH198" s="28"/>
      <c r="MI198" s="28"/>
      <c r="MJ198" s="28"/>
      <c r="MK198" s="28"/>
      <c r="ML198" s="28"/>
      <c r="MM198" s="28"/>
      <c r="MN198" s="28"/>
      <c r="MO198" s="28"/>
      <c r="MP198" s="28"/>
      <c r="MQ198" s="28"/>
      <c r="MR198" s="28"/>
      <c r="MS198" s="28"/>
      <c r="MT198" s="28"/>
      <c r="MU198" s="28"/>
      <c r="MV198" s="28"/>
      <c r="MW198" s="28"/>
      <c r="MX198" s="28"/>
      <c r="MY198" s="28"/>
      <c r="MZ198" s="28"/>
      <c r="NA198" s="28"/>
    </row>
    <row r="199" spans="1:669" x14ac:dyDescent="0.25">
      <c r="A199" s="86" t="s">
        <v>177</v>
      </c>
      <c r="B199" s="25" t="s">
        <v>28</v>
      </c>
      <c r="C199" s="15" t="s">
        <v>67</v>
      </c>
      <c r="D199" s="15" t="s">
        <v>199</v>
      </c>
      <c r="E199" s="87">
        <v>44593</v>
      </c>
      <c r="F199" s="88" t="s">
        <v>100</v>
      </c>
      <c r="G199" s="146">
        <v>125000</v>
      </c>
      <c r="H199" s="147">
        <v>3587.5</v>
      </c>
      <c r="I199" s="146">
        <v>17607.88</v>
      </c>
      <c r="J199" s="146">
        <v>3800</v>
      </c>
      <c r="K199" s="146">
        <v>1537.45</v>
      </c>
      <c r="L199" s="146">
        <v>26532.83</v>
      </c>
      <c r="M199" s="146">
        <v>98467.17</v>
      </c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32"/>
      <c r="AM199" s="32"/>
      <c r="AN199" s="32"/>
      <c r="AO199" s="32"/>
      <c r="AP199" s="32"/>
      <c r="AQ199" s="32"/>
      <c r="AR199" s="32"/>
      <c r="AS199" s="32"/>
      <c r="AT199" s="32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  <c r="BH199" s="32"/>
      <c r="BI199" s="32"/>
      <c r="BJ199" s="32"/>
      <c r="BK199" s="32"/>
      <c r="BL199" s="32"/>
      <c r="BM199" s="32"/>
      <c r="BN199" s="32"/>
      <c r="BO199" s="32"/>
      <c r="BP199" s="32"/>
      <c r="BQ199" s="32"/>
      <c r="BR199" s="32"/>
      <c r="BS199" s="32"/>
      <c r="BT199" s="32"/>
      <c r="BU199" s="32"/>
      <c r="BV199" s="32"/>
      <c r="BW199" s="32"/>
      <c r="BX199" s="32"/>
      <c r="BY199" s="32"/>
      <c r="BZ199" s="32"/>
      <c r="CA199" s="32"/>
      <c r="CB199" s="32"/>
      <c r="CC199" s="32"/>
      <c r="CD199" s="32"/>
      <c r="CE199" s="32"/>
      <c r="CF199" s="32"/>
      <c r="CG199" s="32"/>
      <c r="CH199" s="32"/>
      <c r="CI199" s="32"/>
      <c r="CJ199" s="32"/>
      <c r="CK199" s="32"/>
      <c r="CL199" s="32"/>
      <c r="CM199" s="32"/>
      <c r="CN199" s="32"/>
      <c r="CO199" s="32"/>
      <c r="CP199" s="32"/>
      <c r="CQ199" s="32"/>
      <c r="CR199" s="32"/>
      <c r="CS199" s="32"/>
      <c r="CT199" s="32"/>
      <c r="CU199" s="32"/>
      <c r="CV199" s="32"/>
      <c r="CW199" s="32"/>
      <c r="CX199" s="32"/>
      <c r="CY199" s="32"/>
      <c r="CZ199" s="32"/>
      <c r="DA199" s="32"/>
      <c r="DB199" s="32"/>
      <c r="DC199" s="32"/>
      <c r="DD199" s="32"/>
      <c r="DE199" s="32"/>
      <c r="DF199" s="32"/>
      <c r="DG199" s="32"/>
      <c r="DH199" s="32"/>
      <c r="DI199" s="32"/>
      <c r="DJ199" s="32"/>
      <c r="DK199" s="32"/>
      <c r="DL199" s="32"/>
      <c r="DM199" s="32"/>
      <c r="DN199" s="32"/>
      <c r="DO199" s="32"/>
      <c r="DP199" s="32"/>
      <c r="DQ199" s="32"/>
      <c r="DR199" s="32"/>
      <c r="DS199" s="32"/>
      <c r="DT199" s="32"/>
      <c r="DU199" s="32"/>
      <c r="DV199" s="32"/>
      <c r="DW199" s="32"/>
      <c r="DX199" s="32"/>
      <c r="DY199" s="32"/>
      <c r="DZ199" s="32"/>
      <c r="EA199" s="32"/>
      <c r="EB199" s="32"/>
      <c r="EC199" s="32"/>
      <c r="ED199" s="32"/>
      <c r="EE199" s="32"/>
      <c r="EF199" s="32"/>
      <c r="EG199" s="32"/>
    </row>
    <row r="200" spans="1:669" ht="15.75" x14ac:dyDescent="0.25">
      <c r="A200" t="s">
        <v>87</v>
      </c>
      <c r="B200" s="148" t="s">
        <v>159</v>
      </c>
      <c r="C200" s="3" t="s">
        <v>66</v>
      </c>
      <c r="D200" s="3" t="s">
        <v>199</v>
      </c>
      <c r="E200" s="89">
        <v>44621</v>
      </c>
      <c r="F200" s="92" t="s">
        <v>100</v>
      </c>
      <c r="G200" s="143">
        <v>60000</v>
      </c>
      <c r="H200" s="104">
        <v>1722</v>
      </c>
      <c r="I200" s="143">
        <v>3486.68</v>
      </c>
      <c r="J200" s="143">
        <v>1824</v>
      </c>
      <c r="K200" s="143">
        <v>665</v>
      </c>
      <c r="L200" s="143">
        <v>7697.68</v>
      </c>
      <c r="M200" s="104">
        <v>52302.32</v>
      </c>
      <c r="N200" s="32"/>
      <c r="O200" s="32"/>
      <c r="P200" s="64"/>
      <c r="Q200" s="64"/>
      <c r="R200" s="64"/>
      <c r="S200" s="64"/>
      <c r="T200" s="64"/>
      <c r="U200" s="64"/>
      <c r="V200" s="64"/>
      <c r="W200" s="64"/>
      <c r="X200" s="64"/>
      <c r="Y200" s="64"/>
      <c r="Z200" s="64"/>
      <c r="AA200" s="64"/>
      <c r="AB200" s="64"/>
      <c r="AC200" s="64"/>
      <c r="AD200" s="64"/>
      <c r="AE200" s="64"/>
      <c r="AF200" s="64"/>
      <c r="AG200" s="64"/>
      <c r="AH200" s="64"/>
      <c r="AI200" s="64"/>
      <c r="AJ200" s="64"/>
      <c r="AK200" s="64"/>
      <c r="AL200" s="64"/>
      <c r="AM200" s="64"/>
      <c r="AN200" s="64"/>
      <c r="AO200" s="64"/>
      <c r="AP200" s="64"/>
      <c r="AQ200" s="64"/>
      <c r="AR200" s="64"/>
      <c r="AS200" s="64"/>
      <c r="AT200" s="64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  <c r="BH200" s="32"/>
      <c r="BI200" s="32"/>
      <c r="BJ200" s="32"/>
      <c r="BK200" s="32"/>
      <c r="BL200" s="32"/>
      <c r="BM200" s="32"/>
      <c r="BN200" s="32"/>
      <c r="BO200" s="32"/>
      <c r="BP200" s="32"/>
      <c r="BQ200" s="32"/>
      <c r="BR200" s="32"/>
      <c r="BS200" s="32"/>
      <c r="BT200" s="32"/>
      <c r="BU200" s="32"/>
      <c r="BV200" s="32"/>
      <c r="BW200" s="32"/>
      <c r="BX200" s="32"/>
      <c r="BY200" s="32"/>
      <c r="BZ200" s="32"/>
      <c r="CA200" s="32"/>
      <c r="CB200" s="32"/>
      <c r="CC200" s="32"/>
      <c r="CD200" s="32"/>
      <c r="CE200" s="32"/>
      <c r="CF200" s="32"/>
      <c r="CG200" s="32"/>
      <c r="CH200" s="32"/>
      <c r="CI200" s="32"/>
      <c r="CJ200" s="32"/>
      <c r="CK200" s="32"/>
      <c r="CL200" s="32"/>
      <c r="CM200" s="32"/>
      <c r="CN200" s="32"/>
      <c r="CO200" s="32"/>
      <c r="CP200" s="32"/>
      <c r="CQ200" s="32"/>
      <c r="CR200" s="32"/>
      <c r="CS200" s="32"/>
      <c r="CT200" s="32"/>
      <c r="CU200" s="32"/>
      <c r="CV200" s="32"/>
      <c r="CW200" s="32"/>
      <c r="CX200" s="32"/>
      <c r="CY200" s="32"/>
      <c r="CZ200" s="32"/>
      <c r="DA200" s="32"/>
      <c r="DB200" s="32"/>
      <c r="DC200" s="32"/>
      <c r="DD200" s="32"/>
      <c r="DE200" s="32"/>
      <c r="DF200" s="32"/>
      <c r="DG200" s="32"/>
      <c r="DH200" s="32"/>
      <c r="DI200" s="32"/>
      <c r="DJ200" s="32"/>
      <c r="DK200" s="32"/>
      <c r="DL200" s="32"/>
      <c r="DM200" s="32"/>
      <c r="DN200" s="32"/>
      <c r="DO200" s="32"/>
      <c r="DP200" s="32"/>
      <c r="DQ200" s="32"/>
      <c r="DR200" s="32"/>
      <c r="DS200" s="32"/>
      <c r="DT200" s="32"/>
      <c r="DU200" s="32"/>
      <c r="DV200" s="32"/>
      <c r="DW200" s="32"/>
      <c r="DX200" s="32"/>
      <c r="DY200" s="32"/>
      <c r="DZ200" s="32"/>
      <c r="EA200" s="32"/>
      <c r="EB200" s="32"/>
      <c r="EC200" s="32"/>
      <c r="ED200" s="32"/>
      <c r="EE200" s="32"/>
      <c r="EF200" s="32"/>
      <c r="EG200" s="32"/>
    </row>
    <row r="201" spans="1:669" s="12" customFormat="1" ht="15.75" x14ac:dyDescent="0.25">
      <c r="A201" s="47" t="s">
        <v>13</v>
      </c>
      <c r="B201" s="67">
        <v>2</v>
      </c>
      <c r="C201" s="67"/>
      <c r="D201" s="67"/>
      <c r="E201" s="93"/>
      <c r="F201" s="94"/>
      <c r="G201" s="141">
        <f t="shared" ref="G201:M201" si="33">G200+G199</f>
        <v>185000</v>
      </c>
      <c r="H201" s="105">
        <f t="shared" si="33"/>
        <v>5309.5</v>
      </c>
      <c r="I201" s="141">
        <f>I200+I199</f>
        <v>21094.560000000001</v>
      </c>
      <c r="J201" s="141">
        <f t="shared" si="33"/>
        <v>5624</v>
      </c>
      <c r="K201" s="141">
        <f>SUM(K199:K200)</f>
        <v>2202.4499999999998</v>
      </c>
      <c r="L201" s="141">
        <f t="shared" si="33"/>
        <v>34230.51</v>
      </c>
      <c r="M201" s="105">
        <f t="shared" si="33"/>
        <v>150769.49</v>
      </c>
      <c r="P201" s="64"/>
      <c r="Q201" s="64"/>
      <c r="R201" s="64"/>
      <c r="S201" s="64"/>
      <c r="T201" s="64"/>
      <c r="U201" s="64"/>
      <c r="V201" s="64"/>
      <c r="W201" s="64"/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4"/>
      <c r="AJ201" s="64"/>
      <c r="AK201" s="64"/>
      <c r="AL201" s="64"/>
      <c r="AM201" s="64"/>
      <c r="AN201" s="64"/>
      <c r="AO201" s="64"/>
      <c r="AP201" s="64"/>
      <c r="AQ201" s="64"/>
      <c r="AR201" s="64"/>
      <c r="AS201" s="64"/>
      <c r="AT201" s="64"/>
      <c r="AU201" s="32"/>
      <c r="AV201" s="32"/>
      <c r="AW201" s="32"/>
      <c r="AX201" s="32"/>
      <c r="AY201" s="32"/>
      <c r="AZ201" s="32"/>
      <c r="BA201" s="32"/>
      <c r="BB201" s="32"/>
      <c r="BC201" s="32"/>
      <c r="BD201" s="32"/>
      <c r="BE201" s="32"/>
      <c r="BF201" s="32"/>
      <c r="BG201" s="32"/>
      <c r="BH201" s="32"/>
      <c r="BI201" s="32"/>
      <c r="BJ201" s="32"/>
      <c r="BK201" s="32"/>
      <c r="BL201" s="32"/>
      <c r="BM201" s="32"/>
      <c r="BN201" s="32"/>
      <c r="BO201" s="32"/>
      <c r="BP201" s="32"/>
      <c r="BQ201" s="32"/>
      <c r="BR201" s="32"/>
      <c r="BS201" s="32"/>
      <c r="BT201" s="32"/>
      <c r="BU201" s="32"/>
      <c r="BV201" s="32"/>
      <c r="BW201" s="32"/>
      <c r="BX201" s="32"/>
      <c r="BY201" s="32"/>
      <c r="BZ201" s="32"/>
      <c r="CA201" s="32"/>
      <c r="CB201" s="32"/>
      <c r="CC201" s="32"/>
      <c r="CD201" s="32"/>
      <c r="CE201" s="32"/>
      <c r="CF201" s="32"/>
      <c r="CG201" s="32"/>
      <c r="CH201" s="32"/>
      <c r="CI201" s="32"/>
      <c r="CJ201" s="32"/>
      <c r="CK201" s="32"/>
      <c r="CL201" s="32"/>
      <c r="CM201" s="32"/>
      <c r="CN201" s="32"/>
      <c r="CO201" s="32"/>
      <c r="CP201" s="32"/>
      <c r="CQ201" s="32"/>
      <c r="CR201" s="32"/>
      <c r="CS201" s="32"/>
      <c r="CT201" s="32"/>
      <c r="CU201" s="32"/>
      <c r="CV201" s="32"/>
      <c r="CW201" s="32"/>
      <c r="CX201" s="32"/>
      <c r="CY201" s="32"/>
      <c r="CZ201" s="32"/>
      <c r="DA201" s="32"/>
      <c r="DB201" s="32"/>
      <c r="DC201" s="32"/>
      <c r="DD201" s="32"/>
      <c r="DE201" s="32"/>
      <c r="DF201" s="32"/>
      <c r="DG201" s="32"/>
      <c r="DH201" s="32"/>
      <c r="DI201" s="32"/>
      <c r="DJ201" s="32"/>
      <c r="DK201" s="32"/>
      <c r="DL201" s="32"/>
      <c r="DM201" s="32"/>
      <c r="DN201" s="32"/>
      <c r="DO201" s="32"/>
      <c r="DP201" s="32"/>
      <c r="DQ201" s="32"/>
      <c r="DR201" s="32"/>
      <c r="DS201" s="32"/>
      <c r="DT201" s="32"/>
      <c r="DU201" s="32"/>
      <c r="DV201" s="32"/>
      <c r="DW201" s="32"/>
      <c r="DX201" s="32"/>
      <c r="DY201" s="32"/>
      <c r="DZ201" s="32"/>
      <c r="EA201" s="32"/>
      <c r="EB201" s="32"/>
      <c r="EC201" s="32"/>
      <c r="ED201" s="32"/>
      <c r="EE201" s="32"/>
      <c r="EF201" s="32"/>
      <c r="EG201" s="32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 s="32"/>
      <c r="NC201" s="32"/>
      <c r="ND201" s="32"/>
      <c r="NE201" s="32"/>
      <c r="NF201" s="32"/>
      <c r="NG201" s="32"/>
      <c r="NH201" s="32"/>
      <c r="NI201" s="32"/>
      <c r="NJ201" s="32"/>
      <c r="NK201" s="32"/>
      <c r="NL201" s="32"/>
      <c r="NM201" s="32"/>
      <c r="NN201" s="32"/>
      <c r="NO201" s="32"/>
      <c r="NP201" s="32"/>
      <c r="NQ201" s="32"/>
      <c r="NR201" s="32"/>
      <c r="NS201" s="32"/>
      <c r="NT201" s="32"/>
      <c r="NU201" s="32"/>
      <c r="NV201" s="32"/>
      <c r="NW201" s="32"/>
      <c r="NX201" s="32"/>
      <c r="NY201" s="32"/>
      <c r="NZ201" s="32"/>
      <c r="OA201" s="32"/>
      <c r="OB201" s="32"/>
      <c r="OC201" s="32"/>
      <c r="OD201" s="32"/>
      <c r="OE201" s="32"/>
      <c r="OF201" s="32"/>
      <c r="OG201" s="32"/>
      <c r="OH201" s="32"/>
      <c r="OI201" s="32"/>
      <c r="OJ201" s="32"/>
      <c r="OK201" s="32"/>
      <c r="OL201" s="32"/>
      <c r="OM201" s="32"/>
      <c r="ON201" s="32"/>
      <c r="OO201" s="32"/>
      <c r="OP201" s="32"/>
      <c r="OQ201" s="32"/>
      <c r="OR201" s="32"/>
      <c r="OS201" s="32"/>
      <c r="OT201" s="32"/>
      <c r="OU201" s="32"/>
      <c r="OV201" s="32"/>
      <c r="OW201" s="32"/>
      <c r="OX201" s="32"/>
      <c r="OY201" s="32"/>
      <c r="OZ201" s="32"/>
      <c r="PA201" s="32"/>
      <c r="PB201" s="32"/>
      <c r="PC201" s="32"/>
      <c r="PD201" s="32"/>
      <c r="PE201" s="32"/>
      <c r="PF201" s="32"/>
      <c r="PG201" s="32"/>
      <c r="PH201" s="32"/>
      <c r="PI201" s="32"/>
      <c r="PJ201" s="32"/>
      <c r="PK201" s="32"/>
      <c r="PL201" s="32"/>
      <c r="PM201" s="32"/>
      <c r="PN201" s="32"/>
      <c r="PO201" s="32"/>
      <c r="PP201" s="32"/>
      <c r="PQ201" s="32"/>
      <c r="PR201" s="32"/>
      <c r="PS201" s="32"/>
      <c r="PT201" s="32"/>
      <c r="PU201" s="32"/>
      <c r="PV201" s="32"/>
      <c r="PW201" s="32"/>
      <c r="PX201" s="32"/>
      <c r="PY201" s="32"/>
      <c r="PZ201" s="32"/>
      <c r="QA201" s="32"/>
      <c r="QB201" s="32"/>
      <c r="QC201" s="32"/>
      <c r="QD201" s="32"/>
      <c r="QE201" s="32"/>
      <c r="QF201" s="32"/>
      <c r="QG201" s="32"/>
      <c r="QH201" s="32"/>
      <c r="QI201" s="32"/>
      <c r="QJ201" s="32"/>
      <c r="QK201" s="32"/>
      <c r="QL201" s="32"/>
      <c r="QM201" s="32"/>
      <c r="QN201" s="32"/>
      <c r="QO201" s="32"/>
      <c r="QP201" s="32"/>
      <c r="QQ201" s="32"/>
      <c r="QR201" s="32"/>
      <c r="QS201" s="32"/>
      <c r="QT201" s="32"/>
      <c r="QU201" s="32"/>
      <c r="QV201" s="32"/>
      <c r="QW201" s="32"/>
      <c r="QX201" s="32"/>
      <c r="QY201" s="32"/>
      <c r="QZ201" s="32"/>
      <c r="RA201" s="32"/>
      <c r="RB201" s="32"/>
      <c r="RC201" s="32"/>
      <c r="RD201" s="32"/>
      <c r="RE201" s="32"/>
      <c r="RF201" s="32"/>
      <c r="RG201" s="32"/>
      <c r="RH201" s="32"/>
      <c r="RI201" s="32"/>
      <c r="RJ201" s="32"/>
      <c r="RK201" s="32"/>
      <c r="RL201" s="32"/>
      <c r="RM201" s="32"/>
      <c r="RN201" s="32"/>
      <c r="RO201" s="32"/>
      <c r="RP201" s="32"/>
      <c r="RQ201" s="32"/>
      <c r="RR201" s="32"/>
      <c r="RS201" s="32"/>
      <c r="RT201" s="32"/>
      <c r="RU201" s="32"/>
      <c r="RV201" s="32"/>
      <c r="RW201" s="32"/>
      <c r="RX201" s="32"/>
      <c r="RY201" s="32"/>
      <c r="RZ201" s="32"/>
      <c r="SA201" s="32"/>
      <c r="SB201" s="32"/>
      <c r="SC201" s="32"/>
      <c r="SD201" s="32"/>
      <c r="SE201" s="32"/>
      <c r="SF201" s="32"/>
      <c r="SG201" s="32"/>
      <c r="SH201" s="32"/>
      <c r="SI201" s="32"/>
      <c r="SJ201" s="32"/>
      <c r="SK201" s="32"/>
      <c r="SL201" s="32"/>
      <c r="SM201" s="32"/>
      <c r="SN201" s="32"/>
      <c r="SO201" s="32"/>
      <c r="SP201" s="32"/>
      <c r="SQ201" s="32"/>
      <c r="SR201" s="32"/>
      <c r="SS201" s="32"/>
      <c r="ST201" s="32"/>
      <c r="SU201" s="32"/>
      <c r="SV201" s="32"/>
      <c r="SW201" s="32"/>
      <c r="SX201" s="32"/>
      <c r="SY201" s="32"/>
      <c r="SZ201" s="32"/>
      <c r="TA201" s="32"/>
      <c r="TB201" s="32"/>
      <c r="TC201" s="32"/>
      <c r="TD201" s="32"/>
      <c r="TE201" s="32"/>
      <c r="TF201" s="32"/>
      <c r="TG201" s="32"/>
      <c r="TH201" s="32"/>
      <c r="TI201" s="32"/>
      <c r="TJ201" s="32"/>
      <c r="TK201" s="32"/>
      <c r="TL201" s="32"/>
      <c r="TM201" s="32"/>
      <c r="TN201" s="32"/>
      <c r="TO201" s="32"/>
      <c r="TP201" s="32"/>
      <c r="TQ201" s="32"/>
      <c r="TR201" s="32"/>
      <c r="TS201" s="32"/>
      <c r="TT201" s="32"/>
      <c r="TU201" s="32"/>
      <c r="TV201" s="32"/>
      <c r="TW201" s="32"/>
      <c r="TX201" s="32"/>
      <c r="TY201" s="32"/>
      <c r="TZ201" s="32"/>
      <c r="UA201" s="32"/>
      <c r="UB201" s="32"/>
      <c r="UC201" s="32"/>
      <c r="UD201" s="32"/>
      <c r="UE201" s="32"/>
      <c r="UF201" s="32"/>
      <c r="UG201" s="32"/>
      <c r="UH201" s="32"/>
      <c r="UI201" s="32"/>
      <c r="UJ201" s="32"/>
      <c r="UK201" s="32"/>
      <c r="UL201" s="32"/>
      <c r="UM201" s="32"/>
      <c r="UN201" s="32"/>
      <c r="UO201" s="32"/>
      <c r="UP201" s="32"/>
      <c r="UQ201" s="32"/>
      <c r="UR201" s="32"/>
      <c r="US201" s="32"/>
      <c r="UT201" s="32"/>
      <c r="UU201" s="32"/>
      <c r="UV201" s="32"/>
      <c r="UW201" s="32"/>
      <c r="UX201" s="32"/>
      <c r="UY201" s="32"/>
      <c r="UZ201" s="32"/>
      <c r="VA201" s="32"/>
      <c r="VB201" s="32"/>
      <c r="VC201" s="32"/>
      <c r="VD201" s="32"/>
      <c r="VE201" s="32"/>
      <c r="VF201" s="32"/>
      <c r="VG201" s="32"/>
      <c r="VH201" s="32"/>
      <c r="VI201" s="32"/>
      <c r="VJ201" s="32"/>
      <c r="VK201" s="32"/>
      <c r="VL201" s="32"/>
      <c r="VM201" s="32"/>
      <c r="VN201" s="32"/>
      <c r="VO201" s="32"/>
      <c r="VP201" s="32"/>
      <c r="VQ201" s="32"/>
      <c r="VR201" s="32"/>
      <c r="VS201" s="32"/>
      <c r="VT201" s="32"/>
      <c r="VU201" s="32"/>
      <c r="VV201" s="32"/>
      <c r="VW201" s="32"/>
      <c r="VX201" s="32"/>
      <c r="VY201" s="32"/>
      <c r="VZ201" s="32"/>
      <c r="WA201" s="32"/>
      <c r="WB201" s="32"/>
      <c r="WC201" s="32"/>
      <c r="WD201" s="32"/>
      <c r="WE201" s="32"/>
      <c r="WF201" s="32"/>
      <c r="WG201" s="32"/>
      <c r="WH201" s="32"/>
      <c r="WI201" s="32"/>
      <c r="WJ201" s="32"/>
      <c r="WK201" s="32"/>
      <c r="WL201" s="32"/>
      <c r="WM201" s="32"/>
      <c r="WN201" s="32"/>
      <c r="WO201" s="32"/>
      <c r="WP201" s="32"/>
      <c r="WQ201" s="32"/>
      <c r="WR201" s="32"/>
      <c r="WS201" s="32"/>
      <c r="WT201" s="32"/>
      <c r="WU201" s="32"/>
      <c r="WV201" s="32"/>
      <c r="WW201" s="32"/>
      <c r="WX201" s="32"/>
      <c r="WY201" s="32"/>
      <c r="WZ201" s="32"/>
      <c r="XA201" s="32"/>
      <c r="XB201" s="32"/>
      <c r="XC201" s="32"/>
      <c r="XD201" s="32"/>
      <c r="XE201" s="32"/>
      <c r="XF201" s="32"/>
      <c r="XG201" s="32"/>
      <c r="XH201" s="32"/>
      <c r="XI201" s="32"/>
      <c r="XJ201" s="32"/>
      <c r="XK201" s="32"/>
      <c r="XL201" s="32"/>
      <c r="XM201" s="32"/>
      <c r="XN201" s="32"/>
      <c r="XO201" s="32"/>
      <c r="XP201" s="32"/>
      <c r="XQ201" s="32"/>
      <c r="XR201" s="32"/>
      <c r="XS201" s="32"/>
      <c r="XT201" s="32"/>
      <c r="XU201" s="32"/>
      <c r="XV201" s="32"/>
      <c r="XW201" s="32"/>
      <c r="XX201" s="32"/>
      <c r="XY201" s="32"/>
      <c r="XZ201" s="32"/>
      <c r="YA201" s="32"/>
      <c r="YB201" s="32"/>
      <c r="YC201" s="32"/>
      <c r="YD201" s="32"/>
      <c r="YE201" s="32"/>
      <c r="YF201" s="32"/>
      <c r="YG201" s="32"/>
      <c r="YH201" s="32"/>
      <c r="YI201" s="32"/>
      <c r="YJ201" s="32"/>
      <c r="YK201" s="32"/>
      <c r="YL201" s="32"/>
      <c r="YM201" s="32"/>
      <c r="YN201" s="32"/>
      <c r="YO201" s="32"/>
      <c r="YP201" s="32"/>
      <c r="YQ201" s="32"/>
      <c r="YR201" s="32"/>
      <c r="YS201" s="32"/>
    </row>
    <row r="202" spans="1:669" ht="15.75" x14ac:dyDescent="0.25">
      <c r="A202" s="45" t="s">
        <v>42</v>
      </c>
      <c r="B202" s="62"/>
      <c r="C202" s="63"/>
      <c r="D202" s="63"/>
      <c r="E202" s="63"/>
      <c r="F202" s="63"/>
      <c r="G202" s="103"/>
      <c r="H202" s="113"/>
      <c r="I202" s="113"/>
      <c r="J202" s="113"/>
      <c r="K202" s="113"/>
      <c r="L202" s="113"/>
      <c r="M202" s="113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ID202" s="35"/>
      <c r="IE202" s="35"/>
      <c r="IF202" s="35"/>
      <c r="IG202" s="35"/>
      <c r="IH202" s="35"/>
      <c r="II202" s="35"/>
      <c r="IJ202" s="35"/>
      <c r="IK202" s="35"/>
      <c r="IL202" s="35"/>
      <c r="IM202" s="35"/>
      <c r="IN202" s="35"/>
      <c r="IO202" s="35"/>
      <c r="IP202" s="35"/>
      <c r="IQ202" s="35"/>
      <c r="IR202" s="35"/>
      <c r="IS202" s="35"/>
      <c r="IT202" s="35"/>
      <c r="IU202" s="35"/>
      <c r="IV202" s="35"/>
      <c r="IW202" s="35"/>
      <c r="IX202" s="35"/>
      <c r="IY202" s="35"/>
      <c r="IZ202" s="35"/>
      <c r="JA202" s="35"/>
      <c r="JB202" s="35"/>
      <c r="JC202" s="35"/>
      <c r="JD202" s="35"/>
      <c r="JE202" s="35"/>
      <c r="JF202" s="35"/>
      <c r="JG202" s="35"/>
      <c r="JH202" s="35"/>
      <c r="JI202" s="35"/>
      <c r="JJ202" s="35"/>
      <c r="JK202" s="35"/>
      <c r="JL202" s="35"/>
      <c r="JM202" s="35"/>
      <c r="JN202" s="35"/>
      <c r="JO202" s="35"/>
      <c r="JP202" s="35"/>
      <c r="JQ202" s="35"/>
      <c r="JR202" s="35"/>
      <c r="JS202" s="35"/>
      <c r="JT202" s="35"/>
      <c r="JU202" s="35"/>
      <c r="JV202" s="35"/>
      <c r="JW202" s="35"/>
      <c r="JX202" s="35"/>
      <c r="JY202" s="35"/>
      <c r="JZ202" s="35"/>
      <c r="KA202" s="35"/>
      <c r="KB202" s="35"/>
      <c r="KC202" s="35"/>
      <c r="KD202" s="35"/>
      <c r="KE202" s="35"/>
      <c r="KF202" s="35"/>
      <c r="KG202" s="35"/>
      <c r="KH202" s="35"/>
      <c r="KI202" s="35"/>
      <c r="KJ202" s="35"/>
      <c r="KK202" s="35"/>
      <c r="KL202" s="35"/>
      <c r="KM202" s="35"/>
      <c r="KN202" s="35"/>
      <c r="KO202" s="35"/>
      <c r="KP202" s="35"/>
      <c r="KQ202" s="35"/>
      <c r="KR202" s="35"/>
      <c r="KS202" s="35"/>
      <c r="KT202" s="35"/>
      <c r="KU202" s="35"/>
      <c r="KV202" s="35"/>
      <c r="KW202" s="35"/>
      <c r="KX202" s="35"/>
      <c r="KY202" s="35"/>
      <c r="KZ202" s="35"/>
      <c r="LA202" s="35"/>
      <c r="LB202" s="35"/>
      <c r="LC202" s="35"/>
      <c r="LD202" s="35"/>
      <c r="LE202" s="35"/>
      <c r="LF202" s="35"/>
      <c r="LG202" s="35"/>
      <c r="LH202" s="35"/>
      <c r="LI202" s="35"/>
      <c r="LJ202" s="35"/>
      <c r="LK202" s="35"/>
      <c r="LL202" s="35"/>
      <c r="LM202" s="35"/>
      <c r="LN202" s="35"/>
      <c r="LO202" s="35"/>
      <c r="LP202" s="35"/>
      <c r="LQ202" s="35"/>
      <c r="LR202" s="35"/>
      <c r="LS202" s="35"/>
      <c r="LT202" s="35"/>
      <c r="LU202" s="35"/>
      <c r="LV202" s="35"/>
      <c r="LW202" s="35"/>
      <c r="LX202" s="35"/>
      <c r="LY202" s="35"/>
      <c r="LZ202" s="35"/>
      <c r="MA202" s="35"/>
      <c r="MB202" s="35"/>
      <c r="MC202" s="35"/>
      <c r="MD202" s="35"/>
      <c r="ME202" s="35"/>
      <c r="MF202" s="35"/>
      <c r="MG202" s="35"/>
      <c r="MH202" s="35"/>
      <c r="MI202" s="35"/>
      <c r="MJ202" s="35"/>
      <c r="MK202" s="35"/>
      <c r="ML202" s="35"/>
      <c r="MM202" s="35"/>
      <c r="MN202" s="35"/>
      <c r="MO202" s="35"/>
      <c r="MP202" s="35"/>
      <c r="MQ202" s="35"/>
      <c r="MR202" s="35"/>
      <c r="MS202" s="35"/>
      <c r="MT202" s="35"/>
      <c r="MU202" s="35"/>
      <c r="MV202" s="35"/>
      <c r="MW202" s="35"/>
      <c r="MX202" s="35"/>
      <c r="MY202" s="35"/>
      <c r="MZ202" s="35"/>
      <c r="NA202" s="35"/>
      <c r="NB202" s="35"/>
      <c r="NC202" s="35"/>
      <c r="ND202" s="35"/>
      <c r="NE202" s="35"/>
      <c r="NF202" s="35"/>
      <c r="NG202" s="35"/>
      <c r="NH202" s="35"/>
      <c r="NI202" s="35"/>
      <c r="NJ202" s="35"/>
      <c r="NK202" s="35"/>
      <c r="NL202" s="35"/>
      <c r="NM202" s="35"/>
      <c r="NN202" s="35"/>
      <c r="NO202" s="35"/>
      <c r="NP202" s="35"/>
      <c r="NQ202" s="35"/>
      <c r="NR202" s="35"/>
      <c r="NS202" s="35"/>
      <c r="NT202" s="35"/>
      <c r="NU202" s="35"/>
      <c r="NV202" s="35"/>
      <c r="NW202" s="35"/>
      <c r="NX202" s="35"/>
      <c r="NY202" s="35"/>
      <c r="NZ202" s="35"/>
      <c r="OA202" s="35"/>
      <c r="OB202" s="35"/>
      <c r="OC202" s="35"/>
      <c r="OD202" s="35"/>
      <c r="OE202" s="35"/>
      <c r="OF202" s="35"/>
      <c r="OG202" s="35"/>
      <c r="OH202" s="35"/>
      <c r="OI202" s="35"/>
      <c r="OJ202" s="35"/>
      <c r="OK202" s="35"/>
      <c r="OL202" s="35"/>
      <c r="OM202" s="35"/>
      <c r="ON202" s="35"/>
      <c r="OO202" s="35"/>
      <c r="OP202" s="35"/>
      <c r="OQ202" s="35"/>
      <c r="OR202" s="35"/>
      <c r="OS202" s="35"/>
      <c r="OT202" s="35"/>
      <c r="OU202" s="35"/>
      <c r="OV202" s="35"/>
      <c r="OW202" s="35"/>
      <c r="OX202" s="35"/>
      <c r="OY202" s="35"/>
      <c r="OZ202" s="35"/>
      <c r="PA202" s="35"/>
      <c r="PB202" s="35"/>
      <c r="PC202" s="35"/>
      <c r="PD202" s="35"/>
      <c r="PE202" s="35"/>
      <c r="PF202" s="35"/>
      <c r="PG202" s="35"/>
      <c r="PH202" s="35"/>
      <c r="PI202" s="35"/>
      <c r="PJ202" s="35"/>
      <c r="PK202" s="35"/>
      <c r="PL202" s="35"/>
      <c r="PM202" s="35"/>
      <c r="PN202" s="35"/>
      <c r="PO202" s="35"/>
      <c r="PP202" s="35"/>
      <c r="PQ202" s="35"/>
      <c r="PR202" s="35"/>
      <c r="PS202" s="35"/>
      <c r="PT202" s="35"/>
      <c r="PU202" s="35"/>
      <c r="PV202" s="35"/>
      <c r="PW202" s="35"/>
      <c r="PX202" s="35"/>
      <c r="PY202" s="35"/>
      <c r="PZ202" s="35"/>
      <c r="QA202" s="35"/>
      <c r="QB202" s="35"/>
      <c r="QC202" s="35"/>
      <c r="QD202" s="35"/>
      <c r="QE202" s="35"/>
      <c r="QF202" s="35"/>
      <c r="QG202" s="35"/>
      <c r="QH202" s="35"/>
      <c r="QI202" s="35"/>
      <c r="QJ202" s="35"/>
      <c r="QK202" s="35"/>
      <c r="QL202" s="35"/>
      <c r="QM202" s="35"/>
      <c r="QN202" s="35"/>
      <c r="QO202" s="35"/>
      <c r="QP202" s="35"/>
      <c r="QQ202" s="35"/>
      <c r="QR202" s="35"/>
      <c r="QS202" s="35"/>
      <c r="QT202" s="35"/>
      <c r="QU202" s="35"/>
      <c r="QV202" s="35"/>
      <c r="QW202" s="35"/>
      <c r="QX202" s="35"/>
      <c r="QY202" s="35"/>
      <c r="QZ202" s="35"/>
      <c r="RA202" s="35"/>
      <c r="RB202" s="35"/>
      <c r="RC202" s="35"/>
      <c r="RD202" s="35"/>
      <c r="RE202" s="35"/>
      <c r="RF202" s="35"/>
      <c r="RG202" s="35"/>
      <c r="RH202" s="35"/>
      <c r="RI202" s="35"/>
      <c r="RJ202" s="35"/>
      <c r="RK202" s="35"/>
      <c r="RL202" s="35"/>
      <c r="RM202" s="35"/>
      <c r="RN202" s="35"/>
      <c r="RO202" s="35"/>
      <c r="RP202" s="35"/>
      <c r="RQ202" s="35"/>
      <c r="RR202" s="35"/>
      <c r="RS202" s="35"/>
      <c r="RT202" s="35"/>
      <c r="RU202" s="35"/>
      <c r="RV202" s="35"/>
      <c r="RW202" s="35"/>
      <c r="RX202" s="35"/>
      <c r="RY202" s="35"/>
      <c r="RZ202" s="35"/>
      <c r="SA202" s="35"/>
      <c r="SB202" s="35"/>
      <c r="SC202" s="35"/>
      <c r="SD202" s="35"/>
      <c r="SE202" s="35"/>
      <c r="SF202" s="35"/>
      <c r="SG202" s="35"/>
      <c r="SH202" s="35"/>
      <c r="SI202" s="35"/>
      <c r="SJ202" s="35"/>
      <c r="SK202" s="35"/>
      <c r="SL202" s="35"/>
      <c r="SM202" s="35"/>
      <c r="SN202" s="35"/>
      <c r="SO202" s="35"/>
      <c r="SP202" s="35"/>
      <c r="SQ202" s="35"/>
      <c r="SR202" s="35"/>
      <c r="SS202" s="35"/>
      <c r="ST202" s="35"/>
      <c r="SU202" s="35"/>
      <c r="SV202" s="35"/>
      <c r="SW202" s="35"/>
      <c r="SX202" s="35"/>
      <c r="SY202" s="35"/>
      <c r="SZ202" s="35"/>
      <c r="TA202" s="35"/>
      <c r="TB202" s="35"/>
      <c r="TC202" s="35"/>
      <c r="TD202" s="35"/>
      <c r="TE202" s="35"/>
      <c r="TF202" s="35"/>
      <c r="TG202" s="35"/>
      <c r="TH202" s="35"/>
      <c r="TI202" s="35"/>
      <c r="TJ202" s="35"/>
      <c r="TK202" s="35"/>
      <c r="TL202" s="35"/>
      <c r="TM202" s="35"/>
      <c r="TN202" s="35"/>
      <c r="TO202" s="35"/>
      <c r="TP202" s="35"/>
      <c r="TQ202" s="35"/>
      <c r="TR202" s="35"/>
      <c r="TS202" s="35"/>
      <c r="TT202" s="35"/>
      <c r="TU202" s="35"/>
      <c r="TV202" s="35"/>
      <c r="TW202" s="35"/>
      <c r="TX202" s="35"/>
      <c r="TY202" s="35"/>
      <c r="TZ202" s="35"/>
      <c r="UA202" s="35"/>
      <c r="UB202" s="35"/>
      <c r="UC202" s="35"/>
      <c r="UD202" s="35"/>
      <c r="UE202" s="35"/>
      <c r="UF202" s="35"/>
      <c r="UG202" s="35"/>
      <c r="UH202" s="35"/>
      <c r="UI202" s="35"/>
      <c r="UJ202" s="35"/>
      <c r="UK202" s="35"/>
      <c r="UL202" s="35"/>
      <c r="UM202" s="35"/>
      <c r="UN202" s="35"/>
      <c r="UO202" s="35"/>
      <c r="UP202" s="35"/>
      <c r="UQ202" s="35"/>
      <c r="UR202" s="35"/>
      <c r="US202" s="35"/>
      <c r="UT202" s="35"/>
      <c r="UU202" s="35"/>
      <c r="UV202" s="35"/>
      <c r="UW202" s="35"/>
      <c r="UX202" s="35"/>
      <c r="UY202" s="35"/>
      <c r="UZ202" s="35"/>
      <c r="VA202" s="35"/>
      <c r="VB202" s="35"/>
      <c r="VC202" s="35"/>
      <c r="VD202" s="35"/>
      <c r="VE202" s="35"/>
      <c r="VF202" s="35"/>
      <c r="VG202" s="35"/>
      <c r="VH202" s="35"/>
      <c r="VI202" s="35"/>
      <c r="VJ202" s="35"/>
      <c r="VK202" s="35"/>
      <c r="VL202" s="35"/>
      <c r="VM202" s="35"/>
      <c r="VN202" s="35"/>
      <c r="VO202" s="35"/>
      <c r="VP202" s="35"/>
      <c r="VQ202" s="35"/>
      <c r="VR202" s="35"/>
      <c r="VS202" s="35"/>
      <c r="VT202" s="35"/>
      <c r="VU202" s="35"/>
      <c r="VV202" s="35"/>
      <c r="VW202" s="35"/>
      <c r="VX202" s="35"/>
      <c r="VY202" s="35"/>
      <c r="VZ202" s="35"/>
      <c r="WA202" s="35"/>
      <c r="WB202" s="35"/>
      <c r="WC202" s="35"/>
      <c r="WD202" s="35"/>
      <c r="WE202" s="35"/>
      <c r="WF202" s="35"/>
      <c r="WG202" s="35"/>
      <c r="WH202" s="35"/>
      <c r="WI202" s="35"/>
      <c r="WJ202" s="35"/>
      <c r="WK202" s="35"/>
      <c r="WL202" s="35"/>
      <c r="WM202" s="35"/>
      <c r="WN202" s="35"/>
      <c r="WO202" s="35"/>
      <c r="WP202" s="35"/>
      <c r="WQ202" s="35"/>
      <c r="WR202" s="35"/>
      <c r="WS202" s="35"/>
      <c r="WT202" s="35"/>
      <c r="WU202" s="35"/>
      <c r="WV202" s="35"/>
      <c r="WW202" s="35"/>
      <c r="WX202" s="35"/>
      <c r="WY202" s="35"/>
      <c r="WZ202" s="35"/>
      <c r="XA202" s="35"/>
      <c r="XB202" s="35"/>
      <c r="XC202" s="35"/>
      <c r="XD202" s="35"/>
      <c r="XE202" s="35"/>
      <c r="XF202" s="35"/>
      <c r="XG202" s="35"/>
      <c r="XH202" s="35"/>
      <c r="XI202" s="35"/>
      <c r="XJ202" s="35"/>
      <c r="XK202" s="35"/>
      <c r="XL202" s="35"/>
      <c r="XM202" s="35"/>
      <c r="XN202" s="35"/>
      <c r="XO202" s="35"/>
      <c r="XP202" s="35"/>
      <c r="XQ202" s="35"/>
      <c r="XR202" s="35"/>
      <c r="XS202" s="35"/>
      <c r="XT202" s="35"/>
      <c r="XU202" s="35"/>
      <c r="XV202" s="35"/>
      <c r="XW202" s="35"/>
      <c r="XX202" s="35"/>
      <c r="XY202" s="35"/>
      <c r="XZ202" s="35"/>
      <c r="YA202" s="35"/>
      <c r="YB202" s="35"/>
      <c r="YC202" s="35"/>
      <c r="YD202" s="35"/>
      <c r="YE202" s="35"/>
      <c r="YF202" s="35"/>
      <c r="YG202" s="35"/>
      <c r="YH202" s="35"/>
      <c r="YI202" s="35"/>
      <c r="YJ202" s="35"/>
      <c r="YK202" s="35"/>
      <c r="YL202" s="35"/>
      <c r="YM202" s="35"/>
      <c r="YN202" s="35"/>
      <c r="YO202" s="35"/>
      <c r="YP202" s="35"/>
      <c r="YQ202" s="35"/>
      <c r="YR202" s="35"/>
      <c r="YS202" s="35"/>
    </row>
    <row r="203" spans="1:669" ht="15" customHeight="1" x14ac:dyDescent="0.25">
      <c r="A203" s="22" t="s">
        <v>145</v>
      </c>
      <c r="B203" s="150" t="s">
        <v>15</v>
      </c>
      <c r="C203" s="42" t="s">
        <v>67</v>
      </c>
      <c r="D203" s="42" t="s">
        <v>199</v>
      </c>
      <c r="E203" s="44">
        <v>44564</v>
      </c>
      <c r="F203" s="8" t="s">
        <v>100</v>
      </c>
      <c r="G203" s="138">
        <v>45000</v>
      </c>
      <c r="H203" s="138">
        <v>1291.5</v>
      </c>
      <c r="I203" s="138">
        <v>1148.33</v>
      </c>
      <c r="J203" s="138">
        <v>1368</v>
      </c>
      <c r="K203" s="138">
        <v>1150</v>
      </c>
      <c r="L203" s="138">
        <v>4957.83</v>
      </c>
      <c r="M203" s="138">
        <v>40042.17</v>
      </c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  <c r="AS203" s="35"/>
      <c r="AT203" s="35"/>
      <c r="ID203" s="35"/>
      <c r="IE203" s="35"/>
      <c r="IF203" s="35"/>
      <c r="IG203" s="35"/>
      <c r="IH203" s="35"/>
      <c r="II203" s="35"/>
      <c r="IJ203" s="35"/>
      <c r="IK203" s="35"/>
      <c r="IL203" s="35"/>
      <c r="IM203" s="35"/>
      <c r="IN203" s="35"/>
      <c r="IO203" s="35"/>
      <c r="IP203" s="35"/>
      <c r="IQ203" s="35"/>
      <c r="IR203" s="35"/>
      <c r="IS203" s="35"/>
      <c r="IT203" s="35"/>
      <c r="IU203" s="35"/>
      <c r="IV203" s="35"/>
      <c r="IW203" s="35"/>
      <c r="IX203" s="35"/>
      <c r="IY203" s="35"/>
      <c r="IZ203" s="35"/>
      <c r="JA203" s="35"/>
      <c r="JB203" s="35"/>
      <c r="JC203" s="35"/>
      <c r="JD203" s="35"/>
      <c r="JE203" s="35"/>
      <c r="JF203" s="35"/>
      <c r="JG203" s="35"/>
      <c r="JH203" s="35"/>
      <c r="JI203" s="35"/>
      <c r="JJ203" s="35"/>
      <c r="JK203" s="35"/>
      <c r="JL203" s="35"/>
      <c r="JM203" s="35"/>
      <c r="JN203" s="35"/>
      <c r="JO203" s="35"/>
      <c r="JP203" s="35"/>
      <c r="JQ203" s="35"/>
      <c r="JR203" s="35"/>
      <c r="JS203" s="35"/>
      <c r="JT203" s="35"/>
      <c r="JU203" s="35"/>
      <c r="JV203" s="35"/>
      <c r="JW203" s="35"/>
      <c r="JX203" s="35"/>
      <c r="JY203" s="35"/>
      <c r="JZ203" s="35"/>
      <c r="KA203" s="35"/>
      <c r="KB203" s="35"/>
      <c r="KC203" s="35"/>
      <c r="KD203" s="35"/>
      <c r="KE203" s="35"/>
      <c r="KF203" s="35"/>
      <c r="KG203" s="35"/>
      <c r="KH203" s="35"/>
      <c r="KI203" s="35"/>
      <c r="KJ203" s="35"/>
      <c r="KK203" s="35"/>
      <c r="KL203" s="35"/>
      <c r="KM203" s="35"/>
      <c r="KN203" s="35"/>
      <c r="KO203" s="35"/>
      <c r="KP203" s="35"/>
      <c r="KQ203" s="35"/>
      <c r="KR203" s="35"/>
      <c r="KS203" s="35"/>
      <c r="KT203" s="35"/>
      <c r="KU203" s="35"/>
      <c r="KV203" s="35"/>
      <c r="KW203" s="35"/>
      <c r="KX203" s="35"/>
      <c r="KY203" s="35"/>
      <c r="KZ203" s="35"/>
      <c r="LA203" s="35"/>
      <c r="LB203" s="35"/>
      <c r="LC203" s="35"/>
      <c r="LD203" s="35"/>
      <c r="LE203" s="35"/>
      <c r="LF203" s="35"/>
      <c r="LG203" s="35"/>
      <c r="LH203" s="35"/>
      <c r="LI203" s="35"/>
      <c r="LJ203" s="35"/>
      <c r="LK203" s="35"/>
      <c r="LL203" s="35"/>
      <c r="LM203" s="35"/>
      <c r="LN203" s="35"/>
      <c r="LO203" s="35"/>
      <c r="LP203" s="35"/>
      <c r="LQ203" s="35"/>
      <c r="LR203" s="35"/>
      <c r="LS203" s="35"/>
      <c r="LT203" s="35"/>
      <c r="LU203" s="35"/>
      <c r="LV203" s="35"/>
      <c r="LW203" s="35"/>
      <c r="LX203" s="35"/>
      <c r="LY203" s="35"/>
      <c r="LZ203" s="35"/>
      <c r="MA203" s="35"/>
      <c r="MB203" s="35"/>
      <c r="MC203" s="35"/>
      <c r="MD203" s="35"/>
      <c r="ME203" s="35"/>
      <c r="MF203" s="35"/>
      <c r="MG203" s="35"/>
      <c r="MH203" s="35"/>
      <c r="MI203" s="35"/>
      <c r="MJ203" s="35"/>
      <c r="MK203" s="35"/>
      <c r="ML203" s="35"/>
      <c r="MM203" s="35"/>
      <c r="MN203" s="35"/>
      <c r="MO203" s="35"/>
      <c r="MP203" s="35"/>
      <c r="MQ203" s="35"/>
      <c r="MR203" s="35"/>
      <c r="MS203" s="35"/>
      <c r="MT203" s="35"/>
      <c r="MU203" s="35"/>
      <c r="MV203" s="35"/>
      <c r="MW203" s="35"/>
      <c r="MX203" s="35"/>
      <c r="MY203" s="35"/>
      <c r="MZ203" s="35"/>
      <c r="NA203" s="35"/>
      <c r="NB203" s="35"/>
      <c r="NC203" s="35"/>
      <c r="ND203" s="35"/>
      <c r="NE203" s="35"/>
      <c r="NF203" s="35"/>
      <c r="NG203" s="35"/>
      <c r="NH203" s="35"/>
      <c r="NI203" s="35"/>
      <c r="NJ203" s="35"/>
      <c r="NK203" s="35"/>
      <c r="NL203" s="35"/>
      <c r="NM203" s="35"/>
      <c r="NN203" s="35"/>
      <c r="NO203" s="35"/>
      <c r="NP203" s="35"/>
      <c r="NQ203" s="35"/>
      <c r="NR203" s="35"/>
      <c r="NS203" s="35"/>
      <c r="NT203" s="35"/>
      <c r="NU203" s="35"/>
      <c r="NV203" s="35"/>
      <c r="NW203" s="35"/>
      <c r="NX203" s="35"/>
      <c r="NY203" s="35"/>
      <c r="NZ203" s="35"/>
      <c r="OA203" s="35"/>
      <c r="OB203" s="35"/>
      <c r="OC203" s="35"/>
      <c r="OD203" s="35"/>
      <c r="OE203" s="35"/>
      <c r="OF203" s="35"/>
      <c r="OG203" s="35"/>
      <c r="OH203" s="35"/>
      <c r="OI203" s="35"/>
      <c r="OJ203" s="35"/>
      <c r="OK203" s="35"/>
      <c r="OL203" s="35"/>
      <c r="OM203" s="35"/>
      <c r="ON203" s="35"/>
      <c r="OO203" s="35"/>
      <c r="OP203" s="35"/>
      <c r="OQ203" s="35"/>
      <c r="OR203" s="35"/>
      <c r="OS203" s="35"/>
      <c r="OT203" s="35"/>
      <c r="OU203" s="35"/>
      <c r="OV203" s="35"/>
      <c r="OW203" s="35"/>
      <c r="OX203" s="35"/>
      <c r="OY203" s="35"/>
      <c r="OZ203" s="35"/>
      <c r="PA203" s="35"/>
      <c r="PB203" s="35"/>
      <c r="PC203" s="35"/>
      <c r="PD203" s="35"/>
      <c r="PE203" s="35"/>
      <c r="PF203" s="35"/>
      <c r="PG203" s="35"/>
      <c r="PH203" s="35"/>
      <c r="PI203" s="35"/>
      <c r="PJ203" s="35"/>
      <c r="PK203" s="35"/>
      <c r="PL203" s="35"/>
      <c r="PM203" s="35"/>
      <c r="PN203" s="35"/>
      <c r="PO203" s="35"/>
      <c r="PP203" s="35"/>
      <c r="PQ203" s="35"/>
      <c r="PR203" s="35"/>
      <c r="PS203" s="35"/>
      <c r="PT203" s="35"/>
      <c r="PU203" s="35"/>
      <c r="PV203" s="35"/>
      <c r="PW203" s="35"/>
      <c r="PX203" s="35"/>
      <c r="PY203" s="35"/>
      <c r="PZ203" s="35"/>
      <c r="QA203" s="35"/>
      <c r="QB203" s="35"/>
      <c r="QC203" s="35"/>
      <c r="QD203" s="35"/>
      <c r="QE203" s="35"/>
      <c r="QF203" s="35"/>
      <c r="QG203" s="35"/>
      <c r="QH203" s="35"/>
      <c r="QI203" s="35"/>
      <c r="QJ203" s="35"/>
      <c r="QK203" s="35"/>
      <c r="QL203" s="35"/>
      <c r="QM203" s="35"/>
      <c r="QN203" s="35"/>
      <c r="QO203" s="35"/>
      <c r="QP203" s="35"/>
      <c r="QQ203" s="35"/>
      <c r="QR203" s="35"/>
      <c r="QS203" s="35"/>
      <c r="QT203" s="35"/>
      <c r="QU203" s="35"/>
      <c r="QV203" s="35"/>
      <c r="QW203" s="35"/>
      <c r="QX203" s="35"/>
      <c r="QY203" s="35"/>
      <c r="QZ203" s="35"/>
      <c r="RA203" s="35"/>
      <c r="RB203" s="35"/>
      <c r="RC203" s="35"/>
      <c r="RD203" s="35"/>
      <c r="RE203" s="35"/>
      <c r="RF203" s="35"/>
      <c r="RG203" s="35"/>
      <c r="RH203" s="35"/>
      <c r="RI203" s="35"/>
      <c r="RJ203" s="35"/>
      <c r="RK203" s="35"/>
      <c r="RL203" s="35"/>
      <c r="RM203" s="35"/>
      <c r="RN203" s="35"/>
      <c r="RO203" s="35"/>
      <c r="RP203" s="35"/>
      <c r="RQ203" s="35"/>
      <c r="RR203" s="35"/>
      <c r="RS203" s="35"/>
      <c r="RT203" s="35"/>
      <c r="RU203" s="35"/>
      <c r="RV203" s="35"/>
      <c r="RW203" s="35"/>
      <c r="RX203" s="35"/>
      <c r="RY203" s="35"/>
      <c r="RZ203" s="35"/>
      <c r="SA203" s="35"/>
      <c r="SB203" s="35"/>
      <c r="SC203" s="35"/>
      <c r="SD203" s="35"/>
      <c r="SE203" s="35"/>
      <c r="SF203" s="35"/>
      <c r="SG203" s="35"/>
      <c r="SH203" s="35"/>
      <c r="SI203" s="35"/>
      <c r="SJ203" s="35"/>
      <c r="SK203" s="35"/>
      <c r="SL203" s="35"/>
      <c r="SM203" s="35"/>
      <c r="SN203" s="35"/>
      <c r="SO203" s="35"/>
      <c r="SP203" s="35"/>
      <c r="SQ203" s="35"/>
      <c r="SR203" s="35"/>
      <c r="SS203" s="35"/>
      <c r="ST203" s="35"/>
      <c r="SU203" s="35"/>
      <c r="SV203" s="35"/>
      <c r="SW203" s="35"/>
      <c r="SX203" s="35"/>
      <c r="SY203" s="35"/>
      <c r="SZ203" s="35"/>
      <c r="TA203" s="35"/>
      <c r="TB203" s="35"/>
      <c r="TC203" s="35"/>
      <c r="TD203" s="35"/>
      <c r="TE203" s="35"/>
      <c r="TF203" s="35"/>
      <c r="TG203" s="35"/>
      <c r="TH203" s="35"/>
      <c r="TI203" s="35"/>
      <c r="TJ203" s="35"/>
      <c r="TK203" s="35"/>
      <c r="TL203" s="35"/>
      <c r="TM203" s="35"/>
      <c r="TN203" s="35"/>
      <c r="TO203" s="35"/>
      <c r="TP203" s="35"/>
      <c r="TQ203" s="35"/>
      <c r="TR203" s="35"/>
      <c r="TS203" s="35"/>
      <c r="TT203" s="35"/>
      <c r="TU203" s="35"/>
      <c r="TV203" s="35"/>
      <c r="TW203" s="35"/>
      <c r="TX203" s="35"/>
      <c r="TY203" s="35"/>
      <c r="TZ203" s="35"/>
      <c r="UA203" s="35"/>
      <c r="UB203" s="35"/>
      <c r="UC203" s="35"/>
      <c r="UD203" s="35"/>
      <c r="UE203" s="35"/>
      <c r="UF203" s="35"/>
      <c r="UG203" s="35"/>
      <c r="UH203" s="35"/>
      <c r="UI203" s="35"/>
      <c r="UJ203" s="35"/>
      <c r="UK203" s="35"/>
      <c r="UL203" s="35"/>
      <c r="UM203" s="35"/>
      <c r="UN203" s="35"/>
      <c r="UO203" s="35"/>
      <c r="UP203" s="35"/>
      <c r="UQ203" s="35"/>
      <c r="UR203" s="35"/>
      <c r="US203" s="35"/>
      <c r="UT203" s="35"/>
      <c r="UU203" s="35"/>
      <c r="UV203" s="35"/>
      <c r="UW203" s="35"/>
      <c r="UX203" s="35"/>
      <c r="UY203" s="35"/>
      <c r="UZ203" s="35"/>
      <c r="VA203" s="35"/>
      <c r="VB203" s="35"/>
      <c r="VC203" s="35"/>
      <c r="VD203" s="35"/>
      <c r="VE203" s="35"/>
      <c r="VF203" s="35"/>
      <c r="VG203" s="35"/>
      <c r="VH203" s="35"/>
      <c r="VI203" s="35"/>
      <c r="VJ203" s="35"/>
      <c r="VK203" s="35"/>
      <c r="VL203" s="35"/>
      <c r="VM203" s="35"/>
      <c r="VN203" s="35"/>
      <c r="VO203" s="35"/>
      <c r="VP203" s="35"/>
      <c r="VQ203" s="35"/>
      <c r="VR203" s="35"/>
      <c r="VS203" s="35"/>
      <c r="VT203" s="35"/>
      <c r="VU203" s="35"/>
      <c r="VV203" s="35"/>
      <c r="VW203" s="35"/>
      <c r="VX203" s="35"/>
      <c r="VY203" s="35"/>
      <c r="VZ203" s="35"/>
      <c r="WA203" s="35"/>
      <c r="WB203" s="35"/>
      <c r="WC203" s="35"/>
      <c r="WD203" s="35"/>
      <c r="WE203" s="35"/>
      <c r="WF203" s="35"/>
      <c r="WG203" s="35"/>
      <c r="WH203" s="35"/>
      <c r="WI203" s="35"/>
      <c r="WJ203" s="35"/>
      <c r="WK203" s="35"/>
      <c r="WL203" s="35"/>
      <c r="WM203" s="35"/>
      <c r="WN203" s="35"/>
      <c r="WO203" s="35"/>
      <c r="WP203" s="35"/>
      <c r="WQ203" s="35"/>
      <c r="WR203" s="35"/>
      <c r="WS203" s="35"/>
      <c r="WT203" s="35"/>
      <c r="WU203" s="35"/>
      <c r="WV203" s="35"/>
      <c r="WW203" s="35"/>
      <c r="WX203" s="35"/>
      <c r="WY203" s="35"/>
      <c r="WZ203" s="35"/>
      <c r="XA203" s="35"/>
      <c r="XB203" s="35"/>
      <c r="XC203" s="35"/>
      <c r="XD203" s="35"/>
      <c r="XE203" s="35"/>
      <c r="XF203" s="35"/>
      <c r="XG203" s="35"/>
      <c r="XH203" s="35"/>
      <c r="XI203" s="35"/>
      <c r="XJ203" s="35"/>
      <c r="XK203" s="35"/>
      <c r="XL203" s="35"/>
      <c r="XM203" s="35"/>
      <c r="XN203" s="35"/>
      <c r="XO203" s="35"/>
      <c r="XP203" s="35"/>
      <c r="XQ203" s="35"/>
      <c r="XR203" s="35"/>
      <c r="XS203" s="35"/>
      <c r="XT203" s="35"/>
      <c r="XU203" s="35"/>
      <c r="XV203" s="35"/>
      <c r="XW203" s="35"/>
      <c r="XX203" s="35"/>
      <c r="XY203" s="35"/>
      <c r="XZ203" s="35"/>
      <c r="YA203" s="35"/>
      <c r="YB203" s="35"/>
      <c r="YC203" s="35"/>
      <c r="YD203" s="35"/>
      <c r="YE203" s="35"/>
      <c r="YF203" s="35"/>
      <c r="YG203" s="35"/>
      <c r="YH203" s="35"/>
      <c r="YI203" s="35"/>
      <c r="YJ203" s="35"/>
      <c r="YK203" s="35"/>
      <c r="YL203" s="35"/>
      <c r="YM203" s="35"/>
      <c r="YN203" s="35"/>
      <c r="YO203" s="35"/>
      <c r="YP203" s="35"/>
      <c r="YQ203" s="35"/>
      <c r="YR203" s="35"/>
      <c r="YS203" s="35"/>
    </row>
    <row r="204" spans="1:669" s="28" customFormat="1" ht="12.75" customHeight="1" x14ac:dyDescent="0.25">
      <c r="A204" s="22" t="s">
        <v>20</v>
      </c>
      <c r="B204" s="150" t="s">
        <v>15</v>
      </c>
      <c r="C204" s="42" t="s">
        <v>67</v>
      </c>
      <c r="D204" s="42" t="s">
        <v>199</v>
      </c>
      <c r="E204" s="44">
        <v>44440</v>
      </c>
      <c r="F204" s="8" t="s">
        <v>100</v>
      </c>
      <c r="G204" s="138">
        <v>45000</v>
      </c>
      <c r="H204" s="138">
        <v>1291.5</v>
      </c>
      <c r="I204" s="138">
        <v>1148.33</v>
      </c>
      <c r="J204" s="138">
        <v>1368</v>
      </c>
      <c r="K204" s="138">
        <v>25</v>
      </c>
      <c r="L204" s="138">
        <v>3832.83</v>
      </c>
      <c r="M204" s="138">
        <v>41167.17</v>
      </c>
    </row>
    <row r="205" spans="1:669" ht="12.75" customHeight="1" x14ac:dyDescent="0.25">
      <c r="A205" s="22" t="s">
        <v>122</v>
      </c>
      <c r="B205" s="150" t="s">
        <v>116</v>
      </c>
      <c r="C205" s="42" t="s">
        <v>67</v>
      </c>
      <c r="D205" s="42" t="s">
        <v>199</v>
      </c>
      <c r="E205" s="44">
        <v>44593</v>
      </c>
      <c r="F205" s="8" t="s">
        <v>100</v>
      </c>
      <c r="G205" s="138">
        <v>70000</v>
      </c>
      <c r="H205" s="138">
        <v>2009</v>
      </c>
      <c r="I205" s="138">
        <v>5368.48</v>
      </c>
      <c r="J205" s="138">
        <v>2128</v>
      </c>
      <c r="K205" s="138">
        <v>5102.17</v>
      </c>
      <c r="L205" s="138">
        <v>14607.65</v>
      </c>
      <c r="M205" s="138">
        <v>55392.35</v>
      </c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  <c r="AC205" s="32"/>
      <c r="AD205" s="32"/>
      <c r="AE205" s="32"/>
      <c r="AF205" s="32"/>
    </row>
    <row r="206" spans="1:669" s="117" customFormat="1" ht="12.75" customHeight="1" x14ac:dyDescent="0.25">
      <c r="A206" s="22" t="s">
        <v>123</v>
      </c>
      <c r="B206" s="150" t="s">
        <v>124</v>
      </c>
      <c r="C206" s="42" t="s">
        <v>67</v>
      </c>
      <c r="D206" s="42" t="s">
        <v>199</v>
      </c>
      <c r="E206" s="44">
        <v>44594</v>
      </c>
      <c r="F206" s="8" t="s">
        <v>100</v>
      </c>
      <c r="G206" s="138">
        <v>45000</v>
      </c>
      <c r="H206" s="138">
        <v>1291.5</v>
      </c>
      <c r="I206" s="138">
        <v>1148.33</v>
      </c>
      <c r="J206" s="138">
        <v>1368</v>
      </c>
      <c r="K206" s="138">
        <v>25</v>
      </c>
      <c r="L206" s="138">
        <v>3832.83</v>
      </c>
      <c r="M206" s="138">
        <v>41167.17</v>
      </c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8"/>
      <c r="AH206" s="28"/>
      <c r="AI206" s="28"/>
      <c r="AJ206" s="28"/>
      <c r="AK206" s="28"/>
      <c r="AL206" s="28"/>
      <c r="AM206" s="28"/>
      <c r="AN206" s="28"/>
      <c r="AO206" s="28"/>
      <c r="AP206" s="28"/>
      <c r="AQ206" s="28"/>
      <c r="AR206" s="28"/>
      <c r="AS206" s="28"/>
      <c r="AT206" s="28"/>
      <c r="AU206" s="28"/>
      <c r="AV206" s="28"/>
      <c r="AW206" s="28"/>
      <c r="AX206" s="28"/>
      <c r="AY206" s="28"/>
      <c r="AZ206" s="28"/>
      <c r="BA206" s="28"/>
      <c r="BB206" s="28"/>
      <c r="BC206" s="28"/>
      <c r="BD206" s="28"/>
      <c r="BE206" s="28"/>
      <c r="BF206" s="28"/>
      <c r="BG206" s="28"/>
      <c r="BH206" s="28"/>
      <c r="BI206" s="28"/>
      <c r="BJ206" s="28"/>
      <c r="BK206" s="28"/>
      <c r="BL206" s="28"/>
      <c r="BM206" s="28"/>
      <c r="BN206" s="28"/>
      <c r="BO206" s="28"/>
      <c r="BP206" s="28"/>
      <c r="BQ206" s="28"/>
      <c r="BR206" s="28"/>
      <c r="BS206" s="28"/>
      <c r="BT206" s="28"/>
      <c r="BU206" s="28"/>
      <c r="BV206" s="28"/>
      <c r="BW206" s="28"/>
      <c r="BX206" s="28"/>
      <c r="BY206" s="28"/>
      <c r="BZ206" s="28"/>
      <c r="CA206" s="28"/>
      <c r="CB206" s="28"/>
      <c r="CC206" s="28"/>
      <c r="CD206" s="28"/>
      <c r="CE206" s="28"/>
      <c r="CF206" s="28"/>
      <c r="CG206" s="28"/>
      <c r="CH206" s="28"/>
      <c r="CI206" s="28"/>
      <c r="CJ206" s="28"/>
      <c r="CK206" s="28"/>
      <c r="CL206" s="28"/>
      <c r="CM206" s="28"/>
      <c r="CN206" s="28"/>
      <c r="CO206" s="28"/>
      <c r="CP206" s="28"/>
      <c r="CQ206" s="28"/>
      <c r="CR206" s="28"/>
      <c r="CS206" s="28"/>
      <c r="CT206" s="28"/>
      <c r="CU206" s="28"/>
      <c r="CV206" s="28"/>
      <c r="CW206" s="28"/>
      <c r="CX206" s="28"/>
      <c r="CY206" s="28"/>
      <c r="CZ206" s="28"/>
      <c r="DA206" s="28"/>
      <c r="DB206" s="28"/>
      <c r="DC206" s="28"/>
      <c r="DD206" s="28"/>
      <c r="DE206" s="28"/>
      <c r="DF206" s="28"/>
      <c r="DG206" s="28"/>
      <c r="DH206" s="28"/>
      <c r="DI206" s="28"/>
      <c r="DJ206" s="28"/>
      <c r="DK206" s="28"/>
      <c r="DL206" s="28"/>
      <c r="DM206" s="28"/>
      <c r="DN206" s="28"/>
      <c r="DO206" s="28"/>
      <c r="DP206" s="28"/>
      <c r="DQ206" s="28"/>
      <c r="DR206" s="28"/>
      <c r="DS206" s="28"/>
      <c r="DT206" s="28"/>
      <c r="DU206" s="28"/>
      <c r="DV206" s="28"/>
      <c r="DW206" s="28"/>
      <c r="DX206" s="28"/>
      <c r="DY206" s="28"/>
      <c r="DZ206" s="28"/>
      <c r="EA206" s="28"/>
      <c r="EB206" s="28"/>
      <c r="EC206" s="28"/>
      <c r="ED206" s="28"/>
      <c r="EE206" s="28"/>
      <c r="EF206" s="28"/>
      <c r="EG206" s="28"/>
      <c r="EH206" s="28"/>
      <c r="EI206" s="28"/>
      <c r="EJ206" s="28"/>
      <c r="EK206" s="28"/>
      <c r="EL206" s="28"/>
      <c r="EM206" s="28"/>
      <c r="EN206" s="28"/>
      <c r="EO206" s="28"/>
      <c r="EP206" s="28"/>
      <c r="EQ206" s="28"/>
      <c r="ER206" s="28"/>
      <c r="ES206" s="28"/>
      <c r="ET206" s="28"/>
      <c r="EU206" s="28"/>
      <c r="EV206" s="28"/>
      <c r="EW206" s="28"/>
      <c r="EX206" s="28"/>
      <c r="EY206" s="28"/>
      <c r="EZ206" s="28"/>
      <c r="FA206" s="28"/>
      <c r="FB206" s="28"/>
      <c r="FC206" s="28"/>
      <c r="FD206" s="28"/>
      <c r="FE206" s="28"/>
      <c r="FF206" s="28"/>
      <c r="FG206" s="28"/>
      <c r="FH206" s="28"/>
      <c r="FI206" s="28"/>
      <c r="FJ206" s="28"/>
      <c r="FK206" s="28"/>
      <c r="FL206" s="28"/>
      <c r="FM206" s="28"/>
      <c r="FN206" s="28"/>
      <c r="FO206" s="28"/>
      <c r="FP206" s="28"/>
      <c r="FQ206" s="28"/>
      <c r="FR206" s="28"/>
      <c r="FS206" s="28"/>
      <c r="FT206" s="28"/>
      <c r="FU206" s="28"/>
      <c r="FV206" s="28"/>
      <c r="FW206" s="28"/>
      <c r="FX206" s="28"/>
      <c r="FY206" s="28"/>
      <c r="FZ206" s="28"/>
      <c r="GA206" s="28"/>
      <c r="GB206" s="28"/>
      <c r="GC206" s="28"/>
      <c r="GD206" s="28"/>
      <c r="GE206" s="28"/>
      <c r="GF206" s="28"/>
      <c r="GG206" s="28"/>
      <c r="GH206" s="28"/>
      <c r="GI206" s="28"/>
      <c r="GJ206" s="28"/>
      <c r="GK206" s="28"/>
      <c r="GL206" s="28"/>
      <c r="GM206" s="28"/>
      <c r="GN206" s="28"/>
      <c r="GO206" s="28"/>
      <c r="GP206" s="28"/>
      <c r="GQ206" s="28"/>
      <c r="GR206" s="28"/>
      <c r="GS206" s="28"/>
      <c r="GT206" s="28"/>
      <c r="GU206" s="28"/>
      <c r="GV206" s="28"/>
      <c r="GW206" s="28"/>
      <c r="GX206" s="28"/>
      <c r="GY206" s="28"/>
      <c r="GZ206" s="28"/>
      <c r="HA206" s="28"/>
      <c r="HB206" s="28"/>
      <c r="HC206" s="28"/>
      <c r="HD206" s="28"/>
      <c r="HE206" s="28"/>
      <c r="HF206" s="28"/>
      <c r="HG206" s="28"/>
      <c r="HH206" s="28"/>
      <c r="HI206" s="28"/>
      <c r="HJ206" s="28"/>
      <c r="HK206" s="28"/>
      <c r="HL206" s="28"/>
      <c r="HM206" s="28"/>
      <c r="HN206" s="28"/>
      <c r="HO206" s="28"/>
      <c r="HP206" s="28"/>
      <c r="HQ206" s="28"/>
      <c r="HR206" s="28"/>
      <c r="HS206" s="28"/>
      <c r="HT206" s="28"/>
      <c r="HU206" s="28"/>
      <c r="HV206" s="28"/>
      <c r="HW206" s="28"/>
      <c r="HX206" s="28"/>
      <c r="HY206" s="28"/>
      <c r="HZ206" s="28"/>
      <c r="IA206" s="28"/>
      <c r="IB206" s="28"/>
      <c r="IC206" s="28"/>
      <c r="ID206" s="28"/>
      <c r="IE206" s="28"/>
      <c r="IF206" s="28"/>
      <c r="IG206" s="28"/>
      <c r="IH206" s="28"/>
      <c r="II206" s="28"/>
      <c r="IJ206" s="28"/>
      <c r="IK206" s="28"/>
      <c r="IL206" s="28"/>
      <c r="IM206" s="28"/>
      <c r="IN206" s="28"/>
      <c r="IO206" s="28"/>
      <c r="IP206" s="28"/>
      <c r="IQ206" s="28"/>
      <c r="IR206" s="28"/>
      <c r="IS206" s="28"/>
      <c r="IT206" s="28"/>
      <c r="IU206" s="28"/>
      <c r="IV206" s="28"/>
      <c r="IW206" s="28"/>
      <c r="IX206" s="28"/>
      <c r="IY206" s="28"/>
      <c r="IZ206" s="28"/>
      <c r="JA206" s="28"/>
      <c r="JB206" s="28"/>
      <c r="JC206" s="28"/>
      <c r="JD206" s="28"/>
      <c r="JE206" s="28"/>
      <c r="JF206" s="28"/>
      <c r="JG206" s="28"/>
      <c r="JH206" s="28"/>
      <c r="JI206" s="28"/>
      <c r="JJ206" s="28"/>
      <c r="JK206" s="28"/>
      <c r="JL206" s="28"/>
      <c r="JM206" s="28"/>
      <c r="JN206" s="28"/>
      <c r="JO206" s="28"/>
      <c r="JP206" s="28"/>
      <c r="JQ206" s="28"/>
      <c r="JR206" s="28"/>
      <c r="JS206" s="28"/>
      <c r="JT206" s="28"/>
      <c r="JU206" s="28"/>
      <c r="JV206" s="28"/>
      <c r="JW206" s="28"/>
      <c r="JX206" s="28"/>
      <c r="JY206" s="28"/>
      <c r="JZ206" s="28"/>
      <c r="KA206" s="28"/>
      <c r="KB206" s="28"/>
      <c r="KC206" s="28"/>
      <c r="KD206" s="28"/>
      <c r="KE206" s="28"/>
      <c r="KF206" s="28"/>
      <c r="KG206" s="28"/>
      <c r="KH206" s="28"/>
      <c r="KI206" s="28"/>
      <c r="KJ206" s="28"/>
      <c r="KK206" s="28"/>
      <c r="KL206" s="28"/>
      <c r="KM206" s="28"/>
      <c r="KN206" s="28"/>
      <c r="KO206" s="28"/>
      <c r="KP206" s="28"/>
      <c r="KQ206" s="28"/>
      <c r="KR206" s="28"/>
      <c r="KS206" s="28"/>
      <c r="KT206" s="28"/>
      <c r="KU206" s="28"/>
      <c r="KV206" s="28"/>
      <c r="KW206" s="28"/>
      <c r="KX206" s="28"/>
      <c r="KY206" s="28"/>
      <c r="KZ206" s="28"/>
      <c r="LA206" s="28"/>
      <c r="LB206" s="28"/>
      <c r="LC206" s="28"/>
      <c r="LD206" s="28"/>
      <c r="LE206" s="28"/>
      <c r="LF206" s="28"/>
      <c r="LG206" s="28"/>
      <c r="LH206" s="28"/>
      <c r="LI206" s="28"/>
      <c r="LJ206" s="28"/>
      <c r="LK206" s="28"/>
      <c r="LL206" s="28"/>
      <c r="LM206" s="28"/>
      <c r="LN206" s="28"/>
      <c r="LO206" s="28"/>
      <c r="LP206" s="28"/>
      <c r="LQ206" s="28"/>
      <c r="LR206" s="28"/>
      <c r="LS206" s="28"/>
      <c r="LT206" s="28"/>
      <c r="LU206" s="28"/>
      <c r="LV206" s="28"/>
      <c r="LW206" s="28"/>
      <c r="LX206" s="28"/>
      <c r="LY206" s="28"/>
      <c r="LZ206" s="28"/>
      <c r="MA206" s="28"/>
      <c r="MB206" s="28"/>
      <c r="MC206" s="28"/>
      <c r="MD206" s="28"/>
      <c r="ME206" s="28"/>
      <c r="MF206" s="28"/>
      <c r="MG206" s="28"/>
      <c r="MH206" s="28"/>
      <c r="MI206" s="28"/>
      <c r="MJ206" s="28"/>
      <c r="MK206" s="28"/>
      <c r="ML206" s="28"/>
      <c r="MM206" s="28"/>
      <c r="MN206" s="28"/>
      <c r="MO206" s="28"/>
      <c r="MP206" s="28"/>
      <c r="MQ206" s="28"/>
      <c r="MR206" s="28"/>
      <c r="MS206" s="28"/>
      <c r="MT206" s="28"/>
      <c r="MU206" s="28"/>
      <c r="MV206" s="28"/>
      <c r="MW206" s="28"/>
      <c r="MX206" s="28"/>
      <c r="MY206" s="28"/>
      <c r="MZ206" s="28"/>
      <c r="NA206" s="28"/>
      <c r="NB206" s="28"/>
      <c r="NC206" s="28"/>
      <c r="ND206" s="28"/>
      <c r="NE206" s="28"/>
      <c r="NF206" s="28"/>
      <c r="NG206" s="28"/>
      <c r="NH206" s="28"/>
      <c r="NI206" s="28"/>
      <c r="NJ206" s="28"/>
      <c r="NK206" s="28"/>
      <c r="NL206" s="28"/>
      <c r="NM206" s="28"/>
      <c r="NN206" s="28"/>
      <c r="NO206" s="28"/>
      <c r="NP206" s="28"/>
      <c r="NQ206" s="28"/>
      <c r="NR206" s="28"/>
      <c r="NS206" s="28"/>
      <c r="NT206" s="28"/>
      <c r="NU206" s="28"/>
      <c r="NV206" s="28"/>
      <c r="NW206" s="28"/>
      <c r="NX206" s="28"/>
      <c r="NY206" s="28"/>
      <c r="NZ206" s="28"/>
      <c r="OA206" s="28"/>
      <c r="OB206" s="28"/>
      <c r="OC206" s="28"/>
      <c r="OD206" s="28"/>
      <c r="OE206" s="28"/>
      <c r="OF206" s="28"/>
      <c r="OG206" s="28"/>
      <c r="OH206" s="28"/>
      <c r="OI206" s="28"/>
      <c r="OJ206" s="28"/>
      <c r="OK206" s="28"/>
      <c r="OL206" s="28"/>
      <c r="OM206" s="28"/>
      <c r="ON206" s="28"/>
      <c r="OO206" s="28"/>
      <c r="OP206" s="28"/>
      <c r="OQ206" s="28"/>
      <c r="OR206" s="28"/>
      <c r="OS206" s="28"/>
      <c r="OT206" s="28"/>
      <c r="OU206" s="28"/>
      <c r="OV206" s="28"/>
      <c r="OW206" s="28"/>
      <c r="OX206" s="28"/>
      <c r="OY206" s="28"/>
      <c r="OZ206" s="28"/>
      <c r="PA206" s="28"/>
      <c r="PB206" s="28"/>
      <c r="PC206" s="28"/>
      <c r="PD206" s="28"/>
      <c r="PE206" s="28"/>
      <c r="PF206" s="28"/>
      <c r="PG206" s="28"/>
      <c r="PH206" s="28"/>
      <c r="PI206" s="28"/>
      <c r="PJ206" s="28"/>
      <c r="PK206" s="28"/>
      <c r="PL206" s="28"/>
      <c r="PM206" s="28"/>
      <c r="PN206" s="28"/>
      <c r="PO206" s="28"/>
      <c r="PP206" s="28"/>
      <c r="PQ206" s="28"/>
      <c r="PR206" s="28"/>
      <c r="PS206" s="28"/>
      <c r="PT206" s="28"/>
      <c r="PU206" s="28"/>
      <c r="PV206" s="28"/>
      <c r="PW206" s="28"/>
      <c r="PX206" s="28"/>
      <c r="PY206" s="28"/>
      <c r="PZ206" s="28"/>
      <c r="QA206" s="28"/>
      <c r="QB206" s="28"/>
      <c r="QC206" s="28"/>
      <c r="QD206" s="28"/>
      <c r="QE206" s="28"/>
      <c r="QF206" s="28"/>
      <c r="QG206" s="28"/>
      <c r="QH206" s="28"/>
      <c r="QI206" s="28"/>
      <c r="QJ206" s="28"/>
      <c r="QK206" s="28"/>
      <c r="QL206" s="28"/>
      <c r="QM206" s="28"/>
      <c r="QN206" s="28"/>
      <c r="QO206" s="28"/>
      <c r="QP206" s="28"/>
      <c r="QQ206" s="28"/>
      <c r="QR206" s="28"/>
      <c r="QS206" s="28"/>
      <c r="QT206" s="28"/>
      <c r="QU206" s="28"/>
      <c r="QV206" s="28"/>
      <c r="QW206" s="28"/>
      <c r="QX206" s="28"/>
      <c r="QY206" s="28"/>
      <c r="QZ206" s="28"/>
      <c r="RA206" s="28"/>
      <c r="RB206" s="28"/>
      <c r="RC206" s="28"/>
      <c r="RD206" s="28"/>
      <c r="RE206" s="28"/>
      <c r="RF206" s="28"/>
      <c r="RG206" s="28"/>
      <c r="RH206" s="28"/>
      <c r="RI206" s="28"/>
      <c r="RJ206" s="28"/>
      <c r="RK206" s="28"/>
      <c r="RL206" s="28"/>
      <c r="RM206" s="28"/>
      <c r="RN206" s="28"/>
      <c r="RO206" s="28"/>
      <c r="RP206" s="28"/>
      <c r="RQ206" s="28"/>
      <c r="RR206" s="28"/>
      <c r="RS206" s="28"/>
      <c r="RT206" s="28"/>
      <c r="RU206" s="28"/>
      <c r="RV206" s="28"/>
      <c r="RW206" s="28"/>
      <c r="RX206" s="28"/>
      <c r="RY206" s="28"/>
      <c r="RZ206" s="28"/>
      <c r="SA206" s="28"/>
      <c r="SB206" s="28"/>
      <c r="SC206" s="28"/>
      <c r="SD206" s="28"/>
      <c r="SE206" s="28"/>
      <c r="SF206" s="28"/>
      <c r="SG206" s="28"/>
      <c r="SH206" s="28"/>
      <c r="SI206" s="28"/>
      <c r="SJ206" s="28"/>
      <c r="SK206" s="28"/>
      <c r="SL206" s="28"/>
      <c r="SM206" s="28"/>
      <c r="SN206" s="28"/>
      <c r="SO206" s="28"/>
      <c r="SP206" s="28"/>
      <c r="SQ206" s="28"/>
      <c r="SR206" s="28"/>
      <c r="SS206" s="28"/>
      <c r="ST206" s="28"/>
      <c r="SU206" s="28"/>
      <c r="SV206" s="28"/>
      <c r="SW206" s="28"/>
      <c r="SX206" s="28"/>
      <c r="SY206" s="28"/>
      <c r="SZ206" s="28"/>
      <c r="TA206" s="28"/>
      <c r="TB206" s="28"/>
      <c r="TC206" s="28"/>
      <c r="TD206" s="28"/>
      <c r="TE206" s="28"/>
      <c r="TF206" s="28"/>
      <c r="TG206" s="28"/>
      <c r="TH206" s="28"/>
      <c r="TI206" s="28"/>
      <c r="TJ206" s="28"/>
      <c r="TK206" s="28"/>
      <c r="TL206" s="28"/>
      <c r="TM206" s="28"/>
      <c r="TN206" s="28"/>
      <c r="TO206" s="28"/>
      <c r="TP206" s="28"/>
      <c r="TQ206" s="28"/>
      <c r="TR206" s="28"/>
      <c r="TS206" s="28"/>
      <c r="TT206" s="28"/>
      <c r="TU206" s="28"/>
      <c r="TV206" s="28"/>
      <c r="TW206" s="28"/>
      <c r="TX206" s="28"/>
    </row>
    <row r="207" spans="1:669" s="29" customFormat="1" ht="12.75" customHeight="1" x14ac:dyDescent="0.25">
      <c r="A207" s="82" t="s">
        <v>13</v>
      </c>
      <c r="B207" s="71">
        <v>4</v>
      </c>
      <c r="C207" s="39"/>
      <c r="D207" s="39"/>
      <c r="E207" s="41"/>
      <c r="F207" s="41"/>
      <c r="G207" s="105">
        <f t="shared" ref="G207:L207" si="34">SUM(G203:G206)</f>
        <v>205000</v>
      </c>
      <c r="H207" s="105">
        <f t="shared" si="34"/>
        <v>5883.5</v>
      </c>
      <c r="I207" s="105">
        <f t="shared" si="34"/>
        <v>8813.4699999999993</v>
      </c>
      <c r="J207" s="105">
        <f t="shared" si="34"/>
        <v>6232</v>
      </c>
      <c r="K207" s="105">
        <f>SUM(K203:K206)</f>
        <v>6302.17</v>
      </c>
      <c r="L207" s="105">
        <f t="shared" si="34"/>
        <v>27231.14</v>
      </c>
      <c r="M207" s="144">
        <f>SUM(M203:M206)</f>
        <v>177768.86</v>
      </c>
      <c r="AG207" s="28"/>
      <c r="AH207" s="28"/>
      <c r="AI207" s="28"/>
      <c r="AJ207" s="28"/>
      <c r="AK207" s="28"/>
      <c r="AL207" s="28"/>
      <c r="AM207" s="28"/>
      <c r="AN207" s="28"/>
      <c r="AO207" s="28"/>
      <c r="AP207" s="28"/>
      <c r="AQ207" s="28"/>
      <c r="AR207" s="28"/>
      <c r="AS207" s="28"/>
      <c r="AT207" s="28"/>
      <c r="AU207" s="28"/>
      <c r="AV207" s="28"/>
      <c r="AW207" s="28"/>
      <c r="AX207" s="28"/>
      <c r="AY207" s="28"/>
      <c r="AZ207" s="28"/>
      <c r="BA207" s="28"/>
      <c r="BB207" s="28"/>
      <c r="BC207" s="28"/>
      <c r="BD207" s="28"/>
      <c r="BE207" s="28"/>
      <c r="BF207" s="28"/>
      <c r="BG207" s="28"/>
      <c r="BH207" s="28"/>
      <c r="BI207" s="28"/>
      <c r="BJ207" s="28"/>
      <c r="BK207" s="28"/>
      <c r="BL207" s="28"/>
      <c r="BM207" s="28"/>
      <c r="BN207" s="28"/>
      <c r="BO207" s="28"/>
      <c r="BP207" s="28"/>
      <c r="BQ207" s="28"/>
      <c r="BR207" s="28"/>
      <c r="BS207" s="28"/>
      <c r="BT207" s="28"/>
      <c r="BU207" s="28"/>
      <c r="BV207" s="28"/>
      <c r="BW207" s="28"/>
      <c r="BX207" s="28"/>
      <c r="BY207" s="28"/>
      <c r="BZ207" s="28"/>
      <c r="CA207" s="28"/>
      <c r="CB207" s="28"/>
      <c r="CC207" s="28"/>
      <c r="CD207" s="28"/>
      <c r="CE207" s="28"/>
      <c r="CF207" s="28"/>
      <c r="CG207" s="28"/>
      <c r="CH207" s="28"/>
      <c r="CI207" s="28"/>
      <c r="CJ207" s="28"/>
      <c r="CK207" s="28"/>
      <c r="CL207" s="28"/>
      <c r="CM207" s="28"/>
      <c r="CN207" s="28"/>
      <c r="CO207" s="28"/>
      <c r="CP207" s="28"/>
      <c r="CQ207" s="28"/>
      <c r="CR207" s="28"/>
      <c r="CS207" s="28"/>
      <c r="CT207" s="28"/>
      <c r="CU207" s="28"/>
      <c r="CV207" s="28"/>
      <c r="CW207" s="28"/>
      <c r="CX207" s="28"/>
      <c r="CY207" s="28"/>
      <c r="CZ207" s="28"/>
      <c r="DA207" s="28"/>
      <c r="DB207" s="28"/>
      <c r="DC207" s="28"/>
      <c r="DD207" s="28"/>
      <c r="DE207" s="28"/>
      <c r="DF207" s="28"/>
      <c r="DG207" s="28"/>
      <c r="DH207" s="28"/>
      <c r="DI207" s="28"/>
      <c r="DJ207" s="28"/>
      <c r="DK207" s="28"/>
      <c r="DL207" s="28"/>
      <c r="DM207" s="28"/>
      <c r="DN207" s="28"/>
      <c r="DO207" s="28"/>
      <c r="DP207" s="28"/>
      <c r="DQ207" s="28"/>
      <c r="DR207" s="28"/>
      <c r="DS207" s="28"/>
      <c r="DT207" s="28"/>
      <c r="DU207" s="28"/>
      <c r="DV207" s="28"/>
      <c r="DW207" s="28"/>
      <c r="DX207" s="28"/>
      <c r="DY207" s="28"/>
      <c r="DZ207" s="28"/>
      <c r="EA207" s="28"/>
      <c r="EB207" s="28"/>
      <c r="EC207" s="28"/>
      <c r="ED207" s="28"/>
      <c r="EE207" s="28"/>
      <c r="EF207" s="28"/>
      <c r="EG207" s="28"/>
      <c r="EH207" s="28"/>
      <c r="EI207" s="28"/>
      <c r="EJ207" s="28"/>
      <c r="EK207" s="28"/>
      <c r="EL207" s="28"/>
      <c r="EM207" s="28"/>
      <c r="EN207" s="28"/>
      <c r="EO207" s="28"/>
      <c r="EP207" s="28"/>
      <c r="EQ207" s="28"/>
      <c r="ER207" s="28"/>
      <c r="ES207" s="28"/>
      <c r="ET207" s="28"/>
      <c r="EU207" s="28"/>
      <c r="EV207" s="28"/>
      <c r="EW207" s="28"/>
      <c r="EX207" s="28"/>
      <c r="EY207" s="28"/>
      <c r="EZ207" s="28"/>
      <c r="FA207" s="28"/>
      <c r="FB207" s="28"/>
      <c r="FC207" s="28"/>
      <c r="FD207" s="28"/>
      <c r="FE207" s="28"/>
      <c r="FF207" s="28"/>
      <c r="FG207" s="28"/>
      <c r="FH207" s="28"/>
      <c r="FI207" s="28"/>
      <c r="FJ207" s="28"/>
      <c r="FK207" s="28"/>
      <c r="FL207" s="28"/>
      <c r="FM207" s="28"/>
      <c r="FN207" s="28"/>
      <c r="FO207" s="28"/>
      <c r="FP207" s="28"/>
      <c r="FQ207" s="28"/>
      <c r="FR207" s="28"/>
      <c r="FS207" s="28"/>
      <c r="FT207" s="28"/>
      <c r="FU207" s="28"/>
      <c r="FV207" s="28"/>
      <c r="FW207" s="28"/>
      <c r="FX207" s="28"/>
      <c r="FY207" s="28"/>
      <c r="FZ207" s="28"/>
      <c r="GA207" s="28"/>
      <c r="GB207" s="28"/>
      <c r="GC207" s="28"/>
      <c r="GD207" s="28"/>
      <c r="GE207" s="28"/>
      <c r="GF207" s="28"/>
      <c r="GG207" s="28"/>
      <c r="GH207" s="28"/>
      <c r="GI207" s="28"/>
      <c r="GJ207" s="28"/>
      <c r="GK207" s="28"/>
      <c r="GL207" s="28"/>
      <c r="GM207" s="28"/>
      <c r="GN207" s="28"/>
      <c r="GO207" s="28"/>
      <c r="GP207" s="28"/>
      <c r="GQ207" s="28"/>
      <c r="GR207" s="28"/>
      <c r="GS207" s="28"/>
      <c r="GT207" s="28"/>
      <c r="GU207" s="28"/>
      <c r="GV207" s="28"/>
      <c r="GW207" s="28"/>
      <c r="GX207" s="28"/>
      <c r="GY207" s="28"/>
      <c r="GZ207" s="28"/>
      <c r="HA207" s="28"/>
      <c r="HB207" s="28"/>
      <c r="HC207" s="28"/>
      <c r="HD207" s="28"/>
      <c r="HE207" s="28"/>
      <c r="HF207" s="28"/>
      <c r="HG207" s="28"/>
      <c r="HH207" s="28"/>
      <c r="HI207" s="28"/>
      <c r="HJ207" s="28"/>
      <c r="HK207" s="28"/>
      <c r="HL207" s="28"/>
      <c r="HM207" s="28"/>
      <c r="HN207" s="28"/>
      <c r="HO207" s="28"/>
      <c r="HP207" s="28"/>
      <c r="HQ207" s="28"/>
      <c r="HR207" s="28"/>
      <c r="HS207" s="28"/>
      <c r="HT207" s="28"/>
      <c r="HU207" s="28"/>
      <c r="HV207" s="28"/>
      <c r="HW207" s="28"/>
      <c r="HX207" s="28"/>
      <c r="HY207" s="28"/>
      <c r="HZ207" s="28"/>
      <c r="IA207" s="28"/>
      <c r="IB207" s="28"/>
      <c r="IC207" s="28"/>
      <c r="ID207" s="28"/>
      <c r="IE207" s="28"/>
      <c r="IF207" s="28"/>
      <c r="IG207" s="28"/>
      <c r="IH207" s="28"/>
      <c r="II207" s="28"/>
      <c r="IJ207" s="28"/>
      <c r="IK207" s="28"/>
      <c r="IL207" s="28"/>
      <c r="IM207" s="28"/>
      <c r="IN207" s="28"/>
      <c r="IO207" s="28"/>
      <c r="IP207" s="28"/>
      <c r="IQ207" s="28"/>
      <c r="IR207" s="28"/>
      <c r="IS207" s="28"/>
      <c r="IT207" s="28"/>
      <c r="IU207" s="28"/>
      <c r="IV207" s="28"/>
      <c r="IW207" s="28"/>
      <c r="IX207" s="28"/>
      <c r="IY207" s="28"/>
      <c r="IZ207" s="28"/>
      <c r="JA207" s="28"/>
      <c r="JB207" s="28"/>
      <c r="JC207" s="28"/>
      <c r="JD207" s="28"/>
      <c r="JE207" s="28"/>
      <c r="JF207" s="28"/>
      <c r="JG207" s="28"/>
      <c r="JH207" s="28"/>
      <c r="JI207" s="28"/>
      <c r="JJ207" s="28"/>
      <c r="JK207" s="28"/>
      <c r="JL207" s="28"/>
      <c r="JM207" s="28"/>
      <c r="JN207" s="28"/>
      <c r="JO207" s="28"/>
      <c r="JP207" s="28"/>
      <c r="JQ207" s="28"/>
      <c r="JR207" s="28"/>
      <c r="JS207" s="28"/>
      <c r="JT207" s="28"/>
      <c r="JU207" s="28"/>
      <c r="JV207" s="28"/>
      <c r="JW207" s="28"/>
      <c r="JX207" s="28"/>
      <c r="JY207" s="28"/>
      <c r="JZ207" s="28"/>
      <c r="KA207" s="28"/>
      <c r="KB207" s="28"/>
      <c r="KC207" s="28"/>
      <c r="KD207" s="28"/>
      <c r="KE207" s="28"/>
      <c r="KF207" s="28"/>
      <c r="KG207" s="28"/>
      <c r="KH207" s="28"/>
      <c r="KI207" s="28"/>
      <c r="KJ207" s="28"/>
      <c r="KK207" s="28"/>
      <c r="KL207" s="28"/>
      <c r="KM207" s="28"/>
      <c r="KN207" s="28"/>
      <c r="KO207" s="28"/>
      <c r="KP207" s="28"/>
      <c r="KQ207" s="28"/>
      <c r="KR207" s="28"/>
      <c r="KS207" s="28"/>
      <c r="KT207" s="28"/>
      <c r="KU207" s="28"/>
      <c r="KV207" s="28"/>
      <c r="KW207" s="28"/>
      <c r="KX207" s="28"/>
      <c r="KY207" s="28"/>
      <c r="KZ207" s="28"/>
      <c r="LA207" s="28"/>
      <c r="LB207" s="28"/>
      <c r="LC207" s="28"/>
      <c r="LD207" s="28"/>
      <c r="LE207" s="28"/>
      <c r="LF207" s="28"/>
      <c r="LG207" s="28"/>
      <c r="LH207" s="28"/>
      <c r="LI207" s="28"/>
      <c r="LJ207" s="28"/>
      <c r="LK207" s="28"/>
      <c r="LL207" s="28"/>
      <c r="LM207" s="28"/>
      <c r="LN207" s="28"/>
      <c r="LO207" s="28"/>
      <c r="LP207" s="28"/>
      <c r="LQ207" s="28"/>
      <c r="LR207" s="28"/>
      <c r="LS207" s="28"/>
      <c r="LT207" s="28"/>
      <c r="LU207" s="28"/>
      <c r="LV207" s="28"/>
      <c r="LW207" s="28"/>
      <c r="LX207" s="28"/>
      <c r="LY207" s="28"/>
      <c r="LZ207" s="28"/>
      <c r="MA207" s="28"/>
      <c r="MB207" s="28"/>
      <c r="MC207" s="28"/>
      <c r="MD207" s="28"/>
      <c r="ME207" s="28"/>
      <c r="MF207" s="28"/>
      <c r="MG207" s="28"/>
      <c r="MH207" s="28"/>
      <c r="MI207" s="28"/>
      <c r="MJ207" s="28"/>
      <c r="MK207" s="28"/>
      <c r="ML207" s="28"/>
      <c r="MM207" s="28"/>
      <c r="MN207" s="28"/>
      <c r="MO207" s="28"/>
      <c r="MP207" s="28"/>
      <c r="MQ207" s="28"/>
      <c r="MR207" s="28"/>
      <c r="MS207" s="28"/>
      <c r="MT207" s="28"/>
      <c r="MU207" s="28"/>
      <c r="MV207" s="28"/>
      <c r="MW207" s="28"/>
      <c r="MX207" s="28"/>
      <c r="MY207" s="28"/>
      <c r="MZ207" s="28"/>
      <c r="NA207" s="28"/>
      <c r="NB207" s="28"/>
      <c r="NC207" s="28"/>
      <c r="ND207" s="28"/>
      <c r="NE207" s="28"/>
      <c r="NF207" s="28"/>
      <c r="NG207" s="28"/>
      <c r="NH207" s="28"/>
      <c r="NI207" s="28"/>
      <c r="NJ207" s="28"/>
      <c r="NK207" s="28"/>
      <c r="NL207" s="28"/>
      <c r="NM207" s="28"/>
      <c r="NN207" s="28"/>
      <c r="NO207" s="28"/>
      <c r="NP207" s="28"/>
      <c r="NQ207" s="28"/>
      <c r="NR207" s="28"/>
      <c r="NS207" s="28"/>
      <c r="NT207" s="28"/>
      <c r="NU207" s="28"/>
      <c r="NV207" s="28"/>
      <c r="NW207" s="28"/>
      <c r="NX207" s="28"/>
      <c r="NY207" s="28"/>
      <c r="NZ207" s="28"/>
      <c r="OA207" s="28"/>
      <c r="OB207" s="28"/>
      <c r="OC207" s="28"/>
      <c r="OD207" s="28"/>
      <c r="OE207" s="28"/>
      <c r="OF207" s="28"/>
      <c r="OG207" s="28"/>
      <c r="OH207" s="28"/>
      <c r="OI207" s="28"/>
      <c r="OJ207" s="28"/>
      <c r="OK207" s="28"/>
      <c r="OL207" s="28"/>
      <c r="OM207" s="28"/>
      <c r="ON207" s="28"/>
      <c r="OO207" s="28"/>
      <c r="OP207" s="28"/>
      <c r="OQ207" s="28"/>
      <c r="OR207" s="28"/>
      <c r="OS207" s="28"/>
      <c r="OT207" s="28"/>
      <c r="OU207" s="28"/>
      <c r="OV207" s="28"/>
      <c r="OW207" s="28"/>
      <c r="OX207" s="28"/>
      <c r="OY207" s="28"/>
      <c r="OZ207" s="28"/>
      <c r="PA207" s="28"/>
      <c r="PB207" s="28"/>
      <c r="PC207" s="28"/>
      <c r="PD207" s="28"/>
      <c r="PE207" s="28"/>
      <c r="PF207" s="28"/>
      <c r="PG207" s="28"/>
      <c r="PH207" s="28"/>
      <c r="PI207" s="28"/>
      <c r="PJ207" s="28"/>
      <c r="PK207" s="28"/>
      <c r="PL207" s="28"/>
      <c r="PM207" s="28"/>
      <c r="PN207" s="28"/>
      <c r="PO207" s="28"/>
      <c r="PP207" s="28"/>
      <c r="PQ207" s="28"/>
      <c r="PR207" s="28"/>
      <c r="PS207" s="28"/>
      <c r="PT207" s="28"/>
      <c r="PU207" s="28"/>
      <c r="PV207" s="28"/>
      <c r="PW207" s="28"/>
      <c r="PX207" s="28"/>
      <c r="PY207" s="28"/>
      <c r="PZ207" s="28"/>
      <c r="QA207" s="28"/>
      <c r="QB207" s="28"/>
      <c r="QC207" s="28"/>
      <c r="QD207" s="28"/>
      <c r="QE207" s="28"/>
      <c r="QF207" s="28"/>
      <c r="QG207" s="28"/>
      <c r="QH207" s="28"/>
      <c r="QI207" s="28"/>
      <c r="QJ207" s="28"/>
      <c r="QK207" s="28"/>
      <c r="QL207" s="28"/>
      <c r="QM207" s="28"/>
      <c r="QN207" s="28"/>
      <c r="QO207" s="28"/>
      <c r="QP207" s="28"/>
      <c r="QQ207" s="28"/>
      <c r="QR207" s="28"/>
      <c r="QS207" s="28"/>
      <c r="QT207" s="28"/>
      <c r="QU207" s="28"/>
      <c r="QV207" s="28"/>
      <c r="QW207" s="28"/>
      <c r="QX207" s="28"/>
      <c r="QY207" s="28"/>
      <c r="QZ207" s="28"/>
      <c r="RA207" s="28"/>
      <c r="RB207" s="28"/>
      <c r="RC207" s="28"/>
      <c r="RD207" s="28"/>
      <c r="RE207" s="28"/>
      <c r="RF207" s="28"/>
      <c r="RG207" s="28"/>
      <c r="RH207" s="28"/>
      <c r="RI207" s="28"/>
      <c r="RJ207" s="28"/>
      <c r="RK207" s="28"/>
      <c r="RL207" s="28"/>
      <c r="RM207" s="28"/>
      <c r="RN207" s="28"/>
      <c r="RO207" s="28"/>
      <c r="RP207" s="28"/>
      <c r="RQ207" s="28"/>
      <c r="RR207" s="28"/>
      <c r="RS207" s="28"/>
      <c r="RT207" s="28"/>
      <c r="RU207" s="28"/>
      <c r="RV207" s="28"/>
      <c r="RW207" s="28"/>
      <c r="RX207" s="28"/>
      <c r="RY207" s="28"/>
      <c r="RZ207" s="28"/>
      <c r="SA207" s="28"/>
      <c r="SB207" s="28"/>
      <c r="SC207" s="28"/>
      <c r="SD207" s="28"/>
      <c r="SE207" s="28"/>
      <c r="SF207" s="28"/>
      <c r="SG207" s="28"/>
      <c r="SH207" s="28"/>
      <c r="SI207" s="28"/>
      <c r="SJ207" s="28"/>
      <c r="SK207" s="28"/>
      <c r="SL207" s="28"/>
      <c r="SM207" s="28"/>
      <c r="SN207" s="28"/>
      <c r="SO207" s="28"/>
      <c r="SP207" s="28"/>
      <c r="SQ207" s="28"/>
      <c r="SR207" s="28"/>
      <c r="SS207" s="28"/>
      <c r="ST207" s="28"/>
      <c r="SU207" s="28"/>
      <c r="SV207" s="28"/>
      <c r="SW207" s="28"/>
      <c r="SX207" s="28"/>
      <c r="SY207" s="28"/>
      <c r="SZ207" s="28"/>
      <c r="TA207" s="28"/>
      <c r="TB207" s="28"/>
      <c r="TC207" s="28"/>
      <c r="TD207" s="28"/>
      <c r="TE207" s="28"/>
      <c r="TF207" s="28"/>
      <c r="TG207" s="28"/>
      <c r="TH207" s="28"/>
      <c r="TI207" s="28"/>
      <c r="TJ207" s="28"/>
      <c r="TK207" s="28"/>
      <c r="TL207" s="28"/>
      <c r="TM207" s="28"/>
      <c r="TN207" s="28"/>
      <c r="TO207" s="28"/>
      <c r="TP207" s="28"/>
      <c r="TQ207" s="28"/>
      <c r="TR207" s="28"/>
      <c r="TS207" s="28"/>
      <c r="TT207" s="28"/>
      <c r="TU207" s="28"/>
      <c r="TV207" s="28"/>
      <c r="TW207" s="28"/>
      <c r="TX207" s="28"/>
    </row>
    <row r="208" spans="1:669" s="12" customFormat="1" ht="15.75" x14ac:dyDescent="0.25">
      <c r="A208" s="29"/>
      <c r="B208" s="13"/>
      <c r="C208" s="13"/>
      <c r="D208" s="13"/>
      <c r="E208" s="127"/>
      <c r="F208" s="128"/>
      <c r="G208" s="142"/>
      <c r="H208" s="121"/>
      <c r="I208" s="142"/>
      <c r="J208" s="142"/>
      <c r="K208" s="142"/>
      <c r="L208" s="142"/>
      <c r="M208" s="121"/>
      <c r="P208" s="64"/>
      <c r="Q208" s="64"/>
      <c r="R208" s="64"/>
      <c r="S208" s="64"/>
      <c r="T208" s="64"/>
      <c r="U208" s="64"/>
      <c r="V208" s="64"/>
      <c r="W208" s="64"/>
      <c r="X208" s="64"/>
      <c r="Y208" s="64"/>
      <c r="Z208" s="64"/>
      <c r="AA208" s="64"/>
      <c r="AB208" s="64"/>
      <c r="AC208" s="64"/>
      <c r="AD208" s="64"/>
      <c r="AE208" s="64"/>
      <c r="AF208" s="64"/>
      <c r="AG208" s="64"/>
      <c r="AH208" s="64"/>
      <c r="AI208" s="64"/>
      <c r="AJ208" s="64"/>
      <c r="AK208" s="64"/>
      <c r="AL208" s="64"/>
      <c r="AM208" s="64"/>
      <c r="AN208" s="64"/>
      <c r="AO208" s="64"/>
      <c r="AP208" s="64"/>
      <c r="AQ208" s="64"/>
      <c r="AR208" s="64"/>
      <c r="AS208" s="64"/>
      <c r="AT208" s="64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  <c r="BH208" s="32"/>
      <c r="BI208" s="32"/>
      <c r="BJ208" s="32"/>
      <c r="BK208" s="32"/>
      <c r="BL208" s="32"/>
      <c r="BM208" s="32"/>
      <c r="BN208" s="32"/>
      <c r="BO208" s="32"/>
      <c r="BP208" s="32"/>
      <c r="BQ208" s="32"/>
      <c r="BR208" s="32"/>
      <c r="BS208" s="32"/>
      <c r="BT208" s="32"/>
      <c r="BU208" s="32"/>
      <c r="BV208" s="32"/>
      <c r="BW208" s="32"/>
      <c r="BX208" s="32"/>
      <c r="BY208" s="32"/>
      <c r="BZ208" s="32"/>
      <c r="CA208" s="32"/>
      <c r="CB208" s="32"/>
      <c r="CC208" s="32"/>
      <c r="CD208" s="32"/>
      <c r="CE208" s="32"/>
      <c r="CF208" s="32"/>
      <c r="CG208" s="32"/>
      <c r="CH208" s="32"/>
      <c r="CI208" s="32"/>
      <c r="CJ208" s="32"/>
      <c r="CK208" s="32"/>
      <c r="CL208" s="32"/>
      <c r="CM208" s="32"/>
      <c r="CN208" s="32"/>
      <c r="CO208" s="32"/>
      <c r="CP208" s="32"/>
      <c r="CQ208" s="32"/>
      <c r="CR208" s="32"/>
      <c r="CS208" s="32"/>
      <c r="CT208" s="32"/>
      <c r="CU208" s="32"/>
      <c r="CV208" s="32"/>
      <c r="CW208" s="32"/>
      <c r="CX208" s="32"/>
      <c r="CY208" s="32"/>
      <c r="CZ208" s="32"/>
      <c r="DA208" s="32"/>
      <c r="DB208" s="32"/>
      <c r="DC208" s="32"/>
      <c r="DD208" s="32"/>
      <c r="DE208" s="32"/>
      <c r="DF208" s="32"/>
      <c r="DG208" s="32"/>
      <c r="DH208" s="32"/>
      <c r="DI208" s="32"/>
      <c r="DJ208" s="32"/>
      <c r="DK208" s="32"/>
      <c r="DL208" s="32"/>
      <c r="DM208" s="32"/>
      <c r="DN208" s="32"/>
      <c r="DO208" s="32"/>
      <c r="DP208" s="32"/>
      <c r="DQ208" s="32"/>
      <c r="DR208" s="32"/>
      <c r="DS208" s="32"/>
      <c r="DT208" s="32"/>
      <c r="DU208" s="32"/>
      <c r="DV208" s="32"/>
      <c r="DW208" s="32"/>
      <c r="DX208" s="32"/>
      <c r="DY208" s="32"/>
      <c r="DZ208" s="32"/>
      <c r="EA208" s="32"/>
      <c r="EB208" s="32"/>
      <c r="EC208" s="32"/>
      <c r="ED208" s="32"/>
      <c r="EE208" s="32"/>
      <c r="EF208" s="32"/>
      <c r="EG208" s="32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 s="32"/>
      <c r="NC208" s="32"/>
      <c r="ND208" s="32"/>
      <c r="NE208" s="32"/>
      <c r="NF208" s="32"/>
      <c r="NG208" s="32"/>
      <c r="NH208" s="32"/>
      <c r="NI208" s="32"/>
      <c r="NJ208" s="32"/>
      <c r="NK208" s="32"/>
      <c r="NL208" s="32"/>
      <c r="NM208" s="32"/>
      <c r="NN208" s="32"/>
      <c r="NO208" s="32"/>
      <c r="NP208" s="32"/>
      <c r="NQ208" s="32"/>
      <c r="NR208" s="32"/>
      <c r="NS208" s="32"/>
      <c r="NT208" s="32"/>
      <c r="NU208" s="32"/>
      <c r="NV208" s="32"/>
      <c r="NW208" s="32"/>
      <c r="NX208" s="32"/>
      <c r="NY208" s="32"/>
      <c r="NZ208" s="32"/>
      <c r="OA208" s="32"/>
      <c r="OB208" s="32"/>
      <c r="OC208" s="32"/>
      <c r="OD208" s="32"/>
      <c r="OE208" s="32"/>
      <c r="OF208" s="32"/>
      <c r="OG208" s="32"/>
      <c r="OH208" s="32"/>
      <c r="OI208" s="32"/>
      <c r="OJ208" s="32"/>
      <c r="OK208" s="32"/>
      <c r="OL208" s="32"/>
      <c r="OM208" s="32"/>
      <c r="ON208" s="32"/>
      <c r="OO208" s="32"/>
      <c r="OP208" s="32"/>
      <c r="OQ208" s="32"/>
      <c r="OR208" s="32"/>
      <c r="OS208" s="32"/>
      <c r="OT208" s="32"/>
      <c r="OU208" s="32"/>
      <c r="OV208" s="32"/>
      <c r="OW208" s="32"/>
      <c r="OX208" s="32"/>
      <c r="OY208" s="32"/>
      <c r="OZ208" s="32"/>
      <c r="PA208" s="32"/>
      <c r="PB208" s="32"/>
      <c r="PC208" s="32"/>
      <c r="PD208" s="32"/>
      <c r="PE208" s="32"/>
      <c r="PF208" s="32"/>
      <c r="PG208" s="32"/>
      <c r="PH208" s="32"/>
      <c r="PI208" s="32"/>
      <c r="PJ208" s="32"/>
      <c r="PK208" s="32"/>
      <c r="PL208" s="32"/>
      <c r="PM208" s="32"/>
      <c r="PN208" s="32"/>
      <c r="PO208" s="32"/>
      <c r="PP208" s="32"/>
      <c r="PQ208" s="32"/>
      <c r="PR208" s="32"/>
      <c r="PS208" s="32"/>
      <c r="PT208" s="32"/>
      <c r="PU208" s="32"/>
      <c r="PV208" s="32"/>
      <c r="PW208" s="32"/>
      <c r="PX208" s="32"/>
      <c r="PY208" s="32"/>
      <c r="PZ208" s="32"/>
      <c r="QA208" s="32"/>
      <c r="QB208" s="32"/>
      <c r="QC208" s="32"/>
      <c r="QD208" s="32"/>
      <c r="QE208" s="32"/>
      <c r="QF208" s="32"/>
      <c r="QG208" s="32"/>
      <c r="QH208" s="32"/>
      <c r="QI208" s="32"/>
      <c r="QJ208" s="32"/>
      <c r="QK208" s="32"/>
      <c r="QL208" s="32"/>
      <c r="QM208" s="32"/>
      <c r="QN208" s="32"/>
      <c r="QO208" s="32"/>
      <c r="QP208" s="32"/>
      <c r="QQ208" s="32"/>
      <c r="QR208" s="32"/>
      <c r="QS208" s="32"/>
      <c r="QT208" s="32"/>
      <c r="QU208" s="32"/>
      <c r="QV208" s="32"/>
      <c r="QW208" s="32"/>
      <c r="QX208" s="32"/>
      <c r="QY208" s="32"/>
      <c r="QZ208" s="32"/>
      <c r="RA208" s="32"/>
      <c r="RB208" s="32"/>
      <c r="RC208" s="32"/>
      <c r="RD208" s="32"/>
      <c r="RE208" s="32"/>
      <c r="RF208" s="32"/>
      <c r="RG208" s="32"/>
      <c r="RH208" s="32"/>
      <c r="RI208" s="32"/>
      <c r="RJ208" s="32"/>
      <c r="RK208" s="32"/>
      <c r="RL208" s="32"/>
      <c r="RM208" s="32"/>
      <c r="RN208" s="32"/>
      <c r="RO208" s="32"/>
      <c r="RP208" s="32"/>
      <c r="RQ208" s="32"/>
      <c r="RR208" s="32"/>
      <c r="RS208" s="32"/>
      <c r="RT208" s="32"/>
      <c r="RU208" s="32"/>
      <c r="RV208" s="32"/>
      <c r="RW208" s="32"/>
      <c r="RX208" s="32"/>
      <c r="RY208" s="32"/>
      <c r="RZ208" s="32"/>
      <c r="SA208" s="32"/>
      <c r="SB208" s="32"/>
      <c r="SC208" s="32"/>
      <c r="SD208" s="32"/>
      <c r="SE208" s="32"/>
      <c r="SF208" s="32"/>
      <c r="SG208" s="32"/>
      <c r="SH208" s="32"/>
      <c r="SI208" s="32"/>
      <c r="SJ208" s="32"/>
      <c r="SK208" s="32"/>
      <c r="SL208" s="32"/>
      <c r="SM208" s="32"/>
      <c r="SN208" s="32"/>
      <c r="SO208" s="32"/>
      <c r="SP208" s="32"/>
      <c r="SQ208" s="32"/>
      <c r="SR208" s="32"/>
      <c r="SS208" s="32"/>
      <c r="ST208" s="32"/>
      <c r="SU208" s="32"/>
      <c r="SV208" s="32"/>
      <c r="SW208" s="32"/>
      <c r="SX208" s="32"/>
      <c r="SY208" s="32"/>
      <c r="SZ208" s="32"/>
      <c r="TA208" s="32"/>
      <c r="TB208" s="32"/>
      <c r="TC208" s="32"/>
      <c r="TD208" s="32"/>
      <c r="TE208" s="32"/>
      <c r="TF208" s="32"/>
      <c r="TG208" s="32"/>
      <c r="TH208" s="32"/>
      <c r="TI208" s="32"/>
      <c r="TJ208" s="32"/>
      <c r="TK208" s="32"/>
      <c r="TL208" s="32"/>
      <c r="TM208" s="32"/>
      <c r="TN208" s="32"/>
      <c r="TO208" s="32"/>
      <c r="TP208" s="32"/>
      <c r="TQ208" s="32"/>
      <c r="TR208" s="32"/>
      <c r="TS208" s="32"/>
      <c r="TT208" s="32"/>
      <c r="TU208" s="32"/>
      <c r="TV208" s="32"/>
      <c r="TW208" s="32"/>
      <c r="TX208" s="32"/>
      <c r="TY208" s="32"/>
      <c r="TZ208" s="32"/>
      <c r="UA208" s="32"/>
      <c r="UB208" s="32"/>
      <c r="UC208" s="32"/>
      <c r="UD208" s="32"/>
      <c r="UE208" s="32"/>
      <c r="UF208" s="32"/>
      <c r="UG208" s="32"/>
      <c r="UH208" s="32"/>
      <c r="UI208" s="32"/>
      <c r="UJ208" s="32"/>
      <c r="UK208" s="32"/>
      <c r="UL208" s="32"/>
      <c r="UM208" s="32"/>
      <c r="UN208" s="32"/>
      <c r="UO208" s="32"/>
      <c r="UP208" s="32"/>
      <c r="UQ208" s="32"/>
      <c r="UR208" s="32"/>
      <c r="US208" s="32"/>
      <c r="UT208" s="32"/>
      <c r="UU208" s="32"/>
      <c r="UV208" s="32"/>
      <c r="UW208" s="32"/>
      <c r="UX208" s="32"/>
      <c r="UY208" s="32"/>
      <c r="UZ208" s="32"/>
      <c r="VA208" s="32"/>
      <c r="VB208" s="32"/>
      <c r="VC208" s="32"/>
      <c r="VD208" s="32"/>
      <c r="VE208" s="32"/>
      <c r="VF208" s="32"/>
      <c r="VG208" s="32"/>
      <c r="VH208" s="32"/>
      <c r="VI208" s="32"/>
      <c r="VJ208" s="32"/>
      <c r="VK208" s="32"/>
      <c r="VL208" s="32"/>
      <c r="VM208" s="32"/>
      <c r="VN208" s="32"/>
      <c r="VO208" s="32"/>
      <c r="VP208" s="32"/>
      <c r="VQ208" s="32"/>
      <c r="VR208" s="32"/>
      <c r="VS208" s="32"/>
      <c r="VT208" s="32"/>
      <c r="VU208" s="32"/>
      <c r="VV208" s="32"/>
      <c r="VW208" s="32"/>
      <c r="VX208" s="32"/>
      <c r="VY208" s="32"/>
      <c r="VZ208" s="32"/>
      <c r="WA208" s="32"/>
      <c r="WB208" s="32"/>
      <c r="WC208" s="32"/>
      <c r="WD208" s="32"/>
      <c r="WE208" s="32"/>
      <c r="WF208" s="32"/>
      <c r="WG208" s="32"/>
      <c r="WH208" s="32"/>
      <c r="WI208" s="32"/>
      <c r="WJ208" s="32"/>
      <c r="WK208" s="32"/>
      <c r="WL208" s="32"/>
      <c r="WM208" s="32"/>
      <c r="WN208" s="32"/>
      <c r="WO208" s="32"/>
      <c r="WP208" s="32"/>
      <c r="WQ208" s="32"/>
      <c r="WR208" s="32"/>
      <c r="WS208" s="32"/>
      <c r="WT208" s="32"/>
      <c r="WU208" s="32"/>
      <c r="WV208" s="32"/>
      <c r="WW208" s="32"/>
      <c r="WX208" s="32"/>
      <c r="WY208" s="32"/>
      <c r="WZ208" s="32"/>
      <c r="XA208" s="32"/>
      <c r="XB208" s="32"/>
      <c r="XC208" s="32"/>
      <c r="XD208" s="32"/>
      <c r="XE208" s="32"/>
      <c r="XF208" s="32"/>
      <c r="XG208" s="32"/>
      <c r="XH208" s="32"/>
      <c r="XI208" s="32"/>
      <c r="XJ208" s="32"/>
      <c r="XK208" s="32"/>
      <c r="XL208" s="32"/>
      <c r="XM208" s="32"/>
      <c r="XN208" s="32"/>
      <c r="XO208" s="32"/>
      <c r="XP208" s="32"/>
      <c r="XQ208" s="32"/>
      <c r="XR208" s="32"/>
      <c r="XS208" s="32"/>
      <c r="XT208" s="32"/>
      <c r="XU208" s="32"/>
      <c r="XV208" s="32"/>
      <c r="XW208" s="32"/>
      <c r="XX208" s="32"/>
      <c r="XY208" s="32"/>
      <c r="XZ208" s="32"/>
      <c r="YA208" s="32"/>
      <c r="YB208" s="32"/>
      <c r="YC208" s="32"/>
      <c r="YD208" s="32"/>
      <c r="YE208" s="32"/>
      <c r="YF208" s="32"/>
      <c r="YG208" s="32"/>
      <c r="YH208" s="32"/>
      <c r="YI208" s="32"/>
      <c r="YJ208" s="32"/>
      <c r="YK208" s="32"/>
      <c r="YL208" s="32"/>
      <c r="YM208" s="32"/>
      <c r="YN208" s="32"/>
      <c r="YO208" s="32"/>
      <c r="YP208" s="32"/>
      <c r="YQ208" s="32"/>
      <c r="YR208" s="32"/>
      <c r="YS208" s="32"/>
    </row>
    <row r="209" spans="1:669" s="12" customFormat="1" ht="15.75" x14ac:dyDescent="0.25">
      <c r="A209" s="29" t="s">
        <v>226</v>
      </c>
      <c r="B209" s="13"/>
      <c r="C209" s="14"/>
      <c r="D209" s="14"/>
      <c r="E209" s="29"/>
      <c r="F209" s="29"/>
      <c r="G209" s="142"/>
      <c r="H209" s="121"/>
      <c r="I209" s="142"/>
      <c r="J209" s="142"/>
      <c r="K209" s="142"/>
      <c r="L209" s="142"/>
      <c r="M209" s="121"/>
      <c r="P209" s="64" t="s">
        <v>178</v>
      </c>
      <c r="Q209" s="64"/>
      <c r="R209" s="64"/>
      <c r="S209" s="64"/>
      <c r="T209" s="64"/>
      <c r="U209" s="64"/>
      <c r="V209" s="64"/>
      <c r="W209" s="64"/>
      <c r="X209" s="64"/>
      <c r="Y209" s="64"/>
      <c r="Z209" s="64"/>
      <c r="AA209" s="64"/>
      <c r="AB209" s="64"/>
      <c r="AC209" s="64"/>
      <c r="AD209" s="64"/>
      <c r="AE209" s="64"/>
      <c r="AF209" s="64"/>
      <c r="AG209" s="64"/>
      <c r="AH209" s="64"/>
      <c r="AI209" s="64"/>
      <c r="AJ209" s="64"/>
      <c r="AK209" s="64"/>
      <c r="AL209" s="64"/>
      <c r="AM209" s="64"/>
      <c r="AN209" s="64"/>
      <c r="AO209" s="64"/>
      <c r="AP209" s="64"/>
      <c r="AQ209" s="64"/>
      <c r="AR209" s="64"/>
      <c r="AS209" s="64"/>
      <c r="AT209" s="64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  <c r="BH209" s="32"/>
      <c r="BI209" s="32"/>
      <c r="BJ209" s="32"/>
      <c r="BK209" s="32"/>
      <c r="BL209" s="32"/>
      <c r="BM209" s="32"/>
      <c r="BN209" s="32"/>
      <c r="BO209" s="32"/>
      <c r="BP209" s="32"/>
      <c r="BQ209" s="32"/>
      <c r="BR209" s="32"/>
      <c r="BS209" s="32"/>
      <c r="BT209" s="32"/>
      <c r="BU209" s="32"/>
      <c r="BV209" s="32"/>
      <c r="BW209" s="32"/>
      <c r="BX209" s="32"/>
      <c r="BY209" s="32"/>
      <c r="BZ209" s="32"/>
      <c r="CA209" s="32"/>
      <c r="CB209" s="32"/>
      <c r="CC209" s="32"/>
      <c r="CD209" s="32"/>
      <c r="CE209" s="32"/>
      <c r="CF209" s="32"/>
      <c r="CG209" s="32"/>
      <c r="CH209" s="32"/>
      <c r="CI209" s="32"/>
      <c r="CJ209" s="32"/>
      <c r="CK209" s="32"/>
      <c r="CL209" s="32"/>
      <c r="CM209" s="32"/>
      <c r="CN209" s="32"/>
      <c r="CO209" s="32"/>
      <c r="CP209" s="32"/>
      <c r="CQ209" s="32"/>
      <c r="CR209" s="32"/>
      <c r="CS209" s="32"/>
      <c r="CT209" s="32"/>
      <c r="CU209" s="32"/>
      <c r="CV209" s="32"/>
      <c r="CW209" s="32"/>
      <c r="CX209" s="32"/>
      <c r="CY209" s="32"/>
      <c r="CZ209" s="32"/>
      <c r="DA209" s="32"/>
      <c r="DB209" s="32"/>
      <c r="DC209" s="32"/>
      <c r="DD209" s="32"/>
      <c r="DE209" s="32"/>
      <c r="DF209" s="32"/>
      <c r="DG209" s="32"/>
      <c r="DH209" s="32"/>
      <c r="DI209" s="32"/>
      <c r="DJ209" s="32"/>
      <c r="DK209" s="32"/>
      <c r="DL209" s="32"/>
      <c r="DM209" s="32"/>
      <c r="DN209" s="32"/>
      <c r="DO209" s="32"/>
      <c r="DP209" s="32"/>
      <c r="DQ209" s="32"/>
      <c r="DR209" s="32"/>
      <c r="DS209" s="32"/>
      <c r="DT209" s="32"/>
      <c r="DU209" s="32"/>
      <c r="DV209" s="32"/>
      <c r="DW209" s="32"/>
      <c r="DX209" s="32"/>
      <c r="DY209" s="32"/>
      <c r="DZ209" s="32"/>
      <c r="EA209" s="32"/>
      <c r="EB209" s="32"/>
      <c r="EC209" s="32"/>
      <c r="ED209" s="32"/>
      <c r="EE209" s="32"/>
      <c r="EF209" s="32"/>
      <c r="EG209" s="32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 s="32"/>
      <c r="NC209" s="32"/>
      <c r="ND209" s="32"/>
      <c r="NE209" s="32"/>
      <c r="NF209" s="32"/>
      <c r="NG209" s="32"/>
      <c r="NH209" s="32"/>
      <c r="NI209" s="32"/>
      <c r="NJ209" s="32"/>
      <c r="NK209" s="32"/>
      <c r="NL209" s="32"/>
      <c r="NM209" s="32"/>
      <c r="NN209" s="32"/>
      <c r="NO209" s="32"/>
      <c r="NP209" s="32"/>
      <c r="NQ209" s="32"/>
      <c r="NR209" s="32"/>
      <c r="NS209" s="32"/>
      <c r="NT209" s="32"/>
      <c r="NU209" s="32"/>
      <c r="NV209" s="32"/>
      <c r="NW209" s="32"/>
      <c r="NX209" s="32"/>
      <c r="NY209" s="32"/>
      <c r="NZ209" s="32"/>
      <c r="OA209" s="32"/>
      <c r="OB209" s="32"/>
      <c r="OC209" s="32"/>
      <c r="OD209" s="32"/>
      <c r="OE209" s="32"/>
      <c r="OF209" s="32"/>
      <c r="OG209" s="32"/>
      <c r="OH209" s="32"/>
      <c r="OI209" s="32"/>
      <c r="OJ209" s="32"/>
      <c r="OK209" s="32"/>
      <c r="OL209" s="32"/>
      <c r="OM209" s="32"/>
      <c r="ON209" s="32"/>
      <c r="OO209" s="32"/>
      <c r="OP209" s="32"/>
      <c r="OQ209" s="32"/>
      <c r="OR209" s="32"/>
      <c r="OS209" s="32"/>
      <c r="OT209" s="32"/>
      <c r="OU209" s="32"/>
      <c r="OV209" s="32"/>
      <c r="OW209" s="32"/>
      <c r="OX209" s="32"/>
      <c r="OY209" s="32"/>
      <c r="OZ209" s="32"/>
      <c r="PA209" s="32"/>
      <c r="PB209" s="32"/>
      <c r="PC209" s="32"/>
      <c r="PD209" s="32"/>
      <c r="PE209" s="32"/>
      <c r="PF209" s="32"/>
      <c r="PG209" s="32"/>
      <c r="PH209" s="32"/>
      <c r="PI209" s="32"/>
      <c r="PJ209" s="32"/>
      <c r="PK209" s="32"/>
      <c r="PL209" s="32"/>
      <c r="PM209" s="32"/>
      <c r="PN209" s="32"/>
      <c r="PO209" s="32"/>
      <c r="PP209" s="32"/>
      <c r="PQ209" s="32"/>
      <c r="PR209" s="32"/>
      <c r="PS209" s="32"/>
      <c r="PT209" s="32"/>
      <c r="PU209" s="32"/>
      <c r="PV209" s="32"/>
      <c r="PW209" s="32"/>
      <c r="PX209" s="32"/>
      <c r="PY209" s="32"/>
      <c r="PZ209" s="32"/>
      <c r="QA209" s="32"/>
      <c r="QB209" s="32"/>
      <c r="QC209" s="32"/>
      <c r="QD209" s="32"/>
      <c r="QE209" s="32"/>
      <c r="QF209" s="32"/>
      <c r="QG209" s="32"/>
      <c r="QH209" s="32"/>
      <c r="QI209" s="32"/>
      <c r="QJ209" s="32"/>
      <c r="QK209" s="32"/>
      <c r="QL209" s="32"/>
      <c r="QM209" s="32"/>
      <c r="QN209" s="32"/>
      <c r="QO209" s="32"/>
      <c r="QP209" s="32"/>
      <c r="QQ209" s="32"/>
      <c r="QR209" s="32"/>
      <c r="QS209" s="32"/>
      <c r="QT209" s="32"/>
      <c r="QU209" s="32"/>
      <c r="QV209" s="32"/>
      <c r="QW209" s="32"/>
      <c r="QX209" s="32"/>
      <c r="QY209" s="32"/>
      <c r="QZ209" s="32"/>
      <c r="RA209" s="32"/>
      <c r="RB209" s="32"/>
      <c r="RC209" s="32"/>
      <c r="RD209" s="32"/>
      <c r="RE209" s="32"/>
      <c r="RF209" s="32"/>
      <c r="RG209" s="32"/>
      <c r="RH209" s="32"/>
      <c r="RI209" s="32"/>
      <c r="RJ209" s="32"/>
      <c r="RK209" s="32"/>
      <c r="RL209" s="32"/>
      <c r="RM209" s="32"/>
      <c r="RN209" s="32"/>
      <c r="RO209" s="32"/>
      <c r="RP209" s="32"/>
      <c r="RQ209" s="32"/>
      <c r="RR209" s="32"/>
      <c r="RS209" s="32"/>
      <c r="RT209" s="32"/>
      <c r="RU209" s="32"/>
      <c r="RV209" s="32"/>
      <c r="RW209" s="32"/>
      <c r="RX209" s="32"/>
      <c r="RY209" s="32"/>
      <c r="RZ209" s="32"/>
      <c r="SA209" s="32"/>
      <c r="SB209" s="32"/>
      <c r="SC209" s="32"/>
      <c r="SD209" s="32"/>
      <c r="SE209" s="32"/>
      <c r="SF209" s="32"/>
      <c r="SG209" s="32"/>
      <c r="SH209" s="32"/>
      <c r="SI209" s="32"/>
      <c r="SJ209" s="32"/>
      <c r="SK209" s="32"/>
      <c r="SL209" s="32"/>
      <c r="SM209" s="32"/>
      <c r="SN209" s="32"/>
      <c r="SO209" s="32"/>
      <c r="SP209" s="32"/>
      <c r="SQ209" s="32"/>
      <c r="SR209" s="32"/>
      <c r="SS209" s="32"/>
      <c r="ST209" s="32"/>
      <c r="SU209" s="32"/>
      <c r="SV209" s="32"/>
      <c r="SW209" s="32"/>
      <c r="SX209" s="32"/>
      <c r="SY209" s="32"/>
      <c r="SZ209" s="32"/>
      <c r="TA209" s="32"/>
      <c r="TB209" s="32"/>
      <c r="TC209" s="32"/>
      <c r="TD209" s="32"/>
      <c r="TE209" s="32"/>
      <c r="TF209" s="32"/>
      <c r="TG209" s="32"/>
      <c r="TH209" s="32"/>
      <c r="TI209" s="32"/>
      <c r="TJ209" s="32"/>
      <c r="TK209" s="32"/>
      <c r="TL209" s="32"/>
      <c r="TM209" s="32"/>
      <c r="TN209" s="32"/>
      <c r="TO209" s="32"/>
      <c r="TP209" s="32"/>
      <c r="TQ209" s="32"/>
      <c r="TR209" s="32"/>
      <c r="TS209" s="32"/>
      <c r="TT209" s="32"/>
      <c r="TU209" s="32"/>
      <c r="TV209" s="32"/>
      <c r="TW209" s="32"/>
      <c r="TX209" s="32"/>
      <c r="TY209" s="32"/>
      <c r="TZ209" s="32"/>
      <c r="UA209" s="32"/>
      <c r="UB209" s="32"/>
      <c r="UC209" s="32"/>
      <c r="UD209" s="32"/>
      <c r="UE209" s="32"/>
      <c r="UF209" s="32"/>
      <c r="UG209" s="32"/>
      <c r="UH209" s="32"/>
      <c r="UI209" s="32"/>
      <c r="UJ209" s="32"/>
      <c r="UK209" s="32"/>
      <c r="UL209" s="32"/>
      <c r="UM209" s="32"/>
      <c r="UN209" s="32"/>
      <c r="UO209" s="32"/>
      <c r="UP209" s="32"/>
      <c r="UQ209" s="32"/>
      <c r="UR209" s="32"/>
      <c r="US209" s="32"/>
      <c r="UT209" s="32"/>
      <c r="UU209" s="32"/>
      <c r="UV209" s="32"/>
      <c r="UW209" s="32"/>
      <c r="UX209" s="32"/>
      <c r="UY209" s="32"/>
      <c r="UZ209" s="32"/>
      <c r="VA209" s="32"/>
      <c r="VB209" s="32"/>
      <c r="VC209" s="32"/>
      <c r="VD209" s="32"/>
      <c r="VE209" s="32"/>
      <c r="VF209" s="32"/>
      <c r="VG209" s="32"/>
      <c r="VH209" s="32"/>
      <c r="VI209" s="32"/>
      <c r="VJ209" s="32"/>
      <c r="VK209" s="32"/>
      <c r="VL209" s="32"/>
      <c r="VM209" s="32"/>
      <c r="VN209" s="32"/>
      <c r="VO209" s="32"/>
      <c r="VP209" s="32"/>
      <c r="VQ209" s="32"/>
      <c r="VR209" s="32"/>
      <c r="VS209" s="32"/>
      <c r="VT209" s="32"/>
      <c r="VU209" s="32"/>
      <c r="VV209" s="32"/>
      <c r="VW209" s="32"/>
      <c r="VX209" s="32"/>
      <c r="VY209" s="32"/>
      <c r="VZ209" s="32"/>
      <c r="WA209" s="32"/>
      <c r="WB209" s="32"/>
      <c r="WC209" s="32"/>
      <c r="WD209" s="32"/>
      <c r="WE209" s="32"/>
      <c r="WF209" s="32"/>
      <c r="WG209" s="32"/>
      <c r="WH209" s="32"/>
      <c r="WI209" s="32"/>
      <c r="WJ209" s="32"/>
      <c r="WK209" s="32"/>
      <c r="WL209" s="32"/>
      <c r="WM209" s="32"/>
      <c r="WN209" s="32"/>
      <c r="WO209" s="32"/>
      <c r="WP209" s="32"/>
      <c r="WQ209" s="32"/>
      <c r="WR209" s="32"/>
      <c r="WS209" s="32"/>
      <c r="WT209" s="32"/>
      <c r="WU209" s="32"/>
      <c r="WV209" s="32"/>
      <c r="WW209" s="32"/>
      <c r="WX209" s="32"/>
      <c r="WY209" s="32"/>
      <c r="WZ209" s="32"/>
      <c r="XA209" s="32"/>
      <c r="XB209" s="32"/>
      <c r="XC209" s="32"/>
      <c r="XD209" s="32"/>
      <c r="XE209" s="32"/>
      <c r="XF209" s="32"/>
      <c r="XG209" s="32"/>
      <c r="XH209" s="32"/>
      <c r="XI209" s="32"/>
      <c r="XJ209" s="32"/>
      <c r="XK209" s="32"/>
      <c r="XL209" s="32"/>
      <c r="XM209" s="32"/>
      <c r="XN209" s="32"/>
      <c r="XO209" s="32"/>
      <c r="XP209" s="32"/>
      <c r="XQ209" s="32"/>
      <c r="XR209" s="32"/>
      <c r="XS209" s="32"/>
      <c r="XT209" s="32"/>
      <c r="XU209" s="32"/>
      <c r="XV209" s="32"/>
      <c r="XW209" s="32"/>
      <c r="XX209" s="32"/>
      <c r="XY209" s="32"/>
      <c r="XZ209" s="32"/>
      <c r="YA209" s="32"/>
      <c r="YB209" s="32"/>
      <c r="YC209" s="32"/>
      <c r="YD209" s="32"/>
      <c r="YE209" s="32"/>
      <c r="YF209" s="32"/>
      <c r="YG209" s="32"/>
      <c r="YH209" s="32"/>
      <c r="YI209" s="32"/>
      <c r="YJ209" s="32"/>
      <c r="YK209" s="32"/>
      <c r="YL209" s="32"/>
      <c r="YM209" s="32"/>
      <c r="YN209" s="32"/>
      <c r="YO209" s="32"/>
      <c r="YP209" s="32"/>
      <c r="YQ209" s="32"/>
      <c r="YR209" s="32"/>
      <c r="YS209" s="32"/>
    </row>
    <row r="210" spans="1:669" s="58" customFormat="1" ht="15.75" x14ac:dyDescent="0.25">
      <c r="A210" s="32" t="s">
        <v>98</v>
      </c>
      <c r="B210" s="74" t="s">
        <v>50</v>
      </c>
      <c r="C210" s="15" t="s">
        <v>66</v>
      </c>
      <c r="D210" s="15" t="s">
        <v>199</v>
      </c>
      <c r="E210" s="77">
        <v>44593</v>
      </c>
      <c r="F210" s="80" t="s">
        <v>100</v>
      </c>
      <c r="G210" s="146">
        <v>100000</v>
      </c>
      <c r="H210" s="147">
        <v>2870</v>
      </c>
      <c r="I210" s="146">
        <v>12105.37</v>
      </c>
      <c r="J210" s="146">
        <v>3040</v>
      </c>
      <c r="K210" s="146">
        <v>25</v>
      </c>
      <c r="L210" s="146">
        <v>18040.37</v>
      </c>
      <c r="M210" s="147">
        <v>81959.63</v>
      </c>
      <c r="N210" s="12"/>
      <c r="O210" s="12"/>
      <c r="P210" s="64"/>
      <c r="Q210" s="64"/>
      <c r="R210" s="64"/>
      <c r="S210" s="64"/>
      <c r="T210" s="64"/>
      <c r="U210" s="64"/>
      <c r="V210" s="64"/>
      <c r="W210" s="64"/>
      <c r="X210" s="64"/>
      <c r="Y210" s="64"/>
      <c r="Z210" s="64"/>
      <c r="AA210" s="64"/>
      <c r="AB210" s="64"/>
      <c r="AC210" s="64"/>
      <c r="AD210" s="64"/>
      <c r="AE210" s="64"/>
      <c r="AF210" s="64"/>
      <c r="AG210" s="64"/>
      <c r="AH210" s="64"/>
      <c r="AI210" s="64"/>
      <c r="AJ210" s="64"/>
      <c r="AK210" s="64"/>
      <c r="AL210" s="64"/>
      <c r="AM210" s="64"/>
      <c r="AN210" s="64"/>
      <c r="AO210" s="64"/>
      <c r="AP210" s="64"/>
      <c r="AQ210" s="64"/>
      <c r="AR210" s="64"/>
      <c r="AS210" s="64"/>
      <c r="AT210" s="64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  <c r="BH210" s="32"/>
      <c r="BI210" s="32"/>
      <c r="BJ210" s="32"/>
      <c r="BK210" s="32"/>
      <c r="BL210" s="32"/>
      <c r="BM210" s="32"/>
      <c r="BN210" s="32"/>
      <c r="BO210" s="32"/>
      <c r="BP210" s="32"/>
      <c r="BQ210" s="32"/>
      <c r="BR210" s="32"/>
      <c r="BS210" s="32"/>
      <c r="BT210" s="32"/>
      <c r="BU210" s="32"/>
      <c r="BV210" s="32"/>
      <c r="BW210" s="32"/>
      <c r="BX210" s="32"/>
      <c r="BY210" s="32"/>
      <c r="BZ210" s="32"/>
      <c r="CA210" s="32"/>
      <c r="CB210" s="32"/>
      <c r="CC210" s="32"/>
      <c r="CD210" s="32"/>
      <c r="CE210" s="32"/>
      <c r="CF210" s="32"/>
      <c r="CG210" s="32"/>
      <c r="CH210" s="32"/>
      <c r="CI210" s="32"/>
      <c r="CJ210" s="32"/>
      <c r="CK210" s="32"/>
      <c r="CL210" s="32"/>
      <c r="CM210" s="32"/>
      <c r="CN210" s="32"/>
      <c r="CO210" s="32"/>
      <c r="CP210" s="32"/>
      <c r="CQ210" s="32"/>
      <c r="CR210" s="32"/>
      <c r="CS210" s="32"/>
      <c r="CT210" s="32"/>
      <c r="CU210" s="32"/>
      <c r="CV210" s="32"/>
      <c r="CW210" s="32"/>
      <c r="CX210" s="32"/>
      <c r="CY210" s="32"/>
      <c r="CZ210" s="32"/>
      <c r="DA210" s="32"/>
      <c r="DB210" s="32"/>
      <c r="DC210" s="32"/>
      <c r="DD210" s="32"/>
      <c r="DE210" s="32"/>
      <c r="DF210" s="32"/>
      <c r="DG210" s="32"/>
      <c r="DH210" s="32"/>
      <c r="DI210" s="32"/>
      <c r="DJ210" s="32"/>
      <c r="DK210" s="32"/>
      <c r="DL210" s="32"/>
      <c r="DM210" s="32"/>
      <c r="DN210" s="32"/>
      <c r="DO210" s="32"/>
      <c r="DP210" s="32"/>
      <c r="DQ210" s="32"/>
      <c r="DR210" s="32"/>
      <c r="DS210" s="32"/>
      <c r="DT210" s="32"/>
      <c r="DU210" s="32"/>
      <c r="DV210" s="32"/>
      <c r="DW210" s="32"/>
      <c r="DX210" s="32"/>
      <c r="DY210" s="32"/>
      <c r="DZ210" s="32"/>
      <c r="EA210" s="32"/>
      <c r="EB210" s="32"/>
      <c r="EC210" s="32"/>
      <c r="ED210" s="32"/>
      <c r="EE210" s="32"/>
      <c r="EF210" s="32"/>
      <c r="EG210" s="32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 s="52"/>
      <c r="NC210" s="52"/>
      <c r="ND210" s="52"/>
      <c r="NE210" s="52"/>
      <c r="NF210" s="52"/>
      <c r="NG210" s="52"/>
      <c r="NH210" s="52"/>
      <c r="NI210" s="52"/>
      <c r="NJ210" s="52"/>
      <c r="NK210" s="52"/>
      <c r="NL210" s="52"/>
      <c r="NM210" s="52"/>
      <c r="NN210" s="52"/>
      <c r="NO210" s="52"/>
      <c r="NP210" s="52"/>
      <c r="NQ210" s="52"/>
      <c r="NR210" s="52"/>
      <c r="NS210" s="52"/>
      <c r="NT210" s="52"/>
      <c r="NU210" s="52"/>
      <c r="NV210" s="52"/>
      <c r="NW210" s="52"/>
      <c r="NX210" s="52"/>
      <c r="NY210" s="52"/>
      <c r="NZ210" s="52"/>
      <c r="OA210" s="52"/>
      <c r="OB210" s="52"/>
      <c r="OC210" s="52"/>
      <c r="OD210" s="52"/>
      <c r="OE210" s="52"/>
      <c r="OF210" s="52"/>
      <c r="OG210" s="52"/>
      <c r="OH210" s="52"/>
      <c r="OI210" s="52"/>
      <c r="OJ210" s="52"/>
      <c r="OK210" s="52"/>
      <c r="OL210" s="52"/>
      <c r="OM210" s="52"/>
      <c r="ON210" s="52"/>
      <c r="OO210" s="52"/>
      <c r="OP210" s="52"/>
      <c r="OQ210" s="52"/>
      <c r="OR210" s="52"/>
      <c r="OS210" s="52"/>
      <c r="OT210" s="52"/>
      <c r="OU210" s="52"/>
      <c r="OV210" s="52"/>
      <c r="OW210" s="52"/>
      <c r="OX210" s="52"/>
      <c r="OY210" s="52"/>
      <c r="OZ210" s="52"/>
      <c r="PA210" s="52"/>
      <c r="PB210" s="52"/>
      <c r="PC210" s="52"/>
      <c r="PD210" s="52"/>
      <c r="PE210" s="52"/>
      <c r="PF210" s="52"/>
      <c r="PG210" s="52"/>
      <c r="PH210" s="52"/>
      <c r="PI210" s="52"/>
      <c r="PJ210" s="52"/>
      <c r="PK210" s="52"/>
      <c r="PL210" s="52"/>
      <c r="PM210" s="52"/>
      <c r="PN210" s="52"/>
      <c r="PO210" s="52"/>
      <c r="PP210" s="52"/>
      <c r="PQ210" s="52"/>
      <c r="PR210" s="52"/>
      <c r="PS210" s="52"/>
      <c r="PT210" s="52"/>
      <c r="PU210" s="52"/>
      <c r="PV210" s="52"/>
      <c r="PW210" s="52"/>
      <c r="PX210" s="52"/>
      <c r="PY210" s="52"/>
      <c r="PZ210" s="52"/>
      <c r="QA210" s="52"/>
      <c r="QB210" s="52"/>
      <c r="QC210" s="52"/>
      <c r="QD210" s="52"/>
      <c r="QE210" s="52"/>
      <c r="QF210" s="52"/>
      <c r="QG210" s="52"/>
      <c r="QH210" s="52"/>
      <c r="QI210" s="52"/>
      <c r="QJ210" s="52"/>
      <c r="QK210" s="52"/>
      <c r="QL210" s="52"/>
      <c r="QM210" s="52"/>
      <c r="QN210" s="52"/>
      <c r="QO210" s="52"/>
      <c r="QP210" s="52"/>
      <c r="QQ210" s="52"/>
      <c r="QR210" s="52"/>
      <c r="QS210" s="52"/>
      <c r="QT210" s="52"/>
      <c r="QU210" s="52"/>
      <c r="QV210" s="52"/>
      <c r="QW210" s="52"/>
      <c r="QX210" s="52"/>
      <c r="QY210" s="52"/>
      <c r="QZ210" s="52"/>
      <c r="RA210" s="52"/>
      <c r="RB210" s="52"/>
      <c r="RC210" s="52"/>
      <c r="RD210" s="52"/>
      <c r="RE210" s="52"/>
      <c r="RF210" s="52"/>
      <c r="RG210" s="52"/>
      <c r="RH210" s="52"/>
      <c r="RI210" s="52"/>
      <c r="RJ210" s="52"/>
      <c r="RK210" s="52"/>
      <c r="RL210" s="52"/>
      <c r="RM210" s="52"/>
      <c r="RN210" s="52"/>
      <c r="RO210" s="52"/>
      <c r="RP210" s="52"/>
      <c r="RQ210" s="52"/>
      <c r="RR210" s="52"/>
      <c r="RS210" s="52"/>
      <c r="RT210" s="52"/>
      <c r="RU210" s="52"/>
      <c r="RV210" s="52"/>
      <c r="RW210" s="52"/>
      <c r="RX210" s="52"/>
      <c r="RY210" s="52"/>
      <c r="RZ210" s="52"/>
      <c r="SA210" s="52"/>
      <c r="SB210" s="52"/>
      <c r="SC210" s="52"/>
      <c r="SD210" s="52"/>
      <c r="SE210" s="52"/>
      <c r="SF210" s="52"/>
      <c r="SG210" s="52"/>
      <c r="SH210" s="52"/>
      <c r="SI210" s="52"/>
      <c r="SJ210" s="52"/>
      <c r="SK210" s="52"/>
      <c r="SL210" s="52"/>
      <c r="SM210" s="52"/>
      <c r="SN210" s="52"/>
      <c r="SO210" s="52"/>
      <c r="SP210" s="52"/>
      <c r="SQ210" s="52"/>
      <c r="SR210" s="52"/>
      <c r="SS210" s="52"/>
      <c r="ST210" s="52"/>
      <c r="SU210" s="52"/>
      <c r="SV210" s="52"/>
      <c r="SW210" s="52"/>
      <c r="SX210" s="52"/>
      <c r="SY210" s="52"/>
      <c r="SZ210" s="52"/>
      <c r="TA210" s="52"/>
      <c r="TB210" s="52"/>
      <c r="TC210" s="52"/>
      <c r="TD210" s="52"/>
      <c r="TE210" s="52"/>
      <c r="TF210" s="52"/>
      <c r="TG210" s="52"/>
      <c r="TH210" s="52"/>
      <c r="TI210" s="52"/>
      <c r="TJ210" s="52"/>
      <c r="TK210" s="52"/>
      <c r="TL210" s="52"/>
      <c r="TM210" s="52"/>
      <c r="TN210" s="52"/>
      <c r="TO210" s="52"/>
      <c r="TP210" s="52"/>
      <c r="TQ210" s="52"/>
      <c r="TR210" s="52"/>
      <c r="TS210" s="52"/>
      <c r="TT210" s="52"/>
      <c r="TU210" s="52"/>
      <c r="TV210" s="52"/>
      <c r="TW210" s="52"/>
      <c r="TX210" s="52"/>
      <c r="TY210" s="52"/>
      <c r="TZ210" s="52"/>
      <c r="UA210" s="52"/>
      <c r="UB210" s="52"/>
      <c r="UC210" s="52"/>
      <c r="UD210" s="52"/>
      <c r="UE210" s="52"/>
      <c r="UF210" s="52"/>
      <c r="UG210" s="52"/>
      <c r="UH210" s="52"/>
      <c r="UI210" s="52"/>
      <c r="UJ210" s="52"/>
      <c r="UK210" s="52"/>
      <c r="UL210" s="52"/>
      <c r="UM210" s="52"/>
      <c r="UN210" s="52"/>
      <c r="UO210" s="52"/>
      <c r="UP210" s="52"/>
      <c r="UQ210" s="52"/>
      <c r="UR210" s="52"/>
      <c r="US210" s="52"/>
      <c r="UT210" s="52"/>
      <c r="UU210" s="52"/>
      <c r="UV210" s="52"/>
      <c r="UW210" s="52"/>
      <c r="UX210" s="52"/>
      <c r="UY210" s="52"/>
      <c r="UZ210" s="52"/>
      <c r="VA210" s="52"/>
      <c r="VB210" s="52"/>
      <c r="VC210" s="52"/>
      <c r="VD210" s="52"/>
      <c r="VE210" s="52"/>
      <c r="VF210" s="52"/>
      <c r="VG210" s="52"/>
      <c r="VH210" s="52"/>
      <c r="VI210" s="52"/>
      <c r="VJ210" s="52"/>
      <c r="VK210" s="52"/>
      <c r="VL210" s="52"/>
      <c r="VM210" s="52"/>
      <c r="VN210" s="52"/>
      <c r="VO210" s="52"/>
      <c r="VP210" s="52"/>
      <c r="VQ210" s="52"/>
      <c r="VR210" s="52"/>
      <c r="VS210" s="52"/>
      <c r="VT210" s="52"/>
      <c r="VU210" s="52"/>
      <c r="VV210" s="52"/>
      <c r="VW210" s="52"/>
      <c r="VX210" s="52"/>
      <c r="VY210" s="52"/>
      <c r="VZ210" s="52"/>
      <c r="WA210" s="52"/>
      <c r="WB210" s="52"/>
      <c r="WC210" s="52"/>
      <c r="WD210" s="52"/>
      <c r="WE210" s="52"/>
      <c r="WF210" s="52"/>
      <c r="WG210" s="52"/>
      <c r="WH210" s="52"/>
      <c r="WI210" s="52"/>
      <c r="WJ210" s="52"/>
      <c r="WK210" s="52"/>
      <c r="WL210" s="52"/>
      <c r="WM210" s="52"/>
      <c r="WN210" s="52"/>
      <c r="WO210" s="52"/>
      <c r="WP210" s="52"/>
      <c r="WQ210" s="52"/>
      <c r="WR210" s="52"/>
      <c r="WS210" s="52"/>
      <c r="WT210" s="52"/>
      <c r="WU210" s="52"/>
      <c r="WV210" s="52"/>
      <c r="WW210" s="52"/>
      <c r="WX210" s="52"/>
      <c r="WY210" s="52"/>
      <c r="WZ210" s="52"/>
      <c r="XA210" s="52"/>
      <c r="XB210" s="52"/>
      <c r="XC210" s="52"/>
      <c r="XD210" s="52"/>
      <c r="XE210" s="52"/>
      <c r="XF210" s="52"/>
      <c r="XG210" s="52"/>
      <c r="XH210" s="52"/>
      <c r="XI210" s="52"/>
      <c r="XJ210" s="52"/>
      <c r="XK210" s="52"/>
      <c r="XL210" s="52"/>
      <c r="XM210" s="52"/>
      <c r="XN210" s="52"/>
      <c r="XO210" s="52"/>
      <c r="XP210" s="52"/>
      <c r="XQ210" s="52"/>
      <c r="XR210" s="52"/>
      <c r="XS210" s="52"/>
      <c r="XT210" s="52"/>
      <c r="XU210" s="52"/>
      <c r="XV210" s="52"/>
      <c r="XW210" s="52"/>
      <c r="XX210" s="52"/>
      <c r="XY210" s="52"/>
      <c r="XZ210" s="52"/>
      <c r="YA210" s="52"/>
      <c r="YB210" s="52"/>
      <c r="YC210" s="52"/>
      <c r="YD210" s="52"/>
      <c r="YE210" s="52"/>
      <c r="YF210" s="52"/>
      <c r="YG210" s="52"/>
      <c r="YH210" s="52"/>
      <c r="YI210" s="52"/>
      <c r="YJ210" s="52"/>
      <c r="YK210" s="52"/>
      <c r="YL210" s="52"/>
      <c r="YM210" s="52"/>
      <c r="YN210" s="52"/>
      <c r="YO210" s="52"/>
      <c r="YP210" s="52"/>
      <c r="YQ210" s="52"/>
      <c r="YR210" s="52"/>
      <c r="YS210" s="52"/>
    </row>
    <row r="211" spans="1:669" x14ac:dyDescent="0.25">
      <c r="A211" s="32" t="s">
        <v>134</v>
      </c>
      <c r="B211" s="74" t="s">
        <v>135</v>
      </c>
      <c r="C211" s="15" t="s">
        <v>67</v>
      </c>
      <c r="D211" s="15" t="s">
        <v>199</v>
      </c>
      <c r="E211" s="16">
        <v>44593</v>
      </c>
      <c r="F211" s="12" t="s">
        <v>100</v>
      </c>
      <c r="G211" s="146">
        <v>60000</v>
      </c>
      <c r="H211" s="147">
        <v>1722</v>
      </c>
      <c r="I211" s="146">
        <v>3486.68</v>
      </c>
      <c r="J211" s="146">
        <v>1824</v>
      </c>
      <c r="K211" s="146">
        <v>25</v>
      </c>
      <c r="L211" s="146">
        <v>7057.68</v>
      </c>
      <c r="M211" s="147">
        <v>52942.32</v>
      </c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  <c r="AC211" s="32"/>
      <c r="AD211" s="32"/>
      <c r="AE211" s="32"/>
      <c r="AF211" s="32"/>
      <c r="AG211" s="32"/>
      <c r="AH211" s="32"/>
      <c r="AI211" s="32"/>
      <c r="AJ211" s="32"/>
      <c r="AK211" s="32"/>
      <c r="AL211" s="32"/>
      <c r="AM211" s="32"/>
      <c r="AN211" s="32"/>
      <c r="AO211" s="32"/>
      <c r="AP211" s="32"/>
      <c r="AQ211" s="32"/>
      <c r="AR211" s="32"/>
      <c r="AS211" s="32"/>
      <c r="AT211" s="32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  <c r="BH211" s="32"/>
      <c r="BI211" s="32"/>
      <c r="BJ211" s="32"/>
      <c r="BK211" s="32"/>
      <c r="BL211" s="32"/>
      <c r="BM211" s="32"/>
      <c r="BN211" s="32"/>
      <c r="BO211" s="32"/>
      <c r="BP211" s="32"/>
      <c r="BQ211" s="32"/>
      <c r="BR211" s="32"/>
      <c r="BS211" s="32"/>
      <c r="BT211" s="32"/>
      <c r="BU211" s="32"/>
      <c r="BV211" s="32"/>
      <c r="BW211" s="32"/>
      <c r="BX211" s="32"/>
      <c r="BY211" s="32"/>
      <c r="BZ211" s="32"/>
      <c r="CA211" s="32"/>
      <c r="CB211" s="32"/>
      <c r="CC211" s="32"/>
      <c r="CD211" s="32"/>
      <c r="CE211" s="32"/>
      <c r="CF211" s="32"/>
      <c r="CG211" s="32"/>
      <c r="CH211" s="32"/>
      <c r="CI211" s="32"/>
      <c r="CJ211" s="32"/>
      <c r="CK211" s="32"/>
      <c r="CL211" s="32"/>
      <c r="CM211" s="32"/>
      <c r="CN211" s="32"/>
      <c r="CO211" s="32"/>
      <c r="CP211" s="32"/>
      <c r="CQ211" s="32"/>
      <c r="CR211" s="32"/>
      <c r="CS211" s="32"/>
      <c r="CT211" s="32"/>
      <c r="CU211" s="32"/>
      <c r="CV211" s="32"/>
      <c r="CW211" s="32"/>
      <c r="CX211" s="32"/>
      <c r="CY211" s="32"/>
      <c r="CZ211" s="32"/>
      <c r="DA211" s="32"/>
      <c r="DB211" s="32"/>
      <c r="DC211" s="32"/>
      <c r="DD211" s="32"/>
      <c r="DE211" s="32"/>
      <c r="DF211" s="32"/>
      <c r="DG211" s="32"/>
      <c r="DH211" s="32"/>
      <c r="DI211" s="32"/>
      <c r="DJ211" s="32"/>
      <c r="DK211" s="32"/>
      <c r="DL211" s="32"/>
      <c r="DM211" s="32"/>
      <c r="DN211" s="32"/>
      <c r="DO211" s="32"/>
      <c r="DP211" s="32"/>
      <c r="DQ211" s="32"/>
      <c r="DR211" s="32"/>
      <c r="DS211" s="32"/>
      <c r="DT211" s="32"/>
      <c r="DU211" s="32"/>
      <c r="DV211" s="32"/>
      <c r="DW211" s="32"/>
      <c r="DX211" s="32"/>
      <c r="DY211" s="32"/>
      <c r="DZ211" s="32"/>
      <c r="EA211" s="32"/>
      <c r="EB211" s="32"/>
      <c r="EC211" s="32"/>
      <c r="ED211" s="32"/>
      <c r="EE211" s="32"/>
      <c r="EF211" s="32"/>
      <c r="EG211" s="32"/>
    </row>
    <row r="212" spans="1:669" s="3" customFormat="1" ht="15.75" x14ac:dyDescent="0.25">
      <c r="A212" s="47" t="s">
        <v>13</v>
      </c>
      <c r="B212" s="67">
        <v>2</v>
      </c>
      <c r="C212" s="53"/>
      <c r="D212" s="53"/>
      <c r="E212" s="47"/>
      <c r="F212" s="47"/>
      <c r="G212" s="141">
        <f>SUM(G210:G211)</f>
        <v>160000</v>
      </c>
      <c r="H212" s="105">
        <f t="shared" ref="H212:M212" si="35">SUM(H210:H211)</f>
        <v>4592</v>
      </c>
      <c r="I212" s="141">
        <f>SUM(I210:I211)</f>
        <v>15592.050000000001</v>
      </c>
      <c r="J212" s="141">
        <f t="shared" si="35"/>
        <v>4864</v>
      </c>
      <c r="K212" s="141">
        <f>SUM(K210:K211)</f>
        <v>50</v>
      </c>
      <c r="L212" s="141">
        <f t="shared" si="35"/>
        <v>25098.05</v>
      </c>
      <c r="M212" s="141">
        <f t="shared" si="35"/>
        <v>134901.95000000001</v>
      </c>
      <c r="O212" s="12"/>
      <c r="P212" s="64"/>
      <c r="Q212" s="64"/>
      <c r="R212" s="64"/>
      <c r="S212" s="64"/>
      <c r="T212" s="64"/>
      <c r="U212" s="64"/>
      <c r="V212" s="64"/>
      <c r="W212" s="64"/>
      <c r="X212" s="64"/>
      <c r="Y212" s="64"/>
      <c r="Z212" s="64"/>
      <c r="AA212" s="64"/>
      <c r="AB212" s="64"/>
      <c r="AC212" s="64"/>
      <c r="AD212" s="64"/>
      <c r="AE212" s="64"/>
      <c r="AF212" s="64"/>
      <c r="AG212" s="64"/>
      <c r="AH212" s="64"/>
      <c r="AI212" s="64"/>
      <c r="AJ212" s="64"/>
      <c r="AK212" s="64"/>
      <c r="AL212" s="64"/>
      <c r="AM212" s="64"/>
      <c r="AN212" s="64"/>
      <c r="AO212" s="64"/>
      <c r="AP212" s="64"/>
      <c r="AQ212" s="64"/>
      <c r="AR212" s="64"/>
      <c r="AS212" s="64"/>
      <c r="AT212" s="64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  <c r="BH212" s="32"/>
      <c r="BI212" s="32"/>
      <c r="BJ212" s="32"/>
      <c r="BK212" s="32"/>
      <c r="BL212" s="32"/>
      <c r="BM212" s="32"/>
      <c r="BN212" s="32"/>
      <c r="BO212" s="32"/>
      <c r="BP212" s="32"/>
      <c r="BQ212" s="32"/>
      <c r="BR212" s="32"/>
      <c r="BS212" s="32"/>
      <c r="BT212" s="32"/>
      <c r="BU212" s="32"/>
      <c r="BV212" s="32"/>
      <c r="BW212" s="32"/>
      <c r="BX212" s="32"/>
      <c r="BY212" s="32"/>
      <c r="BZ212" s="32"/>
      <c r="CA212" s="32"/>
      <c r="CB212" s="32"/>
      <c r="CC212" s="32"/>
      <c r="CD212" s="32"/>
      <c r="CE212" s="32"/>
      <c r="CF212" s="32"/>
      <c r="CG212" s="32"/>
      <c r="CH212" s="32"/>
      <c r="CI212" s="32"/>
      <c r="CJ212" s="32"/>
      <c r="CK212" s="32"/>
      <c r="CL212" s="32"/>
      <c r="CM212" s="32"/>
      <c r="CN212" s="32"/>
      <c r="CO212" s="32"/>
      <c r="CP212" s="32"/>
      <c r="CQ212" s="32"/>
      <c r="CR212" s="32"/>
      <c r="CS212" s="32"/>
      <c r="CT212" s="32"/>
      <c r="CU212" s="32"/>
      <c r="CV212" s="32"/>
      <c r="CW212" s="32"/>
      <c r="CX212" s="32"/>
      <c r="CY212" s="32"/>
      <c r="CZ212" s="32"/>
      <c r="DA212" s="32"/>
      <c r="DB212" s="32"/>
      <c r="DC212" s="32"/>
      <c r="DD212" s="32"/>
      <c r="DE212" s="32"/>
      <c r="DF212" s="32"/>
      <c r="DG212" s="32"/>
      <c r="DH212" s="32"/>
      <c r="DI212" s="32"/>
      <c r="DJ212" s="32"/>
      <c r="DK212" s="32"/>
      <c r="DL212" s="32"/>
      <c r="DM212" s="32"/>
      <c r="DN212" s="32"/>
      <c r="DO212" s="32"/>
      <c r="DP212" s="32"/>
      <c r="DQ212" s="32"/>
      <c r="DR212" s="32"/>
      <c r="DS212" s="32"/>
      <c r="DT212" s="32"/>
      <c r="DU212" s="32"/>
      <c r="DV212" s="32"/>
      <c r="DW212" s="32"/>
      <c r="DX212" s="32"/>
      <c r="DY212" s="32"/>
      <c r="DZ212" s="32"/>
      <c r="EA212" s="32"/>
      <c r="EB212" s="32"/>
      <c r="EC212" s="32"/>
      <c r="ED212" s="32"/>
      <c r="EE212" s="32"/>
      <c r="EF212" s="32"/>
      <c r="EG212" s="3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  <c r="OF212"/>
      <c r="OG212"/>
      <c r="OH212"/>
      <c r="OI212"/>
      <c r="OJ212"/>
      <c r="OK212"/>
      <c r="OL212"/>
      <c r="OM212"/>
      <c r="ON212"/>
      <c r="OO212"/>
      <c r="OP212"/>
      <c r="OQ212"/>
      <c r="OR212"/>
      <c r="OS212"/>
      <c r="OT212"/>
      <c r="OU212"/>
      <c r="OV212"/>
      <c r="OW212"/>
      <c r="OX212"/>
      <c r="OY212"/>
      <c r="OZ212"/>
      <c r="PA212"/>
      <c r="PB212"/>
      <c r="PC212"/>
      <c r="PD212"/>
      <c r="PE212"/>
      <c r="PF212"/>
      <c r="PG212"/>
      <c r="PH212"/>
      <c r="PI212"/>
      <c r="PJ212"/>
      <c r="PK212"/>
      <c r="PL212"/>
      <c r="PM212"/>
      <c r="PN212"/>
      <c r="PO212"/>
      <c r="PP212"/>
      <c r="PQ212"/>
      <c r="PR212"/>
      <c r="PS212"/>
      <c r="PT212"/>
      <c r="PU212"/>
      <c r="PV212"/>
      <c r="PW212"/>
      <c r="PX212"/>
      <c r="PY212"/>
      <c r="PZ212"/>
      <c r="QA212"/>
      <c r="QB212"/>
      <c r="QC212"/>
      <c r="QD212"/>
      <c r="QE212"/>
      <c r="QF212"/>
      <c r="QG212"/>
      <c r="QH212"/>
      <c r="QI212"/>
      <c r="QJ212"/>
      <c r="QK212"/>
      <c r="QL212"/>
      <c r="QM212"/>
      <c r="QN212"/>
      <c r="QO212"/>
      <c r="QP212"/>
      <c r="QQ212"/>
      <c r="QR212"/>
      <c r="QS212"/>
      <c r="QT212"/>
      <c r="QU212"/>
      <c r="QV212"/>
      <c r="QW212"/>
      <c r="QX212"/>
      <c r="QY212"/>
      <c r="QZ212"/>
      <c r="RA212"/>
      <c r="RB212"/>
      <c r="RC212"/>
      <c r="RD212"/>
      <c r="RE212"/>
      <c r="RF212"/>
      <c r="RG212"/>
      <c r="RH212"/>
      <c r="RI212"/>
      <c r="RJ212"/>
      <c r="RK212"/>
      <c r="RL212"/>
      <c r="RM212"/>
      <c r="RN212"/>
      <c r="RO212"/>
      <c r="RP212"/>
      <c r="RQ212"/>
      <c r="RR212"/>
      <c r="RS212"/>
      <c r="RT212"/>
      <c r="RU212"/>
      <c r="RV212"/>
      <c r="RW212"/>
      <c r="RX212"/>
      <c r="RY212"/>
      <c r="RZ212"/>
      <c r="SA212"/>
      <c r="SB212"/>
      <c r="SC212"/>
      <c r="SD212"/>
      <c r="SE212"/>
      <c r="SF212"/>
      <c r="SG212"/>
      <c r="SH212"/>
      <c r="SI212"/>
      <c r="SJ212"/>
      <c r="SK212"/>
      <c r="SL212"/>
      <c r="SM212"/>
      <c r="SN212"/>
      <c r="SO212"/>
      <c r="SP212"/>
      <c r="SQ212"/>
      <c r="SR212"/>
      <c r="SS212"/>
      <c r="ST212"/>
      <c r="SU212"/>
      <c r="SV212"/>
      <c r="SW212"/>
      <c r="SX212"/>
      <c r="SY212"/>
      <c r="SZ212"/>
      <c r="TA212"/>
      <c r="TB212"/>
      <c r="TC212"/>
      <c r="TD212"/>
      <c r="TE212"/>
      <c r="TF212"/>
      <c r="TG212"/>
      <c r="TH212"/>
      <c r="TI212"/>
      <c r="TJ212"/>
      <c r="TK212"/>
      <c r="TL212"/>
      <c r="TM212"/>
      <c r="TN212"/>
      <c r="TO212"/>
      <c r="TP212"/>
      <c r="TQ212"/>
      <c r="TR212"/>
      <c r="TS212"/>
      <c r="TT212"/>
      <c r="TU212"/>
      <c r="TV212"/>
      <c r="TW212"/>
      <c r="TX212"/>
      <c r="TY212"/>
      <c r="TZ212"/>
      <c r="UA212"/>
      <c r="UB212"/>
      <c r="UC212"/>
      <c r="UD212"/>
      <c r="UE212"/>
      <c r="UF212"/>
      <c r="UG212"/>
      <c r="UH212"/>
      <c r="UI212"/>
      <c r="UJ212"/>
      <c r="UK212"/>
      <c r="UL212"/>
      <c r="UM212"/>
      <c r="UN212"/>
      <c r="UO212"/>
      <c r="UP212"/>
      <c r="UQ212"/>
      <c r="UR212"/>
      <c r="US212"/>
      <c r="UT212"/>
      <c r="UU212"/>
      <c r="UV212"/>
      <c r="UW212"/>
      <c r="UX212"/>
      <c r="UY212"/>
      <c r="UZ212"/>
      <c r="VA212"/>
      <c r="VB212"/>
      <c r="VC212"/>
      <c r="VD212"/>
      <c r="VE212"/>
      <c r="VF212"/>
      <c r="VG212"/>
      <c r="VH212"/>
      <c r="VI212"/>
      <c r="VJ212"/>
      <c r="VK212"/>
      <c r="VL212"/>
      <c r="VM212"/>
      <c r="VN212"/>
      <c r="VO212"/>
      <c r="VP212"/>
      <c r="VQ212"/>
      <c r="VR212"/>
      <c r="VS212"/>
      <c r="VT212"/>
      <c r="VU212"/>
      <c r="VV212"/>
      <c r="VW212"/>
      <c r="VX212"/>
      <c r="VY212"/>
      <c r="VZ212"/>
      <c r="WA212"/>
      <c r="WB212"/>
      <c r="WC212"/>
      <c r="WD212"/>
      <c r="WE212"/>
      <c r="WF212"/>
      <c r="WG212"/>
      <c r="WH212"/>
      <c r="WI212"/>
      <c r="WJ212"/>
      <c r="WK212"/>
      <c r="WL212"/>
      <c r="WM212"/>
      <c r="WN212"/>
      <c r="WO212"/>
      <c r="WP212"/>
      <c r="WQ212"/>
      <c r="WR212"/>
      <c r="WS212"/>
      <c r="WT212"/>
      <c r="WU212"/>
      <c r="WV212"/>
      <c r="WW212"/>
      <c r="WX212"/>
      <c r="WY212"/>
      <c r="WZ212"/>
      <c r="XA212"/>
      <c r="XB212"/>
      <c r="XC212"/>
      <c r="XD212"/>
      <c r="XE212"/>
      <c r="XF212"/>
      <c r="XG212"/>
      <c r="XH212"/>
      <c r="XI212"/>
      <c r="XJ212"/>
      <c r="XK212"/>
      <c r="XL212"/>
      <c r="XM212"/>
      <c r="XN212"/>
      <c r="XO212"/>
      <c r="XP212"/>
      <c r="XQ212"/>
      <c r="XR212"/>
      <c r="XS212"/>
      <c r="XT212"/>
      <c r="XU212"/>
      <c r="XV212"/>
      <c r="XW212"/>
      <c r="XX212"/>
      <c r="XY212"/>
      <c r="XZ212"/>
      <c r="YA212"/>
      <c r="YB212"/>
      <c r="YC212"/>
      <c r="YD212"/>
      <c r="YE212"/>
      <c r="YF212"/>
      <c r="YG212"/>
      <c r="YH212"/>
      <c r="YI212"/>
      <c r="YJ212"/>
      <c r="YK212"/>
      <c r="YL212"/>
      <c r="YM212"/>
      <c r="YN212"/>
      <c r="YO212"/>
      <c r="YP212"/>
      <c r="YQ212"/>
      <c r="YR212"/>
      <c r="YS212"/>
    </row>
    <row r="213" spans="1:669" s="3" customFormat="1" ht="15.75" x14ac:dyDescent="0.25">
      <c r="A213"/>
      <c r="E213"/>
      <c r="F213"/>
      <c r="G213" s="143"/>
      <c r="H213" s="104"/>
      <c r="I213" s="143"/>
      <c r="J213" s="143"/>
      <c r="K213" s="143"/>
      <c r="L213" s="143"/>
      <c r="M213" s="104"/>
      <c r="O213" s="12"/>
      <c r="P213" s="64"/>
      <c r="Q213" s="64"/>
      <c r="R213" s="64"/>
      <c r="S213" s="64"/>
      <c r="T213" s="64"/>
      <c r="U213" s="64"/>
      <c r="V213" s="64"/>
      <c r="W213" s="64"/>
      <c r="X213" s="64"/>
      <c r="Y213" s="64"/>
      <c r="Z213" s="64"/>
      <c r="AA213" s="64"/>
      <c r="AB213" s="64"/>
      <c r="AC213" s="64"/>
      <c r="AD213" s="64"/>
      <c r="AE213" s="64"/>
      <c r="AF213" s="64"/>
      <c r="AG213" s="64"/>
      <c r="AH213" s="64"/>
      <c r="AI213" s="64"/>
      <c r="AJ213" s="64"/>
      <c r="AK213" s="64"/>
      <c r="AL213" s="64"/>
      <c r="AM213" s="64"/>
      <c r="AN213" s="64"/>
      <c r="AO213" s="64"/>
      <c r="AP213" s="64"/>
      <c r="AQ213" s="64"/>
      <c r="AR213" s="64"/>
      <c r="AS213" s="64"/>
      <c r="AT213" s="64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  <c r="BH213" s="32"/>
      <c r="BI213" s="32"/>
      <c r="BJ213" s="32"/>
      <c r="BK213" s="32"/>
      <c r="BL213" s="32"/>
      <c r="BM213" s="32"/>
      <c r="BN213" s="32"/>
      <c r="BO213" s="32"/>
      <c r="BP213" s="32"/>
      <c r="BQ213" s="32"/>
      <c r="BR213" s="32"/>
      <c r="BS213" s="32"/>
      <c r="BT213" s="32"/>
      <c r="BU213" s="32"/>
      <c r="BV213" s="32"/>
      <c r="BW213" s="32"/>
      <c r="BX213" s="32"/>
      <c r="BY213" s="32"/>
      <c r="BZ213" s="32"/>
      <c r="CA213" s="32"/>
      <c r="CB213" s="32"/>
      <c r="CC213" s="32"/>
      <c r="CD213" s="32"/>
      <c r="CE213" s="32"/>
      <c r="CF213" s="32"/>
      <c r="CG213" s="32"/>
      <c r="CH213" s="32"/>
      <c r="CI213" s="32"/>
      <c r="CJ213" s="32"/>
      <c r="CK213" s="32"/>
      <c r="CL213" s="32"/>
      <c r="CM213" s="32"/>
      <c r="CN213" s="32"/>
      <c r="CO213" s="32"/>
      <c r="CP213" s="32"/>
      <c r="CQ213" s="32"/>
      <c r="CR213" s="32"/>
      <c r="CS213" s="32"/>
      <c r="CT213" s="32"/>
      <c r="CU213" s="32"/>
      <c r="CV213" s="32"/>
      <c r="CW213" s="32"/>
      <c r="CX213" s="32"/>
      <c r="CY213" s="32"/>
      <c r="CZ213" s="32"/>
      <c r="DA213" s="32"/>
      <c r="DB213" s="32"/>
      <c r="DC213" s="32"/>
      <c r="DD213" s="32"/>
      <c r="DE213" s="32"/>
      <c r="DF213" s="32"/>
      <c r="DG213" s="32"/>
      <c r="DH213" s="32"/>
      <c r="DI213" s="32"/>
      <c r="DJ213" s="32"/>
      <c r="DK213" s="32"/>
      <c r="DL213" s="32"/>
      <c r="DM213" s="32"/>
      <c r="DN213" s="32"/>
      <c r="DO213" s="32"/>
      <c r="DP213" s="32"/>
      <c r="DQ213" s="32"/>
      <c r="DR213" s="32"/>
      <c r="DS213" s="32"/>
      <c r="DT213" s="32"/>
      <c r="DU213" s="32"/>
      <c r="DV213" s="32"/>
      <c r="DW213" s="32"/>
      <c r="DX213" s="32"/>
      <c r="DY213" s="32"/>
      <c r="DZ213" s="32"/>
      <c r="EA213" s="32"/>
      <c r="EB213" s="32"/>
      <c r="EC213" s="32"/>
      <c r="ED213" s="32"/>
      <c r="EE213" s="32"/>
      <c r="EF213" s="32"/>
      <c r="EG213" s="32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  <c r="OF213"/>
      <c r="OG213"/>
      <c r="OH213"/>
      <c r="OI213"/>
      <c r="OJ213"/>
      <c r="OK213"/>
      <c r="OL213"/>
      <c r="OM213"/>
      <c r="ON213"/>
      <c r="OO213"/>
      <c r="OP213"/>
      <c r="OQ213"/>
      <c r="OR213"/>
      <c r="OS213"/>
      <c r="OT213"/>
      <c r="OU213"/>
      <c r="OV213"/>
      <c r="OW213"/>
      <c r="OX213"/>
      <c r="OY213"/>
      <c r="OZ213"/>
      <c r="PA213"/>
      <c r="PB213"/>
      <c r="PC213"/>
      <c r="PD213"/>
      <c r="PE213"/>
      <c r="PF213"/>
      <c r="PG213"/>
      <c r="PH213"/>
      <c r="PI213"/>
      <c r="PJ213"/>
      <c r="PK213"/>
      <c r="PL213"/>
      <c r="PM213"/>
      <c r="PN213"/>
      <c r="PO213"/>
      <c r="PP213"/>
      <c r="PQ213"/>
      <c r="PR213"/>
      <c r="PS213"/>
      <c r="PT213"/>
      <c r="PU213"/>
      <c r="PV213"/>
      <c r="PW213"/>
      <c r="PX213"/>
      <c r="PY213"/>
      <c r="PZ213"/>
      <c r="QA213"/>
      <c r="QB213"/>
      <c r="QC213"/>
      <c r="QD213"/>
      <c r="QE213"/>
      <c r="QF213"/>
      <c r="QG213"/>
      <c r="QH213"/>
      <c r="QI213"/>
      <c r="QJ213"/>
      <c r="QK213"/>
      <c r="QL213"/>
      <c r="QM213"/>
      <c r="QN213"/>
      <c r="QO213"/>
      <c r="QP213"/>
      <c r="QQ213"/>
      <c r="QR213"/>
      <c r="QS213"/>
      <c r="QT213"/>
      <c r="QU213"/>
      <c r="QV213"/>
      <c r="QW213"/>
      <c r="QX213"/>
      <c r="QY213"/>
      <c r="QZ213"/>
      <c r="RA213"/>
      <c r="RB213"/>
      <c r="RC213"/>
      <c r="RD213"/>
      <c r="RE213"/>
      <c r="RF213"/>
      <c r="RG213"/>
      <c r="RH213"/>
      <c r="RI213"/>
      <c r="RJ213"/>
      <c r="RK213"/>
      <c r="RL213"/>
      <c r="RM213"/>
      <c r="RN213"/>
      <c r="RO213"/>
      <c r="RP213"/>
      <c r="RQ213"/>
      <c r="RR213"/>
      <c r="RS213"/>
      <c r="RT213"/>
      <c r="RU213"/>
      <c r="RV213"/>
      <c r="RW213"/>
      <c r="RX213"/>
      <c r="RY213"/>
      <c r="RZ213"/>
      <c r="SA213"/>
      <c r="SB213"/>
      <c r="SC213"/>
      <c r="SD213"/>
      <c r="SE213"/>
      <c r="SF213"/>
      <c r="SG213"/>
      <c r="SH213"/>
      <c r="SI213"/>
      <c r="SJ213"/>
      <c r="SK213"/>
      <c r="SL213"/>
      <c r="SM213"/>
      <c r="SN213"/>
      <c r="SO213"/>
      <c r="SP213"/>
      <c r="SQ213"/>
      <c r="SR213"/>
      <c r="SS213"/>
      <c r="ST213"/>
      <c r="SU213"/>
      <c r="SV213"/>
      <c r="SW213"/>
      <c r="SX213"/>
      <c r="SY213"/>
      <c r="SZ213"/>
      <c r="TA213"/>
      <c r="TB213"/>
      <c r="TC213"/>
      <c r="TD213"/>
      <c r="TE213"/>
      <c r="TF213"/>
      <c r="TG213"/>
      <c r="TH213"/>
      <c r="TI213"/>
      <c r="TJ213"/>
      <c r="TK213"/>
      <c r="TL213"/>
      <c r="TM213"/>
      <c r="TN213"/>
      <c r="TO213"/>
      <c r="TP213"/>
      <c r="TQ213"/>
      <c r="TR213"/>
      <c r="TS213"/>
      <c r="TT213"/>
      <c r="TU213"/>
      <c r="TV213"/>
      <c r="TW213"/>
      <c r="TX213"/>
      <c r="TY213"/>
      <c r="TZ213"/>
      <c r="UA213"/>
      <c r="UB213"/>
      <c r="UC213"/>
      <c r="UD213"/>
      <c r="UE213"/>
      <c r="UF213"/>
      <c r="UG213"/>
      <c r="UH213"/>
      <c r="UI213"/>
      <c r="UJ213"/>
      <c r="UK213"/>
      <c r="UL213"/>
      <c r="UM213"/>
      <c r="UN213"/>
      <c r="UO213"/>
      <c r="UP213"/>
      <c r="UQ213"/>
      <c r="UR213"/>
      <c r="US213"/>
      <c r="UT213"/>
      <c r="UU213"/>
      <c r="UV213"/>
      <c r="UW213"/>
      <c r="UX213"/>
      <c r="UY213"/>
      <c r="UZ213"/>
      <c r="VA213"/>
      <c r="VB213"/>
      <c r="VC213"/>
      <c r="VD213"/>
      <c r="VE213"/>
      <c r="VF213"/>
      <c r="VG213"/>
      <c r="VH213"/>
      <c r="VI213"/>
      <c r="VJ213"/>
      <c r="VK213"/>
      <c r="VL213"/>
      <c r="VM213"/>
      <c r="VN213"/>
      <c r="VO213"/>
      <c r="VP213"/>
      <c r="VQ213"/>
      <c r="VR213"/>
      <c r="VS213"/>
      <c r="VT213"/>
      <c r="VU213"/>
      <c r="VV213"/>
      <c r="VW213"/>
      <c r="VX213"/>
      <c r="VY213"/>
      <c r="VZ213"/>
      <c r="WA213"/>
      <c r="WB213"/>
      <c r="WC213"/>
      <c r="WD213"/>
      <c r="WE213"/>
      <c r="WF213"/>
      <c r="WG213"/>
      <c r="WH213"/>
      <c r="WI213"/>
      <c r="WJ213"/>
      <c r="WK213"/>
      <c r="WL213"/>
      <c r="WM213"/>
      <c r="WN213"/>
      <c r="WO213"/>
      <c r="WP213"/>
      <c r="WQ213"/>
      <c r="WR213"/>
      <c r="WS213"/>
      <c r="WT213"/>
      <c r="WU213"/>
      <c r="WV213"/>
      <c r="WW213"/>
      <c r="WX213"/>
      <c r="WY213"/>
      <c r="WZ213"/>
      <c r="XA213"/>
      <c r="XB213"/>
      <c r="XC213"/>
      <c r="XD213"/>
      <c r="XE213"/>
      <c r="XF213"/>
      <c r="XG213"/>
      <c r="XH213"/>
      <c r="XI213"/>
      <c r="XJ213"/>
      <c r="XK213"/>
      <c r="XL213"/>
      <c r="XM213"/>
      <c r="XN213"/>
      <c r="XO213"/>
      <c r="XP213"/>
      <c r="XQ213"/>
      <c r="XR213"/>
      <c r="XS213"/>
      <c r="XT213"/>
      <c r="XU213"/>
      <c r="XV213"/>
      <c r="XW213"/>
      <c r="XX213"/>
      <c r="XY213"/>
      <c r="XZ213"/>
      <c r="YA213"/>
      <c r="YB213"/>
      <c r="YC213"/>
      <c r="YD213"/>
      <c r="YE213"/>
      <c r="YF213"/>
      <c r="YG213"/>
      <c r="YH213"/>
      <c r="YI213"/>
      <c r="YJ213"/>
      <c r="YK213"/>
      <c r="YL213"/>
      <c r="YM213"/>
      <c r="YN213"/>
      <c r="YO213"/>
      <c r="YP213"/>
      <c r="YQ213"/>
      <c r="YR213"/>
      <c r="YS213"/>
    </row>
    <row r="214" spans="1:669" s="3" customFormat="1" ht="15.75" x14ac:dyDescent="0.25">
      <c r="A214" s="29" t="s">
        <v>136</v>
      </c>
      <c r="B214" s="13"/>
      <c r="C214" s="15"/>
      <c r="D214" s="15"/>
      <c r="E214" s="16"/>
      <c r="F214" s="12"/>
      <c r="G214" s="146"/>
      <c r="H214" s="147"/>
      <c r="I214" s="146"/>
      <c r="J214" s="146"/>
      <c r="K214" s="146"/>
      <c r="L214" s="146"/>
      <c r="M214" s="147"/>
      <c r="O214" s="12"/>
      <c r="P214" s="64"/>
      <c r="Q214" s="64"/>
      <c r="R214" s="64"/>
      <c r="S214" s="64"/>
      <c r="T214" s="64"/>
      <c r="U214" s="64"/>
      <c r="V214" s="64"/>
      <c r="W214" s="64"/>
      <c r="X214" s="64"/>
      <c r="Y214" s="64"/>
      <c r="Z214" s="64"/>
      <c r="AA214" s="64"/>
      <c r="AB214" s="64"/>
      <c r="AC214" s="64"/>
      <c r="AD214" s="64"/>
      <c r="AE214" s="64"/>
      <c r="AF214" s="64"/>
      <c r="AG214" s="64"/>
      <c r="AH214" s="64"/>
      <c r="AI214" s="64"/>
      <c r="AJ214" s="64"/>
      <c r="AK214" s="64"/>
      <c r="AL214" s="64"/>
      <c r="AM214" s="64"/>
      <c r="AN214" s="64"/>
      <c r="AO214" s="64"/>
      <c r="AP214" s="64"/>
      <c r="AQ214" s="64"/>
      <c r="AR214" s="64"/>
      <c r="AS214" s="64"/>
      <c r="AT214" s="64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  <c r="BH214" s="32"/>
      <c r="BI214" s="32"/>
      <c r="BJ214" s="32"/>
      <c r="BK214" s="32"/>
      <c r="BL214" s="32"/>
      <c r="BM214" s="32"/>
      <c r="BN214" s="32"/>
      <c r="BO214" s="32"/>
      <c r="BP214" s="32"/>
      <c r="BQ214" s="32"/>
      <c r="BR214" s="32"/>
      <c r="BS214" s="32"/>
      <c r="BT214" s="32"/>
      <c r="BU214" s="32"/>
      <c r="BV214" s="32"/>
      <c r="BW214" s="32"/>
      <c r="BX214" s="32"/>
      <c r="BY214" s="32"/>
      <c r="BZ214" s="32"/>
      <c r="CA214" s="32"/>
      <c r="CB214" s="32"/>
      <c r="CC214" s="32"/>
      <c r="CD214" s="32"/>
      <c r="CE214" s="32"/>
      <c r="CF214" s="32"/>
      <c r="CG214" s="32"/>
      <c r="CH214" s="32"/>
      <c r="CI214" s="32"/>
      <c r="CJ214" s="32"/>
      <c r="CK214" s="32"/>
      <c r="CL214" s="32"/>
      <c r="CM214" s="32"/>
      <c r="CN214" s="32"/>
      <c r="CO214" s="32"/>
      <c r="CP214" s="32"/>
      <c r="CQ214" s="32"/>
      <c r="CR214" s="32"/>
      <c r="CS214" s="32"/>
      <c r="CT214" s="32"/>
      <c r="CU214" s="32"/>
      <c r="CV214" s="32"/>
      <c r="CW214" s="32"/>
      <c r="CX214" s="32"/>
      <c r="CY214" s="32"/>
      <c r="CZ214" s="32"/>
      <c r="DA214" s="32"/>
      <c r="DB214" s="32"/>
      <c r="DC214" s="32"/>
      <c r="DD214" s="32"/>
      <c r="DE214" s="32"/>
      <c r="DF214" s="32"/>
      <c r="DG214" s="32"/>
      <c r="DH214" s="32"/>
      <c r="DI214" s="32"/>
      <c r="DJ214" s="32"/>
      <c r="DK214" s="32"/>
      <c r="DL214" s="32"/>
      <c r="DM214" s="32"/>
      <c r="DN214" s="32"/>
      <c r="DO214" s="32"/>
      <c r="DP214" s="32"/>
      <c r="DQ214" s="32"/>
      <c r="DR214" s="32"/>
      <c r="DS214" s="32"/>
      <c r="DT214" s="32"/>
      <c r="DU214" s="32"/>
      <c r="DV214" s="32"/>
      <c r="DW214" s="32"/>
      <c r="DX214" s="32"/>
      <c r="DY214" s="32"/>
      <c r="DZ214" s="32"/>
      <c r="EA214" s="32"/>
      <c r="EB214" s="32"/>
      <c r="EC214" s="32"/>
      <c r="ED214" s="32"/>
      <c r="EE214" s="32"/>
      <c r="EF214" s="32"/>
      <c r="EG214" s="32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  <c r="OF214"/>
      <c r="OG214"/>
      <c r="OH214"/>
      <c r="OI214"/>
      <c r="OJ214"/>
      <c r="OK214"/>
      <c r="OL214"/>
      <c r="OM214"/>
      <c r="ON214"/>
      <c r="OO214"/>
      <c r="OP214"/>
      <c r="OQ214"/>
      <c r="OR214"/>
      <c r="OS214"/>
      <c r="OT214"/>
      <c r="OU214"/>
      <c r="OV214"/>
      <c r="OW214"/>
      <c r="OX214"/>
      <c r="OY214"/>
      <c r="OZ214"/>
      <c r="PA214"/>
      <c r="PB214"/>
      <c r="PC214"/>
      <c r="PD214"/>
      <c r="PE214"/>
      <c r="PF214"/>
      <c r="PG214"/>
      <c r="PH214"/>
      <c r="PI214"/>
      <c r="PJ214"/>
      <c r="PK214"/>
      <c r="PL214"/>
      <c r="PM214"/>
      <c r="PN214"/>
      <c r="PO214"/>
      <c r="PP214"/>
      <c r="PQ214"/>
      <c r="PR214"/>
      <c r="PS214"/>
      <c r="PT214"/>
      <c r="PU214"/>
      <c r="PV214"/>
      <c r="PW214"/>
      <c r="PX214"/>
      <c r="PY214"/>
      <c r="PZ214"/>
      <c r="QA214"/>
      <c r="QB214"/>
      <c r="QC214"/>
      <c r="QD214"/>
      <c r="QE214"/>
      <c r="QF214"/>
      <c r="QG214"/>
      <c r="QH214"/>
      <c r="QI214"/>
      <c r="QJ214"/>
      <c r="QK214"/>
      <c r="QL214"/>
      <c r="QM214"/>
      <c r="QN214"/>
      <c r="QO214"/>
      <c r="QP214"/>
      <c r="QQ214"/>
      <c r="QR214"/>
      <c r="QS214"/>
      <c r="QT214"/>
      <c r="QU214"/>
      <c r="QV214"/>
      <c r="QW214"/>
      <c r="QX214"/>
      <c r="QY214"/>
      <c r="QZ214"/>
      <c r="RA214"/>
      <c r="RB214"/>
      <c r="RC214"/>
      <c r="RD214"/>
      <c r="RE214"/>
      <c r="RF214"/>
      <c r="RG214"/>
      <c r="RH214"/>
      <c r="RI214"/>
      <c r="RJ214"/>
      <c r="RK214"/>
      <c r="RL214"/>
      <c r="RM214"/>
      <c r="RN214"/>
      <c r="RO214"/>
      <c r="RP214"/>
      <c r="RQ214"/>
      <c r="RR214"/>
      <c r="RS214"/>
      <c r="RT214"/>
      <c r="RU214"/>
      <c r="RV214"/>
      <c r="RW214"/>
      <c r="RX214"/>
      <c r="RY214"/>
      <c r="RZ214"/>
      <c r="SA214"/>
      <c r="SB214"/>
      <c r="SC214"/>
      <c r="SD214"/>
      <c r="SE214"/>
      <c r="SF214"/>
      <c r="SG214"/>
      <c r="SH214"/>
      <c r="SI214"/>
      <c r="SJ214"/>
      <c r="SK214"/>
      <c r="SL214"/>
      <c r="SM214"/>
      <c r="SN214"/>
      <c r="SO214"/>
      <c r="SP214"/>
      <c r="SQ214"/>
      <c r="SR214"/>
      <c r="SS214"/>
      <c r="ST214"/>
      <c r="SU214"/>
      <c r="SV214"/>
      <c r="SW214"/>
      <c r="SX214"/>
      <c r="SY214"/>
      <c r="SZ214"/>
      <c r="TA214"/>
      <c r="TB214"/>
      <c r="TC214"/>
      <c r="TD214"/>
      <c r="TE214"/>
      <c r="TF214"/>
      <c r="TG214"/>
      <c r="TH214"/>
      <c r="TI214"/>
      <c r="TJ214"/>
      <c r="TK214"/>
      <c r="TL214"/>
      <c r="TM214"/>
      <c r="TN214"/>
      <c r="TO214"/>
      <c r="TP214"/>
      <c r="TQ214"/>
      <c r="TR214"/>
      <c r="TS214"/>
      <c r="TT214"/>
      <c r="TU214"/>
      <c r="TV214"/>
      <c r="TW214"/>
      <c r="TX214"/>
      <c r="TY214"/>
      <c r="TZ214"/>
      <c r="UA214"/>
      <c r="UB214"/>
      <c r="UC214"/>
      <c r="UD214"/>
      <c r="UE214"/>
      <c r="UF214"/>
      <c r="UG214"/>
      <c r="UH214"/>
      <c r="UI214"/>
      <c r="UJ214"/>
      <c r="UK214"/>
      <c r="UL214"/>
      <c r="UM214"/>
      <c r="UN214"/>
      <c r="UO214"/>
      <c r="UP214"/>
      <c r="UQ214"/>
      <c r="UR214"/>
      <c r="US214"/>
      <c r="UT214"/>
      <c r="UU214"/>
      <c r="UV214"/>
      <c r="UW214"/>
      <c r="UX214"/>
      <c r="UY214"/>
      <c r="UZ214"/>
      <c r="VA214"/>
      <c r="VB214"/>
      <c r="VC214"/>
      <c r="VD214"/>
      <c r="VE214"/>
      <c r="VF214"/>
      <c r="VG214"/>
      <c r="VH214"/>
      <c r="VI214"/>
      <c r="VJ214"/>
      <c r="VK214"/>
      <c r="VL214"/>
      <c r="VM214"/>
      <c r="VN214"/>
      <c r="VO214"/>
      <c r="VP214"/>
      <c r="VQ214"/>
      <c r="VR214"/>
      <c r="VS214"/>
      <c r="VT214"/>
      <c r="VU214"/>
      <c r="VV214"/>
      <c r="VW214"/>
      <c r="VX214"/>
      <c r="VY214"/>
      <c r="VZ214"/>
      <c r="WA214"/>
      <c r="WB214"/>
      <c r="WC214"/>
      <c r="WD214"/>
      <c r="WE214"/>
      <c r="WF214"/>
      <c r="WG214"/>
      <c r="WH214"/>
      <c r="WI214"/>
      <c r="WJ214"/>
      <c r="WK214"/>
      <c r="WL214"/>
      <c r="WM214"/>
      <c r="WN214"/>
      <c r="WO214"/>
      <c r="WP214"/>
      <c r="WQ214"/>
      <c r="WR214"/>
      <c r="WS214"/>
      <c r="WT214"/>
      <c r="WU214"/>
      <c r="WV214"/>
      <c r="WW214"/>
      <c r="WX214"/>
      <c r="WY214"/>
      <c r="WZ214"/>
      <c r="XA214"/>
      <c r="XB214"/>
      <c r="XC214"/>
      <c r="XD214"/>
      <c r="XE214"/>
      <c r="XF214"/>
      <c r="XG214"/>
      <c r="XH214"/>
      <c r="XI214"/>
      <c r="XJ214"/>
      <c r="XK214"/>
      <c r="XL214"/>
      <c r="XM214"/>
      <c r="XN214"/>
      <c r="XO214"/>
      <c r="XP214"/>
      <c r="XQ214"/>
      <c r="XR214"/>
      <c r="XS214"/>
      <c r="XT214"/>
      <c r="XU214"/>
      <c r="XV214"/>
      <c r="XW214"/>
      <c r="XX214"/>
      <c r="XY214"/>
      <c r="XZ214"/>
      <c r="YA214"/>
      <c r="YB214"/>
      <c r="YC214"/>
      <c r="YD214"/>
      <c r="YE214"/>
      <c r="YF214"/>
      <c r="YG214"/>
      <c r="YH214"/>
      <c r="YI214"/>
      <c r="YJ214"/>
      <c r="YK214"/>
      <c r="YL214"/>
      <c r="YM214"/>
      <c r="YN214"/>
      <c r="YO214"/>
      <c r="YP214"/>
      <c r="YQ214"/>
      <c r="YR214"/>
      <c r="YS214"/>
    </row>
    <row r="215" spans="1:669" s="3" customFormat="1" ht="15.75" x14ac:dyDescent="0.25">
      <c r="A215" s="32" t="s">
        <v>137</v>
      </c>
      <c r="B215" s="25" t="s">
        <v>116</v>
      </c>
      <c r="C215" s="15" t="s">
        <v>66</v>
      </c>
      <c r="D215" s="15" t="s">
        <v>199</v>
      </c>
      <c r="E215" s="16">
        <v>44593</v>
      </c>
      <c r="F215" s="12" t="s">
        <v>100</v>
      </c>
      <c r="G215" s="146">
        <v>80000</v>
      </c>
      <c r="H215" s="147">
        <v>2296</v>
      </c>
      <c r="I215" s="146">
        <v>7400.87</v>
      </c>
      <c r="J215" s="146">
        <v>2432</v>
      </c>
      <c r="K215" s="146">
        <v>25</v>
      </c>
      <c r="L215" s="146">
        <v>12153.87</v>
      </c>
      <c r="M215" s="147">
        <v>67846.13</v>
      </c>
      <c r="O215" s="12"/>
      <c r="P215" s="64"/>
      <c r="Q215" s="64"/>
      <c r="R215" s="64"/>
      <c r="S215" s="64"/>
      <c r="T215" s="64"/>
      <c r="U215" s="64"/>
      <c r="V215" s="64"/>
      <c r="W215" s="64"/>
      <c r="X215" s="64"/>
      <c r="Y215" s="64"/>
      <c r="Z215" s="64"/>
      <c r="AA215" s="64"/>
      <c r="AB215" s="64"/>
      <c r="AC215" s="64"/>
      <c r="AD215" s="64"/>
      <c r="AE215" s="64"/>
      <c r="AF215" s="64"/>
      <c r="AG215" s="64"/>
      <c r="AH215" s="64"/>
      <c r="AI215" s="64"/>
      <c r="AJ215" s="64"/>
      <c r="AK215" s="64"/>
      <c r="AL215" s="64"/>
      <c r="AM215" s="64"/>
      <c r="AN215" s="64"/>
      <c r="AO215" s="64"/>
      <c r="AP215" s="64"/>
      <c r="AQ215" s="64"/>
      <c r="AR215" s="64"/>
      <c r="AS215" s="64"/>
      <c r="AT215" s="64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  <c r="BH215" s="32"/>
      <c r="BI215" s="32"/>
      <c r="BJ215" s="32"/>
      <c r="BK215" s="32"/>
      <c r="BL215" s="32"/>
      <c r="BM215" s="32"/>
      <c r="BN215" s="32"/>
      <c r="BO215" s="32"/>
      <c r="BP215" s="32"/>
      <c r="BQ215" s="32"/>
      <c r="BR215" s="32"/>
      <c r="BS215" s="32"/>
      <c r="BT215" s="32"/>
      <c r="BU215" s="32"/>
      <c r="BV215" s="32"/>
      <c r="BW215" s="32"/>
      <c r="BX215" s="32"/>
      <c r="BY215" s="32"/>
      <c r="BZ215" s="32"/>
      <c r="CA215" s="32"/>
      <c r="CB215" s="32"/>
      <c r="CC215" s="32"/>
      <c r="CD215" s="32"/>
      <c r="CE215" s="32"/>
      <c r="CF215" s="32"/>
      <c r="CG215" s="32"/>
      <c r="CH215" s="32"/>
      <c r="CI215" s="32"/>
      <c r="CJ215" s="32"/>
      <c r="CK215" s="32"/>
      <c r="CL215" s="32"/>
      <c r="CM215" s="32"/>
      <c r="CN215" s="32"/>
      <c r="CO215" s="32"/>
      <c r="CP215" s="32"/>
      <c r="CQ215" s="32"/>
      <c r="CR215" s="32"/>
      <c r="CS215" s="32"/>
      <c r="CT215" s="32"/>
      <c r="CU215" s="32"/>
      <c r="CV215" s="32"/>
      <c r="CW215" s="32"/>
      <c r="CX215" s="32"/>
      <c r="CY215" s="32"/>
      <c r="CZ215" s="32"/>
      <c r="DA215" s="32"/>
      <c r="DB215" s="32"/>
      <c r="DC215" s="32"/>
      <c r="DD215" s="32"/>
      <c r="DE215" s="32"/>
      <c r="DF215" s="32"/>
      <c r="DG215" s="32"/>
      <c r="DH215" s="32"/>
      <c r="DI215" s="32"/>
      <c r="DJ215" s="32"/>
      <c r="DK215" s="32"/>
      <c r="DL215" s="32"/>
      <c r="DM215" s="32"/>
      <c r="DN215" s="32"/>
      <c r="DO215" s="32"/>
      <c r="DP215" s="32"/>
      <c r="DQ215" s="32"/>
      <c r="DR215" s="32"/>
      <c r="DS215" s="32"/>
      <c r="DT215" s="32"/>
      <c r="DU215" s="32"/>
      <c r="DV215" s="32"/>
      <c r="DW215" s="32"/>
      <c r="DX215" s="32"/>
      <c r="DY215" s="32"/>
      <c r="DZ215" s="32"/>
      <c r="EA215" s="32"/>
      <c r="EB215" s="32"/>
      <c r="EC215" s="32"/>
      <c r="ED215" s="32"/>
      <c r="EE215" s="32"/>
      <c r="EF215" s="32"/>
      <c r="EG215" s="32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</row>
    <row r="216" spans="1:669" s="3" customFormat="1" ht="15.75" x14ac:dyDescent="0.25">
      <c r="A216" s="32" t="s">
        <v>165</v>
      </c>
      <c r="B216" s="25" t="s">
        <v>15</v>
      </c>
      <c r="C216" s="15" t="s">
        <v>67</v>
      </c>
      <c r="D216" s="15" t="s">
        <v>199</v>
      </c>
      <c r="E216" s="16">
        <v>44652</v>
      </c>
      <c r="F216" s="12" t="s">
        <v>100</v>
      </c>
      <c r="G216" s="146">
        <v>60000</v>
      </c>
      <c r="H216" s="147">
        <v>1722</v>
      </c>
      <c r="I216" s="146">
        <v>3486.68</v>
      </c>
      <c r="J216" s="146">
        <v>1824</v>
      </c>
      <c r="K216" s="146">
        <v>25</v>
      </c>
      <c r="L216" s="146">
        <v>7057.68</v>
      </c>
      <c r="M216" s="147">
        <v>52942.32</v>
      </c>
      <c r="O216" s="12"/>
      <c r="P216" s="64"/>
      <c r="Q216" s="64"/>
      <c r="R216" s="64"/>
      <c r="S216" s="64"/>
      <c r="T216" s="64"/>
      <c r="U216" s="64"/>
      <c r="V216" s="64"/>
      <c r="W216" s="64"/>
      <c r="X216" s="64"/>
      <c r="Y216" s="64"/>
      <c r="Z216" s="64"/>
      <c r="AA216" s="64"/>
      <c r="AB216" s="64"/>
      <c r="AC216" s="64"/>
      <c r="AD216" s="64"/>
      <c r="AE216" s="64"/>
      <c r="AF216" s="64"/>
      <c r="AG216" s="64"/>
      <c r="AH216" s="64"/>
      <c r="AI216" s="64"/>
      <c r="AJ216" s="64"/>
      <c r="AK216" s="64"/>
      <c r="AL216" s="64"/>
      <c r="AM216" s="64"/>
      <c r="AN216" s="64"/>
      <c r="AO216" s="64"/>
      <c r="AP216" s="64"/>
      <c r="AQ216" s="64"/>
      <c r="AR216" s="64"/>
      <c r="AS216" s="64"/>
      <c r="AT216" s="64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  <c r="BH216" s="32"/>
      <c r="BI216" s="32"/>
      <c r="BJ216" s="32"/>
      <c r="BK216" s="32"/>
      <c r="BL216" s="32"/>
      <c r="BM216" s="32"/>
      <c r="BN216" s="32"/>
      <c r="BO216" s="32"/>
      <c r="BP216" s="32"/>
      <c r="BQ216" s="32"/>
      <c r="BR216" s="32"/>
      <c r="BS216" s="32"/>
      <c r="BT216" s="32"/>
      <c r="BU216" s="32"/>
      <c r="BV216" s="32"/>
      <c r="BW216" s="32"/>
      <c r="BX216" s="32"/>
      <c r="BY216" s="32"/>
      <c r="BZ216" s="32"/>
      <c r="CA216" s="32"/>
      <c r="CB216" s="32"/>
      <c r="CC216" s="32"/>
      <c r="CD216" s="32"/>
      <c r="CE216" s="32"/>
      <c r="CF216" s="32"/>
      <c r="CG216" s="32"/>
      <c r="CH216" s="32"/>
      <c r="CI216" s="32"/>
      <c r="CJ216" s="32"/>
      <c r="CK216" s="32"/>
      <c r="CL216" s="32"/>
      <c r="CM216" s="32"/>
      <c r="CN216" s="32"/>
      <c r="CO216" s="32"/>
      <c r="CP216" s="32"/>
      <c r="CQ216" s="32"/>
      <c r="CR216" s="32"/>
      <c r="CS216" s="32"/>
      <c r="CT216" s="32"/>
      <c r="CU216" s="32"/>
      <c r="CV216" s="32"/>
      <c r="CW216" s="32"/>
      <c r="CX216" s="32"/>
      <c r="CY216" s="32"/>
      <c r="CZ216" s="32"/>
      <c r="DA216" s="32"/>
      <c r="DB216" s="32"/>
      <c r="DC216" s="32"/>
      <c r="DD216" s="32"/>
      <c r="DE216" s="32"/>
      <c r="DF216" s="32"/>
      <c r="DG216" s="32"/>
      <c r="DH216" s="32"/>
      <c r="DI216" s="32"/>
      <c r="DJ216" s="32"/>
      <c r="DK216" s="32"/>
      <c r="DL216" s="32"/>
      <c r="DM216" s="32"/>
      <c r="DN216" s="32"/>
      <c r="DO216" s="32"/>
      <c r="DP216" s="32"/>
      <c r="DQ216" s="32"/>
      <c r="DR216" s="32"/>
      <c r="DS216" s="32"/>
      <c r="DT216" s="32"/>
      <c r="DU216" s="32"/>
      <c r="DV216" s="32"/>
      <c r="DW216" s="32"/>
      <c r="DX216" s="32"/>
      <c r="DY216" s="32"/>
      <c r="DZ216" s="32"/>
      <c r="EA216" s="32"/>
      <c r="EB216" s="32"/>
      <c r="EC216" s="32"/>
      <c r="ED216" s="32"/>
      <c r="EE216" s="32"/>
      <c r="EF216" s="32"/>
      <c r="EG216" s="32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  <c r="OF216"/>
      <c r="OG216"/>
      <c r="OH216"/>
      <c r="OI216"/>
      <c r="OJ216"/>
      <c r="OK216"/>
      <c r="OL216"/>
      <c r="OM216"/>
      <c r="ON216"/>
      <c r="OO216"/>
      <c r="OP216"/>
      <c r="OQ216"/>
      <c r="OR216"/>
      <c r="OS216"/>
      <c r="OT216"/>
      <c r="OU216"/>
      <c r="OV216"/>
      <c r="OW216"/>
      <c r="OX216"/>
      <c r="OY216"/>
      <c r="OZ216"/>
      <c r="PA216"/>
      <c r="PB216"/>
      <c r="PC216"/>
      <c r="PD216"/>
      <c r="PE216"/>
      <c r="PF216"/>
      <c r="PG216"/>
      <c r="PH216"/>
      <c r="PI216"/>
      <c r="PJ216"/>
      <c r="PK216"/>
      <c r="PL216"/>
      <c r="PM216"/>
      <c r="PN216"/>
      <c r="PO216"/>
      <c r="PP216"/>
      <c r="PQ216"/>
      <c r="PR216"/>
      <c r="PS216"/>
      <c r="PT216"/>
      <c r="PU216"/>
      <c r="PV216"/>
      <c r="PW216"/>
      <c r="PX216"/>
      <c r="PY216"/>
      <c r="PZ216"/>
      <c r="QA216"/>
      <c r="QB216"/>
      <c r="QC216"/>
      <c r="QD216"/>
      <c r="QE216"/>
      <c r="QF216"/>
      <c r="QG216"/>
      <c r="QH216"/>
      <c r="QI216"/>
      <c r="QJ216"/>
      <c r="QK216"/>
      <c r="QL216"/>
      <c r="QM216"/>
      <c r="QN216"/>
      <c r="QO216"/>
      <c r="QP216"/>
      <c r="QQ216"/>
      <c r="QR216"/>
      <c r="QS216"/>
      <c r="QT216"/>
      <c r="QU216"/>
      <c r="QV216"/>
      <c r="QW216"/>
      <c r="QX216"/>
      <c r="QY216"/>
      <c r="QZ216"/>
      <c r="RA216"/>
      <c r="RB216"/>
      <c r="RC216"/>
      <c r="RD216"/>
      <c r="RE216"/>
      <c r="RF216"/>
      <c r="RG216"/>
      <c r="RH216"/>
      <c r="RI216"/>
      <c r="RJ216"/>
      <c r="RK216"/>
      <c r="RL216"/>
      <c r="RM216"/>
      <c r="RN216"/>
      <c r="RO216"/>
      <c r="RP216"/>
      <c r="RQ216"/>
      <c r="RR216"/>
      <c r="RS216"/>
      <c r="RT216"/>
      <c r="RU216"/>
      <c r="RV216"/>
      <c r="RW216"/>
      <c r="RX216"/>
      <c r="RY216"/>
      <c r="RZ216"/>
      <c r="SA216"/>
      <c r="SB216"/>
      <c r="SC216"/>
      <c r="SD216"/>
      <c r="SE216"/>
      <c r="SF216"/>
      <c r="SG216"/>
      <c r="SH216"/>
      <c r="SI216"/>
      <c r="SJ216"/>
      <c r="SK216"/>
      <c r="SL216"/>
      <c r="SM216"/>
      <c r="SN216"/>
      <c r="SO216"/>
      <c r="SP216"/>
      <c r="SQ216"/>
      <c r="SR216"/>
      <c r="SS216"/>
      <c r="ST216"/>
      <c r="SU216"/>
      <c r="SV216"/>
      <c r="SW216"/>
      <c r="SX216"/>
      <c r="SY216"/>
      <c r="SZ216"/>
      <c r="TA216"/>
      <c r="TB216"/>
      <c r="TC216"/>
      <c r="TD216"/>
      <c r="TE216"/>
      <c r="TF216"/>
      <c r="TG216"/>
      <c r="TH216"/>
      <c r="TI216"/>
      <c r="TJ216"/>
      <c r="TK216"/>
      <c r="TL216"/>
      <c r="TM216"/>
      <c r="TN216"/>
      <c r="TO216"/>
      <c r="TP216"/>
      <c r="TQ216"/>
      <c r="TR216"/>
      <c r="TS216"/>
      <c r="TT216"/>
      <c r="TU216"/>
      <c r="TV216"/>
      <c r="TW216"/>
      <c r="TX216"/>
      <c r="TY216"/>
      <c r="TZ216"/>
      <c r="UA216"/>
      <c r="UB216"/>
      <c r="UC216"/>
      <c r="UD216"/>
      <c r="UE216"/>
      <c r="UF216"/>
      <c r="UG216"/>
      <c r="UH216"/>
      <c r="UI216"/>
      <c r="UJ216"/>
      <c r="UK216"/>
      <c r="UL216"/>
      <c r="UM216"/>
      <c r="UN216"/>
      <c r="UO216"/>
      <c r="UP216"/>
      <c r="UQ216"/>
      <c r="UR216"/>
      <c r="US216"/>
      <c r="UT216"/>
      <c r="UU216"/>
      <c r="UV216"/>
      <c r="UW216"/>
      <c r="UX216"/>
      <c r="UY216"/>
      <c r="UZ216"/>
      <c r="VA216"/>
      <c r="VB216"/>
      <c r="VC216"/>
      <c r="VD216"/>
      <c r="VE216"/>
      <c r="VF216"/>
      <c r="VG216"/>
      <c r="VH216"/>
      <c r="VI216"/>
      <c r="VJ216"/>
      <c r="VK216"/>
      <c r="VL216"/>
      <c r="VM216"/>
      <c r="VN216"/>
      <c r="VO216"/>
      <c r="VP216"/>
      <c r="VQ216"/>
      <c r="VR216"/>
      <c r="VS216"/>
      <c r="VT216"/>
      <c r="VU216"/>
      <c r="VV216"/>
      <c r="VW216"/>
      <c r="VX216"/>
      <c r="VY216"/>
      <c r="VZ216"/>
      <c r="WA216"/>
      <c r="WB216"/>
      <c r="WC216"/>
      <c r="WD216"/>
      <c r="WE216"/>
      <c r="WF216"/>
      <c r="WG216"/>
      <c r="WH216"/>
      <c r="WI216"/>
      <c r="WJ216"/>
      <c r="WK216"/>
      <c r="WL216"/>
      <c r="WM216"/>
      <c r="WN216"/>
      <c r="WO216"/>
      <c r="WP216"/>
      <c r="WQ216"/>
      <c r="WR216"/>
      <c r="WS216"/>
      <c r="WT216"/>
      <c r="WU216"/>
      <c r="WV216"/>
      <c r="WW216"/>
      <c r="WX216"/>
      <c r="WY216"/>
      <c r="WZ216"/>
      <c r="XA216"/>
      <c r="XB216"/>
      <c r="XC216"/>
      <c r="XD216"/>
      <c r="XE216"/>
      <c r="XF216"/>
      <c r="XG216"/>
      <c r="XH216"/>
      <c r="XI216"/>
      <c r="XJ216"/>
      <c r="XK216"/>
      <c r="XL216"/>
      <c r="XM216"/>
      <c r="XN216"/>
      <c r="XO216"/>
      <c r="XP216"/>
      <c r="XQ216"/>
      <c r="XR216"/>
      <c r="XS216"/>
      <c r="XT216"/>
      <c r="XU216"/>
      <c r="XV216"/>
      <c r="XW216"/>
      <c r="XX216"/>
      <c r="XY216"/>
      <c r="XZ216"/>
      <c r="YA216"/>
      <c r="YB216"/>
      <c r="YC216"/>
      <c r="YD216"/>
      <c r="YE216"/>
      <c r="YF216"/>
      <c r="YG216"/>
      <c r="YH216"/>
      <c r="YI216"/>
      <c r="YJ216"/>
      <c r="YK216"/>
      <c r="YL216"/>
      <c r="YM216"/>
      <c r="YN216"/>
      <c r="YO216"/>
      <c r="YP216"/>
      <c r="YQ216"/>
      <c r="YR216"/>
      <c r="YS216"/>
    </row>
    <row r="217" spans="1:669" s="3" customFormat="1" ht="15.75" x14ac:dyDescent="0.25">
      <c r="A217" s="32" t="s">
        <v>210</v>
      </c>
      <c r="B217" s="25" t="s">
        <v>211</v>
      </c>
      <c r="C217" s="15" t="s">
        <v>66</v>
      </c>
      <c r="D217" s="15" t="s">
        <v>199</v>
      </c>
      <c r="E217" s="16">
        <v>44805</v>
      </c>
      <c r="F217" s="12" t="s">
        <v>100</v>
      </c>
      <c r="G217" s="146">
        <v>50000</v>
      </c>
      <c r="H217" s="147">
        <v>1435</v>
      </c>
      <c r="I217" s="146">
        <v>1854</v>
      </c>
      <c r="J217" s="146">
        <v>1520</v>
      </c>
      <c r="K217" s="146">
        <v>25</v>
      </c>
      <c r="L217" s="146">
        <v>4834</v>
      </c>
      <c r="M217" s="147">
        <v>45166</v>
      </c>
      <c r="O217" s="12"/>
      <c r="P217" s="64"/>
      <c r="Q217" s="64"/>
      <c r="R217" s="64"/>
      <c r="S217" s="64"/>
      <c r="T217" s="64"/>
      <c r="U217" s="64"/>
      <c r="V217" s="64"/>
      <c r="W217" s="64"/>
      <c r="X217" s="64"/>
      <c r="Y217" s="64"/>
      <c r="Z217" s="64"/>
      <c r="AA217" s="64"/>
      <c r="AB217" s="64"/>
      <c r="AC217" s="64"/>
      <c r="AD217" s="64"/>
      <c r="AE217" s="64"/>
      <c r="AF217" s="64"/>
      <c r="AG217" s="64"/>
      <c r="AH217" s="64"/>
      <c r="AI217" s="64"/>
      <c r="AJ217" s="64"/>
      <c r="AK217" s="64"/>
      <c r="AL217" s="64"/>
      <c r="AM217" s="64"/>
      <c r="AN217" s="64"/>
      <c r="AO217" s="64"/>
      <c r="AP217" s="64"/>
      <c r="AQ217" s="64"/>
      <c r="AR217" s="64"/>
      <c r="AS217" s="64"/>
      <c r="AT217" s="64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  <c r="BH217" s="32"/>
      <c r="BI217" s="32"/>
      <c r="BJ217" s="32"/>
      <c r="BK217" s="32"/>
      <c r="BL217" s="32"/>
      <c r="BM217" s="32"/>
      <c r="BN217" s="32"/>
      <c r="BO217" s="32"/>
      <c r="BP217" s="32"/>
      <c r="BQ217" s="32"/>
      <c r="BR217" s="32"/>
      <c r="BS217" s="32"/>
      <c r="BT217" s="32"/>
      <c r="BU217" s="32"/>
      <c r="BV217" s="32"/>
      <c r="BW217" s="32"/>
      <c r="BX217" s="32"/>
      <c r="BY217" s="32"/>
      <c r="BZ217" s="32"/>
      <c r="CA217" s="32"/>
      <c r="CB217" s="32"/>
      <c r="CC217" s="32"/>
      <c r="CD217" s="32"/>
      <c r="CE217" s="32"/>
      <c r="CF217" s="32"/>
      <c r="CG217" s="32"/>
      <c r="CH217" s="32"/>
      <c r="CI217" s="32"/>
      <c r="CJ217" s="32"/>
      <c r="CK217" s="32"/>
      <c r="CL217" s="32"/>
      <c r="CM217" s="32"/>
      <c r="CN217" s="32"/>
      <c r="CO217" s="32"/>
      <c r="CP217" s="32"/>
      <c r="CQ217" s="32"/>
      <c r="CR217" s="32"/>
      <c r="CS217" s="32"/>
      <c r="CT217" s="32"/>
      <c r="CU217" s="32"/>
      <c r="CV217" s="32"/>
      <c r="CW217" s="32"/>
      <c r="CX217" s="32"/>
      <c r="CY217" s="32"/>
      <c r="CZ217" s="32"/>
      <c r="DA217" s="32"/>
      <c r="DB217" s="32"/>
      <c r="DC217" s="32"/>
      <c r="DD217" s="32"/>
      <c r="DE217" s="32"/>
      <c r="DF217" s="32"/>
      <c r="DG217" s="32"/>
      <c r="DH217" s="32"/>
      <c r="DI217" s="32"/>
      <c r="DJ217" s="32"/>
      <c r="DK217" s="32"/>
      <c r="DL217" s="32"/>
      <c r="DM217" s="32"/>
      <c r="DN217" s="32"/>
      <c r="DO217" s="32"/>
      <c r="DP217" s="32"/>
      <c r="DQ217" s="32"/>
      <c r="DR217" s="32"/>
      <c r="DS217" s="32"/>
      <c r="DT217" s="32"/>
      <c r="DU217" s="32"/>
      <c r="DV217" s="32"/>
      <c r="DW217" s="32"/>
      <c r="DX217" s="32"/>
      <c r="DY217" s="32"/>
      <c r="DZ217" s="32"/>
      <c r="EA217" s="32"/>
      <c r="EB217" s="32"/>
      <c r="EC217" s="32"/>
      <c r="ED217" s="32"/>
      <c r="EE217" s="32"/>
      <c r="EF217" s="32"/>
      <c r="EG217" s="32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3" customFormat="1" ht="15.75" x14ac:dyDescent="0.25">
      <c r="A218" s="74" t="s">
        <v>201</v>
      </c>
      <c r="B218" s="151" t="s">
        <v>16</v>
      </c>
      <c r="C218" s="124" t="s">
        <v>67</v>
      </c>
      <c r="D218" s="76" t="s">
        <v>199</v>
      </c>
      <c r="E218" s="77">
        <v>44718</v>
      </c>
      <c r="F218" s="75" t="s">
        <v>100</v>
      </c>
      <c r="G218" s="146">
        <v>40000</v>
      </c>
      <c r="H218" s="147">
        <v>1148</v>
      </c>
      <c r="I218" s="146">
        <v>442.65</v>
      </c>
      <c r="J218" s="146">
        <v>1216</v>
      </c>
      <c r="K218" s="146">
        <v>25</v>
      </c>
      <c r="L218" s="146">
        <v>2831.65</v>
      </c>
      <c r="M218" s="147">
        <v>37168.35</v>
      </c>
      <c r="O218" s="12"/>
      <c r="P218" s="64"/>
      <c r="Q218" s="64"/>
      <c r="R218" s="64"/>
      <c r="S218" s="64"/>
      <c r="T218" s="64"/>
      <c r="U218" s="64"/>
      <c r="V218" s="64"/>
      <c r="W218" s="64"/>
      <c r="X218" s="64"/>
      <c r="Y218" s="64"/>
      <c r="Z218" s="64"/>
      <c r="AA218" s="64"/>
      <c r="AB218" s="64"/>
      <c r="AC218" s="64"/>
      <c r="AD218" s="64"/>
      <c r="AE218" s="64"/>
      <c r="AF218" s="64"/>
      <c r="AG218" s="64"/>
      <c r="AH218" s="64"/>
      <c r="AI218" s="64"/>
      <c r="AJ218" s="64"/>
      <c r="AK218" s="64"/>
      <c r="AL218" s="64"/>
      <c r="AM218" s="64"/>
      <c r="AN218" s="64"/>
      <c r="AO218" s="64"/>
      <c r="AP218" s="64"/>
      <c r="AQ218" s="64"/>
      <c r="AR218" s="64"/>
      <c r="AS218" s="64"/>
      <c r="AT218" s="64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  <c r="BH218" s="32"/>
      <c r="BI218" s="32"/>
      <c r="BJ218" s="32"/>
      <c r="BK218" s="32"/>
      <c r="BL218" s="32"/>
      <c r="BM218" s="32"/>
      <c r="BN218" s="32"/>
      <c r="BO218" s="32"/>
      <c r="BP218" s="32"/>
      <c r="BQ218" s="32"/>
      <c r="BR218" s="32"/>
      <c r="BS218" s="32"/>
      <c r="BT218" s="32"/>
      <c r="BU218" s="32"/>
      <c r="BV218" s="32"/>
      <c r="BW218" s="32"/>
      <c r="BX218" s="32"/>
      <c r="BY218" s="32"/>
      <c r="BZ218" s="32"/>
      <c r="CA218" s="32"/>
      <c r="CB218" s="32"/>
      <c r="CC218" s="32"/>
      <c r="CD218" s="32"/>
      <c r="CE218" s="32"/>
      <c r="CF218" s="32"/>
      <c r="CG218" s="32"/>
      <c r="CH218" s="32"/>
      <c r="CI218" s="32"/>
      <c r="CJ218" s="32"/>
      <c r="CK218" s="32"/>
      <c r="CL218" s="32"/>
      <c r="CM218" s="32"/>
      <c r="CN218" s="32"/>
      <c r="CO218" s="32"/>
      <c r="CP218" s="32"/>
      <c r="CQ218" s="32"/>
      <c r="CR218" s="32"/>
      <c r="CS218" s="32"/>
      <c r="CT218" s="32"/>
      <c r="CU218" s="32"/>
      <c r="CV218" s="32"/>
      <c r="CW218" s="32"/>
      <c r="CX218" s="32"/>
      <c r="CY218" s="32"/>
      <c r="CZ218" s="32"/>
      <c r="DA218" s="32"/>
      <c r="DB218" s="32"/>
      <c r="DC218" s="32"/>
      <c r="DD218" s="32"/>
      <c r="DE218" s="32"/>
      <c r="DF218" s="32"/>
      <c r="DG218" s="32"/>
      <c r="DH218" s="32"/>
      <c r="DI218" s="32"/>
      <c r="DJ218" s="32"/>
      <c r="DK218" s="32"/>
      <c r="DL218" s="32"/>
      <c r="DM218" s="32"/>
      <c r="DN218" s="32"/>
      <c r="DO218" s="32"/>
      <c r="DP218" s="32"/>
      <c r="DQ218" s="32"/>
      <c r="DR218" s="32"/>
      <c r="DS218" s="32"/>
      <c r="DT218" s="32"/>
      <c r="DU218" s="32"/>
      <c r="DV218" s="32"/>
      <c r="DW218" s="32"/>
      <c r="DX218" s="32"/>
      <c r="DY218" s="32"/>
      <c r="DZ218" s="32"/>
      <c r="EA218" s="32"/>
      <c r="EB218" s="32"/>
      <c r="EC218" s="32"/>
      <c r="ED218" s="32"/>
      <c r="EE218" s="32"/>
      <c r="EF218" s="32"/>
      <c r="EG218" s="32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3" customFormat="1" ht="15.75" x14ac:dyDescent="0.25">
      <c r="A219" s="32" t="s">
        <v>202</v>
      </c>
      <c r="B219" s="25" t="s">
        <v>15</v>
      </c>
      <c r="C219" s="15" t="s">
        <v>66</v>
      </c>
      <c r="D219" s="15" t="s">
        <v>199</v>
      </c>
      <c r="E219" s="16">
        <v>44713</v>
      </c>
      <c r="F219" s="12" t="s">
        <v>100</v>
      </c>
      <c r="G219" s="146">
        <v>60000</v>
      </c>
      <c r="H219" s="147">
        <v>1722</v>
      </c>
      <c r="I219" s="146">
        <v>3486.68</v>
      </c>
      <c r="J219" s="146">
        <v>1824</v>
      </c>
      <c r="K219" s="146">
        <v>25</v>
      </c>
      <c r="L219" s="146">
        <v>7057.68</v>
      </c>
      <c r="M219" s="147">
        <v>52942.32</v>
      </c>
      <c r="O219" s="12"/>
      <c r="P219" s="64"/>
      <c r="Q219" s="64"/>
      <c r="R219" s="64"/>
      <c r="S219" s="64"/>
      <c r="T219" s="64"/>
      <c r="U219" s="64"/>
      <c r="V219" s="64"/>
      <c r="W219" s="64"/>
      <c r="X219" s="64"/>
      <c r="Y219" s="64"/>
      <c r="Z219" s="64"/>
      <c r="AA219" s="64"/>
      <c r="AB219" s="64"/>
      <c r="AC219" s="64"/>
      <c r="AD219" s="64"/>
      <c r="AE219" s="64"/>
      <c r="AF219" s="64"/>
      <c r="AG219" s="64"/>
      <c r="AH219" s="64"/>
      <c r="AI219" s="64"/>
      <c r="AJ219" s="64"/>
      <c r="AK219" s="64"/>
      <c r="AL219" s="64"/>
      <c r="AM219" s="64"/>
      <c r="AN219" s="64"/>
      <c r="AO219" s="64"/>
      <c r="AP219" s="64"/>
      <c r="AQ219" s="64"/>
      <c r="AR219" s="64"/>
      <c r="AS219" s="64"/>
      <c r="AT219" s="64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  <c r="BH219" s="32"/>
      <c r="BI219" s="32"/>
      <c r="BJ219" s="32"/>
      <c r="BK219" s="32"/>
      <c r="BL219" s="32"/>
      <c r="BM219" s="32"/>
      <c r="BN219" s="32"/>
      <c r="BO219" s="32"/>
      <c r="BP219" s="32"/>
      <c r="BQ219" s="32"/>
      <c r="BR219" s="32"/>
      <c r="BS219" s="32"/>
      <c r="BT219" s="32"/>
      <c r="BU219" s="32"/>
      <c r="BV219" s="32"/>
      <c r="BW219" s="32"/>
      <c r="BX219" s="32"/>
      <c r="BY219" s="32"/>
      <c r="BZ219" s="32"/>
      <c r="CA219" s="32"/>
      <c r="CB219" s="32"/>
      <c r="CC219" s="32"/>
      <c r="CD219" s="32"/>
      <c r="CE219" s="32"/>
      <c r="CF219" s="32"/>
      <c r="CG219" s="32"/>
      <c r="CH219" s="32"/>
      <c r="CI219" s="32"/>
      <c r="CJ219" s="32"/>
      <c r="CK219" s="32"/>
      <c r="CL219" s="32"/>
      <c r="CM219" s="32"/>
      <c r="CN219" s="32"/>
      <c r="CO219" s="32"/>
      <c r="CP219" s="32"/>
      <c r="CQ219" s="32"/>
      <c r="CR219" s="32"/>
      <c r="CS219" s="32"/>
      <c r="CT219" s="32"/>
      <c r="CU219" s="32"/>
      <c r="CV219" s="32"/>
      <c r="CW219" s="32"/>
      <c r="CX219" s="32"/>
      <c r="CY219" s="32"/>
      <c r="CZ219" s="32"/>
      <c r="DA219" s="32"/>
      <c r="DB219" s="32"/>
      <c r="DC219" s="32"/>
      <c r="DD219" s="32"/>
      <c r="DE219" s="32"/>
      <c r="DF219" s="32"/>
      <c r="DG219" s="32"/>
      <c r="DH219" s="32"/>
      <c r="DI219" s="32"/>
      <c r="DJ219" s="32"/>
      <c r="DK219" s="32"/>
      <c r="DL219" s="32"/>
      <c r="DM219" s="32"/>
      <c r="DN219" s="32"/>
      <c r="DO219" s="32"/>
      <c r="DP219" s="32"/>
      <c r="DQ219" s="32"/>
      <c r="DR219" s="32"/>
      <c r="DS219" s="32"/>
      <c r="DT219" s="32"/>
      <c r="DU219" s="32"/>
      <c r="DV219" s="32"/>
      <c r="DW219" s="32"/>
      <c r="DX219" s="32"/>
      <c r="DY219" s="32"/>
      <c r="DZ219" s="32"/>
      <c r="EA219" s="32"/>
      <c r="EB219" s="32"/>
      <c r="EC219" s="32"/>
      <c r="ED219" s="32"/>
      <c r="EE219" s="32"/>
      <c r="EF219" s="32"/>
      <c r="EG219" s="32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3" customFormat="1" ht="15.75" x14ac:dyDescent="0.25">
      <c r="A220" s="47" t="s">
        <v>13</v>
      </c>
      <c r="B220" s="67">
        <v>5</v>
      </c>
      <c r="C220" s="67"/>
      <c r="D220" s="67"/>
      <c r="E220" s="47"/>
      <c r="F220" s="47"/>
      <c r="G220" s="141">
        <f>G215+G216+G218+G219+G217</f>
        <v>290000</v>
      </c>
      <c r="H220" s="105">
        <f>H215+H216+H219+H218+H217</f>
        <v>8323</v>
      </c>
      <c r="I220" s="141">
        <f>I215+I216+I219+I218+I217</f>
        <v>16670.879999999997</v>
      </c>
      <c r="J220" s="141">
        <f>J215+J216+J219+J218+J217</f>
        <v>8816</v>
      </c>
      <c r="K220" s="141">
        <f>SUM(K215:K219)</f>
        <v>125</v>
      </c>
      <c r="L220" s="141">
        <f>L215+L216+L219+L218+L217</f>
        <v>33934.880000000005</v>
      </c>
      <c r="M220" s="105">
        <f>M215+M216+M218+M219+M217</f>
        <v>256065.12000000002</v>
      </c>
      <c r="O220" s="12"/>
      <c r="P220" s="64"/>
      <c r="Q220" s="64"/>
      <c r="R220" s="64"/>
      <c r="S220" s="64"/>
      <c r="T220" s="64"/>
      <c r="U220" s="64"/>
      <c r="V220" s="64"/>
      <c r="W220" s="64"/>
      <c r="X220" s="64"/>
      <c r="Y220" s="64"/>
      <c r="Z220" s="64"/>
      <c r="AA220" s="64"/>
      <c r="AB220" s="64"/>
      <c r="AC220" s="64"/>
      <c r="AD220" s="64"/>
      <c r="AE220" s="64"/>
      <c r="AF220" s="64"/>
      <c r="AG220" s="64"/>
      <c r="AH220" s="64"/>
      <c r="AI220" s="64"/>
      <c r="AJ220" s="64"/>
      <c r="AK220" s="64"/>
      <c r="AL220" s="64"/>
      <c r="AM220" s="64"/>
      <c r="AN220" s="64"/>
      <c r="AO220" s="64"/>
      <c r="AP220" s="64"/>
      <c r="AQ220" s="64"/>
      <c r="AR220" s="64"/>
      <c r="AS220" s="64"/>
      <c r="AT220" s="64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  <c r="BH220" s="32"/>
      <c r="BI220" s="32"/>
      <c r="BJ220" s="32"/>
      <c r="BK220" s="32"/>
      <c r="BL220" s="32"/>
      <c r="BM220" s="32"/>
      <c r="BN220" s="32"/>
      <c r="BO220" s="32"/>
      <c r="BP220" s="32"/>
      <c r="BQ220" s="32"/>
      <c r="BR220" s="32"/>
      <c r="BS220" s="32"/>
      <c r="BT220" s="32"/>
      <c r="BU220" s="32"/>
      <c r="BV220" s="32"/>
      <c r="BW220" s="32"/>
      <c r="BX220" s="32"/>
      <c r="BY220" s="32"/>
      <c r="BZ220" s="32"/>
      <c r="CA220" s="32"/>
      <c r="CB220" s="32"/>
      <c r="CC220" s="32"/>
      <c r="CD220" s="32"/>
      <c r="CE220" s="32"/>
      <c r="CF220" s="32"/>
      <c r="CG220" s="32"/>
      <c r="CH220" s="32"/>
      <c r="CI220" s="32"/>
      <c r="CJ220" s="32"/>
      <c r="CK220" s="32"/>
      <c r="CL220" s="32"/>
      <c r="CM220" s="32"/>
      <c r="CN220" s="32"/>
      <c r="CO220" s="32"/>
      <c r="CP220" s="32"/>
      <c r="CQ220" s="32"/>
      <c r="CR220" s="32"/>
      <c r="CS220" s="32"/>
      <c r="CT220" s="32"/>
      <c r="CU220" s="32"/>
      <c r="CV220" s="32"/>
      <c r="CW220" s="32"/>
      <c r="CX220" s="32"/>
      <c r="CY220" s="32"/>
      <c r="CZ220" s="32"/>
      <c r="DA220" s="32"/>
      <c r="DB220" s="32"/>
      <c r="DC220" s="32"/>
      <c r="DD220" s="32"/>
      <c r="DE220" s="32"/>
      <c r="DF220" s="32"/>
      <c r="DG220" s="32"/>
      <c r="DH220" s="32"/>
      <c r="DI220" s="32"/>
      <c r="DJ220" s="32"/>
      <c r="DK220" s="32"/>
      <c r="DL220" s="32"/>
      <c r="DM220" s="32"/>
      <c r="DN220" s="32"/>
      <c r="DO220" s="32"/>
      <c r="DP220" s="32"/>
      <c r="DQ220" s="32"/>
      <c r="DR220" s="32"/>
      <c r="DS220" s="32"/>
      <c r="DT220" s="32"/>
      <c r="DU220" s="32"/>
      <c r="DV220" s="32"/>
      <c r="DW220" s="32"/>
      <c r="DX220" s="32"/>
      <c r="DY220" s="32"/>
      <c r="DZ220" s="32"/>
      <c r="EA220" s="32"/>
      <c r="EB220" s="32"/>
      <c r="EC220" s="32"/>
      <c r="ED220" s="32"/>
      <c r="EE220" s="32"/>
      <c r="EF220" s="32"/>
      <c r="EG220" s="32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  <c r="OF220"/>
      <c r="OG220"/>
      <c r="OH220"/>
      <c r="OI220"/>
      <c r="OJ220"/>
      <c r="OK220"/>
      <c r="OL220"/>
      <c r="OM220"/>
      <c r="ON220"/>
      <c r="OO220"/>
      <c r="OP220"/>
      <c r="OQ220"/>
      <c r="OR220"/>
      <c r="OS220"/>
      <c r="OT220"/>
      <c r="OU220"/>
      <c r="OV220"/>
      <c r="OW220"/>
      <c r="OX220"/>
      <c r="OY220"/>
      <c r="OZ220"/>
      <c r="PA220"/>
      <c r="PB220"/>
      <c r="PC220"/>
      <c r="PD220"/>
      <c r="PE220"/>
      <c r="PF220"/>
      <c r="PG220"/>
      <c r="PH220"/>
      <c r="PI220"/>
      <c r="PJ220"/>
      <c r="PK220"/>
      <c r="PL220"/>
      <c r="PM220"/>
      <c r="PN220"/>
      <c r="PO220"/>
      <c r="PP220"/>
      <c r="PQ220"/>
      <c r="PR220"/>
      <c r="PS220"/>
      <c r="PT220"/>
      <c r="PU220"/>
      <c r="PV220"/>
      <c r="PW220"/>
      <c r="PX220"/>
      <c r="PY220"/>
      <c r="PZ220"/>
      <c r="QA220"/>
      <c r="QB220"/>
      <c r="QC220"/>
      <c r="QD220"/>
      <c r="QE220"/>
      <c r="QF220"/>
      <c r="QG220"/>
      <c r="QH220"/>
      <c r="QI220"/>
      <c r="QJ220"/>
      <c r="QK220"/>
      <c r="QL220"/>
      <c r="QM220"/>
      <c r="QN220"/>
      <c r="QO220"/>
      <c r="QP220"/>
      <c r="QQ220"/>
      <c r="QR220"/>
      <c r="QS220"/>
      <c r="QT220"/>
      <c r="QU220"/>
      <c r="QV220"/>
      <c r="QW220"/>
      <c r="QX220"/>
      <c r="QY220"/>
      <c r="QZ220"/>
      <c r="RA220"/>
      <c r="RB220"/>
      <c r="RC220"/>
      <c r="RD220"/>
      <c r="RE220"/>
      <c r="RF220"/>
      <c r="RG220"/>
      <c r="RH220"/>
      <c r="RI220"/>
      <c r="RJ220"/>
      <c r="RK220"/>
      <c r="RL220"/>
      <c r="RM220"/>
      <c r="RN220"/>
      <c r="RO220"/>
      <c r="RP220"/>
      <c r="RQ220"/>
      <c r="RR220"/>
      <c r="RS220"/>
      <c r="RT220"/>
      <c r="RU220"/>
      <c r="RV220"/>
      <c r="RW220"/>
      <c r="RX220"/>
      <c r="RY220"/>
      <c r="RZ220"/>
      <c r="SA220"/>
      <c r="SB220"/>
      <c r="SC220"/>
      <c r="SD220"/>
      <c r="SE220"/>
      <c r="SF220"/>
      <c r="SG220"/>
      <c r="SH220"/>
      <c r="SI220"/>
      <c r="SJ220"/>
      <c r="SK220"/>
      <c r="SL220"/>
      <c r="SM220"/>
      <c r="SN220"/>
      <c r="SO220"/>
      <c r="SP220"/>
      <c r="SQ220"/>
      <c r="SR220"/>
      <c r="SS220"/>
      <c r="ST220"/>
      <c r="SU220"/>
      <c r="SV220"/>
      <c r="SW220"/>
      <c r="SX220"/>
      <c r="SY220"/>
      <c r="SZ220"/>
      <c r="TA220"/>
      <c r="TB220"/>
      <c r="TC220"/>
      <c r="TD220"/>
      <c r="TE220"/>
      <c r="TF220"/>
      <c r="TG220"/>
      <c r="TH220"/>
      <c r="TI220"/>
      <c r="TJ220"/>
      <c r="TK220"/>
      <c r="TL220"/>
      <c r="TM220"/>
      <c r="TN220"/>
      <c r="TO220"/>
      <c r="TP220"/>
      <c r="TQ220"/>
      <c r="TR220"/>
      <c r="TS220"/>
      <c r="TT220"/>
      <c r="TU220"/>
      <c r="TV220"/>
      <c r="TW220"/>
      <c r="TX220"/>
      <c r="TY220"/>
      <c r="TZ220"/>
      <c r="UA220"/>
      <c r="UB220"/>
      <c r="UC220"/>
      <c r="UD220"/>
      <c r="UE220"/>
      <c r="UF220"/>
      <c r="UG220"/>
      <c r="UH220"/>
      <c r="UI220"/>
      <c r="UJ220"/>
      <c r="UK220"/>
      <c r="UL220"/>
      <c r="UM220"/>
      <c r="UN220"/>
      <c r="UO220"/>
      <c r="UP220"/>
      <c r="UQ220"/>
      <c r="UR220"/>
      <c r="US220"/>
      <c r="UT220"/>
      <c r="UU220"/>
      <c r="UV220"/>
      <c r="UW220"/>
      <c r="UX220"/>
      <c r="UY220"/>
      <c r="UZ220"/>
      <c r="VA220"/>
      <c r="VB220"/>
      <c r="VC220"/>
      <c r="VD220"/>
      <c r="VE220"/>
      <c r="VF220"/>
      <c r="VG220"/>
      <c r="VH220"/>
      <c r="VI220"/>
      <c r="VJ220"/>
      <c r="VK220"/>
      <c r="VL220"/>
      <c r="VM220"/>
      <c r="VN220"/>
      <c r="VO220"/>
      <c r="VP220"/>
      <c r="VQ220"/>
      <c r="VR220"/>
      <c r="VS220"/>
      <c r="VT220"/>
      <c r="VU220"/>
      <c r="VV220"/>
      <c r="VW220"/>
      <c r="VX220"/>
      <c r="VY220"/>
      <c r="VZ220"/>
      <c r="WA220"/>
      <c r="WB220"/>
      <c r="WC220"/>
      <c r="WD220"/>
      <c r="WE220"/>
      <c r="WF220"/>
      <c r="WG220"/>
      <c r="WH220"/>
      <c r="WI220"/>
      <c r="WJ220"/>
      <c r="WK220"/>
      <c r="WL220"/>
      <c r="WM220"/>
      <c r="WN220"/>
      <c r="WO220"/>
      <c r="WP220"/>
      <c r="WQ220"/>
      <c r="WR220"/>
      <c r="WS220"/>
      <c r="WT220"/>
      <c r="WU220"/>
      <c r="WV220"/>
      <c r="WW220"/>
      <c r="WX220"/>
      <c r="WY220"/>
      <c r="WZ220"/>
      <c r="XA220"/>
      <c r="XB220"/>
      <c r="XC220"/>
      <c r="XD220"/>
      <c r="XE220"/>
      <c r="XF220"/>
      <c r="XG220"/>
      <c r="XH220"/>
      <c r="XI220"/>
      <c r="XJ220"/>
      <c r="XK220"/>
      <c r="XL220"/>
      <c r="XM220"/>
      <c r="XN220"/>
      <c r="XO220"/>
      <c r="XP220"/>
      <c r="XQ220"/>
      <c r="XR220"/>
      <c r="XS220"/>
      <c r="XT220"/>
      <c r="XU220"/>
      <c r="XV220"/>
      <c r="XW220"/>
      <c r="XX220"/>
      <c r="XY220"/>
      <c r="XZ220"/>
      <c r="YA220"/>
      <c r="YB220"/>
      <c r="YC220"/>
      <c r="YD220"/>
      <c r="YE220"/>
      <c r="YF220"/>
      <c r="YG220"/>
      <c r="YH220"/>
      <c r="YI220"/>
      <c r="YJ220"/>
      <c r="YK220"/>
      <c r="YL220"/>
      <c r="YM220"/>
      <c r="YN220"/>
      <c r="YO220"/>
      <c r="YP220"/>
      <c r="YQ220"/>
      <c r="YR220"/>
      <c r="YS220"/>
    </row>
    <row r="221" spans="1:669" s="58" customFormat="1" ht="15.75" x14ac:dyDescent="0.25">
      <c r="A221"/>
      <c r="B221" s="3"/>
      <c r="C221" s="3"/>
      <c r="D221" s="3"/>
      <c r="E221"/>
      <c r="F221"/>
      <c r="G221" s="143"/>
      <c r="H221" s="104"/>
      <c r="I221" s="143"/>
      <c r="J221" s="143"/>
      <c r="K221" s="143"/>
      <c r="L221" s="143"/>
      <c r="M221" s="104"/>
      <c r="N221" s="12"/>
      <c r="O221" s="12"/>
      <c r="P221" s="64"/>
      <c r="Q221" s="64"/>
      <c r="R221" s="64"/>
      <c r="S221" s="64"/>
      <c r="T221" s="64"/>
      <c r="U221" s="64"/>
      <c r="V221" s="64"/>
      <c r="W221" s="64"/>
      <c r="X221" s="64"/>
      <c r="Y221" s="64"/>
      <c r="Z221" s="64"/>
      <c r="AA221" s="64"/>
      <c r="AB221" s="64"/>
      <c r="AC221" s="64"/>
      <c r="AD221" s="64"/>
      <c r="AE221" s="64"/>
      <c r="AF221" s="64"/>
      <c r="AG221" s="64"/>
      <c r="AH221" s="64"/>
      <c r="AI221" s="64"/>
      <c r="AJ221" s="64"/>
      <c r="AK221" s="64"/>
      <c r="AL221" s="64"/>
      <c r="AM221" s="64"/>
      <c r="AN221" s="64"/>
      <c r="AO221" s="64"/>
      <c r="AP221" s="64"/>
      <c r="AQ221" s="64"/>
      <c r="AR221" s="64"/>
      <c r="AS221" s="64"/>
      <c r="AT221" s="64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  <c r="BH221" s="32"/>
      <c r="BI221" s="32"/>
      <c r="BJ221" s="32"/>
      <c r="BK221" s="32"/>
      <c r="BL221" s="32"/>
      <c r="BM221" s="32"/>
      <c r="BN221" s="32"/>
      <c r="BO221" s="32"/>
      <c r="BP221" s="32"/>
      <c r="BQ221" s="32"/>
      <c r="BR221" s="32"/>
      <c r="BS221" s="32"/>
      <c r="BT221" s="32"/>
      <c r="BU221" s="32"/>
      <c r="BV221" s="32"/>
      <c r="BW221" s="32"/>
      <c r="BX221" s="32"/>
      <c r="BY221" s="32"/>
      <c r="BZ221" s="32"/>
      <c r="CA221" s="32"/>
      <c r="CB221" s="32"/>
      <c r="CC221" s="32"/>
      <c r="CD221" s="32"/>
      <c r="CE221" s="32"/>
      <c r="CF221" s="32"/>
      <c r="CG221" s="32"/>
      <c r="CH221" s="32"/>
      <c r="CI221" s="32"/>
      <c r="CJ221" s="32"/>
      <c r="CK221" s="32"/>
      <c r="CL221" s="32"/>
      <c r="CM221" s="32"/>
      <c r="CN221" s="32"/>
      <c r="CO221" s="32"/>
      <c r="CP221" s="32"/>
      <c r="CQ221" s="32"/>
      <c r="CR221" s="32"/>
      <c r="CS221" s="32"/>
      <c r="CT221" s="32"/>
      <c r="CU221" s="32"/>
      <c r="CV221" s="32"/>
      <c r="CW221" s="32"/>
      <c r="CX221" s="32"/>
      <c r="CY221" s="32"/>
      <c r="CZ221" s="32"/>
      <c r="DA221" s="32"/>
      <c r="DB221" s="32"/>
      <c r="DC221" s="32"/>
      <c r="DD221" s="32"/>
      <c r="DE221" s="32"/>
      <c r="DF221" s="32"/>
      <c r="DG221" s="32"/>
      <c r="DH221" s="32"/>
      <c r="DI221" s="32"/>
      <c r="DJ221" s="32"/>
      <c r="DK221" s="32"/>
      <c r="DL221" s="32"/>
      <c r="DM221" s="32"/>
      <c r="DN221" s="32"/>
      <c r="DO221" s="32"/>
      <c r="DP221" s="32"/>
      <c r="DQ221" s="32"/>
      <c r="DR221" s="32"/>
      <c r="DS221" s="32"/>
      <c r="DT221" s="32"/>
      <c r="DU221" s="32"/>
      <c r="DV221" s="32"/>
      <c r="DW221" s="32"/>
      <c r="DX221" s="32"/>
      <c r="DY221" s="32"/>
      <c r="DZ221" s="32"/>
      <c r="EA221" s="32"/>
      <c r="EB221" s="32"/>
      <c r="EC221" s="32"/>
      <c r="ED221" s="32"/>
      <c r="EE221" s="32"/>
      <c r="EF221" s="32"/>
      <c r="EG221" s="32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 s="52"/>
      <c r="NC221" s="52"/>
      <c r="ND221" s="52"/>
      <c r="NE221" s="52"/>
      <c r="NF221" s="52"/>
      <c r="NG221" s="52"/>
      <c r="NH221" s="52"/>
      <c r="NI221" s="52"/>
      <c r="NJ221" s="52"/>
      <c r="NK221" s="52"/>
      <c r="NL221" s="52"/>
      <c r="NM221" s="52"/>
      <c r="NN221" s="52"/>
      <c r="NO221" s="52"/>
      <c r="NP221" s="52"/>
      <c r="NQ221" s="52"/>
      <c r="NR221" s="52"/>
      <c r="NS221" s="52"/>
      <c r="NT221" s="52"/>
      <c r="NU221" s="52"/>
      <c r="NV221" s="52"/>
      <c r="NW221" s="52"/>
      <c r="NX221" s="52"/>
      <c r="NY221" s="52"/>
      <c r="NZ221" s="52"/>
      <c r="OA221" s="52"/>
      <c r="OB221" s="52"/>
      <c r="OC221" s="52"/>
      <c r="OD221" s="52"/>
      <c r="OE221" s="52"/>
      <c r="OF221" s="52"/>
      <c r="OG221" s="52"/>
      <c r="OH221" s="52"/>
      <c r="OI221" s="52"/>
      <c r="OJ221" s="52"/>
      <c r="OK221" s="52"/>
      <c r="OL221" s="52"/>
      <c r="OM221" s="52"/>
      <c r="ON221" s="52"/>
      <c r="OO221" s="52"/>
      <c r="OP221" s="52"/>
      <c r="OQ221" s="52"/>
      <c r="OR221" s="52"/>
      <c r="OS221" s="52"/>
      <c r="OT221" s="52"/>
      <c r="OU221" s="52"/>
      <c r="OV221" s="52"/>
      <c r="OW221" s="52"/>
      <c r="OX221" s="52"/>
      <c r="OY221" s="52"/>
      <c r="OZ221" s="52"/>
      <c r="PA221" s="52"/>
      <c r="PB221" s="52"/>
      <c r="PC221" s="52"/>
      <c r="PD221" s="52"/>
      <c r="PE221" s="52"/>
      <c r="PF221" s="52"/>
      <c r="PG221" s="52"/>
      <c r="PH221" s="52"/>
      <c r="PI221" s="52"/>
      <c r="PJ221" s="52"/>
      <c r="PK221" s="52"/>
      <c r="PL221" s="52"/>
      <c r="PM221" s="52"/>
      <c r="PN221" s="52"/>
      <c r="PO221" s="52"/>
      <c r="PP221" s="52"/>
      <c r="PQ221" s="52"/>
      <c r="PR221" s="52"/>
      <c r="PS221" s="52"/>
      <c r="PT221" s="52"/>
      <c r="PU221" s="52"/>
      <c r="PV221" s="52"/>
      <c r="PW221" s="52"/>
      <c r="PX221" s="52"/>
      <c r="PY221" s="52"/>
      <c r="PZ221" s="52"/>
      <c r="QA221" s="52"/>
      <c r="QB221" s="52"/>
      <c r="QC221" s="52"/>
      <c r="QD221" s="52"/>
      <c r="QE221" s="52"/>
      <c r="QF221" s="52"/>
      <c r="QG221" s="52"/>
      <c r="QH221" s="52"/>
      <c r="QI221" s="52"/>
      <c r="QJ221" s="52"/>
      <c r="QK221" s="52"/>
      <c r="QL221" s="52"/>
      <c r="QM221" s="52"/>
      <c r="QN221" s="52"/>
      <c r="QO221" s="52"/>
      <c r="QP221" s="52"/>
      <c r="QQ221" s="52"/>
      <c r="QR221" s="52"/>
      <c r="QS221" s="52"/>
      <c r="QT221" s="52"/>
      <c r="QU221" s="52"/>
      <c r="QV221" s="52"/>
      <c r="QW221" s="52"/>
      <c r="QX221" s="52"/>
      <c r="QY221" s="52"/>
      <c r="QZ221" s="52"/>
      <c r="RA221" s="52"/>
      <c r="RB221" s="52"/>
      <c r="RC221" s="52"/>
      <c r="RD221" s="52"/>
      <c r="RE221" s="52"/>
      <c r="RF221" s="52"/>
      <c r="RG221" s="52"/>
      <c r="RH221" s="52"/>
      <c r="RI221" s="52"/>
      <c r="RJ221" s="52"/>
      <c r="RK221" s="52"/>
      <c r="RL221" s="52"/>
      <c r="RM221" s="52"/>
      <c r="RN221" s="52"/>
      <c r="RO221" s="52"/>
      <c r="RP221" s="52"/>
      <c r="RQ221" s="52"/>
      <c r="RR221" s="52"/>
      <c r="RS221" s="52"/>
      <c r="RT221" s="52"/>
      <c r="RU221" s="52"/>
      <c r="RV221" s="52"/>
      <c r="RW221" s="52"/>
      <c r="RX221" s="52"/>
      <c r="RY221" s="52"/>
      <c r="RZ221" s="52"/>
      <c r="SA221" s="52"/>
      <c r="SB221" s="52"/>
      <c r="SC221" s="52"/>
      <c r="SD221" s="52"/>
      <c r="SE221" s="52"/>
      <c r="SF221" s="52"/>
      <c r="SG221" s="52"/>
      <c r="SH221" s="52"/>
      <c r="SI221" s="52"/>
      <c r="SJ221" s="52"/>
      <c r="SK221" s="52"/>
      <c r="SL221" s="52"/>
      <c r="SM221" s="52"/>
      <c r="SN221" s="52"/>
      <c r="SO221" s="52"/>
      <c r="SP221" s="52"/>
      <c r="SQ221" s="52"/>
      <c r="SR221" s="52"/>
      <c r="SS221" s="52"/>
      <c r="ST221" s="52"/>
      <c r="SU221" s="52"/>
      <c r="SV221" s="52"/>
      <c r="SW221" s="52"/>
      <c r="SX221" s="52"/>
      <c r="SY221" s="52"/>
      <c r="SZ221" s="52"/>
      <c r="TA221" s="52"/>
      <c r="TB221" s="52"/>
      <c r="TC221" s="52"/>
      <c r="TD221" s="52"/>
      <c r="TE221" s="52"/>
      <c r="TF221" s="52"/>
      <c r="TG221" s="52"/>
      <c r="TH221" s="52"/>
      <c r="TI221" s="52"/>
      <c r="TJ221" s="52"/>
      <c r="TK221" s="52"/>
      <c r="TL221" s="52"/>
      <c r="TM221" s="52"/>
      <c r="TN221" s="52"/>
      <c r="TO221" s="52"/>
      <c r="TP221" s="52"/>
      <c r="TQ221" s="52"/>
      <c r="TR221" s="52"/>
      <c r="TS221" s="52"/>
      <c r="TT221" s="52"/>
      <c r="TU221" s="52"/>
      <c r="TV221" s="52"/>
      <c r="TW221" s="52"/>
      <c r="TX221" s="52"/>
      <c r="TY221" s="52"/>
      <c r="TZ221" s="52"/>
      <c r="UA221" s="52"/>
      <c r="UB221" s="52"/>
      <c r="UC221" s="52"/>
      <c r="UD221" s="52"/>
      <c r="UE221" s="52"/>
      <c r="UF221" s="52"/>
      <c r="UG221" s="52"/>
      <c r="UH221" s="52"/>
      <c r="UI221" s="52"/>
      <c r="UJ221" s="52"/>
      <c r="UK221" s="52"/>
      <c r="UL221" s="52"/>
      <c r="UM221" s="52"/>
      <c r="UN221" s="52"/>
      <c r="UO221" s="52"/>
      <c r="UP221" s="52"/>
      <c r="UQ221" s="52"/>
      <c r="UR221" s="52"/>
      <c r="US221" s="52"/>
      <c r="UT221" s="52"/>
      <c r="UU221" s="52"/>
      <c r="UV221" s="52"/>
      <c r="UW221" s="52"/>
      <c r="UX221" s="52"/>
      <c r="UY221" s="52"/>
      <c r="UZ221" s="52"/>
      <c r="VA221" s="52"/>
      <c r="VB221" s="52"/>
      <c r="VC221" s="52"/>
      <c r="VD221" s="52"/>
      <c r="VE221" s="52"/>
      <c r="VF221" s="52"/>
      <c r="VG221" s="52"/>
      <c r="VH221" s="52"/>
      <c r="VI221" s="52"/>
      <c r="VJ221" s="52"/>
      <c r="VK221" s="52"/>
      <c r="VL221" s="52"/>
      <c r="VM221" s="52"/>
      <c r="VN221" s="52"/>
      <c r="VO221" s="52"/>
      <c r="VP221" s="52"/>
      <c r="VQ221" s="52"/>
      <c r="VR221" s="52"/>
      <c r="VS221" s="52"/>
      <c r="VT221" s="52"/>
      <c r="VU221" s="52"/>
      <c r="VV221" s="52"/>
      <c r="VW221" s="52"/>
      <c r="VX221" s="52"/>
      <c r="VY221" s="52"/>
      <c r="VZ221" s="52"/>
      <c r="WA221" s="52"/>
      <c r="WB221" s="52"/>
      <c r="WC221" s="52"/>
      <c r="WD221" s="52"/>
      <c r="WE221" s="52"/>
      <c r="WF221" s="52"/>
      <c r="WG221" s="52"/>
      <c r="WH221" s="52"/>
      <c r="WI221" s="52"/>
      <c r="WJ221" s="52"/>
      <c r="WK221" s="52"/>
      <c r="WL221" s="52"/>
      <c r="WM221" s="52"/>
      <c r="WN221" s="52"/>
      <c r="WO221" s="52"/>
      <c r="WP221" s="52"/>
      <c r="WQ221" s="52"/>
      <c r="WR221" s="52"/>
      <c r="WS221" s="52"/>
      <c r="WT221" s="52"/>
      <c r="WU221" s="52"/>
      <c r="WV221" s="52"/>
      <c r="WW221" s="52"/>
      <c r="WX221" s="52"/>
      <c r="WY221" s="52"/>
      <c r="WZ221" s="52"/>
      <c r="XA221" s="52"/>
      <c r="XB221" s="52"/>
      <c r="XC221" s="52"/>
      <c r="XD221" s="52"/>
      <c r="XE221" s="52"/>
      <c r="XF221" s="52"/>
      <c r="XG221" s="52"/>
      <c r="XH221" s="52"/>
      <c r="XI221" s="52"/>
      <c r="XJ221" s="52"/>
      <c r="XK221" s="52"/>
      <c r="XL221" s="52"/>
      <c r="XM221" s="52"/>
      <c r="XN221" s="52"/>
      <c r="XO221" s="52"/>
      <c r="XP221" s="52"/>
      <c r="XQ221" s="52"/>
      <c r="XR221" s="52"/>
      <c r="XS221" s="52"/>
      <c r="XT221" s="52"/>
      <c r="XU221" s="52"/>
      <c r="XV221" s="52"/>
      <c r="XW221" s="52"/>
      <c r="XX221" s="52"/>
      <c r="XY221" s="52"/>
      <c r="XZ221" s="52"/>
      <c r="YA221" s="52"/>
      <c r="YB221" s="52"/>
      <c r="YC221" s="52"/>
      <c r="YD221" s="52"/>
      <c r="YE221" s="52"/>
      <c r="YF221" s="52"/>
      <c r="YG221" s="52"/>
      <c r="YH221" s="52"/>
      <c r="YI221" s="52"/>
      <c r="YJ221" s="52"/>
      <c r="YK221" s="52"/>
      <c r="YL221" s="52"/>
      <c r="YM221" s="52"/>
      <c r="YN221" s="52"/>
      <c r="YO221" s="52"/>
      <c r="YP221" s="52"/>
      <c r="YQ221" s="52"/>
      <c r="YR221" s="52"/>
      <c r="YS221" s="52"/>
    </row>
    <row r="222" spans="1:669" s="12" customFormat="1" ht="15.75" x14ac:dyDescent="0.25">
      <c r="A222" s="56" t="s">
        <v>161</v>
      </c>
      <c r="B222" s="85"/>
      <c r="C222" s="40"/>
      <c r="D222" s="40"/>
      <c r="E222" s="40"/>
      <c r="F222" s="40"/>
      <c r="G222" s="99"/>
      <c r="H222" s="99"/>
      <c r="I222" s="99"/>
      <c r="J222" s="99"/>
      <c r="K222" s="99"/>
      <c r="L222" s="99"/>
      <c r="M222" s="99"/>
      <c r="P222" s="64"/>
      <c r="Q222" s="64"/>
      <c r="R222" s="64"/>
      <c r="S222" s="64"/>
      <c r="T222" s="64"/>
      <c r="U222" s="64"/>
      <c r="V222" s="64"/>
      <c r="W222" s="64"/>
      <c r="X222" s="64"/>
      <c r="Y222" s="64"/>
      <c r="Z222" s="64"/>
      <c r="AA222" s="64"/>
      <c r="AB222" s="64"/>
      <c r="AC222" s="64"/>
      <c r="AD222" s="64"/>
      <c r="AE222" s="64"/>
      <c r="AF222" s="64"/>
      <c r="AG222" s="64"/>
      <c r="AH222" s="64"/>
      <c r="AI222" s="64"/>
      <c r="AJ222" s="64"/>
      <c r="AK222" s="64"/>
      <c r="AL222" s="64"/>
      <c r="AM222" s="64"/>
      <c r="AN222" s="64"/>
      <c r="AO222" s="64"/>
      <c r="AP222" s="64"/>
      <c r="AQ222" s="64"/>
      <c r="AR222" s="64"/>
      <c r="AS222" s="64"/>
      <c r="AT222" s="64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  <c r="BH222" s="32"/>
      <c r="BI222" s="32"/>
      <c r="BJ222" s="32"/>
      <c r="BK222" s="32"/>
      <c r="BL222" s="32"/>
      <c r="BM222" s="32"/>
      <c r="BN222" s="32"/>
      <c r="BO222" s="32"/>
      <c r="BP222" s="32"/>
      <c r="BQ222" s="32"/>
      <c r="BR222" s="32"/>
      <c r="BS222" s="32"/>
      <c r="BT222" s="32"/>
      <c r="BU222" s="32"/>
      <c r="BV222" s="32"/>
      <c r="BW222" s="32"/>
      <c r="BX222" s="32"/>
      <c r="BY222" s="32"/>
      <c r="BZ222" s="32"/>
      <c r="CA222" s="32"/>
      <c r="CB222" s="32"/>
      <c r="CC222" s="32"/>
      <c r="CD222" s="32"/>
      <c r="CE222" s="32"/>
      <c r="CF222" s="32"/>
      <c r="CG222" s="32"/>
      <c r="CH222" s="32"/>
      <c r="CI222" s="32"/>
      <c r="CJ222" s="32"/>
      <c r="CK222" s="32"/>
      <c r="CL222" s="32"/>
      <c r="CM222" s="32"/>
      <c r="CN222" s="32"/>
      <c r="CO222" s="32"/>
      <c r="CP222" s="32"/>
      <c r="CQ222" s="32"/>
      <c r="CR222" s="32"/>
      <c r="CS222" s="32"/>
      <c r="CT222" s="32"/>
      <c r="CU222" s="32"/>
      <c r="CV222" s="32"/>
      <c r="CW222" s="32"/>
      <c r="CX222" s="32"/>
      <c r="CY222" s="32"/>
      <c r="CZ222" s="32"/>
      <c r="DA222" s="32"/>
      <c r="DB222" s="32"/>
      <c r="DC222" s="32"/>
      <c r="DD222" s="32"/>
      <c r="DE222" s="32"/>
      <c r="DF222" s="32"/>
      <c r="DG222" s="32"/>
      <c r="DH222" s="32"/>
      <c r="DI222" s="32"/>
      <c r="DJ222" s="32"/>
      <c r="DK222" s="32"/>
      <c r="DL222" s="32"/>
      <c r="DM222" s="32"/>
      <c r="DN222" s="32"/>
      <c r="DO222" s="32"/>
      <c r="DP222" s="32"/>
      <c r="DQ222" s="32"/>
      <c r="DR222" s="32"/>
      <c r="DS222" s="32"/>
      <c r="DT222" s="32"/>
      <c r="DU222" s="32"/>
      <c r="DV222" s="32"/>
      <c r="DW222" s="32"/>
      <c r="DX222" s="32"/>
      <c r="DY222" s="32"/>
      <c r="DZ222" s="32"/>
      <c r="EA222" s="32"/>
      <c r="EB222" s="32"/>
      <c r="EC222" s="32"/>
      <c r="ED222" s="32"/>
      <c r="EE222" s="32"/>
      <c r="EF222" s="32"/>
      <c r="EG222" s="3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 s="32"/>
      <c r="NC222" s="32"/>
      <c r="ND222" s="32"/>
      <c r="NE222" s="32"/>
      <c r="NF222" s="32"/>
      <c r="NG222" s="32"/>
      <c r="NH222" s="32"/>
      <c r="NI222" s="32"/>
      <c r="NJ222" s="32"/>
      <c r="NK222" s="32"/>
      <c r="NL222" s="32"/>
      <c r="NM222" s="32"/>
      <c r="NN222" s="32"/>
      <c r="NO222" s="32"/>
      <c r="NP222" s="32"/>
      <c r="NQ222" s="32"/>
      <c r="NR222" s="32"/>
      <c r="NS222" s="32"/>
      <c r="NT222" s="32"/>
      <c r="NU222" s="32"/>
      <c r="NV222" s="32"/>
      <c r="NW222" s="32"/>
      <c r="NX222" s="32"/>
      <c r="NY222" s="32"/>
      <c r="NZ222" s="32"/>
      <c r="OA222" s="32"/>
      <c r="OB222" s="32"/>
      <c r="OC222" s="32"/>
      <c r="OD222" s="32"/>
      <c r="OE222" s="32"/>
      <c r="OF222" s="32"/>
      <c r="OG222" s="32"/>
      <c r="OH222" s="32"/>
      <c r="OI222" s="32"/>
      <c r="OJ222" s="32"/>
      <c r="OK222" s="32"/>
      <c r="OL222" s="32"/>
      <c r="OM222" s="32"/>
      <c r="ON222" s="32"/>
      <c r="OO222" s="32"/>
      <c r="OP222" s="32"/>
      <c r="OQ222" s="32"/>
      <c r="OR222" s="32"/>
      <c r="OS222" s="32"/>
      <c r="OT222" s="32"/>
      <c r="OU222" s="32"/>
      <c r="OV222" s="32"/>
      <c r="OW222" s="32"/>
      <c r="OX222" s="32"/>
      <c r="OY222" s="32"/>
      <c r="OZ222" s="32"/>
      <c r="PA222" s="32"/>
      <c r="PB222" s="32"/>
      <c r="PC222" s="32"/>
      <c r="PD222" s="32"/>
      <c r="PE222" s="32"/>
      <c r="PF222" s="32"/>
      <c r="PG222" s="32"/>
      <c r="PH222" s="32"/>
      <c r="PI222" s="32"/>
      <c r="PJ222" s="32"/>
      <c r="PK222" s="32"/>
      <c r="PL222" s="32"/>
      <c r="PM222" s="32"/>
      <c r="PN222" s="32"/>
      <c r="PO222" s="32"/>
      <c r="PP222" s="32"/>
      <c r="PQ222" s="32"/>
      <c r="PR222" s="32"/>
      <c r="PS222" s="32"/>
      <c r="PT222" s="32"/>
      <c r="PU222" s="32"/>
      <c r="PV222" s="32"/>
      <c r="PW222" s="32"/>
      <c r="PX222" s="32"/>
      <c r="PY222" s="32"/>
      <c r="PZ222" s="32"/>
      <c r="QA222" s="32"/>
      <c r="QB222" s="32"/>
      <c r="QC222" s="32"/>
      <c r="QD222" s="32"/>
      <c r="QE222" s="32"/>
      <c r="QF222" s="32"/>
      <c r="QG222" s="32"/>
      <c r="QH222" s="32"/>
      <c r="QI222" s="32"/>
      <c r="QJ222" s="32"/>
      <c r="QK222" s="32"/>
      <c r="QL222" s="32"/>
      <c r="QM222" s="32"/>
      <c r="QN222" s="32"/>
      <c r="QO222" s="32"/>
      <c r="QP222" s="32"/>
      <c r="QQ222" s="32"/>
      <c r="QR222" s="32"/>
      <c r="QS222" s="32"/>
      <c r="QT222" s="32"/>
      <c r="QU222" s="32"/>
      <c r="QV222" s="32"/>
      <c r="QW222" s="32"/>
      <c r="QX222" s="32"/>
      <c r="QY222" s="32"/>
      <c r="QZ222" s="32"/>
      <c r="RA222" s="32"/>
      <c r="RB222" s="32"/>
      <c r="RC222" s="32"/>
      <c r="RD222" s="32"/>
      <c r="RE222" s="32"/>
      <c r="RF222" s="32"/>
      <c r="RG222" s="32"/>
      <c r="RH222" s="32"/>
      <c r="RI222" s="32"/>
      <c r="RJ222" s="32"/>
      <c r="RK222" s="32"/>
      <c r="RL222" s="32"/>
      <c r="RM222" s="32"/>
      <c r="RN222" s="32"/>
      <c r="RO222" s="32"/>
      <c r="RP222" s="32"/>
      <c r="RQ222" s="32"/>
      <c r="RR222" s="32"/>
      <c r="RS222" s="32"/>
      <c r="RT222" s="32"/>
      <c r="RU222" s="32"/>
      <c r="RV222" s="32"/>
      <c r="RW222" s="32"/>
      <c r="RX222" s="32"/>
      <c r="RY222" s="32"/>
      <c r="RZ222" s="32"/>
      <c r="SA222" s="32"/>
      <c r="SB222" s="32"/>
      <c r="SC222" s="32"/>
      <c r="SD222" s="32"/>
      <c r="SE222" s="32"/>
      <c r="SF222" s="32"/>
      <c r="SG222" s="32"/>
      <c r="SH222" s="32"/>
      <c r="SI222" s="32"/>
      <c r="SJ222" s="32"/>
      <c r="SK222" s="32"/>
      <c r="SL222" s="32"/>
      <c r="SM222" s="32"/>
      <c r="SN222" s="32"/>
      <c r="SO222" s="32"/>
      <c r="SP222" s="32"/>
      <c r="SQ222" s="32"/>
      <c r="SR222" s="32"/>
      <c r="SS222" s="32"/>
      <c r="ST222" s="32"/>
      <c r="SU222" s="32"/>
      <c r="SV222" s="32"/>
      <c r="SW222" s="32"/>
      <c r="SX222" s="32"/>
      <c r="SY222" s="32"/>
      <c r="SZ222" s="32"/>
      <c r="TA222" s="32"/>
      <c r="TB222" s="32"/>
      <c r="TC222" s="32"/>
      <c r="TD222" s="32"/>
      <c r="TE222" s="32"/>
      <c r="TF222" s="32"/>
      <c r="TG222" s="32"/>
      <c r="TH222" s="32"/>
      <c r="TI222" s="32"/>
      <c r="TJ222" s="32"/>
      <c r="TK222" s="32"/>
      <c r="TL222" s="32"/>
      <c r="TM222" s="32"/>
      <c r="TN222" s="32"/>
      <c r="TO222" s="32"/>
      <c r="TP222" s="32"/>
      <c r="TQ222" s="32"/>
      <c r="TR222" s="32"/>
      <c r="TS222" s="32"/>
      <c r="TT222" s="32"/>
      <c r="TU222" s="32"/>
      <c r="TV222" s="32"/>
      <c r="TW222" s="32"/>
      <c r="TX222" s="32"/>
      <c r="TY222" s="32"/>
      <c r="TZ222" s="32"/>
      <c r="UA222" s="32"/>
      <c r="UB222" s="32"/>
      <c r="UC222" s="32"/>
      <c r="UD222" s="32"/>
      <c r="UE222" s="32"/>
      <c r="UF222" s="32"/>
      <c r="UG222" s="32"/>
      <c r="UH222" s="32"/>
      <c r="UI222" s="32"/>
      <c r="UJ222" s="32"/>
      <c r="UK222" s="32"/>
      <c r="UL222" s="32"/>
      <c r="UM222" s="32"/>
      <c r="UN222" s="32"/>
      <c r="UO222" s="32"/>
      <c r="UP222" s="32"/>
      <c r="UQ222" s="32"/>
      <c r="UR222" s="32"/>
      <c r="US222" s="32"/>
      <c r="UT222" s="32"/>
      <c r="UU222" s="32"/>
      <c r="UV222" s="32"/>
      <c r="UW222" s="32"/>
      <c r="UX222" s="32"/>
      <c r="UY222" s="32"/>
      <c r="UZ222" s="32"/>
      <c r="VA222" s="32"/>
      <c r="VB222" s="32"/>
      <c r="VC222" s="32"/>
      <c r="VD222" s="32"/>
      <c r="VE222" s="32"/>
      <c r="VF222" s="32"/>
      <c r="VG222" s="32"/>
      <c r="VH222" s="32"/>
      <c r="VI222" s="32"/>
      <c r="VJ222" s="32"/>
      <c r="VK222" s="32"/>
      <c r="VL222" s="32"/>
      <c r="VM222" s="32"/>
      <c r="VN222" s="32"/>
      <c r="VO222" s="32"/>
      <c r="VP222" s="32"/>
      <c r="VQ222" s="32"/>
      <c r="VR222" s="32"/>
      <c r="VS222" s="32"/>
      <c r="VT222" s="32"/>
      <c r="VU222" s="32"/>
      <c r="VV222" s="32"/>
      <c r="VW222" s="32"/>
      <c r="VX222" s="32"/>
      <c r="VY222" s="32"/>
      <c r="VZ222" s="32"/>
      <c r="WA222" s="32"/>
      <c r="WB222" s="32"/>
      <c r="WC222" s="32"/>
      <c r="WD222" s="32"/>
      <c r="WE222" s="32"/>
      <c r="WF222" s="32"/>
      <c r="WG222" s="32"/>
      <c r="WH222" s="32"/>
      <c r="WI222" s="32"/>
      <c r="WJ222" s="32"/>
      <c r="WK222" s="32"/>
      <c r="WL222" s="32"/>
      <c r="WM222" s="32"/>
      <c r="WN222" s="32"/>
      <c r="WO222" s="32"/>
      <c r="WP222" s="32"/>
      <c r="WQ222" s="32"/>
      <c r="WR222" s="32"/>
      <c r="WS222" s="32"/>
      <c r="WT222" s="32"/>
      <c r="WU222" s="32"/>
      <c r="WV222" s="32"/>
      <c r="WW222" s="32"/>
      <c r="WX222" s="32"/>
      <c r="WY222" s="32"/>
      <c r="WZ222" s="32"/>
      <c r="XA222" s="32"/>
      <c r="XB222" s="32"/>
      <c r="XC222" s="32"/>
      <c r="XD222" s="32"/>
      <c r="XE222" s="32"/>
      <c r="XF222" s="32"/>
      <c r="XG222" s="32"/>
      <c r="XH222" s="32"/>
      <c r="XI222" s="32"/>
      <c r="XJ222" s="32"/>
      <c r="XK222" s="32"/>
      <c r="XL222" s="32"/>
      <c r="XM222" s="32"/>
      <c r="XN222" s="32"/>
      <c r="XO222" s="32"/>
      <c r="XP222" s="32"/>
      <c r="XQ222" s="32"/>
      <c r="XR222" s="32"/>
      <c r="XS222" s="32"/>
      <c r="XT222" s="32"/>
      <c r="XU222" s="32"/>
      <c r="XV222" s="32"/>
      <c r="XW222" s="32"/>
      <c r="XX222" s="32"/>
      <c r="XY222" s="32"/>
      <c r="XZ222" s="32"/>
      <c r="YA222" s="32"/>
      <c r="YB222" s="32"/>
      <c r="YC222" s="32"/>
      <c r="YD222" s="32"/>
      <c r="YE222" s="32"/>
      <c r="YF222" s="32"/>
      <c r="YG222" s="32"/>
      <c r="YH222" s="32"/>
      <c r="YI222" s="32"/>
      <c r="YJ222" s="32"/>
      <c r="YK222" s="32"/>
      <c r="YL222" s="32"/>
      <c r="YM222" s="32"/>
      <c r="YN222" s="32"/>
      <c r="YO222" s="32"/>
      <c r="YP222" s="32"/>
      <c r="YQ222" s="32"/>
      <c r="YR222" s="32"/>
      <c r="YS222" s="32"/>
    </row>
    <row r="223" spans="1:669" s="12" customFormat="1" ht="15.75" x14ac:dyDescent="0.25">
      <c r="A223" s="74" t="s">
        <v>162</v>
      </c>
      <c r="B223" s="151" t="s">
        <v>159</v>
      </c>
      <c r="C223" s="75" t="s">
        <v>66</v>
      </c>
      <c r="D223" s="75" t="s">
        <v>199</v>
      </c>
      <c r="E223" s="76">
        <v>44470</v>
      </c>
      <c r="F223" s="77" t="s">
        <v>100</v>
      </c>
      <c r="G223" s="138">
        <v>60000</v>
      </c>
      <c r="H223" s="138">
        <v>1722</v>
      </c>
      <c r="I223" s="138">
        <v>3486.68</v>
      </c>
      <c r="J223" s="96">
        <v>1824</v>
      </c>
      <c r="K223" s="138">
        <v>803.8</v>
      </c>
      <c r="L223" s="138">
        <f>SUM(H223:K223)</f>
        <v>7836.4800000000005</v>
      </c>
      <c r="M223" s="138">
        <v>52163.519999999997</v>
      </c>
      <c r="P223" s="64"/>
      <c r="Q223" s="64"/>
      <c r="R223" s="64"/>
      <c r="S223" s="64"/>
      <c r="T223" s="64"/>
      <c r="U223" s="64"/>
      <c r="V223" s="64"/>
      <c r="W223" s="64"/>
      <c r="X223" s="64"/>
      <c r="Y223" s="64"/>
      <c r="Z223" s="64"/>
      <c r="AA223" s="64"/>
      <c r="AB223" s="64"/>
      <c r="AC223" s="64"/>
      <c r="AD223" s="64"/>
      <c r="AE223" s="64"/>
      <c r="AF223" s="64"/>
      <c r="AG223" s="64"/>
      <c r="AH223" s="64"/>
      <c r="AI223" s="64"/>
      <c r="AJ223" s="64"/>
      <c r="AK223" s="64"/>
      <c r="AL223" s="64"/>
      <c r="AM223" s="64"/>
      <c r="AN223" s="64"/>
      <c r="AO223" s="64"/>
      <c r="AP223" s="64"/>
      <c r="AQ223" s="64"/>
      <c r="AR223" s="64"/>
      <c r="AS223" s="64"/>
      <c r="AT223" s="64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  <c r="BH223" s="32"/>
      <c r="BI223" s="32"/>
      <c r="BJ223" s="32"/>
      <c r="BK223" s="32"/>
      <c r="BL223" s="32"/>
      <c r="BM223" s="32"/>
      <c r="BN223" s="32"/>
      <c r="BO223" s="32"/>
      <c r="BP223" s="32"/>
      <c r="BQ223" s="32"/>
      <c r="BR223" s="32"/>
      <c r="BS223" s="32"/>
      <c r="BT223" s="32"/>
      <c r="BU223" s="32"/>
      <c r="BV223" s="32"/>
      <c r="BW223" s="32"/>
      <c r="BX223" s="32"/>
      <c r="BY223" s="32"/>
      <c r="BZ223" s="32"/>
      <c r="CA223" s="32"/>
      <c r="CB223" s="32"/>
      <c r="CC223" s="32"/>
      <c r="CD223" s="32"/>
      <c r="CE223" s="32"/>
      <c r="CF223" s="32"/>
      <c r="CG223" s="32"/>
      <c r="CH223" s="32"/>
      <c r="CI223" s="32"/>
      <c r="CJ223" s="32"/>
      <c r="CK223" s="32"/>
      <c r="CL223" s="32"/>
      <c r="CM223" s="32"/>
      <c r="CN223" s="32"/>
      <c r="CO223" s="32"/>
      <c r="CP223" s="32"/>
      <c r="CQ223" s="32"/>
      <c r="CR223" s="32"/>
      <c r="CS223" s="32"/>
      <c r="CT223" s="32"/>
      <c r="CU223" s="32"/>
      <c r="CV223" s="32"/>
      <c r="CW223" s="32"/>
      <c r="CX223" s="32"/>
      <c r="CY223" s="32"/>
      <c r="CZ223" s="32"/>
      <c r="DA223" s="32"/>
      <c r="DB223" s="32"/>
      <c r="DC223" s="32"/>
      <c r="DD223" s="32"/>
      <c r="DE223" s="32"/>
      <c r="DF223" s="32"/>
      <c r="DG223" s="32"/>
      <c r="DH223" s="32"/>
      <c r="DI223" s="32"/>
      <c r="DJ223" s="32"/>
      <c r="DK223" s="32"/>
      <c r="DL223" s="32"/>
      <c r="DM223" s="32"/>
      <c r="DN223" s="32"/>
      <c r="DO223" s="32"/>
      <c r="DP223" s="32"/>
      <c r="DQ223" s="32"/>
      <c r="DR223" s="32"/>
      <c r="DS223" s="32"/>
      <c r="DT223" s="32"/>
      <c r="DU223" s="32"/>
      <c r="DV223" s="32"/>
      <c r="DW223" s="32"/>
      <c r="DX223" s="32"/>
      <c r="DY223" s="32"/>
      <c r="DZ223" s="32"/>
      <c r="EA223" s="32"/>
      <c r="EB223" s="32"/>
      <c r="EC223" s="32"/>
      <c r="ED223" s="32"/>
      <c r="EE223" s="32"/>
      <c r="EF223" s="32"/>
      <c r="EG223" s="32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 s="32"/>
      <c r="NC223" s="32"/>
      <c r="ND223" s="32"/>
      <c r="NE223" s="32"/>
      <c r="NF223" s="32"/>
      <c r="NG223" s="32"/>
      <c r="NH223" s="32"/>
      <c r="NI223" s="32"/>
      <c r="NJ223" s="32"/>
      <c r="NK223" s="32"/>
      <c r="NL223" s="32"/>
      <c r="NM223" s="32"/>
      <c r="NN223" s="32"/>
      <c r="NO223" s="32"/>
      <c r="NP223" s="32"/>
      <c r="NQ223" s="32"/>
      <c r="NR223" s="32"/>
      <c r="NS223" s="32"/>
      <c r="NT223" s="32"/>
      <c r="NU223" s="32"/>
      <c r="NV223" s="32"/>
      <c r="NW223" s="32"/>
      <c r="NX223" s="32"/>
      <c r="NY223" s="32"/>
      <c r="NZ223" s="32"/>
      <c r="OA223" s="32"/>
      <c r="OB223" s="32"/>
      <c r="OC223" s="32"/>
      <c r="OD223" s="32"/>
      <c r="OE223" s="32"/>
      <c r="OF223" s="32"/>
      <c r="OG223" s="32"/>
      <c r="OH223" s="32"/>
      <c r="OI223" s="32"/>
      <c r="OJ223" s="32"/>
      <c r="OK223" s="32"/>
      <c r="OL223" s="32"/>
      <c r="OM223" s="32"/>
      <c r="ON223" s="32"/>
      <c r="OO223" s="32"/>
      <c r="OP223" s="32"/>
      <c r="OQ223" s="32"/>
      <c r="OR223" s="32"/>
      <c r="OS223" s="32"/>
      <c r="OT223" s="32"/>
      <c r="OU223" s="32"/>
      <c r="OV223" s="32"/>
      <c r="OW223" s="32"/>
      <c r="OX223" s="32"/>
      <c r="OY223" s="32"/>
      <c r="OZ223" s="32"/>
      <c r="PA223" s="32"/>
      <c r="PB223" s="32"/>
      <c r="PC223" s="32"/>
      <c r="PD223" s="32"/>
      <c r="PE223" s="32"/>
      <c r="PF223" s="32"/>
      <c r="PG223" s="32"/>
      <c r="PH223" s="32"/>
      <c r="PI223" s="32"/>
      <c r="PJ223" s="32"/>
      <c r="PK223" s="32"/>
      <c r="PL223" s="32"/>
      <c r="PM223" s="32"/>
      <c r="PN223" s="32"/>
      <c r="PO223" s="32"/>
      <c r="PP223" s="32"/>
      <c r="PQ223" s="32"/>
      <c r="PR223" s="32"/>
      <c r="PS223" s="32"/>
      <c r="PT223" s="32"/>
      <c r="PU223" s="32"/>
      <c r="PV223" s="32"/>
      <c r="PW223" s="32"/>
      <c r="PX223" s="32"/>
      <c r="PY223" s="32"/>
      <c r="PZ223" s="32"/>
      <c r="QA223" s="32"/>
      <c r="QB223" s="32"/>
      <c r="QC223" s="32"/>
      <c r="QD223" s="32"/>
      <c r="QE223" s="32"/>
      <c r="QF223" s="32"/>
      <c r="QG223" s="32"/>
      <c r="QH223" s="32"/>
      <c r="QI223" s="32"/>
      <c r="QJ223" s="32"/>
      <c r="QK223" s="32"/>
      <c r="QL223" s="32"/>
      <c r="QM223" s="32"/>
      <c r="QN223" s="32"/>
      <c r="QO223" s="32"/>
      <c r="QP223" s="32"/>
      <c r="QQ223" s="32"/>
      <c r="QR223" s="32"/>
      <c r="QS223" s="32"/>
      <c r="QT223" s="32"/>
      <c r="QU223" s="32"/>
      <c r="QV223" s="32"/>
      <c r="QW223" s="32"/>
      <c r="QX223" s="32"/>
      <c r="QY223" s="32"/>
      <c r="QZ223" s="32"/>
      <c r="RA223" s="32"/>
      <c r="RB223" s="32"/>
      <c r="RC223" s="32"/>
      <c r="RD223" s="32"/>
      <c r="RE223" s="32"/>
      <c r="RF223" s="32"/>
      <c r="RG223" s="32"/>
      <c r="RH223" s="32"/>
      <c r="RI223" s="32"/>
      <c r="RJ223" s="32"/>
      <c r="RK223" s="32"/>
      <c r="RL223" s="32"/>
      <c r="RM223" s="32"/>
      <c r="RN223" s="32"/>
      <c r="RO223" s="32"/>
      <c r="RP223" s="32"/>
      <c r="RQ223" s="32"/>
      <c r="RR223" s="32"/>
      <c r="RS223" s="32"/>
      <c r="RT223" s="32"/>
      <c r="RU223" s="32"/>
      <c r="RV223" s="32"/>
      <c r="RW223" s="32"/>
      <c r="RX223" s="32"/>
      <c r="RY223" s="32"/>
      <c r="RZ223" s="32"/>
      <c r="SA223" s="32"/>
      <c r="SB223" s="32"/>
      <c r="SC223" s="32"/>
      <c r="SD223" s="32"/>
      <c r="SE223" s="32"/>
      <c r="SF223" s="32"/>
      <c r="SG223" s="32"/>
      <c r="SH223" s="32"/>
      <c r="SI223" s="32"/>
      <c r="SJ223" s="32"/>
      <c r="SK223" s="32"/>
      <c r="SL223" s="32"/>
      <c r="SM223" s="32"/>
      <c r="SN223" s="32"/>
      <c r="SO223" s="32"/>
      <c r="SP223" s="32"/>
      <c r="SQ223" s="32"/>
      <c r="SR223" s="32"/>
      <c r="SS223" s="32"/>
      <c r="ST223" s="32"/>
      <c r="SU223" s="32"/>
      <c r="SV223" s="32"/>
      <c r="SW223" s="32"/>
      <c r="SX223" s="32"/>
      <c r="SY223" s="32"/>
      <c r="SZ223" s="32"/>
      <c r="TA223" s="32"/>
      <c r="TB223" s="32"/>
      <c r="TC223" s="32"/>
      <c r="TD223" s="32"/>
      <c r="TE223" s="32"/>
      <c r="TF223" s="32"/>
      <c r="TG223" s="32"/>
      <c r="TH223" s="32"/>
      <c r="TI223" s="32"/>
      <c r="TJ223" s="32"/>
      <c r="TK223" s="32"/>
      <c r="TL223" s="32"/>
      <c r="TM223" s="32"/>
      <c r="TN223" s="32"/>
      <c r="TO223" s="32"/>
      <c r="TP223" s="32"/>
      <c r="TQ223" s="32"/>
      <c r="TR223" s="32"/>
      <c r="TS223" s="32"/>
      <c r="TT223" s="32"/>
      <c r="TU223" s="32"/>
      <c r="TV223" s="32"/>
      <c r="TW223" s="32"/>
      <c r="TX223" s="32"/>
      <c r="TY223" s="32"/>
      <c r="TZ223" s="32"/>
      <c r="UA223" s="32"/>
      <c r="UB223" s="32"/>
      <c r="UC223" s="32"/>
      <c r="UD223" s="32"/>
      <c r="UE223" s="32"/>
      <c r="UF223" s="32"/>
      <c r="UG223" s="32"/>
      <c r="UH223" s="32"/>
      <c r="UI223" s="32"/>
      <c r="UJ223" s="32"/>
      <c r="UK223" s="32"/>
      <c r="UL223" s="32"/>
      <c r="UM223" s="32"/>
      <c r="UN223" s="32"/>
      <c r="UO223" s="32"/>
      <c r="UP223" s="32"/>
      <c r="UQ223" s="32"/>
      <c r="UR223" s="32"/>
      <c r="US223" s="32"/>
      <c r="UT223" s="32"/>
      <c r="UU223" s="32"/>
      <c r="UV223" s="32"/>
      <c r="UW223" s="32"/>
      <c r="UX223" s="32"/>
      <c r="UY223" s="32"/>
      <c r="UZ223" s="32"/>
      <c r="VA223" s="32"/>
      <c r="VB223" s="32"/>
      <c r="VC223" s="32"/>
      <c r="VD223" s="32"/>
      <c r="VE223" s="32"/>
      <c r="VF223" s="32"/>
      <c r="VG223" s="32"/>
      <c r="VH223" s="32"/>
      <c r="VI223" s="32"/>
      <c r="VJ223" s="32"/>
      <c r="VK223" s="32"/>
      <c r="VL223" s="32"/>
      <c r="VM223" s="32"/>
      <c r="VN223" s="32"/>
      <c r="VO223" s="32"/>
      <c r="VP223" s="32"/>
      <c r="VQ223" s="32"/>
      <c r="VR223" s="32"/>
      <c r="VS223" s="32"/>
      <c r="VT223" s="32"/>
      <c r="VU223" s="32"/>
      <c r="VV223" s="32"/>
      <c r="VW223" s="32"/>
      <c r="VX223" s="32"/>
      <c r="VY223" s="32"/>
      <c r="VZ223" s="32"/>
      <c r="WA223" s="32"/>
      <c r="WB223" s="32"/>
      <c r="WC223" s="32"/>
      <c r="WD223" s="32"/>
      <c r="WE223" s="32"/>
      <c r="WF223" s="32"/>
      <c r="WG223" s="32"/>
      <c r="WH223" s="32"/>
      <c r="WI223" s="32"/>
      <c r="WJ223" s="32"/>
      <c r="WK223" s="32"/>
      <c r="WL223" s="32"/>
      <c r="WM223" s="32"/>
      <c r="WN223" s="32"/>
      <c r="WO223" s="32"/>
      <c r="WP223" s="32"/>
      <c r="WQ223" s="32"/>
      <c r="WR223" s="32"/>
      <c r="WS223" s="32"/>
      <c r="WT223" s="32"/>
      <c r="WU223" s="32"/>
      <c r="WV223" s="32"/>
      <c r="WW223" s="32"/>
      <c r="WX223" s="32"/>
      <c r="WY223" s="32"/>
      <c r="WZ223" s="32"/>
      <c r="XA223" s="32"/>
      <c r="XB223" s="32"/>
      <c r="XC223" s="32"/>
      <c r="XD223" s="32"/>
      <c r="XE223" s="32"/>
      <c r="XF223" s="32"/>
      <c r="XG223" s="32"/>
      <c r="XH223" s="32"/>
      <c r="XI223" s="32"/>
      <c r="XJ223" s="32"/>
      <c r="XK223" s="32"/>
      <c r="XL223" s="32"/>
      <c r="XM223" s="32"/>
      <c r="XN223" s="32"/>
      <c r="XO223" s="32"/>
      <c r="XP223" s="32"/>
      <c r="XQ223" s="32"/>
      <c r="XR223" s="32"/>
      <c r="XS223" s="32"/>
      <c r="XT223" s="32"/>
      <c r="XU223" s="32"/>
      <c r="XV223" s="32"/>
      <c r="XW223" s="32"/>
      <c r="XX223" s="32"/>
      <c r="XY223" s="32"/>
      <c r="XZ223" s="32"/>
      <c r="YA223" s="32"/>
      <c r="YB223" s="32"/>
      <c r="YC223" s="32"/>
      <c r="YD223" s="32"/>
      <c r="YE223" s="32"/>
      <c r="YF223" s="32"/>
      <c r="YG223" s="32"/>
      <c r="YH223" s="32"/>
      <c r="YI223" s="32"/>
      <c r="YJ223" s="32"/>
      <c r="YK223" s="32"/>
      <c r="YL223" s="32"/>
      <c r="YM223" s="32"/>
      <c r="YN223" s="32"/>
      <c r="YO223" s="32"/>
      <c r="YP223" s="32"/>
      <c r="YQ223" s="32"/>
      <c r="YR223" s="32"/>
      <c r="YS223" s="32"/>
    </row>
    <row r="224" spans="1:669" s="12" customFormat="1" ht="15.75" x14ac:dyDescent="0.25">
      <c r="A224" s="74" t="s">
        <v>163</v>
      </c>
      <c r="B224" s="151" t="s">
        <v>159</v>
      </c>
      <c r="C224" s="75" t="s">
        <v>67</v>
      </c>
      <c r="D224" s="75" t="s">
        <v>199</v>
      </c>
      <c r="E224" s="76">
        <v>44593</v>
      </c>
      <c r="F224" s="77" t="s">
        <v>100</v>
      </c>
      <c r="G224" s="138">
        <v>76000</v>
      </c>
      <c r="H224" s="138">
        <v>2181.1999999999998</v>
      </c>
      <c r="I224" s="138">
        <v>6497.56</v>
      </c>
      <c r="J224" s="96">
        <v>2310.4</v>
      </c>
      <c r="K224" s="138">
        <v>25</v>
      </c>
      <c r="L224" s="138">
        <v>11014.16</v>
      </c>
      <c r="M224" s="138">
        <v>64985.84</v>
      </c>
      <c r="P224" s="64"/>
      <c r="Q224" s="64"/>
      <c r="R224" s="64"/>
      <c r="S224" s="64"/>
      <c r="T224" s="64"/>
      <c r="U224" s="64"/>
      <c r="V224" s="64"/>
      <c r="W224" s="64"/>
      <c r="X224" s="64"/>
      <c r="Y224" s="64"/>
      <c r="Z224" s="64"/>
      <c r="AA224" s="64"/>
      <c r="AB224" s="64"/>
      <c r="AC224" s="64"/>
      <c r="AD224" s="64"/>
      <c r="AE224" s="64"/>
      <c r="AF224" s="64"/>
      <c r="AG224" s="64"/>
      <c r="AH224" s="64"/>
      <c r="AI224" s="64"/>
      <c r="AJ224" s="64"/>
      <c r="AK224" s="64"/>
      <c r="AL224" s="64"/>
      <c r="AM224" s="64"/>
      <c r="AN224" s="64"/>
      <c r="AO224" s="64"/>
      <c r="AP224" s="64"/>
      <c r="AQ224" s="64"/>
      <c r="AR224" s="64"/>
      <c r="AS224" s="64"/>
      <c r="AT224" s="64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  <c r="BH224" s="32"/>
      <c r="BI224" s="32"/>
      <c r="BJ224" s="32"/>
      <c r="BK224" s="32"/>
      <c r="BL224" s="32"/>
      <c r="BM224" s="32"/>
      <c r="BN224" s="32"/>
      <c r="BO224" s="32"/>
      <c r="BP224" s="32"/>
      <c r="BQ224" s="32"/>
      <c r="BR224" s="32"/>
      <c r="BS224" s="32"/>
      <c r="BT224" s="32"/>
      <c r="BU224" s="32"/>
      <c r="BV224" s="32"/>
      <c r="BW224" s="32"/>
      <c r="BX224" s="32"/>
      <c r="BY224" s="32"/>
      <c r="BZ224" s="32"/>
      <c r="CA224" s="32"/>
      <c r="CB224" s="32"/>
      <c r="CC224" s="32"/>
      <c r="CD224" s="32"/>
      <c r="CE224" s="32"/>
      <c r="CF224" s="32"/>
      <c r="CG224" s="32"/>
      <c r="CH224" s="32"/>
      <c r="CI224" s="32"/>
      <c r="CJ224" s="32"/>
      <c r="CK224" s="32"/>
      <c r="CL224" s="32"/>
      <c r="CM224" s="32"/>
      <c r="CN224" s="32"/>
      <c r="CO224" s="32"/>
      <c r="CP224" s="32"/>
      <c r="CQ224" s="32"/>
      <c r="CR224" s="32"/>
      <c r="CS224" s="32"/>
      <c r="CT224" s="32"/>
      <c r="CU224" s="32"/>
      <c r="CV224" s="32"/>
      <c r="CW224" s="32"/>
      <c r="CX224" s="32"/>
      <c r="CY224" s="32"/>
      <c r="CZ224" s="32"/>
      <c r="DA224" s="32"/>
      <c r="DB224" s="32"/>
      <c r="DC224" s="32"/>
      <c r="DD224" s="32"/>
      <c r="DE224" s="32"/>
      <c r="DF224" s="32"/>
      <c r="DG224" s="32"/>
      <c r="DH224" s="32"/>
      <c r="DI224" s="32"/>
      <c r="DJ224" s="32"/>
      <c r="DK224" s="32"/>
      <c r="DL224" s="32"/>
      <c r="DM224" s="32"/>
      <c r="DN224" s="32"/>
      <c r="DO224" s="32"/>
      <c r="DP224" s="32"/>
      <c r="DQ224" s="32"/>
      <c r="DR224" s="32"/>
      <c r="DS224" s="32"/>
      <c r="DT224" s="32"/>
      <c r="DU224" s="32"/>
      <c r="DV224" s="32"/>
      <c r="DW224" s="32"/>
      <c r="DX224" s="32"/>
      <c r="DY224" s="32"/>
      <c r="DZ224" s="32"/>
      <c r="EA224" s="32"/>
      <c r="EB224" s="32"/>
      <c r="EC224" s="32"/>
      <c r="ED224" s="32"/>
      <c r="EE224" s="32"/>
      <c r="EF224" s="32"/>
      <c r="EG224" s="32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 s="32"/>
      <c r="NC224" s="32"/>
      <c r="ND224" s="32"/>
      <c r="NE224" s="32"/>
      <c r="NF224" s="32"/>
      <c r="NG224" s="32"/>
      <c r="NH224" s="32"/>
      <c r="NI224" s="32"/>
      <c r="NJ224" s="32"/>
      <c r="NK224" s="32"/>
      <c r="NL224" s="32"/>
      <c r="NM224" s="32"/>
      <c r="NN224" s="32"/>
      <c r="NO224" s="32"/>
      <c r="NP224" s="32"/>
      <c r="NQ224" s="32"/>
      <c r="NR224" s="32"/>
      <c r="NS224" s="32"/>
      <c r="NT224" s="32"/>
      <c r="NU224" s="32"/>
      <c r="NV224" s="32"/>
      <c r="NW224" s="32"/>
      <c r="NX224" s="32"/>
      <c r="NY224" s="32"/>
      <c r="NZ224" s="32"/>
      <c r="OA224" s="32"/>
      <c r="OB224" s="32"/>
      <c r="OC224" s="32"/>
      <c r="OD224" s="32"/>
      <c r="OE224" s="32"/>
      <c r="OF224" s="32"/>
      <c r="OG224" s="32"/>
      <c r="OH224" s="32"/>
      <c r="OI224" s="32"/>
      <c r="OJ224" s="32"/>
      <c r="OK224" s="32"/>
      <c r="OL224" s="32"/>
      <c r="OM224" s="32"/>
      <c r="ON224" s="32"/>
      <c r="OO224" s="32"/>
      <c r="OP224" s="32"/>
      <c r="OQ224" s="32"/>
      <c r="OR224" s="32"/>
      <c r="OS224" s="32"/>
      <c r="OT224" s="32"/>
      <c r="OU224" s="32"/>
      <c r="OV224" s="32"/>
      <c r="OW224" s="32"/>
      <c r="OX224" s="32"/>
      <c r="OY224" s="32"/>
      <c r="OZ224" s="32"/>
      <c r="PA224" s="32"/>
      <c r="PB224" s="32"/>
      <c r="PC224" s="32"/>
      <c r="PD224" s="32"/>
      <c r="PE224" s="32"/>
      <c r="PF224" s="32"/>
      <c r="PG224" s="32"/>
      <c r="PH224" s="32"/>
      <c r="PI224" s="32"/>
      <c r="PJ224" s="32"/>
      <c r="PK224" s="32"/>
      <c r="PL224" s="32"/>
      <c r="PM224" s="32"/>
      <c r="PN224" s="32"/>
      <c r="PO224" s="32"/>
      <c r="PP224" s="32"/>
      <c r="PQ224" s="32"/>
      <c r="PR224" s="32"/>
      <c r="PS224" s="32"/>
      <c r="PT224" s="32"/>
      <c r="PU224" s="32"/>
      <c r="PV224" s="32"/>
      <c r="PW224" s="32"/>
      <c r="PX224" s="32"/>
      <c r="PY224" s="32"/>
      <c r="PZ224" s="32"/>
      <c r="QA224" s="32"/>
      <c r="QB224" s="32"/>
      <c r="QC224" s="32"/>
      <c r="QD224" s="32"/>
      <c r="QE224" s="32"/>
      <c r="QF224" s="32"/>
      <c r="QG224" s="32"/>
      <c r="QH224" s="32"/>
      <c r="QI224" s="32"/>
      <c r="QJ224" s="32"/>
      <c r="QK224" s="32"/>
      <c r="QL224" s="32"/>
      <c r="QM224" s="32"/>
      <c r="QN224" s="32"/>
      <c r="QO224" s="32"/>
      <c r="QP224" s="32"/>
      <c r="QQ224" s="32"/>
      <c r="QR224" s="32"/>
      <c r="QS224" s="32"/>
      <c r="QT224" s="32"/>
      <c r="QU224" s="32"/>
      <c r="QV224" s="32"/>
      <c r="QW224" s="32"/>
      <c r="QX224" s="32"/>
      <c r="QY224" s="32"/>
      <c r="QZ224" s="32"/>
      <c r="RA224" s="32"/>
      <c r="RB224" s="32"/>
      <c r="RC224" s="32"/>
      <c r="RD224" s="32"/>
      <c r="RE224" s="32"/>
      <c r="RF224" s="32"/>
      <c r="RG224" s="32"/>
      <c r="RH224" s="32"/>
      <c r="RI224" s="32"/>
      <c r="RJ224" s="32"/>
      <c r="RK224" s="32"/>
      <c r="RL224" s="32"/>
      <c r="RM224" s="32"/>
      <c r="RN224" s="32"/>
      <c r="RO224" s="32"/>
      <c r="RP224" s="32"/>
      <c r="RQ224" s="32"/>
      <c r="RR224" s="32"/>
      <c r="RS224" s="32"/>
      <c r="RT224" s="32"/>
      <c r="RU224" s="32"/>
      <c r="RV224" s="32"/>
      <c r="RW224" s="32"/>
      <c r="RX224" s="32"/>
      <c r="RY224" s="32"/>
      <c r="RZ224" s="32"/>
      <c r="SA224" s="32"/>
      <c r="SB224" s="32"/>
      <c r="SC224" s="32"/>
      <c r="SD224" s="32"/>
      <c r="SE224" s="32"/>
      <c r="SF224" s="32"/>
      <c r="SG224" s="32"/>
      <c r="SH224" s="32"/>
      <c r="SI224" s="32"/>
      <c r="SJ224" s="32"/>
      <c r="SK224" s="32"/>
      <c r="SL224" s="32"/>
      <c r="SM224" s="32"/>
      <c r="SN224" s="32"/>
      <c r="SO224" s="32"/>
      <c r="SP224" s="32"/>
      <c r="SQ224" s="32"/>
      <c r="SR224" s="32"/>
      <c r="SS224" s="32"/>
      <c r="ST224" s="32"/>
      <c r="SU224" s="32"/>
      <c r="SV224" s="32"/>
      <c r="SW224" s="32"/>
      <c r="SX224" s="32"/>
      <c r="SY224" s="32"/>
      <c r="SZ224" s="32"/>
      <c r="TA224" s="32"/>
      <c r="TB224" s="32"/>
      <c r="TC224" s="32"/>
      <c r="TD224" s="32"/>
      <c r="TE224" s="32"/>
      <c r="TF224" s="32"/>
      <c r="TG224" s="32"/>
      <c r="TH224" s="32"/>
      <c r="TI224" s="32"/>
      <c r="TJ224" s="32"/>
      <c r="TK224" s="32"/>
      <c r="TL224" s="32"/>
      <c r="TM224" s="32"/>
      <c r="TN224" s="32"/>
      <c r="TO224" s="32"/>
      <c r="TP224" s="32"/>
      <c r="TQ224" s="32"/>
      <c r="TR224" s="32"/>
      <c r="TS224" s="32"/>
      <c r="TT224" s="32"/>
      <c r="TU224" s="32"/>
      <c r="TV224" s="32"/>
      <c r="TW224" s="32"/>
      <c r="TX224" s="32"/>
      <c r="TY224" s="32"/>
      <c r="TZ224" s="32"/>
      <c r="UA224" s="32"/>
      <c r="UB224" s="32"/>
      <c r="UC224" s="32"/>
      <c r="UD224" s="32"/>
      <c r="UE224" s="32"/>
      <c r="UF224" s="32"/>
      <c r="UG224" s="32"/>
      <c r="UH224" s="32"/>
      <c r="UI224" s="32"/>
      <c r="UJ224" s="32"/>
      <c r="UK224" s="32"/>
      <c r="UL224" s="32"/>
      <c r="UM224" s="32"/>
      <c r="UN224" s="32"/>
      <c r="UO224" s="32"/>
      <c r="UP224" s="32"/>
      <c r="UQ224" s="32"/>
      <c r="UR224" s="32"/>
      <c r="US224" s="32"/>
      <c r="UT224" s="32"/>
      <c r="UU224" s="32"/>
      <c r="UV224" s="32"/>
      <c r="UW224" s="32"/>
      <c r="UX224" s="32"/>
      <c r="UY224" s="32"/>
      <c r="UZ224" s="32"/>
      <c r="VA224" s="32"/>
      <c r="VB224" s="32"/>
      <c r="VC224" s="32"/>
      <c r="VD224" s="32"/>
      <c r="VE224" s="32"/>
      <c r="VF224" s="32"/>
      <c r="VG224" s="32"/>
      <c r="VH224" s="32"/>
      <c r="VI224" s="32"/>
      <c r="VJ224" s="32"/>
      <c r="VK224" s="32"/>
      <c r="VL224" s="32"/>
      <c r="VM224" s="32"/>
      <c r="VN224" s="32"/>
      <c r="VO224" s="32"/>
      <c r="VP224" s="32"/>
      <c r="VQ224" s="32"/>
      <c r="VR224" s="32"/>
      <c r="VS224" s="32"/>
      <c r="VT224" s="32"/>
      <c r="VU224" s="32"/>
      <c r="VV224" s="32"/>
      <c r="VW224" s="32"/>
      <c r="VX224" s="32"/>
      <c r="VY224" s="32"/>
      <c r="VZ224" s="32"/>
      <c r="WA224" s="32"/>
      <c r="WB224" s="32"/>
      <c r="WC224" s="32"/>
      <c r="WD224" s="32"/>
      <c r="WE224" s="32"/>
      <c r="WF224" s="32"/>
      <c r="WG224" s="32"/>
      <c r="WH224" s="32"/>
      <c r="WI224" s="32"/>
      <c r="WJ224" s="32"/>
      <c r="WK224" s="32"/>
      <c r="WL224" s="32"/>
      <c r="WM224" s="32"/>
      <c r="WN224" s="32"/>
      <c r="WO224" s="32"/>
      <c r="WP224" s="32"/>
      <c r="WQ224" s="32"/>
      <c r="WR224" s="32"/>
      <c r="WS224" s="32"/>
      <c r="WT224" s="32"/>
      <c r="WU224" s="32"/>
      <c r="WV224" s="32"/>
      <c r="WW224" s="32"/>
      <c r="WX224" s="32"/>
      <c r="WY224" s="32"/>
      <c r="WZ224" s="32"/>
      <c r="XA224" s="32"/>
      <c r="XB224" s="32"/>
      <c r="XC224" s="32"/>
      <c r="XD224" s="32"/>
      <c r="XE224" s="32"/>
      <c r="XF224" s="32"/>
      <c r="XG224" s="32"/>
      <c r="XH224" s="32"/>
      <c r="XI224" s="32"/>
      <c r="XJ224" s="32"/>
      <c r="XK224" s="32"/>
      <c r="XL224" s="32"/>
      <c r="XM224" s="32"/>
      <c r="XN224" s="32"/>
      <c r="XO224" s="32"/>
      <c r="XP224" s="32"/>
      <c r="XQ224" s="32"/>
      <c r="XR224" s="32"/>
      <c r="XS224" s="32"/>
      <c r="XT224" s="32"/>
      <c r="XU224" s="32"/>
      <c r="XV224" s="32"/>
      <c r="XW224" s="32"/>
      <c r="XX224" s="32"/>
      <c r="XY224" s="32"/>
      <c r="XZ224" s="32"/>
      <c r="YA224" s="32"/>
      <c r="YB224" s="32"/>
      <c r="YC224" s="32"/>
      <c r="YD224" s="32"/>
      <c r="YE224" s="32"/>
      <c r="YF224" s="32"/>
      <c r="YG224" s="32"/>
      <c r="YH224" s="32"/>
      <c r="YI224" s="32"/>
      <c r="YJ224" s="32"/>
      <c r="YK224" s="32"/>
      <c r="YL224" s="32"/>
      <c r="YM224" s="32"/>
      <c r="YN224" s="32"/>
      <c r="YO224" s="32"/>
      <c r="YP224" s="32"/>
      <c r="YQ224" s="32"/>
      <c r="YR224" s="32"/>
      <c r="YS224" s="32"/>
    </row>
    <row r="225" spans="1:669" s="12" customFormat="1" ht="15.75" x14ac:dyDescent="0.25">
      <c r="A225" s="74" t="s">
        <v>166</v>
      </c>
      <c r="B225" s="151" t="s">
        <v>50</v>
      </c>
      <c r="C225" s="75" t="s">
        <v>66</v>
      </c>
      <c r="D225" s="75" t="s">
        <v>199</v>
      </c>
      <c r="E225" s="76">
        <v>44662</v>
      </c>
      <c r="F225" s="77" t="s">
        <v>100</v>
      </c>
      <c r="G225" s="138">
        <v>115000</v>
      </c>
      <c r="H225" s="138">
        <v>3300.5</v>
      </c>
      <c r="I225" s="138">
        <v>15633.74</v>
      </c>
      <c r="J225" s="96">
        <v>3496</v>
      </c>
      <c r="K225" s="138">
        <v>25</v>
      </c>
      <c r="L225" s="138">
        <v>22455.24</v>
      </c>
      <c r="M225" s="138">
        <v>92544.76</v>
      </c>
      <c r="P225" s="64"/>
      <c r="Q225" s="64"/>
      <c r="R225" s="64"/>
      <c r="S225" s="64"/>
      <c r="T225" s="64"/>
      <c r="U225" s="64"/>
      <c r="V225" s="64"/>
      <c r="W225" s="64"/>
      <c r="X225" s="64"/>
      <c r="Y225" s="64"/>
      <c r="Z225" s="64"/>
      <c r="AA225" s="64"/>
      <c r="AB225" s="64"/>
      <c r="AC225" s="64"/>
      <c r="AD225" s="64"/>
      <c r="AE225" s="64"/>
      <c r="AF225" s="64"/>
      <c r="AG225" s="64"/>
      <c r="AH225" s="64"/>
      <c r="AI225" s="64"/>
      <c r="AJ225" s="64"/>
      <c r="AK225" s="64"/>
      <c r="AL225" s="64"/>
      <c r="AM225" s="64"/>
      <c r="AN225" s="64"/>
      <c r="AO225" s="64"/>
      <c r="AP225" s="64"/>
      <c r="AQ225" s="64"/>
      <c r="AR225" s="64"/>
      <c r="AS225" s="64"/>
      <c r="AT225" s="64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  <c r="BH225" s="32"/>
      <c r="BI225" s="32"/>
      <c r="BJ225" s="32"/>
      <c r="BK225" s="32"/>
      <c r="BL225" s="32"/>
      <c r="BM225" s="32"/>
      <c r="BN225" s="32"/>
      <c r="BO225" s="32"/>
      <c r="BP225" s="32"/>
      <c r="BQ225" s="32"/>
      <c r="BR225" s="32"/>
      <c r="BS225" s="32"/>
      <c r="BT225" s="32"/>
      <c r="BU225" s="32"/>
      <c r="BV225" s="32"/>
      <c r="BW225" s="32"/>
      <c r="BX225" s="32"/>
      <c r="BY225" s="32"/>
      <c r="BZ225" s="32"/>
      <c r="CA225" s="32"/>
      <c r="CB225" s="32"/>
      <c r="CC225" s="32"/>
      <c r="CD225" s="32"/>
      <c r="CE225" s="32"/>
      <c r="CF225" s="32"/>
      <c r="CG225" s="32"/>
      <c r="CH225" s="32"/>
      <c r="CI225" s="32"/>
      <c r="CJ225" s="32"/>
      <c r="CK225" s="32"/>
      <c r="CL225" s="32"/>
      <c r="CM225" s="32"/>
      <c r="CN225" s="32"/>
      <c r="CO225" s="32"/>
      <c r="CP225" s="32"/>
      <c r="CQ225" s="32"/>
      <c r="CR225" s="32"/>
      <c r="CS225" s="32"/>
      <c r="CT225" s="32"/>
      <c r="CU225" s="32"/>
      <c r="CV225" s="32"/>
      <c r="CW225" s="32"/>
      <c r="CX225" s="32"/>
      <c r="CY225" s="32"/>
      <c r="CZ225" s="32"/>
      <c r="DA225" s="32"/>
      <c r="DB225" s="32"/>
      <c r="DC225" s="32"/>
      <c r="DD225" s="32"/>
      <c r="DE225" s="32"/>
      <c r="DF225" s="32"/>
      <c r="DG225" s="32"/>
      <c r="DH225" s="32"/>
      <c r="DI225" s="32"/>
      <c r="DJ225" s="32"/>
      <c r="DK225" s="32"/>
      <c r="DL225" s="32"/>
      <c r="DM225" s="32"/>
      <c r="DN225" s="32"/>
      <c r="DO225" s="32"/>
      <c r="DP225" s="32"/>
      <c r="DQ225" s="32"/>
      <c r="DR225" s="32"/>
      <c r="DS225" s="32"/>
      <c r="DT225" s="32"/>
      <c r="DU225" s="32"/>
      <c r="DV225" s="32"/>
      <c r="DW225" s="32"/>
      <c r="DX225" s="32"/>
      <c r="DY225" s="32"/>
      <c r="DZ225" s="32"/>
      <c r="EA225" s="32"/>
      <c r="EB225" s="32"/>
      <c r="EC225" s="32"/>
      <c r="ED225" s="32"/>
      <c r="EE225" s="32"/>
      <c r="EF225" s="32"/>
      <c r="EG225" s="32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 s="32"/>
      <c r="NC225" s="32"/>
      <c r="ND225" s="32"/>
      <c r="NE225" s="32"/>
      <c r="NF225" s="32"/>
      <c r="NG225" s="32"/>
      <c r="NH225" s="32"/>
      <c r="NI225" s="32"/>
      <c r="NJ225" s="32"/>
      <c r="NK225" s="32"/>
      <c r="NL225" s="32"/>
      <c r="NM225" s="32"/>
      <c r="NN225" s="32"/>
      <c r="NO225" s="32"/>
      <c r="NP225" s="32"/>
      <c r="NQ225" s="32"/>
      <c r="NR225" s="32"/>
      <c r="NS225" s="32"/>
      <c r="NT225" s="32"/>
      <c r="NU225" s="32"/>
      <c r="NV225" s="32"/>
      <c r="NW225" s="32"/>
      <c r="NX225" s="32"/>
      <c r="NY225" s="32"/>
      <c r="NZ225" s="32"/>
      <c r="OA225" s="32"/>
      <c r="OB225" s="32"/>
      <c r="OC225" s="32"/>
      <c r="OD225" s="32"/>
      <c r="OE225" s="32"/>
      <c r="OF225" s="32"/>
      <c r="OG225" s="32"/>
      <c r="OH225" s="32"/>
      <c r="OI225" s="32"/>
      <c r="OJ225" s="32"/>
      <c r="OK225" s="32"/>
      <c r="OL225" s="32"/>
      <c r="OM225" s="32"/>
      <c r="ON225" s="32"/>
      <c r="OO225" s="32"/>
      <c r="OP225" s="32"/>
      <c r="OQ225" s="32"/>
      <c r="OR225" s="32"/>
      <c r="OS225" s="32"/>
      <c r="OT225" s="32"/>
      <c r="OU225" s="32"/>
      <c r="OV225" s="32"/>
      <c r="OW225" s="32"/>
      <c r="OX225" s="32"/>
      <c r="OY225" s="32"/>
      <c r="OZ225" s="32"/>
      <c r="PA225" s="32"/>
      <c r="PB225" s="32"/>
      <c r="PC225" s="32"/>
      <c r="PD225" s="32"/>
      <c r="PE225" s="32"/>
      <c r="PF225" s="32"/>
      <c r="PG225" s="32"/>
      <c r="PH225" s="32"/>
      <c r="PI225" s="32"/>
      <c r="PJ225" s="32"/>
      <c r="PK225" s="32"/>
      <c r="PL225" s="32"/>
      <c r="PM225" s="32"/>
      <c r="PN225" s="32"/>
      <c r="PO225" s="32"/>
      <c r="PP225" s="32"/>
      <c r="PQ225" s="32"/>
      <c r="PR225" s="32"/>
      <c r="PS225" s="32"/>
      <c r="PT225" s="32"/>
      <c r="PU225" s="32"/>
      <c r="PV225" s="32"/>
      <c r="PW225" s="32"/>
      <c r="PX225" s="32"/>
      <c r="PY225" s="32"/>
      <c r="PZ225" s="32"/>
      <c r="QA225" s="32"/>
      <c r="QB225" s="32"/>
      <c r="QC225" s="32"/>
      <c r="QD225" s="32"/>
      <c r="QE225" s="32"/>
      <c r="QF225" s="32"/>
      <c r="QG225" s="32"/>
      <c r="QH225" s="32"/>
      <c r="QI225" s="32"/>
      <c r="QJ225" s="32"/>
      <c r="QK225" s="32"/>
      <c r="QL225" s="32"/>
      <c r="QM225" s="32"/>
      <c r="QN225" s="32"/>
      <c r="QO225" s="32"/>
      <c r="QP225" s="32"/>
      <c r="QQ225" s="32"/>
      <c r="QR225" s="32"/>
      <c r="QS225" s="32"/>
      <c r="QT225" s="32"/>
      <c r="QU225" s="32"/>
      <c r="QV225" s="32"/>
      <c r="QW225" s="32"/>
      <c r="QX225" s="32"/>
      <c r="QY225" s="32"/>
      <c r="QZ225" s="32"/>
      <c r="RA225" s="32"/>
      <c r="RB225" s="32"/>
      <c r="RC225" s="32"/>
      <c r="RD225" s="32"/>
      <c r="RE225" s="32"/>
      <c r="RF225" s="32"/>
      <c r="RG225" s="32"/>
      <c r="RH225" s="32"/>
      <c r="RI225" s="32"/>
      <c r="RJ225" s="32"/>
      <c r="RK225" s="32"/>
      <c r="RL225" s="32"/>
      <c r="RM225" s="32"/>
      <c r="RN225" s="32"/>
      <c r="RO225" s="32"/>
      <c r="RP225" s="32"/>
      <c r="RQ225" s="32"/>
      <c r="RR225" s="32"/>
      <c r="RS225" s="32"/>
      <c r="RT225" s="32"/>
      <c r="RU225" s="32"/>
      <c r="RV225" s="32"/>
      <c r="RW225" s="32"/>
      <c r="RX225" s="32"/>
      <c r="RY225" s="32"/>
      <c r="RZ225" s="32"/>
      <c r="SA225" s="32"/>
      <c r="SB225" s="32"/>
      <c r="SC225" s="32"/>
      <c r="SD225" s="32"/>
      <c r="SE225" s="32"/>
      <c r="SF225" s="32"/>
      <c r="SG225" s="32"/>
      <c r="SH225" s="32"/>
      <c r="SI225" s="32"/>
      <c r="SJ225" s="32"/>
      <c r="SK225" s="32"/>
      <c r="SL225" s="32"/>
      <c r="SM225" s="32"/>
      <c r="SN225" s="32"/>
      <c r="SO225" s="32"/>
      <c r="SP225" s="32"/>
      <c r="SQ225" s="32"/>
      <c r="SR225" s="32"/>
      <c r="SS225" s="32"/>
      <c r="ST225" s="32"/>
      <c r="SU225" s="32"/>
      <c r="SV225" s="32"/>
      <c r="SW225" s="32"/>
      <c r="SX225" s="32"/>
      <c r="SY225" s="32"/>
      <c r="SZ225" s="32"/>
      <c r="TA225" s="32"/>
      <c r="TB225" s="32"/>
      <c r="TC225" s="32"/>
      <c r="TD225" s="32"/>
      <c r="TE225" s="32"/>
      <c r="TF225" s="32"/>
      <c r="TG225" s="32"/>
      <c r="TH225" s="32"/>
      <c r="TI225" s="32"/>
      <c r="TJ225" s="32"/>
      <c r="TK225" s="32"/>
      <c r="TL225" s="32"/>
      <c r="TM225" s="32"/>
      <c r="TN225" s="32"/>
      <c r="TO225" s="32"/>
      <c r="TP225" s="32"/>
      <c r="TQ225" s="32"/>
      <c r="TR225" s="32"/>
      <c r="TS225" s="32"/>
      <c r="TT225" s="32"/>
      <c r="TU225" s="32"/>
      <c r="TV225" s="32"/>
      <c r="TW225" s="32"/>
      <c r="TX225" s="32"/>
      <c r="TY225" s="32"/>
      <c r="TZ225" s="32"/>
      <c r="UA225" s="32"/>
      <c r="UB225" s="32"/>
      <c r="UC225" s="32"/>
      <c r="UD225" s="32"/>
      <c r="UE225" s="32"/>
      <c r="UF225" s="32"/>
      <c r="UG225" s="32"/>
      <c r="UH225" s="32"/>
      <c r="UI225" s="32"/>
      <c r="UJ225" s="32"/>
      <c r="UK225" s="32"/>
      <c r="UL225" s="32"/>
      <c r="UM225" s="32"/>
      <c r="UN225" s="32"/>
      <c r="UO225" s="32"/>
      <c r="UP225" s="32"/>
      <c r="UQ225" s="32"/>
      <c r="UR225" s="32"/>
      <c r="US225" s="32"/>
      <c r="UT225" s="32"/>
      <c r="UU225" s="32"/>
      <c r="UV225" s="32"/>
      <c r="UW225" s="32"/>
      <c r="UX225" s="32"/>
      <c r="UY225" s="32"/>
      <c r="UZ225" s="32"/>
      <c r="VA225" s="32"/>
      <c r="VB225" s="32"/>
      <c r="VC225" s="32"/>
      <c r="VD225" s="32"/>
      <c r="VE225" s="32"/>
      <c r="VF225" s="32"/>
      <c r="VG225" s="32"/>
      <c r="VH225" s="32"/>
      <c r="VI225" s="32"/>
      <c r="VJ225" s="32"/>
      <c r="VK225" s="32"/>
      <c r="VL225" s="32"/>
      <c r="VM225" s="32"/>
      <c r="VN225" s="32"/>
      <c r="VO225" s="32"/>
      <c r="VP225" s="32"/>
      <c r="VQ225" s="32"/>
      <c r="VR225" s="32"/>
      <c r="VS225" s="32"/>
      <c r="VT225" s="32"/>
      <c r="VU225" s="32"/>
      <c r="VV225" s="32"/>
      <c r="VW225" s="32"/>
      <c r="VX225" s="32"/>
      <c r="VY225" s="32"/>
      <c r="VZ225" s="32"/>
      <c r="WA225" s="32"/>
      <c r="WB225" s="32"/>
      <c r="WC225" s="32"/>
      <c r="WD225" s="32"/>
      <c r="WE225" s="32"/>
      <c r="WF225" s="32"/>
      <c r="WG225" s="32"/>
      <c r="WH225" s="32"/>
      <c r="WI225" s="32"/>
      <c r="WJ225" s="32"/>
      <c r="WK225" s="32"/>
      <c r="WL225" s="32"/>
      <c r="WM225" s="32"/>
      <c r="WN225" s="32"/>
      <c r="WO225" s="32"/>
      <c r="WP225" s="32"/>
      <c r="WQ225" s="32"/>
      <c r="WR225" s="32"/>
      <c r="WS225" s="32"/>
      <c r="WT225" s="32"/>
      <c r="WU225" s="32"/>
      <c r="WV225" s="32"/>
      <c r="WW225" s="32"/>
      <c r="WX225" s="32"/>
      <c r="WY225" s="32"/>
      <c r="WZ225" s="32"/>
      <c r="XA225" s="32"/>
      <c r="XB225" s="32"/>
      <c r="XC225" s="32"/>
      <c r="XD225" s="32"/>
      <c r="XE225" s="32"/>
      <c r="XF225" s="32"/>
      <c r="XG225" s="32"/>
      <c r="XH225" s="32"/>
      <c r="XI225" s="32"/>
      <c r="XJ225" s="32"/>
      <c r="XK225" s="32"/>
      <c r="XL225" s="32"/>
      <c r="XM225" s="32"/>
      <c r="XN225" s="32"/>
      <c r="XO225" s="32"/>
      <c r="XP225" s="32"/>
      <c r="XQ225" s="32"/>
      <c r="XR225" s="32"/>
      <c r="XS225" s="32"/>
      <c r="XT225" s="32"/>
      <c r="XU225" s="32"/>
      <c r="XV225" s="32"/>
      <c r="XW225" s="32"/>
      <c r="XX225" s="32"/>
      <c r="XY225" s="32"/>
      <c r="XZ225" s="32"/>
      <c r="YA225" s="32"/>
      <c r="YB225" s="32"/>
      <c r="YC225" s="32"/>
      <c r="YD225" s="32"/>
      <c r="YE225" s="32"/>
      <c r="YF225" s="32"/>
      <c r="YG225" s="32"/>
      <c r="YH225" s="32"/>
      <c r="YI225" s="32"/>
      <c r="YJ225" s="32"/>
      <c r="YK225" s="32"/>
      <c r="YL225" s="32"/>
      <c r="YM225" s="32"/>
      <c r="YN225" s="32"/>
      <c r="YO225" s="32"/>
      <c r="YP225" s="32"/>
      <c r="YQ225" s="32"/>
      <c r="YR225" s="32"/>
      <c r="YS225" s="32"/>
    </row>
    <row r="226" spans="1:669" s="58" customFormat="1" ht="15.75" x14ac:dyDescent="0.25">
      <c r="A226" s="72" t="s">
        <v>13</v>
      </c>
      <c r="B226" s="26">
        <v>3</v>
      </c>
      <c r="C226" s="46"/>
      <c r="D226" s="46"/>
      <c r="E226" s="46"/>
      <c r="F226" s="73"/>
      <c r="G226" s="108">
        <f>G223+G224+G225</f>
        <v>251000</v>
      </c>
      <c r="H226" s="108">
        <f t="shared" ref="H226:M226" si="36">SUM(H223:H225)</f>
        <v>7203.7</v>
      </c>
      <c r="I226" s="108">
        <f t="shared" si="36"/>
        <v>25617.98</v>
      </c>
      <c r="J226" s="108">
        <f t="shared" si="36"/>
        <v>7630.4</v>
      </c>
      <c r="K226" s="108">
        <f t="shared" si="36"/>
        <v>853.8</v>
      </c>
      <c r="L226" s="108">
        <f>SUM(L223:L225)</f>
        <v>41305.880000000005</v>
      </c>
      <c r="M226" s="105">
        <f t="shared" si="36"/>
        <v>209694.12</v>
      </c>
      <c r="N226" s="12"/>
      <c r="O226" s="12"/>
      <c r="P226" s="64"/>
      <c r="Q226" s="64"/>
      <c r="R226" s="64"/>
      <c r="S226" s="64"/>
      <c r="T226" s="64"/>
      <c r="U226" s="64"/>
      <c r="V226" s="64"/>
      <c r="W226" s="64"/>
      <c r="X226" s="64"/>
      <c r="Y226" s="64"/>
      <c r="Z226" s="64"/>
      <c r="AA226" s="64"/>
      <c r="AB226" s="64"/>
      <c r="AC226" s="64"/>
      <c r="AD226" s="64"/>
      <c r="AE226" s="64"/>
      <c r="AF226" s="64"/>
      <c r="AG226" s="64"/>
      <c r="AH226" s="64"/>
      <c r="AI226" s="64"/>
      <c r="AJ226" s="64"/>
      <c r="AK226" s="64"/>
      <c r="AL226" s="64"/>
      <c r="AM226" s="64"/>
      <c r="AN226" s="64"/>
      <c r="AO226" s="64"/>
      <c r="AP226" s="64"/>
      <c r="AQ226" s="64"/>
      <c r="AR226" s="64"/>
      <c r="AS226" s="64"/>
      <c r="AT226" s="64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  <c r="BH226" s="32"/>
      <c r="BI226" s="32"/>
      <c r="BJ226" s="32"/>
      <c r="BK226" s="32"/>
      <c r="BL226" s="32"/>
      <c r="BM226" s="32"/>
      <c r="BN226" s="32"/>
      <c r="BO226" s="32"/>
      <c r="BP226" s="32"/>
      <c r="BQ226" s="32"/>
      <c r="BR226" s="32"/>
      <c r="BS226" s="32"/>
      <c r="BT226" s="32"/>
      <c r="BU226" s="32"/>
      <c r="BV226" s="32"/>
      <c r="BW226" s="32"/>
      <c r="BX226" s="32"/>
      <c r="BY226" s="32"/>
      <c r="BZ226" s="32"/>
      <c r="CA226" s="32"/>
      <c r="CB226" s="32"/>
      <c r="CC226" s="32"/>
      <c r="CD226" s="32"/>
      <c r="CE226" s="32"/>
      <c r="CF226" s="32"/>
      <c r="CG226" s="32"/>
      <c r="CH226" s="32"/>
      <c r="CI226" s="32"/>
      <c r="CJ226" s="32"/>
      <c r="CK226" s="32"/>
      <c r="CL226" s="32"/>
      <c r="CM226" s="32"/>
      <c r="CN226" s="32"/>
      <c r="CO226" s="32"/>
      <c r="CP226" s="32"/>
      <c r="CQ226" s="32"/>
      <c r="CR226" s="52"/>
      <c r="CS226" s="52"/>
      <c r="CT226" s="52"/>
      <c r="CU226" s="52"/>
      <c r="CV226" s="52"/>
      <c r="CW226" s="52"/>
      <c r="CX226" s="52"/>
      <c r="CY226" s="52"/>
      <c r="CZ226" s="52"/>
      <c r="DA226" s="52"/>
      <c r="DB226" s="52"/>
      <c r="DC226" s="52"/>
      <c r="DD226" s="52"/>
      <c r="DE226" s="52"/>
      <c r="DF226" s="52"/>
      <c r="DG226" s="52"/>
      <c r="DH226" s="52"/>
      <c r="DI226" s="52"/>
      <c r="DJ226" s="52"/>
      <c r="DK226" s="52"/>
      <c r="DL226" s="52"/>
      <c r="DM226" s="52"/>
      <c r="DN226" s="52"/>
      <c r="DO226" s="52"/>
      <c r="DP226" s="52"/>
      <c r="DQ226" s="52"/>
      <c r="DR226" s="52"/>
      <c r="DS226" s="52"/>
      <c r="DT226" s="52"/>
      <c r="DU226" s="52"/>
      <c r="DV226" s="52"/>
      <c r="DW226" s="52"/>
      <c r="DX226" s="52"/>
      <c r="DY226" s="52"/>
      <c r="DZ226" s="52"/>
      <c r="EA226" s="52"/>
      <c r="EB226" s="52"/>
      <c r="EC226" s="52"/>
      <c r="ED226" s="52"/>
      <c r="EE226" s="52"/>
      <c r="EF226" s="52"/>
      <c r="EG226" s="52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52"/>
      <c r="NC226" s="52"/>
      <c r="ND226" s="52"/>
      <c r="NE226" s="52"/>
      <c r="NF226" s="52"/>
      <c r="NG226" s="52"/>
      <c r="NH226" s="52"/>
      <c r="NI226" s="52"/>
      <c r="NJ226" s="52"/>
      <c r="NK226" s="52"/>
      <c r="NL226" s="52"/>
      <c r="NM226" s="52"/>
      <c r="NN226" s="52"/>
      <c r="NO226" s="52"/>
      <c r="NP226" s="52"/>
      <c r="NQ226" s="52"/>
      <c r="NR226" s="52"/>
      <c r="NS226" s="52"/>
      <c r="NT226" s="52"/>
      <c r="NU226" s="52"/>
      <c r="NV226" s="52"/>
      <c r="NW226" s="52"/>
      <c r="NX226" s="52"/>
      <c r="NY226" s="52"/>
      <c r="NZ226" s="52"/>
      <c r="OA226" s="52"/>
      <c r="OB226" s="52"/>
      <c r="OC226" s="52"/>
      <c r="OD226" s="52"/>
      <c r="OE226" s="52"/>
      <c r="OF226" s="52"/>
      <c r="OG226" s="52"/>
      <c r="OH226" s="52"/>
      <c r="OI226" s="52"/>
      <c r="OJ226" s="52"/>
      <c r="OK226" s="52"/>
      <c r="OL226" s="52"/>
      <c r="OM226" s="52"/>
      <c r="ON226" s="52"/>
      <c r="OO226" s="52"/>
      <c r="OP226" s="52"/>
      <c r="OQ226" s="52"/>
      <c r="OR226" s="52"/>
      <c r="OS226" s="52"/>
      <c r="OT226" s="52"/>
      <c r="OU226" s="52"/>
      <c r="OV226" s="52"/>
      <c r="OW226" s="52"/>
      <c r="OX226" s="52"/>
      <c r="OY226" s="52"/>
      <c r="OZ226" s="52"/>
      <c r="PA226" s="52"/>
      <c r="PB226" s="52"/>
      <c r="PC226" s="52"/>
      <c r="PD226" s="52"/>
      <c r="PE226" s="52"/>
      <c r="PF226" s="52"/>
      <c r="PG226" s="52"/>
      <c r="PH226" s="52"/>
      <c r="PI226" s="52"/>
      <c r="PJ226" s="52"/>
      <c r="PK226" s="52"/>
      <c r="PL226" s="52"/>
      <c r="PM226" s="52"/>
      <c r="PN226" s="52"/>
      <c r="PO226" s="52"/>
      <c r="PP226" s="52"/>
      <c r="PQ226" s="52"/>
      <c r="PR226" s="52"/>
      <c r="PS226" s="52"/>
      <c r="PT226" s="52"/>
      <c r="PU226" s="52"/>
      <c r="PV226" s="52"/>
      <c r="PW226" s="52"/>
      <c r="PX226" s="52"/>
      <c r="PY226" s="52"/>
      <c r="PZ226" s="52"/>
      <c r="QA226" s="52"/>
      <c r="QB226" s="52"/>
      <c r="QC226" s="52"/>
      <c r="QD226" s="52"/>
      <c r="QE226" s="52"/>
      <c r="QF226" s="52"/>
      <c r="QG226" s="52"/>
      <c r="QH226" s="52"/>
      <c r="QI226" s="52"/>
      <c r="QJ226" s="52"/>
      <c r="QK226" s="52"/>
      <c r="QL226" s="52"/>
      <c r="QM226" s="52"/>
      <c r="QN226" s="52"/>
      <c r="QO226" s="52"/>
      <c r="QP226" s="52"/>
      <c r="QQ226" s="52"/>
      <c r="QR226" s="52"/>
      <c r="QS226" s="52"/>
      <c r="QT226" s="52"/>
      <c r="QU226" s="52"/>
      <c r="QV226" s="52"/>
      <c r="QW226" s="52"/>
      <c r="QX226" s="52"/>
      <c r="QY226" s="52"/>
      <c r="QZ226" s="52"/>
      <c r="RA226" s="52"/>
      <c r="RB226" s="52"/>
      <c r="RC226" s="52"/>
      <c r="RD226" s="52"/>
      <c r="RE226" s="52"/>
      <c r="RF226" s="52"/>
      <c r="RG226" s="52"/>
      <c r="RH226" s="52"/>
      <c r="RI226" s="52"/>
      <c r="RJ226" s="52"/>
      <c r="RK226" s="52"/>
      <c r="RL226" s="52"/>
      <c r="RM226" s="52"/>
      <c r="RN226" s="52"/>
      <c r="RO226" s="52"/>
      <c r="RP226" s="52"/>
      <c r="RQ226" s="52"/>
      <c r="RR226" s="52"/>
      <c r="RS226" s="52"/>
      <c r="RT226" s="52"/>
      <c r="RU226" s="52"/>
      <c r="RV226" s="52"/>
      <c r="RW226" s="52"/>
      <c r="RX226" s="52"/>
      <c r="RY226" s="52"/>
      <c r="RZ226" s="52"/>
      <c r="SA226" s="52"/>
      <c r="SB226" s="52"/>
      <c r="SC226" s="52"/>
      <c r="SD226" s="52"/>
      <c r="SE226" s="52"/>
      <c r="SF226" s="52"/>
      <c r="SG226" s="52"/>
      <c r="SH226" s="52"/>
      <c r="SI226" s="52"/>
      <c r="SJ226" s="52"/>
      <c r="SK226" s="52"/>
      <c r="SL226" s="52"/>
      <c r="SM226" s="52"/>
      <c r="SN226" s="52"/>
      <c r="SO226" s="52"/>
      <c r="SP226" s="52"/>
      <c r="SQ226" s="52"/>
      <c r="SR226" s="52"/>
      <c r="SS226" s="52"/>
      <c r="ST226" s="52"/>
      <c r="SU226" s="52"/>
      <c r="SV226" s="52"/>
      <c r="SW226" s="52"/>
      <c r="SX226" s="52"/>
      <c r="SY226" s="52"/>
      <c r="SZ226" s="52"/>
      <c r="TA226" s="52"/>
      <c r="TB226" s="52"/>
      <c r="TC226" s="52"/>
      <c r="TD226" s="52"/>
      <c r="TE226" s="52"/>
      <c r="TF226" s="52"/>
      <c r="TG226" s="52"/>
      <c r="TH226" s="52"/>
      <c r="TI226" s="52"/>
      <c r="TJ226" s="52"/>
      <c r="TK226" s="52"/>
      <c r="TL226" s="52"/>
      <c r="TM226" s="52"/>
      <c r="TN226" s="52"/>
      <c r="TO226" s="52"/>
      <c r="TP226" s="52"/>
      <c r="TQ226" s="52"/>
      <c r="TR226" s="52"/>
      <c r="TS226" s="52"/>
      <c r="TT226" s="52"/>
      <c r="TU226" s="52"/>
      <c r="TV226" s="52"/>
      <c r="TW226" s="52"/>
      <c r="TX226" s="52"/>
      <c r="TY226" s="52"/>
      <c r="TZ226" s="52"/>
      <c r="UA226" s="52"/>
      <c r="UB226" s="52"/>
      <c r="UC226" s="52"/>
      <c r="UD226" s="52"/>
      <c r="UE226" s="52"/>
      <c r="UF226" s="52"/>
      <c r="UG226" s="52"/>
      <c r="UH226" s="52"/>
      <c r="UI226" s="52"/>
      <c r="UJ226" s="52"/>
      <c r="UK226" s="52"/>
      <c r="UL226" s="52"/>
      <c r="UM226" s="52"/>
      <c r="UN226" s="52"/>
      <c r="UO226" s="52"/>
      <c r="UP226" s="52"/>
      <c r="UQ226" s="52"/>
      <c r="UR226" s="52"/>
      <c r="US226" s="52"/>
      <c r="UT226" s="52"/>
      <c r="UU226" s="52"/>
      <c r="UV226" s="52"/>
      <c r="UW226" s="52"/>
      <c r="UX226" s="52"/>
      <c r="UY226" s="52"/>
      <c r="UZ226" s="52"/>
      <c r="VA226" s="52"/>
      <c r="VB226" s="52"/>
      <c r="VC226" s="52"/>
      <c r="VD226" s="52"/>
      <c r="VE226" s="52"/>
      <c r="VF226" s="52"/>
      <c r="VG226" s="52"/>
      <c r="VH226" s="52"/>
      <c r="VI226" s="52"/>
      <c r="VJ226" s="52"/>
      <c r="VK226" s="52"/>
      <c r="VL226" s="52"/>
      <c r="VM226" s="52"/>
      <c r="VN226" s="52"/>
      <c r="VO226" s="52"/>
      <c r="VP226" s="52"/>
      <c r="VQ226" s="52"/>
      <c r="VR226" s="52"/>
      <c r="VS226" s="52"/>
      <c r="VT226" s="52"/>
      <c r="VU226" s="52"/>
      <c r="VV226" s="52"/>
      <c r="VW226" s="52"/>
      <c r="VX226" s="52"/>
      <c r="VY226" s="52"/>
      <c r="VZ226" s="52"/>
      <c r="WA226" s="52"/>
      <c r="WB226" s="52"/>
      <c r="WC226" s="52"/>
      <c r="WD226" s="52"/>
      <c r="WE226" s="52"/>
      <c r="WF226" s="52"/>
      <c r="WG226" s="52"/>
      <c r="WH226" s="52"/>
      <c r="WI226" s="52"/>
      <c r="WJ226" s="52"/>
      <c r="WK226" s="52"/>
      <c r="WL226" s="52"/>
      <c r="WM226" s="52"/>
      <c r="WN226" s="52"/>
      <c r="WO226" s="52"/>
      <c r="WP226" s="52"/>
      <c r="WQ226" s="52"/>
      <c r="WR226" s="52"/>
      <c r="WS226" s="52"/>
      <c r="WT226" s="52"/>
      <c r="WU226" s="52"/>
      <c r="WV226" s="52"/>
      <c r="WW226" s="52"/>
      <c r="WX226" s="52"/>
      <c r="WY226" s="52"/>
      <c r="WZ226" s="52"/>
      <c r="XA226" s="52"/>
      <c r="XB226" s="52"/>
      <c r="XC226" s="52"/>
      <c r="XD226" s="52"/>
      <c r="XE226" s="52"/>
      <c r="XF226" s="52"/>
      <c r="XG226" s="52"/>
      <c r="XH226" s="52"/>
      <c r="XI226" s="52"/>
      <c r="XJ226" s="52"/>
      <c r="XK226" s="52"/>
      <c r="XL226" s="52"/>
      <c r="XM226" s="52"/>
      <c r="XN226" s="52"/>
      <c r="XO226" s="52"/>
      <c r="XP226" s="52"/>
      <c r="XQ226" s="52"/>
      <c r="XR226" s="52"/>
      <c r="XS226" s="52"/>
      <c r="XT226" s="52"/>
      <c r="XU226" s="52"/>
      <c r="XV226" s="52"/>
      <c r="XW226" s="52"/>
      <c r="XX226" s="52"/>
      <c r="XY226" s="52"/>
      <c r="XZ226" s="52"/>
      <c r="YA226" s="52"/>
      <c r="YB226" s="52"/>
      <c r="YC226" s="52"/>
      <c r="YD226" s="52"/>
      <c r="YE226" s="52"/>
      <c r="YF226" s="52"/>
      <c r="YG226" s="52"/>
      <c r="YH226" s="52"/>
      <c r="YI226" s="52"/>
      <c r="YJ226" s="52"/>
      <c r="YK226" s="52"/>
      <c r="YL226" s="52"/>
      <c r="YM226" s="52"/>
      <c r="YN226" s="52"/>
      <c r="YO226" s="52"/>
      <c r="YP226" s="52"/>
      <c r="YQ226" s="52"/>
      <c r="YR226" s="52"/>
      <c r="YS226" s="52"/>
    </row>
    <row r="227" spans="1:669" s="12" customFormat="1" ht="15.75" x14ac:dyDescent="0.25">
      <c r="A227"/>
      <c r="B227" s="3"/>
      <c r="C227" s="3"/>
      <c r="D227" s="3"/>
      <c r="E227"/>
      <c r="F227"/>
      <c r="G227" s="143"/>
      <c r="H227" s="104"/>
      <c r="I227" s="143"/>
      <c r="J227" s="143"/>
      <c r="K227" s="143"/>
      <c r="L227" s="143"/>
      <c r="M227" s="104"/>
      <c r="P227" s="64"/>
      <c r="Q227" s="64"/>
      <c r="R227" s="64"/>
      <c r="S227" s="64"/>
      <c r="T227" s="64"/>
      <c r="U227" s="64"/>
      <c r="V227" s="64"/>
      <c r="W227" s="64"/>
      <c r="X227" s="64"/>
      <c r="Y227" s="64"/>
      <c r="Z227" s="64"/>
      <c r="AA227" s="64"/>
      <c r="AB227" s="64"/>
      <c r="AC227" s="64"/>
      <c r="AD227" s="64"/>
      <c r="AE227" s="64"/>
      <c r="AF227" s="64"/>
      <c r="AG227" s="64"/>
      <c r="AH227" s="64"/>
      <c r="AI227" s="64"/>
      <c r="AJ227" s="64"/>
      <c r="AK227" s="64"/>
      <c r="AL227" s="64"/>
      <c r="AM227" s="64"/>
      <c r="AN227" s="64"/>
      <c r="AO227" s="64"/>
      <c r="AP227" s="64"/>
      <c r="AQ227" s="64"/>
      <c r="AR227" s="64"/>
      <c r="AS227" s="64"/>
      <c r="AT227" s="64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  <c r="BH227" s="32"/>
      <c r="BI227" s="32"/>
      <c r="BJ227" s="32"/>
      <c r="BK227" s="32"/>
      <c r="BL227" s="32"/>
      <c r="BM227" s="32"/>
      <c r="BN227" s="32"/>
      <c r="BO227" s="32"/>
      <c r="BP227" s="32"/>
      <c r="BQ227" s="32"/>
      <c r="BR227" s="32"/>
      <c r="BS227" s="32"/>
      <c r="BT227" s="32"/>
      <c r="BU227" s="32"/>
      <c r="BV227" s="32"/>
      <c r="BW227" s="32"/>
      <c r="BX227" s="32"/>
      <c r="BY227" s="32"/>
      <c r="BZ227" s="32"/>
      <c r="CA227" s="32"/>
      <c r="CB227" s="32"/>
      <c r="CC227" s="32"/>
      <c r="CD227" s="32"/>
      <c r="CE227" s="32"/>
      <c r="CF227" s="32"/>
      <c r="CG227" s="32"/>
      <c r="CH227" s="32"/>
      <c r="CI227" s="32"/>
      <c r="CJ227" s="32"/>
      <c r="CK227" s="32"/>
      <c r="CL227" s="32"/>
      <c r="CM227" s="32"/>
      <c r="CN227" s="32"/>
      <c r="CO227" s="32"/>
      <c r="CP227" s="32"/>
      <c r="CQ227" s="32"/>
      <c r="CR227" s="32"/>
      <c r="CS227" s="32"/>
      <c r="CT227" s="32"/>
      <c r="CU227" s="32"/>
      <c r="CV227" s="32"/>
      <c r="CW227" s="32"/>
      <c r="CX227" s="32"/>
      <c r="CY227" s="32"/>
      <c r="CZ227" s="32"/>
      <c r="DA227" s="32"/>
      <c r="DB227" s="32"/>
      <c r="DC227" s="32"/>
      <c r="DD227" s="32"/>
      <c r="DE227" s="32"/>
      <c r="DF227" s="32"/>
      <c r="DG227" s="32"/>
      <c r="DH227" s="32"/>
      <c r="DI227" s="32"/>
      <c r="DJ227" s="32"/>
      <c r="DK227" s="32"/>
      <c r="DL227" s="32"/>
      <c r="DM227" s="32"/>
      <c r="DN227" s="32"/>
      <c r="DO227" s="32"/>
      <c r="DP227" s="32"/>
      <c r="DQ227" s="32"/>
      <c r="DR227" s="32"/>
      <c r="DS227" s="32"/>
      <c r="DT227" s="32"/>
      <c r="DU227" s="32"/>
      <c r="DV227" s="32"/>
      <c r="DW227" s="32"/>
      <c r="DX227" s="32"/>
      <c r="DY227" s="32"/>
      <c r="DZ227" s="32"/>
      <c r="EA227" s="32"/>
      <c r="EB227" s="32"/>
      <c r="EC227" s="32"/>
      <c r="ED227" s="32"/>
      <c r="EE227" s="32"/>
      <c r="EF227" s="32"/>
      <c r="EG227" s="32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 s="32"/>
      <c r="NC227" s="32"/>
      <c r="ND227" s="32"/>
      <c r="NE227" s="32"/>
      <c r="NF227" s="32"/>
      <c r="NG227" s="32"/>
      <c r="NH227" s="32"/>
      <c r="NI227" s="32"/>
      <c r="NJ227" s="32"/>
      <c r="NK227" s="32"/>
      <c r="NL227" s="32"/>
      <c r="NM227" s="32"/>
      <c r="NN227" s="32"/>
      <c r="NO227" s="32"/>
      <c r="NP227" s="32"/>
      <c r="NQ227" s="32"/>
      <c r="NR227" s="32"/>
      <c r="NS227" s="32"/>
      <c r="NT227" s="32"/>
      <c r="NU227" s="32"/>
      <c r="NV227" s="32"/>
      <c r="NW227" s="32"/>
      <c r="NX227" s="32"/>
      <c r="NY227" s="32"/>
      <c r="NZ227" s="32"/>
      <c r="OA227" s="32"/>
      <c r="OB227" s="32"/>
      <c r="OC227" s="32"/>
      <c r="OD227" s="32"/>
      <c r="OE227" s="32"/>
      <c r="OF227" s="32"/>
      <c r="OG227" s="32"/>
      <c r="OH227" s="32"/>
      <c r="OI227" s="32"/>
      <c r="OJ227" s="32"/>
      <c r="OK227" s="32"/>
      <c r="OL227" s="32"/>
      <c r="OM227" s="32"/>
      <c r="ON227" s="32"/>
      <c r="OO227" s="32"/>
      <c r="OP227" s="32"/>
      <c r="OQ227" s="32"/>
      <c r="OR227" s="32"/>
      <c r="OS227" s="32"/>
      <c r="OT227" s="32"/>
      <c r="OU227" s="32"/>
      <c r="OV227" s="32"/>
      <c r="OW227" s="32"/>
      <c r="OX227" s="32"/>
      <c r="OY227" s="32"/>
      <c r="OZ227" s="32"/>
      <c r="PA227" s="32"/>
      <c r="PB227" s="32"/>
      <c r="PC227" s="32"/>
      <c r="PD227" s="32"/>
      <c r="PE227" s="32"/>
      <c r="PF227" s="32"/>
      <c r="PG227" s="32"/>
      <c r="PH227" s="32"/>
      <c r="PI227" s="32"/>
      <c r="PJ227" s="32"/>
      <c r="PK227" s="32"/>
      <c r="PL227" s="32"/>
      <c r="PM227" s="32"/>
      <c r="PN227" s="32"/>
      <c r="PO227" s="32"/>
      <c r="PP227" s="32"/>
      <c r="PQ227" s="32"/>
      <c r="PR227" s="32"/>
      <c r="PS227" s="32"/>
      <c r="PT227" s="32"/>
      <c r="PU227" s="32"/>
      <c r="PV227" s="32"/>
      <c r="PW227" s="32"/>
      <c r="PX227" s="32"/>
      <c r="PY227" s="32"/>
      <c r="PZ227" s="32"/>
      <c r="QA227" s="32"/>
      <c r="QB227" s="32"/>
      <c r="QC227" s="32"/>
      <c r="QD227" s="32"/>
      <c r="QE227" s="32"/>
      <c r="QF227" s="32"/>
      <c r="QG227" s="32"/>
      <c r="QH227" s="32"/>
      <c r="QI227" s="32"/>
      <c r="QJ227" s="32"/>
      <c r="QK227" s="32"/>
      <c r="QL227" s="32"/>
      <c r="QM227" s="32"/>
      <c r="QN227" s="32"/>
      <c r="QO227" s="32"/>
      <c r="QP227" s="32"/>
      <c r="QQ227" s="32"/>
      <c r="QR227" s="32"/>
      <c r="QS227" s="32"/>
      <c r="QT227" s="32"/>
      <c r="QU227" s="32"/>
      <c r="QV227" s="32"/>
      <c r="QW227" s="32"/>
      <c r="QX227" s="32"/>
      <c r="QY227" s="32"/>
      <c r="QZ227" s="32"/>
      <c r="RA227" s="32"/>
      <c r="RB227" s="32"/>
      <c r="RC227" s="32"/>
      <c r="RD227" s="32"/>
      <c r="RE227" s="32"/>
      <c r="RF227" s="32"/>
      <c r="RG227" s="32"/>
      <c r="RH227" s="32"/>
      <c r="RI227" s="32"/>
      <c r="RJ227" s="32"/>
      <c r="RK227" s="32"/>
      <c r="RL227" s="32"/>
      <c r="RM227" s="32"/>
      <c r="RN227" s="32"/>
      <c r="RO227" s="32"/>
      <c r="RP227" s="32"/>
      <c r="RQ227" s="32"/>
      <c r="RR227" s="32"/>
      <c r="RS227" s="32"/>
      <c r="RT227" s="32"/>
      <c r="RU227" s="32"/>
      <c r="RV227" s="32"/>
      <c r="RW227" s="32"/>
      <c r="RX227" s="32"/>
      <c r="RY227" s="32"/>
      <c r="RZ227" s="32"/>
      <c r="SA227" s="32"/>
      <c r="SB227" s="32"/>
      <c r="SC227" s="32"/>
      <c r="SD227" s="32"/>
      <c r="SE227" s="32"/>
      <c r="SF227" s="32"/>
      <c r="SG227" s="32"/>
      <c r="SH227" s="32"/>
      <c r="SI227" s="32"/>
      <c r="SJ227" s="32"/>
      <c r="SK227" s="32"/>
      <c r="SL227" s="32"/>
      <c r="SM227" s="32"/>
      <c r="SN227" s="32"/>
      <c r="SO227" s="32"/>
      <c r="SP227" s="32"/>
      <c r="SQ227" s="32"/>
      <c r="SR227" s="32"/>
      <c r="SS227" s="32"/>
      <c r="ST227" s="32"/>
      <c r="SU227" s="32"/>
      <c r="SV227" s="32"/>
      <c r="SW227" s="32"/>
      <c r="SX227" s="32"/>
      <c r="SY227" s="32"/>
      <c r="SZ227" s="32"/>
      <c r="TA227" s="32"/>
      <c r="TB227" s="32"/>
      <c r="TC227" s="32"/>
      <c r="TD227" s="32"/>
      <c r="TE227" s="32"/>
      <c r="TF227" s="32"/>
      <c r="TG227" s="32"/>
      <c r="TH227" s="32"/>
      <c r="TI227" s="32"/>
      <c r="TJ227" s="32"/>
      <c r="TK227" s="32"/>
      <c r="TL227" s="32"/>
      <c r="TM227" s="32"/>
      <c r="TN227" s="32"/>
      <c r="TO227" s="32"/>
      <c r="TP227" s="32"/>
      <c r="TQ227" s="32"/>
      <c r="TR227" s="32"/>
      <c r="TS227" s="32"/>
      <c r="TT227" s="32"/>
      <c r="TU227" s="32"/>
      <c r="TV227" s="32"/>
      <c r="TW227" s="32"/>
      <c r="TX227" s="32"/>
      <c r="TY227" s="32"/>
      <c r="TZ227" s="32"/>
      <c r="UA227" s="32"/>
      <c r="UB227" s="32"/>
      <c r="UC227" s="32"/>
      <c r="UD227" s="32"/>
      <c r="UE227" s="32"/>
      <c r="UF227" s="32"/>
      <c r="UG227" s="32"/>
      <c r="UH227" s="32"/>
      <c r="UI227" s="32"/>
      <c r="UJ227" s="32"/>
      <c r="UK227" s="32"/>
      <c r="UL227" s="32"/>
      <c r="UM227" s="32"/>
      <c r="UN227" s="32"/>
      <c r="UO227" s="32"/>
      <c r="UP227" s="32"/>
      <c r="UQ227" s="32"/>
      <c r="UR227" s="32"/>
      <c r="US227" s="32"/>
      <c r="UT227" s="32"/>
      <c r="UU227" s="32"/>
      <c r="UV227" s="32"/>
      <c r="UW227" s="32"/>
      <c r="UX227" s="32"/>
      <c r="UY227" s="32"/>
      <c r="UZ227" s="32"/>
      <c r="VA227" s="32"/>
      <c r="VB227" s="32"/>
      <c r="VC227" s="32"/>
      <c r="VD227" s="32"/>
      <c r="VE227" s="32"/>
      <c r="VF227" s="32"/>
      <c r="VG227" s="32"/>
      <c r="VH227" s="32"/>
      <c r="VI227" s="32"/>
      <c r="VJ227" s="32"/>
      <c r="VK227" s="32"/>
      <c r="VL227" s="32"/>
      <c r="VM227" s="32"/>
      <c r="VN227" s="32"/>
      <c r="VO227" s="32"/>
      <c r="VP227" s="32"/>
      <c r="VQ227" s="32"/>
      <c r="VR227" s="32"/>
      <c r="VS227" s="32"/>
      <c r="VT227" s="32"/>
      <c r="VU227" s="32"/>
      <c r="VV227" s="32"/>
      <c r="VW227" s="32"/>
      <c r="VX227" s="32"/>
      <c r="VY227" s="32"/>
      <c r="VZ227" s="32"/>
      <c r="WA227" s="32"/>
      <c r="WB227" s="32"/>
      <c r="WC227" s="32"/>
      <c r="WD227" s="32"/>
      <c r="WE227" s="32"/>
      <c r="WF227" s="32"/>
      <c r="WG227" s="32"/>
      <c r="WH227" s="32"/>
      <c r="WI227" s="32"/>
      <c r="WJ227" s="32"/>
      <c r="WK227" s="32"/>
      <c r="WL227" s="32"/>
      <c r="WM227" s="32"/>
      <c r="WN227" s="32"/>
      <c r="WO227" s="32"/>
      <c r="WP227" s="32"/>
      <c r="WQ227" s="32"/>
      <c r="WR227" s="32"/>
      <c r="WS227" s="32"/>
      <c r="WT227" s="32"/>
      <c r="WU227" s="32"/>
      <c r="WV227" s="32"/>
      <c r="WW227" s="32"/>
      <c r="WX227" s="32"/>
      <c r="WY227" s="32"/>
      <c r="WZ227" s="32"/>
      <c r="XA227" s="32"/>
      <c r="XB227" s="32"/>
      <c r="XC227" s="32"/>
      <c r="XD227" s="32"/>
      <c r="XE227" s="32"/>
      <c r="XF227" s="32"/>
      <c r="XG227" s="32"/>
      <c r="XH227" s="32"/>
      <c r="XI227" s="32"/>
      <c r="XJ227" s="32"/>
      <c r="XK227" s="32"/>
      <c r="XL227" s="32"/>
      <c r="XM227" s="32"/>
      <c r="XN227" s="32"/>
      <c r="XO227" s="32"/>
      <c r="XP227" s="32"/>
      <c r="XQ227" s="32"/>
      <c r="XR227" s="32"/>
      <c r="XS227" s="32"/>
      <c r="XT227" s="32"/>
      <c r="XU227" s="32"/>
      <c r="XV227" s="32"/>
      <c r="XW227" s="32"/>
      <c r="XX227" s="32"/>
      <c r="XY227" s="32"/>
      <c r="XZ227" s="32"/>
      <c r="YA227" s="32"/>
      <c r="YB227" s="32"/>
      <c r="YC227" s="32"/>
      <c r="YD227" s="32"/>
      <c r="YE227" s="32"/>
      <c r="YF227" s="32"/>
      <c r="YG227" s="32"/>
      <c r="YH227" s="32"/>
      <c r="YI227" s="32"/>
      <c r="YJ227" s="32"/>
      <c r="YK227" s="32"/>
      <c r="YL227" s="32"/>
      <c r="YM227" s="32"/>
      <c r="YN227" s="32"/>
      <c r="YO227" s="32"/>
      <c r="YP227" s="32"/>
      <c r="YQ227" s="32"/>
      <c r="YR227" s="32"/>
      <c r="YS227" s="32"/>
    </row>
    <row r="228" spans="1:669" s="3" customFormat="1" ht="15.75" x14ac:dyDescent="0.25">
      <c r="A228" s="56" t="s">
        <v>160</v>
      </c>
      <c r="B228" s="54"/>
      <c r="C228" s="55"/>
      <c r="D228" s="55"/>
      <c r="E228" s="55"/>
      <c r="F228" s="40"/>
      <c r="G228" s="99"/>
      <c r="H228" s="99"/>
      <c r="I228" s="99"/>
      <c r="J228" s="99"/>
      <c r="K228" s="99"/>
      <c r="L228" s="99"/>
      <c r="M228" s="99"/>
      <c r="N228" s="12"/>
      <c r="O228" s="12"/>
      <c r="P228" s="64"/>
      <c r="Q228" s="64"/>
      <c r="R228" s="64"/>
      <c r="S228" s="64"/>
      <c r="T228" s="64"/>
      <c r="U228" s="64"/>
      <c r="V228" s="64"/>
      <c r="W228" s="64"/>
      <c r="X228" s="64"/>
      <c r="Y228" s="64"/>
      <c r="Z228" s="64"/>
      <c r="AA228" s="64"/>
      <c r="AB228" s="64"/>
      <c r="AC228" s="64"/>
      <c r="AD228" s="64"/>
      <c r="AE228" s="64"/>
      <c r="AF228" s="64"/>
      <c r="AG228" s="64"/>
      <c r="AH228" s="64"/>
      <c r="AI228" s="64"/>
      <c r="AJ228" s="64"/>
      <c r="AK228" s="64"/>
      <c r="AL228" s="64"/>
      <c r="AM228" s="64"/>
      <c r="AN228" s="64"/>
      <c r="AO228" s="64"/>
      <c r="AP228" s="64"/>
      <c r="AQ228" s="64"/>
      <c r="AR228" s="64"/>
      <c r="AS228" s="64"/>
      <c r="AT228" s="64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  <c r="BH228" s="32"/>
      <c r="BI228" s="32"/>
      <c r="BJ228" s="32"/>
      <c r="BK228" s="32"/>
      <c r="BL228" s="32"/>
      <c r="BM228" s="32"/>
      <c r="BN228" s="32"/>
      <c r="BO228" s="32"/>
      <c r="BP228" s="32"/>
      <c r="BQ228" s="32"/>
      <c r="BR228" s="32"/>
      <c r="BS228" s="32"/>
      <c r="BT228" s="32"/>
      <c r="BU228" s="32"/>
      <c r="BV228" s="32"/>
      <c r="BW228" s="32"/>
      <c r="BX228" s="32"/>
      <c r="BY228" s="32"/>
      <c r="BZ228" s="32"/>
      <c r="CA228" s="32"/>
      <c r="CB228" s="32"/>
      <c r="CC228" s="32"/>
      <c r="CD228" s="32"/>
      <c r="CE228" s="32"/>
      <c r="CF228" s="32"/>
      <c r="CG228" s="32"/>
      <c r="CH228" s="32"/>
      <c r="CI228" s="32"/>
      <c r="CJ228" s="32"/>
      <c r="CK228" s="32"/>
      <c r="CL228" s="32"/>
      <c r="CM228" s="32"/>
      <c r="CN228" s="32"/>
      <c r="CO228" s="32"/>
      <c r="CP228" s="32"/>
      <c r="CQ228" s="32"/>
      <c r="CR228" s="32"/>
      <c r="CS228" s="32"/>
      <c r="CT228" s="32"/>
      <c r="CU228" s="32"/>
      <c r="CV228" s="32"/>
      <c r="CW228" s="32"/>
      <c r="CX228" s="32"/>
      <c r="CY228" s="32"/>
      <c r="CZ228" s="32"/>
      <c r="DA228" s="32"/>
      <c r="DB228" s="32"/>
      <c r="DC228" s="32"/>
      <c r="DD228" s="32"/>
      <c r="DE228" s="32"/>
      <c r="DF228" s="32"/>
      <c r="DG228" s="32"/>
      <c r="DH228" s="32"/>
      <c r="DI228" s="32"/>
      <c r="DJ228" s="32"/>
      <c r="DK228" s="32"/>
      <c r="DL228" s="32"/>
      <c r="DM228" s="32"/>
      <c r="DN228" s="32"/>
      <c r="DO228" s="32"/>
      <c r="DP228" s="32"/>
      <c r="DQ228" s="32"/>
      <c r="DR228" s="32"/>
      <c r="DS228" s="32"/>
      <c r="DT228" s="32"/>
      <c r="DU228" s="32"/>
      <c r="DV228" s="32"/>
      <c r="DW228" s="32"/>
      <c r="DX228" s="32"/>
      <c r="DY228" s="32"/>
      <c r="DZ228" s="32"/>
      <c r="EA228" s="32"/>
      <c r="EB228" s="32"/>
      <c r="EC228" s="32"/>
      <c r="ED228" s="32"/>
      <c r="EE228" s="32"/>
      <c r="EF228" s="32"/>
      <c r="EG228" s="32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  <c r="OF228"/>
      <c r="OG228"/>
      <c r="OH228"/>
      <c r="OI228"/>
      <c r="OJ228"/>
      <c r="OK228"/>
      <c r="OL228"/>
      <c r="OM228"/>
      <c r="ON228"/>
      <c r="OO228"/>
      <c r="OP228"/>
      <c r="OQ228"/>
      <c r="OR228"/>
      <c r="OS228"/>
      <c r="OT228"/>
      <c r="OU228"/>
      <c r="OV228"/>
      <c r="OW228"/>
      <c r="OX228"/>
      <c r="OY228"/>
      <c r="OZ228"/>
      <c r="PA228"/>
      <c r="PB228"/>
      <c r="PC228"/>
      <c r="PD228"/>
      <c r="PE228"/>
      <c r="PF228"/>
      <c r="PG228"/>
      <c r="PH228"/>
      <c r="PI228"/>
      <c r="PJ228"/>
      <c r="PK228"/>
      <c r="PL228"/>
      <c r="PM228"/>
      <c r="PN228"/>
      <c r="PO228"/>
      <c r="PP228"/>
      <c r="PQ228"/>
      <c r="PR228"/>
      <c r="PS228"/>
      <c r="PT228"/>
      <c r="PU228"/>
      <c r="PV228"/>
      <c r="PW228"/>
      <c r="PX228"/>
      <c r="PY228"/>
      <c r="PZ228"/>
      <c r="QA228"/>
      <c r="QB228"/>
      <c r="QC228"/>
      <c r="QD228"/>
      <c r="QE228"/>
      <c r="QF228"/>
      <c r="QG228"/>
      <c r="QH228"/>
      <c r="QI228"/>
      <c r="QJ228"/>
      <c r="QK228"/>
      <c r="QL228"/>
      <c r="QM228"/>
      <c r="QN228"/>
      <c r="QO228"/>
      <c r="QP228"/>
      <c r="QQ228"/>
      <c r="QR228"/>
      <c r="QS228"/>
      <c r="QT228"/>
      <c r="QU228"/>
      <c r="QV228"/>
      <c r="QW228"/>
      <c r="QX228"/>
      <c r="QY228"/>
      <c r="QZ228"/>
      <c r="RA228"/>
      <c r="RB228"/>
      <c r="RC228"/>
      <c r="RD228"/>
      <c r="RE228"/>
      <c r="RF228"/>
      <c r="RG228"/>
      <c r="RH228"/>
      <c r="RI228"/>
      <c r="RJ228"/>
      <c r="RK228"/>
      <c r="RL228"/>
      <c r="RM228"/>
      <c r="RN228"/>
      <c r="RO228"/>
      <c r="RP228"/>
      <c r="RQ228"/>
      <c r="RR228"/>
      <c r="RS228"/>
      <c r="RT228"/>
      <c r="RU228"/>
      <c r="RV228"/>
      <c r="RW228"/>
      <c r="RX228"/>
      <c r="RY228"/>
      <c r="RZ228"/>
      <c r="SA228"/>
      <c r="SB228"/>
      <c r="SC228"/>
      <c r="SD228"/>
      <c r="SE228"/>
      <c r="SF228"/>
      <c r="SG228"/>
      <c r="SH228"/>
      <c r="SI228"/>
      <c r="SJ228"/>
      <c r="SK228"/>
      <c r="SL228"/>
      <c r="SM228"/>
      <c r="SN228"/>
      <c r="SO228"/>
      <c r="SP228"/>
      <c r="SQ228"/>
      <c r="SR228"/>
      <c r="SS228"/>
      <c r="ST228"/>
      <c r="SU228"/>
      <c r="SV228"/>
      <c r="SW228"/>
      <c r="SX228"/>
      <c r="SY228"/>
      <c r="SZ228"/>
      <c r="TA228"/>
      <c r="TB228"/>
      <c r="TC228"/>
      <c r="TD228"/>
      <c r="TE228"/>
      <c r="TF228"/>
      <c r="TG228"/>
      <c r="TH228"/>
      <c r="TI228"/>
      <c r="TJ228"/>
      <c r="TK228"/>
      <c r="TL228"/>
      <c r="TM228"/>
      <c r="TN228"/>
      <c r="TO228"/>
      <c r="TP228"/>
      <c r="TQ228"/>
      <c r="TR228"/>
      <c r="TS228"/>
      <c r="TT228"/>
      <c r="TU228"/>
      <c r="TV228"/>
      <c r="TW228"/>
      <c r="TX228"/>
      <c r="TY228"/>
      <c r="TZ228"/>
      <c r="UA228"/>
      <c r="UB228"/>
      <c r="UC228"/>
      <c r="UD228"/>
      <c r="UE228"/>
      <c r="UF228"/>
      <c r="UG228"/>
      <c r="UH228"/>
      <c r="UI228"/>
      <c r="UJ228"/>
      <c r="UK228"/>
      <c r="UL228"/>
      <c r="UM228"/>
      <c r="UN228"/>
      <c r="UO228"/>
      <c r="UP228"/>
      <c r="UQ228"/>
      <c r="UR228"/>
      <c r="US228"/>
      <c r="UT228"/>
      <c r="UU228"/>
      <c r="UV228"/>
      <c r="UW228"/>
      <c r="UX228"/>
      <c r="UY228"/>
      <c r="UZ228"/>
      <c r="VA228"/>
      <c r="VB228"/>
      <c r="VC228"/>
      <c r="VD228"/>
      <c r="VE228"/>
      <c r="VF228"/>
      <c r="VG228"/>
      <c r="VH228"/>
      <c r="VI228"/>
      <c r="VJ228"/>
      <c r="VK228"/>
      <c r="VL228"/>
      <c r="VM228"/>
      <c r="VN228"/>
      <c r="VO228"/>
      <c r="VP228"/>
      <c r="VQ228"/>
      <c r="VR228"/>
      <c r="VS228"/>
      <c r="VT228"/>
      <c r="VU228"/>
      <c r="VV228"/>
      <c r="VW228"/>
      <c r="VX228"/>
      <c r="VY228"/>
      <c r="VZ228"/>
      <c r="WA228"/>
      <c r="WB228"/>
      <c r="WC228"/>
      <c r="WD228"/>
      <c r="WE228"/>
      <c r="WF228"/>
      <c r="WG228"/>
      <c r="WH228"/>
      <c r="WI228"/>
      <c r="WJ228"/>
      <c r="WK228"/>
      <c r="WL228"/>
      <c r="WM228"/>
      <c r="WN228"/>
      <c r="WO228"/>
      <c r="WP228"/>
      <c r="WQ228"/>
      <c r="WR228"/>
      <c r="WS228"/>
      <c r="WT228"/>
      <c r="WU228"/>
      <c r="WV228"/>
      <c r="WW228"/>
      <c r="WX228"/>
      <c r="WY228"/>
      <c r="WZ228"/>
      <c r="XA228"/>
      <c r="XB228"/>
      <c r="XC228"/>
      <c r="XD228"/>
      <c r="XE228"/>
      <c r="XF228"/>
      <c r="XG228"/>
      <c r="XH228"/>
      <c r="XI228"/>
      <c r="XJ228"/>
      <c r="XK228"/>
      <c r="XL228"/>
      <c r="XM228"/>
      <c r="XN228"/>
      <c r="XO228"/>
      <c r="XP228"/>
      <c r="XQ228"/>
      <c r="XR228"/>
      <c r="XS228"/>
      <c r="XT228"/>
      <c r="XU228"/>
      <c r="XV228"/>
      <c r="XW228"/>
      <c r="XX228"/>
      <c r="XY228"/>
      <c r="XZ228"/>
      <c r="YA228"/>
      <c r="YB228"/>
      <c r="YC228"/>
      <c r="YD228"/>
      <c r="YE228"/>
      <c r="YF228"/>
      <c r="YG228"/>
      <c r="YH228"/>
      <c r="YI228"/>
      <c r="YJ228"/>
      <c r="YK228"/>
      <c r="YL228"/>
      <c r="YM228"/>
      <c r="YN228"/>
      <c r="YO228"/>
      <c r="YP228"/>
      <c r="YQ228"/>
      <c r="YR228"/>
      <c r="YS228"/>
    </row>
    <row r="229" spans="1:669" s="12" customFormat="1" ht="15.75" x14ac:dyDescent="0.25">
      <c r="A229" s="21" t="s">
        <v>97</v>
      </c>
      <c r="B229" s="152" t="s">
        <v>50</v>
      </c>
      <c r="C229" s="55" t="s">
        <v>67</v>
      </c>
      <c r="D229" s="55" t="s">
        <v>199</v>
      </c>
      <c r="E229" s="57">
        <v>44470</v>
      </c>
      <c r="F229" s="8" t="s">
        <v>100</v>
      </c>
      <c r="G229" s="95">
        <v>89500</v>
      </c>
      <c r="H229" s="95">
        <v>2568.65</v>
      </c>
      <c r="I229" s="138">
        <v>9635.51</v>
      </c>
      <c r="J229" s="95">
        <v>2720.8</v>
      </c>
      <c r="K229" s="95">
        <v>25</v>
      </c>
      <c r="L229" s="95">
        <v>14949.96</v>
      </c>
      <c r="M229" s="138">
        <v>74550.039999999994</v>
      </c>
      <c r="P229" s="64"/>
      <c r="Q229" s="64"/>
      <c r="R229" s="64"/>
      <c r="S229" s="64"/>
      <c r="T229" s="64"/>
      <c r="U229" s="64"/>
      <c r="V229" s="64"/>
      <c r="W229" s="64"/>
      <c r="X229" s="64"/>
      <c r="Y229" s="64"/>
      <c r="Z229" s="64"/>
      <c r="AA229" s="64"/>
      <c r="AB229" s="64"/>
      <c r="AC229" s="64"/>
      <c r="AD229" s="64"/>
      <c r="AE229" s="64"/>
      <c r="AF229" s="64"/>
      <c r="AG229" s="64"/>
      <c r="AH229" s="64"/>
      <c r="AI229" s="64"/>
      <c r="AJ229" s="64"/>
      <c r="AK229" s="64"/>
      <c r="AL229" s="64"/>
      <c r="AM229" s="64"/>
      <c r="AN229" s="64"/>
      <c r="AO229" s="64"/>
      <c r="AP229" s="64"/>
      <c r="AQ229" s="64"/>
      <c r="AR229" s="64"/>
      <c r="AS229" s="64"/>
      <c r="AT229" s="64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  <c r="BH229" s="32"/>
      <c r="BI229" s="32"/>
      <c r="BJ229" s="32"/>
      <c r="BK229" s="32"/>
      <c r="BL229" s="32"/>
      <c r="BM229" s="32"/>
      <c r="BN229" s="32"/>
      <c r="BO229" s="32"/>
      <c r="BP229" s="32"/>
      <c r="BQ229" s="32"/>
      <c r="BR229" s="32"/>
      <c r="BS229" s="32"/>
      <c r="BT229" s="32"/>
      <c r="BU229" s="32"/>
      <c r="BV229" s="32"/>
      <c r="BW229" s="32"/>
      <c r="BX229" s="32"/>
      <c r="BY229" s="32"/>
      <c r="BZ229" s="32"/>
      <c r="CA229" s="32"/>
      <c r="CB229" s="32"/>
      <c r="CC229" s="32"/>
      <c r="CD229" s="32"/>
      <c r="CE229" s="32"/>
      <c r="CF229" s="32"/>
      <c r="CG229" s="32"/>
      <c r="CH229" s="32"/>
      <c r="CI229" s="32"/>
      <c r="CJ229" s="32"/>
      <c r="CK229" s="32"/>
      <c r="CL229" s="32"/>
      <c r="CM229" s="32"/>
      <c r="CN229" s="32"/>
      <c r="CO229" s="32"/>
      <c r="CP229" s="32"/>
      <c r="CQ229" s="32"/>
      <c r="CR229" s="32"/>
      <c r="CS229" s="32"/>
      <c r="CT229" s="32"/>
      <c r="CU229" s="32"/>
      <c r="CV229" s="32"/>
      <c r="CW229" s="32"/>
      <c r="CX229" s="32"/>
      <c r="CY229" s="32"/>
      <c r="CZ229" s="32"/>
      <c r="DA229" s="32"/>
      <c r="DB229" s="32"/>
      <c r="DC229" s="32"/>
      <c r="DD229" s="32"/>
      <c r="DE229" s="32"/>
      <c r="DF229" s="32"/>
      <c r="DG229" s="32"/>
      <c r="DH229" s="32"/>
      <c r="DI229" s="32"/>
      <c r="DJ229" s="32"/>
      <c r="DK229" s="32"/>
      <c r="DL229" s="32"/>
      <c r="DM229" s="32"/>
      <c r="DN229" s="32"/>
      <c r="DO229" s="32"/>
      <c r="DP229" s="32"/>
      <c r="DQ229" s="32"/>
      <c r="DR229" s="32"/>
      <c r="DS229" s="32"/>
      <c r="DT229" s="32"/>
      <c r="DU229" s="32"/>
      <c r="DV229" s="32"/>
      <c r="DW229" s="32"/>
      <c r="DX229" s="32"/>
      <c r="DY229" s="32"/>
      <c r="DZ229" s="32"/>
      <c r="EA229" s="32"/>
      <c r="EB229" s="32"/>
      <c r="EC229" s="32"/>
      <c r="ED229" s="32"/>
      <c r="EE229" s="32"/>
      <c r="EF229" s="32"/>
      <c r="EG229" s="32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2"/>
      <c r="NC229" s="32"/>
      <c r="ND229" s="32"/>
      <c r="NE229" s="32"/>
      <c r="NF229" s="32"/>
      <c r="NG229" s="32"/>
      <c r="NH229" s="32"/>
      <c r="NI229" s="32"/>
      <c r="NJ229" s="32"/>
      <c r="NK229" s="32"/>
      <c r="NL229" s="32"/>
      <c r="NM229" s="32"/>
      <c r="NN229" s="32"/>
      <c r="NO229" s="32"/>
      <c r="NP229" s="32"/>
      <c r="NQ229" s="32"/>
      <c r="NR229" s="32"/>
      <c r="NS229" s="32"/>
      <c r="NT229" s="32"/>
      <c r="NU229" s="32"/>
      <c r="NV229" s="32"/>
      <c r="NW229" s="32"/>
      <c r="NX229" s="32"/>
      <c r="NY229" s="32"/>
      <c r="NZ229" s="32"/>
      <c r="OA229" s="32"/>
      <c r="OB229" s="32"/>
      <c r="OC229" s="32"/>
      <c r="OD229" s="32"/>
      <c r="OE229" s="32"/>
      <c r="OF229" s="32"/>
      <c r="OG229" s="32"/>
      <c r="OH229" s="32"/>
      <c r="OI229" s="32"/>
      <c r="OJ229" s="32"/>
      <c r="OK229" s="32"/>
      <c r="OL229" s="32"/>
      <c r="OM229" s="32"/>
      <c r="ON229" s="32"/>
      <c r="OO229" s="32"/>
      <c r="OP229" s="32"/>
      <c r="OQ229" s="32"/>
      <c r="OR229" s="32"/>
      <c r="OS229" s="32"/>
      <c r="OT229" s="32"/>
      <c r="OU229" s="32"/>
      <c r="OV229" s="32"/>
      <c r="OW229" s="32"/>
      <c r="OX229" s="32"/>
      <c r="OY229" s="32"/>
      <c r="OZ229" s="32"/>
      <c r="PA229" s="32"/>
      <c r="PB229" s="32"/>
      <c r="PC229" s="32"/>
      <c r="PD229" s="32"/>
      <c r="PE229" s="32"/>
      <c r="PF229" s="32"/>
      <c r="PG229" s="32"/>
      <c r="PH229" s="32"/>
      <c r="PI229" s="32"/>
      <c r="PJ229" s="32"/>
      <c r="PK229" s="32"/>
      <c r="PL229" s="32"/>
      <c r="PM229" s="32"/>
      <c r="PN229" s="32"/>
      <c r="PO229" s="32"/>
      <c r="PP229" s="32"/>
      <c r="PQ229" s="32"/>
      <c r="PR229" s="32"/>
      <c r="PS229" s="32"/>
      <c r="PT229" s="32"/>
      <c r="PU229" s="32"/>
      <c r="PV229" s="32"/>
      <c r="PW229" s="32"/>
      <c r="PX229" s="32"/>
      <c r="PY229" s="32"/>
      <c r="PZ229" s="32"/>
      <c r="QA229" s="32"/>
      <c r="QB229" s="32"/>
      <c r="QC229" s="32"/>
      <c r="QD229" s="32"/>
      <c r="QE229" s="32"/>
      <c r="QF229" s="32"/>
      <c r="QG229" s="32"/>
      <c r="QH229" s="32"/>
      <c r="QI229" s="32"/>
      <c r="QJ229" s="32"/>
      <c r="QK229" s="32"/>
      <c r="QL229" s="32"/>
      <c r="QM229" s="32"/>
      <c r="QN229" s="32"/>
      <c r="QO229" s="32"/>
      <c r="QP229" s="32"/>
      <c r="QQ229" s="32"/>
      <c r="QR229" s="32"/>
      <c r="QS229" s="32"/>
      <c r="QT229" s="32"/>
      <c r="QU229" s="32"/>
      <c r="QV229" s="32"/>
      <c r="QW229" s="32"/>
      <c r="QX229" s="32"/>
      <c r="QY229" s="32"/>
      <c r="QZ229" s="32"/>
      <c r="RA229" s="32"/>
      <c r="RB229" s="32"/>
      <c r="RC229" s="32"/>
      <c r="RD229" s="32"/>
      <c r="RE229" s="32"/>
      <c r="RF229" s="32"/>
      <c r="RG229" s="32"/>
      <c r="RH229" s="32"/>
      <c r="RI229" s="32"/>
      <c r="RJ229" s="32"/>
      <c r="RK229" s="32"/>
      <c r="RL229" s="32"/>
      <c r="RM229" s="32"/>
      <c r="RN229" s="32"/>
      <c r="RO229" s="32"/>
      <c r="RP229" s="32"/>
      <c r="RQ229" s="32"/>
      <c r="RR229" s="32"/>
      <c r="RS229" s="32"/>
      <c r="RT229" s="32"/>
      <c r="RU229" s="32"/>
      <c r="RV229" s="32"/>
      <c r="RW229" s="32"/>
      <c r="RX229" s="32"/>
      <c r="RY229" s="32"/>
      <c r="RZ229" s="32"/>
      <c r="SA229" s="32"/>
      <c r="SB229" s="32"/>
      <c r="SC229" s="32"/>
      <c r="SD229" s="32"/>
      <c r="SE229" s="32"/>
      <c r="SF229" s="32"/>
      <c r="SG229" s="32"/>
      <c r="SH229" s="32"/>
      <c r="SI229" s="32"/>
      <c r="SJ229" s="32"/>
      <c r="SK229" s="32"/>
      <c r="SL229" s="32"/>
      <c r="SM229" s="32"/>
      <c r="SN229" s="32"/>
      <c r="SO229" s="32"/>
      <c r="SP229" s="32"/>
      <c r="SQ229" s="32"/>
      <c r="SR229" s="32"/>
      <c r="SS229" s="32"/>
      <c r="ST229" s="32"/>
      <c r="SU229" s="32"/>
      <c r="SV229" s="32"/>
      <c r="SW229" s="32"/>
      <c r="SX229" s="32"/>
      <c r="SY229" s="32"/>
      <c r="SZ229" s="32"/>
      <c r="TA229" s="32"/>
      <c r="TB229" s="32"/>
      <c r="TC229" s="32"/>
      <c r="TD229" s="32"/>
      <c r="TE229" s="32"/>
      <c r="TF229" s="32"/>
      <c r="TG229" s="32"/>
      <c r="TH229" s="32"/>
      <c r="TI229" s="32"/>
      <c r="TJ229" s="32"/>
      <c r="TK229" s="32"/>
      <c r="TL229" s="32"/>
      <c r="TM229" s="32"/>
      <c r="TN229" s="32"/>
      <c r="TO229" s="32"/>
      <c r="TP229" s="32"/>
      <c r="TQ229" s="32"/>
      <c r="TR229" s="32"/>
      <c r="TS229" s="32"/>
      <c r="TT229" s="32"/>
      <c r="TU229" s="32"/>
      <c r="TV229" s="32"/>
      <c r="TW229" s="32"/>
      <c r="TX229" s="32"/>
      <c r="TY229" s="32"/>
      <c r="TZ229" s="32"/>
      <c r="UA229" s="32"/>
      <c r="UB229" s="32"/>
      <c r="UC229" s="32"/>
      <c r="UD229" s="32"/>
      <c r="UE229" s="32"/>
      <c r="UF229" s="32"/>
      <c r="UG229" s="32"/>
      <c r="UH229" s="32"/>
      <c r="UI229" s="32"/>
      <c r="UJ229" s="32"/>
      <c r="UK229" s="32"/>
      <c r="UL229" s="32"/>
      <c r="UM229" s="32"/>
      <c r="UN229" s="32"/>
      <c r="UO229" s="32"/>
      <c r="UP229" s="32"/>
      <c r="UQ229" s="32"/>
      <c r="UR229" s="32"/>
      <c r="US229" s="32"/>
      <c r="UT229" s="32"/>
      <c r="UU229" s="32"/>
      <c r="UV229" s="32"/>
      <c r="UW229" s="32"/>
      <c r="UX229" s="32"/>
      <c r="UY229" s="32"/>
      <c r="UZ229" s="32"/>
      <c r="VA229" s="32"/>
      <c r="VB229" s="32"/>
      <c r="VC229" s="32"/>
      <c r="VD229" s="32"/>
      <c r="VE229" s="32"/>
      <c r="VF229" s="32"/>
      <c r="VG229" s="32"/>
      <c r="VH229" s="32"/>
      <c r="VI229" s="32"/>
      <c r="VJ229" s="32"/>
      <c r="VK229" s="32"/>
      <c r="VL229" s="32"/>
      <c r="VM229" s="32"/>
      <c r="VN229" s="32"/>
      <c r="VO229" s="32"/>
      <c r="VP229" s="32"/>
      <c r="VQ229" s="32"/>
      <c r="VR229" s="32"/>
      <c r="VS229" s="32"/>
      <c r="VT229" s="32"/>
      <c r="VU229" s="32"/>
      <c r="VV229" s="32"/>
      <c r="VW229" s="32"/>
      <c r="VX229" s="32"/>
      <c r="VY229" s="32"/>
      <c r="VZ229" s="32"/>
      <c r="WA229" s="32"/>
      <c r="WB229" s="32"/>
      <c r="WC229" s="32"/>
      <c r="WD229" s="32"/>
      <c r="WE229" s="32"/>
      <c r="WF229" s="32"/>
      <c r="WG229" s="32"/>
      <c r="WH229" s="32"/>
      <c r="WI229" s="32"/>
      <c r="WJ229" s="32"/>
      <c r="WK229" s="32"/>
      <c r="WL229" s="32"/>
      <c r="WM229" s="32"/>
      <c r="WN229" s="32"/>
      <c r="WO229" s="32"/>
      <c r="WP229" s="32"/>
      <c r="WQ229" s="32"/>
      <c r="WR229" s="32"/>
      <c r="WS229" s="32"/>
      <c r="WT229" s="32"/>
      <c r="WU229" s="32"/>
      <c r="WV229" s="32"/>
      <c r="WW229" s="32"/>
      <c r="WX229" s="32"/>
      <c r="WY229" s="32"/>
      <c r="WZ229" s="32"/>
      <c r="XA229" s="32"/>
      <c r="XB229" s="32"/>
      <c r="XC229" s="32"/>
      <c r="XD229" s="32"/>
      <c r="XE229" s="32"/>
      <c r="XF229" s="32"/>
      <c r="XG229" s="32"/>
      <c r="XH229" s="32"/>
      <c r="XI229" s="32"/>
      <c r="XJ229" s="32"/>
      <c r="XK229" s="32"/>
      <c r="XL229" s="32"/>
      <c r="XM229" s="32"/>
      <c r="XN229" s="32"/>
      <c r="XO229" s="32"/>
      <c r="XP229" s="32"/>
      <c r="XQ229" s="32"/>
      <c r="XR229" s="32"/>
      <c r="XS229" s="32"/>
      <c r="XT229" s="32"/>
      <c r="XU229" s="32"/>
      <c r="XV229" s="32"/>
      <c r="XW229" s="32"/>
      <c r="XX229" s="32"/>
      <c r="XY229" s="32"/>
      <c r="XZ229" s="32"/>
      <c r="YA229" s="32"/>
      <c r="YB229" s="32"/>
      <c r="YC229" s="32"/>
      <c r="YD229" s="32"/>
      <c r="YE229" s="32"/>
      <c r="YF229" s="32"/>
      <c r="YG229" s="32"/>
      <c r="YH229" s="32"/>
      <c r="YI229" s="32"/>
      <c r="YJ229" s="32"/>
      <c r="YK229" s="32"/>
      <c r="YL229" s="32"/>
      <c r="YM229" s="32"/>
      <c r="YN229" s="32"/>
      <c r="YO229" s="32"/>
      <c r="YP229" s="32"/>
      <c r="YQ229" s="32"/>
      <c r="YR229" s="32"/>
      <c r="YS229" s="32"/>
    </row>
    <row r="230" spans="1:669" s="12" customFormat="1" ht="15.75" x14ac:dyDescent="0.25">
      <c r="A230" s="21" t="s">
        <v>213</v>
      </c>
      <c r="B230" s="152" t="s">
        <v>16</v>
      </c>
      <c r="C230" s="55" t="s">
        <v>66</v>
      </c>
      <c r="D230" s="55" t="s">
        <v>199</v>
      </c>
      <c r="E230" s="57">
        <v>44593</v>
      </c>
      <c r="F230" s="8" t="s">
        <v>100</v>
      </c>
      <c r="G230" s="95">
        <v>35000</v>
      </c>
      <c r="H230" s="95">
        <v>1004.5</v>
      </c>
      <c r="I230" s="138">
        <v>0</v>
      </c>
      <c r="J230" s="95">
        <v>1064</v>
      </c>
      <c r="K230" s="95">
        <v>25</v>
      </c>
      <c r="L230" s="95">
        <v>2093.5</v>
      </c>
      <c r="M230" s="138">
        <v>32906.5</v>
      </c>
      <c r="P230" s="64"/>
      <c r="Q230" s="64"/>
      <c r="R230" s="64"/>
      <c r="S230" s="64"/>
      <c r="T230" s="64"/>
      <c r="U230" s="64"/>
      <c r="V230" s="64"/>
      <c r="W230" s="64"/>
      <c r="X230" s="64"/>
      <c r="Y230" s="64"/>
      <c r="Z230" s="64"/>
      <c r="AA230" s="64"/>
      <c r="AB230" s="64"/>
      <c r="AC230" s="64"/>
      <c r="AD230" s="64"/>
      <c r="AE230" s="64"/>
      <c r="AF230" s="64"/>
      <c r="AG230" s="64"/>
      <c r="AH230" s="64"/>
      <c r="AI230" s="64"/>
      <c r="AJ230" s="64"/>
      <c r="AK230" s="64"/>
      <c r="AL230" s="64"/>
      <c r="AM230" s="64"/>
      <c r="AN230" s="64"/>
      <c r="AO230" s="64"/>
      <c r="AP230" s="64"/>
      <c r="AQ230" s="64"/>
      <c r="AR230" s="64"/>
      <c r="AS230" s="64"/>
      <c r="AT230" s="64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  <c r="BH230" s="32"/>
      <c r="BI230" s="32"/>
      <c r="BJ230" s="32"/>
      <c r="BK230" s="32"/>
      <c r="BL230" s="32"/>
      <c r="BM230" s="32"/>
      <c r="BN230" s="32"/>
      <c r="BO230" s="32"/>
      <c r="BP230" s="32"/>
      <c r="BQ230" s="32"/>
      <c r="BR230" s="32"/>
      <c r="BS230" s="32"/>
      <c r="BT230" s="32"/>
      <c r="BU230" s="32"/>
      <c r="BV230" s="32"/>
      <c r="BW230" s="32"/>
      <c r="BX230" s="32"/>
      <c r="BY230" s="32"/>
      <c r="BZ230" s="32"/>
      <c r="CA230" s="32"/>
      <c r="CB230" s="32"/>
      <c r="CC230" s="32"/>
      <c r="CD230" s="32"/>
      <c r="CE230" s="32"/>
      <c r="CF230" s="32"/>
      <c r="CG230" s="32"/>
      <c r="CH230" s="32"/>
      <c r="CI230" s="32"/>
      <c r="CJ230" s="32"/>
      <c r="CK230" s="32"/>
      <c r="CL230" s="32"/>
      <c r="CM230" s="32"/>
      <c r="CN230" s="32"/>
      <c r="CO230" s="32"/>
      <c r="CP230" s="32"/>
      <c r="CQ230" s="32"/>
      <c r="CR230" s="32"/>
      <c r="CS230" s="32"/>
      <c r="CT230" s="32"/>
      <c r="CU230" s="32"/>
      <c r="CV230" s="32"/>
      <c r="CW230" s="32"/>
      <c r="CX230" s="32"/>
      <c r="CY230" s="32"/>
      <c r="CZ230" s="32"/>
      <c r="DA230" s="32"/>
      <c r="DB230" s="32"/>
      <c r="DC230" s="32"/>
      <c r="DD230" s="32"/>
      <c r="DE230" s="32"/>
      <c r="DF230" s="32"/>
      <c r="DG230" s="32"/>
      <c r="DH230" s="32"/>
      <c r="DI230" s="32"/>
      <c r="DJ230" s="32"/>
      <c r="DK230" s="32"/>
      <c r="DL230" s="32"/>
      <c r="DM230" s="32"/>
      <c r="DN230" s="32"/>
      <c r="DO230" s="32"/>
      <c r="DP230" s="32"/>
      <c r="DQ230" s="32"/>
      <c r="DR230" s="32"/>
      <c r="DS230" s="32"/>
      <c r="DT230" s="32"/>
      <c r="DU230" s="32"/>
      <c r="DV230" s="32"/>
      <c r="DW230" s="32"/>
      <c r="DX230" s="32"/>
      <c r="DY230" s="32"/>
      <c r="DZ230" s="32"/>
      <c r="EA230" s="32"/>
      <c r="EB230" s="32"/>
      <c r="EC230" s="32"/>
      <c r="ED230" s="32"/>
      <c r="EE230" s="32"/>
      <c r="EF230" s="32"/>
      <c r="EG230" s="32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32"/>
      <c r="NC230" s="32"/>
      <c r="ND230" s="32"/>
      <c r="NE230" s="32"/>
      <c r="NF230" s="32"/>
      <c r="NG230" s="32"/>
      <c r="NH230" s="32"/>
      <c r="NI230" s="32"/>
      <c r="NJ230" s="32"/>
      <c r="NK230" s="32"/>
      <c r="NL230" s="32"/>
      <c r="NM230" s="32"/>
      <c r="NN230" s="32"/>
      <c r="NO230" s="32"/>
      <c r="NP230" s="32"/>
      <c r="NQ230" s="32"/>
      <c r="NR230" s="32"/>
      <c r="NS230" s="32"/>
      <c r="NT230" s="32"/>
      <c r="NU230" s="32"/>
      <c r="NV230" s="32"/>
      <c r="NW230" s="32"/>
      <c r="NX230" s="32"/>
      <c r="NY230" s="32"/>
      <c r="NZ230" s="32"/>
      <c r="OA230" s="32"/>
      <c r="OB230" s="32"/>
      <c r="OC230" s="32"/>
      <c r="OD230" s="32"/>
      <c r="OE230" s="32"/>
      <c r="OF230" s="32"/>
      <c r="OG230" s="32"/>
      <c r="OH230" s="32"/>
      <c r="OI230" s="32"/>
      <c r="OJ230" s="32"/>
      <c r="OK230" s="32"/>
      <c r="OL230" s="32"/>
      <c r="OM230" s="32"/>
      <c r="ON230" s="32"/>
      <c r="OO230" s="32"/>
      <c r="OP230" s="32"/>
      <c r="OQ230" s="32"/>
      <c r="OR230" s="32"/>
      <c r="OS230" s="32"/>
      <c r="OT230" s="32"/>
      <c r="OU230" s="32"/>
      <c r="OV230" s="32"/>
      <c r="OW230" s="32"/>
      <c r="OX230" s="32"/>
      <c r="OY230" s="32"/>
      <c r="OZ230" s="32"/>
      <c r="PA230" s="32"/>
      <c r="PB230" s="32"/>
      <c r="PC230" s="32"/>
      <c r="PD230" s="32"/>
      <c r="PE230" s="32"/>
      <c r="PF230" s="32"/>
      <c r="PG230" s="32"/>
      <c r="PH230" s="32"/>
      <c r="PI230" s="32"/>
      <c r="PJ230" s="32"/>
      <c r="PK230" s="32"/>
      <c r="PL230" s="32"/>
      <c r="PM230" s="32"/>
      <c r="PN230" s="32"/>
      <c r="PO230" s="32"/>
      <c r="PP230" s="32"/>
      <c r="PQ230" s="32"/>
      <c r="PR230" s="32"/>
      <c r="PS230" s="32"/>
      <c r="PT230" s="32"/>
      <c r="PU230" s="32"/>
      <c r="PV230" s="32"/>
      <c r="PW230" s="32"/>
      <c r="PX230" s="32"/>
      <c r="PY230" s="32"/>
      <c r="PZ230" s="32"/>
      <c r="QA230" s="32"/>
      <c r="QB230" s="32"/>
      <c r="QC230" s="32"/>
      <c r="QD230" s="32"/>
      <c r="QE230" s="32"/>
      <c r="QF230" s="32"/>
      <c r="QG230" s="32"/>
      <c r="QH230" s="32"/>
      <c r="QI230" s="32"/>
      <c r="QJ230" s="32"/>
      <c r="QK230" s="32"/>
      <c r="QL230" s="32"/>
      <c r="QM230" s="32"/>
      <c r="QN230" s="32"/>
      <c r="QO230" s="32"/>
      <c r="QP230" s="32"/>
      <c r="QQ230" s="32"/>
      <c r="QR230" s="32"/>
      <c r="QS230" s="32"/>
      <c r="QT230" s="32"/>
      <c r="QU230" s="32"/>
      <c r="QV230" s="32"/>
      <c r="QW230" s="32"/>
      <c r="QX230" s="32"/>
      <c r="QY230" s="32"/>
      <c r="QZ230" s="32"/>
      <c r="RA230" s="32"/>
      <c r="RB230" s="32"/>
      <c r="RC230" s="32"/>
      <c r="RD230" s="32"/>
      <c r="RE230" s="32"/>
      <c r="RF230" s="32"/>
      <c r="RG230" s="32"/>
      <c r="RH230" s="32"/>
      <c r="RI230" s="32"/>
      <c r="RJ230" s="32"/>
      <c r="RK230" s="32"/>
      <c r="RL230" s="32"/>
      <c r="RM230" s="32"/>
      <c r="RN230" s="32"/>
      <c r="RO230" s="32"/>
      <c r="RP230" s="32"/>
      <c r="RQ230" s="32"/>
      <c r="RR230" s="32"/>
      <c r="RS230" s="32"/>
      <c r="RT230" s="32"/>
      <c r="RU230" s="32"/>
      <c r="RV230" s="32"/>
      <c r="RW230" s="32"/>
      <c r="RX230" s="32"/>
      <c r="RY230" s="32"/>
      <c r="RZ230" s="32"/>
      <c r="SA230" s="32"/>
      <c r="SB230" s="32"/>
      <c r="SC230" s="32"/>
      <c r="SD230" s="32"/>
      <c r="SE230" s="32"/>
      <c r="SF230" s="32"/>
      <c r="SG230" s="32"/>
      <c r="SH230" s="32"/>
      <c r="SI230" s="32"/>
      <c r="SJ230" s="32"/>
      <c r="SK230" s="32"/>
      <c r="SL230" s="32"/>
      <c r="SM230" s="32"/>
      <c r="SN230" s="32"/>
      <c r="SO230" s="32"/>
      <c r="SP230" s="32"/>
      <c r="SQ230" s="32"/>
      <c r="SR230" s="32"/>
      <c r="SS230" s="32"/>
      <c r="ST230" s="32"/>
      <c r="SU230" s="32"/>
      <c r="SV230" s="32"/>
      <c r="SW230" s="32"/>
      <c r="SX230" s="32"/>
      <c r="SY230" s="32"/>
      <c r="SZ230" s="32"/>
      <c r="TA230" s="32"/>
      <c r="TB230" s="32"/>
      <c r="TC230" s="32"/>
      <c r="TD230" s="32"/>
      <c r="TE230" s="32"/>
      <c r="TF230" s="32"/>
      <c r="TG230" s="32"/>
      <c r="TH230" s="32"/>
      <c r="TI230" s="32"/>
      <c r="TJ230" s="32"/>
      <c r="TK230" s="32"/>
      <c r="TL230" s="32"/>
      <c r="TM230" s="32"/>
      <c r="TN230" s="32"/>
      <c r="TO230" s="32"/>
      <c r="TP230" s="32"/>
      <c r="TQ230" s="32"/>
      <c r="TR230" s="32"/>
      <c r="TS230" s="32"/>
      <c r="TT230" s="32"/>
      <c r="TU230" s="32"/>
      <c r="TV230" s="32"/>
      <c r="TW230" s="32"/>
      <c r="TX230" s="32"/>
      <c r="TY230" s="32"/>
      <c r="TZ230" s="32"/>
      <c r="UA230" s="32"/>
      <c r="UB230" s="32"/>
      <c r="UC230" s="32"/>
      <c r="UD230" s="32"/>
      <c r="UE230" s="32"/>
      <c r="UF230" s="32"/>
      <c r="UG230" s="32"/>
      <c r="UH230" s="32"/>
      <c r="UI230" s="32"/>
      <c r="UJ230" s="32"/>
      <c r="UK230" s="32"/>
      <c r="UL230" s="32"/>
      <c r="UM230" s="32"/>
      <c r="UN230" s="32"/>
      <c r="UO230" s="32"/>
      <c r="UP230" s="32"/>
      <c r="UQ230" s="32"/>
      <c r="UR230" s="32"/>
      <c r="US230" s="32"/>
      <c r="UT230" s="32"/>
      <c r="UU230" s="32"/>
      <c r="UV230" s="32"/>
      <c r="UW230" s="32"/>
      <c r="UX230" s="32"/>
      <c r="UY230" s="32"/>
      <c r="UZ230" s="32"/>
      <c r="VA230" s="32"/>
      <c r="VB230" s="32"/>
      <c r="VC230" s="32"/>
      <c r="VD230" s="32"/>
      <c r="VE230" s="32"/>
      <c r="VF230" s="32"/>
      <c r="VG230" s="32"/>
      <c r="VH230" s="32"/>
      <c r="VI230" s="32"/>
      <c r="VJ230" s="32"/>
      <c r="VK230" s="32"/>
      <c r="VL230" s="32"/>
      <c r="VM230" s="32"/>
      <c r="VN230" s="32"/>
      <c r="VO230" s="32"/>
      <c r="VP230" s="32"/>
      <c r="VQ230" s="32"/>
      <c r="VR230" s="32"/>
      <c r="VS230" s="32"/>
      <c r="VT230" s="32"/>
      <c r="VU230" s="32"/>
      <c r="VV230" s="32"/>
      <c r="VW230" s="32"/>
      <c r="VX230" s="32"/>
      <c r="VY230" s="32"/>
      <c r="VZ230" s="32"/>
      <c r="WA230" s="32"/>
      <c r="WB230" s="32"/>
      <c r="WC230" s="32"/>
      <c r="WD230" s="32"/>
      <c r="WE230" s="32"/>
      <c r="WF230" s="32"/>
      <c r="WG230" s="32"/>
      <c r="WH230" s="32"/>
      <c r="WI230" s="32"/>
      <c r="WJ230" s="32"/>
      <c r="WK230" s="32"/>
      <c r="WL230" s="32"/>
      <c r="WM230" s="32"/>
      <c r="WN230" s="32"/>
      <c r="WO230" s="32"/>
      <c r="WP230" s="32"/>
      <c r="WQ230" s="32"/>
      <c r="WR230" s="32"/>
      <c r="WS230" s="32"/>
      <c r="WT230" s="32"/>
      <c r="WU230" s="32"/>
      <c r="WV230" s="32"/>
      <c r="WW230" s="32"/>
      <c r="WX230" s="32"/>
      <c r="WY230" s="32"/>
      <c r="WZ230" s="32"/>
      <c r="XA230" s="32"/>
      <c r="XB230" s="32"/>
      <c r="XC230" s="32"/>
      <c r="XD230" s="32"/>
      <c r="XE230" s="32"/>
      <c r="XF230" s="32"/>
      <c r="XG230" s="32"/>
      <c r="XH230" s="32"/>
      <c r="XI230" s="32"/>
      <c r="XJ230" s="32"/>
      <c r="XK230" s="32"/>
      <c r="XL230" s="32"/>
      <c r="XM230" s="32"/>
      <c r="XN230" s="32"/>
      <c r="XO230" s="32"/>
      <c r="XP230" s="32"/>
      <c r="XQ230" s="32"/>
      <c r="XR230" s="32"/>
      <c r="XS230" s="32"/>
      <c r="XT230" s="32"/>
      <c r="XU230" s="32"/>
      <c r="XV230" s="32"/>
      <c r="XW230" s="32"/>
      <c r="XX230" s="32"/>
      <c r="XY230" s="32"/>
      <c r="XZ230" s="32"/>
      <c r="YA230" s="32"/>
      <c r="YB230" s="32"/>
      <c r="YC230" s="32"/>
      <c r="YD230" s="32"/>
      <c r="YE230" s="32"/>
      <c r="YF230" s="32"/>
      <c r="YG230" s="32"/>
      <c r="YH230" s="32"/>
      <c r="YI230" s="32"/>
      <c r="YJ230" s="32"/>
      <c r="YK230" s="32"/>
      <c r="YL230" s="32"/>
      <c r="YM230" s="32"/>
      <c r="YN230" s="32"/>
      <c r="YO230" s="32"/>
      <c r="YP230" s="32"/>
      <c r="YQ230" s="32"/>
      <c r="YR230" s="32"/>
      <c r="YS230" s="32"/>
    </row>
    <row r="231" spans="1:669" s="58" customFormat="1" ht="15.75" x14ac:dyDescent="0.25">
      <c r="A231" s="21" t="s">
        <v>138</v>
      </c>
      <c r="B231" s="152" t="s">
        <v>15</v>
      </c>
      <c r="C231" s="55" t="s">
        <v>66</v>
      </c>
      <c r="D231" s="55" t="s">
        <v>199</v>
      </c>
      <c r="E231" s="57">
        <v>44593</v>
      </c>
      <c r="F231" s="8" t="s">
        <v>100</v>
      </c>
      <c r="G231" s="95">
        <v>50000</v>
      </c>
      <c r="H231" s="95">
        <v>1435</v>
      </c>
      <c r="I231" s="138">
        <v>1854</v>
      </c>
      <c r="J231" s="95">
        <v>1520</v>
      </c>
      <c r="K231" s="95">
        <v>25</v>
      </c>
      <c r="L231" s="95">
        <v>4834</v>
      </c>
      <c r="M231" s="138">
        <v>45166</v>
      </c>
      <c r="N231" s="12"/>
      <c r="O231" s="12"/>
      <c r="P231" s="64"/>
      <c r="Q231" s="64"/>
      <c r="R231" s="64"/>
      <c r="S231" s="64"/>
      <c r="T231" s="64"/>
      <c r="U231" s="64"/>
      <c r="V231" s="64"/>
      <c r="W231" s="64"/>
      <c r="X231" s="64"/>
      <c r="Y231" s="64"/>
      <c r="Z231" s="64"/>
      <c r="AA231" s="64"/>
      <c r="AB231" s="64"/>
      <c r="AC231" s="64"/>
      <c r="AD231" s="64"/>
      <c r="AE231" s="64"/>
      <c r="AF231" s="64"/>
      <c r="AG231" s="64"/>
      <c r="AH231" s="64"/>
      <c r="AI231" s="64"/>
      <c r="AJ231" s="64"/>
      <c r="AK231" s="64"/>
      <c r="AL231" s="64"/>
      <c r="AM231" s="64"/>
      <c r="AN231" s="64"/>
      <c r="AO231" s="64"/>
      <c r="AP231" s="64"/>
      <c r="AQ231" s="64"/>
      <c r="AR231" s="64"/>
      <c r="AS231" s="64"/>
      <c r="AT231" s="64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  <c r="BH231" s="32"/>
      <c r="BI231" s="32"/>
      <c r="BJ231" s="32"/>
      <c r="BK231" s="32"/>
      <c r="BL231" s="32"/>
      <c r="BM231" s="32"/>
      <c r="BN231" s="32"/>
      <c r="BO231" s="32"/>
      <c r="BP231" s="32"/>
      <c r="BQ231" s="32"/>
      <c r="BR231" s="32"/>
      <c r="BS231" s="32"/>
      <c r="BT231" s="32"/>
      <c r="BU231" s="32"/>
      <c r="BV231" s="32"/>
      <c r="BW231" s="32"/>
      <c r="BX231" s="32"/>
      <c r="BY231" s="32"/>
      <c r="BZ231" s="32"/>
      <c r="CA231" s="32"/>
      <c r="CB231" s="32"/>
      <c r="CC231" s="32"/>
      <c r="CD231" s="32"/>
      <c r="CE231" s="32"/>
      <c r="CF231" s="32"/>
      <c r="CG231" s="32"/>
      <c r="CH231" s="32"/>
      <c r="CI231" s="32"/>
      <c r="CJ231" s="32"/>
      <c r="CK231" s="32"/>
      <c r="CL231" s="32"/>
      <c r="CM231" s="32"/>
      <c r="CN231" s="32"/>
      <c r="CO231" s="32"/>
      <c r="CP231" s="32"/>
      <c r="CQ231" s="32"/>
      <c r="CR231" s="32"/>
      <c r="CS231" s="32"/>
      <c r="CT231" s="32"/>
      <c r="CU231" s="32"/>
      <c r="CV231" s="32"/>
      <c r="CW231" s="32"/>
      <c r="CX231" s="32"/>
      <c r="CY231" s="32"/>
      <c r="CZ231" s="32"/>
      <c r="DA231" s="32"/>
      <c r="DB231" s="32"/>
      <c r="DC231" s="32"/>
      <c r="DD231" s="32"/>
      <c r="DE231" s="32"/>
      <c r="DF231" s="32"/>
      <c r="DG231" s="32"/>
      <c r="DH231" s="32"/>
      <c r="DI231" s="32"/>
      <c r="DJ231" s="32"/>
      <c r="DK231" s="32"/>
      <c r="DL231" s="32"/>
      <c r="DM231" s="32"/>
      <c r="DN231" s="32"/>
      <c r="DO231" s="32"/>
      <c r="DP231" s="32"/>
      <c r="DQ231" s="32"/>
      <c r="DR231" s="32"/>
      <c r="DS231" s="32"/>
      <c r="DT231" s="32"/>
      <c r="DU231" s="32"/>
      <c r="DV231" s="32"/>
      <c r="DW231" s="32"/>
      <c r="DX231" s="32"/>
      <c r="DY231" s="32"/>
      <c r="DZ231" s="32"/>
      <c r="EA231" s="32"/>
      <c r="EB231" s="32"/>
      <c r="EC231" s="32"/>
      <c r="ED231" s="32"/>
      <c r="EE231" s="32"/>
      <c r="EF231" s="32"/>
      <c r="EG231" s="32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 s="52"/>
      <c r="NC231" s="52"/>
      <c r="ND231" s="52"/>
      <c r="NE231" s="52"/>
      <c r="NF231" s="52"/>
      <c r="NG231" s="52"/>
      <c r="NH231" s="52"/>
      <c r="NI231" s="52"/>
      <c r="NJ231" s="52"/>
      <c r="NK231" s="52"/>
      <c r="NL231" s="52"/>
      <c r="NM231" s="52"/>
      <c r="NN231" s="52"/>
      <c r="NO231" s="52"/>
      <c r="NP231" s="52"/>
      <c r="NQ231" s="52"/>
      <c r="NR231" s="52"/>
      <c r="NS231" s="52"/>
      <c r="NT231" s="52"/>
      <c r="NU231" s="52"/>
      <c r="NV231" s="52"/>
      <c r="NW231" s="52"/>
      <c r="NX231" s="52"/>
      <c r="NY231" s="52"/>
      <c r="NZ231" s="52"/>
      <c r="OA231" s="52"/>
      <c r="OB231" s="52"/>
      <c r="OC231" s="52"/>
      <c r="OD231" s="52"/>
      <c r="OE231" s="52"/>
      <c r="OF231" s="52"/>
      <c r="OG231" s="52"/>
      <c r="OH231" s="52"/>
      <c r="OI231" s="52"/>
      <c r="OJ231" s="52"/>
      <c r="OK231" s="52"/>
      <c r="OL231" s="52"/>
      <c r="OM231" s="52"/>
      <c r="ON231" s="52"/>
      <c r="OO231" s="52"/>
      <c r="OP231" s="52"/>
      <c r="OQ231" s="52"/>
      <c r="OR231" s="52"/>
      <c r="OS231" s="52"/>
      <c r="OT231" s="52"/>
      <c r="OU231" s="52"/>
      <c r="OV231" s="52"/>
      <c r="OW231" s="52"/>
      <c r="OX231" s="52"/>
      <c r="OY231" s="52"/>
      <c r="OZ231" s="52"/>
      <c r="PA231" s="52"/>
      <c r="PB231" s="52"/>
      <c r="PC231" s="52"/>
      <c r="PD231" s="52"/>
      <c r="PE231" s="52"/>
      <c r="PF231" s="52"/>
      <c r="PG231" s="52"/>
      <c r="PH231" s="52"/>
      <c r="PI231" s="52"/>
      <c r="PJ231" s="52"/>
      <c r="PK231" s="52"/>
      <c r="PL231" s="52"/>
      <c r="PM231" s="52"/>
      <c r="PN231" s="52"/>
      <c r="PO231" s="52"/>
      <c r="PP231" s="52"/>
      <c r="PQ231" s="52"/>
      <c r="PR231" s="52"/>
      <c r="PS231" s="52"/>
      <c r="PT231" s="52"/>
      <c r="PU231" s="52"/>
      <c r="PV231" s="52"/>
      <c r="PW231" s="52"/>
      <c r="PX231" s="52"/>
      <c r="PY231" s="52"/>
      <c r="PZ231" s="52"/>
      <c r="QA231" s="52"/>
      <c r="QB231" s="52"/>
      <c r="QC231" s="52"/>
      <c r="QD231" s="52"/>
      <c r="QE231" s="52"/>
      <c r="QF231" s="52"/>
      <c r="QG231" s="52"/>
      <c r="QH231" s="52"/>
      <c r="QI231" s="52"/>
      <c r="QJ231" s="52"/>
      <c r="QK231" s="52"/>
      <c r="QL231" s="52"/>
      <c r="QM231" s="52"/>
      <c r="QN231" s="52"/>
      <c r="QO231" s="52"/>
      <c r="QP231" s="52"/>
      <c r="QQ231" s="52"/>
      <c r="QR231" s="52"/>
      <c r="QS231" s="52"/>
      <c r="QT231" s="52"/>
      <c r="QU231" s="52"/>
      <c r="QV231" s="52"/>
      <c r="QW231" s="52"/>
      <c r="QX231" s="52"/>
      <c r="QY231" s="52"/>
      <c r="QZ231" s="52"/>
      <c r="RA231" s="52"/>
      <c r="RB231" s="52"/>
      <c r="RC231" s="52"/>
      <c r="RD231" s="52"/>
      <c r="RE231" s="52"/>
      <c r="RF231" s="52"/>
      <c r="RG231" s="52"/>
      <c r="RH231" s="52"/>
      <c r="RI231" s="52"/>
      <c r="RJ231" s="52"/>
      <c r="RK231" s="52"/>
      <c r="RL231" s="52"/>
      <c r="RM231" s="52"/>
      <c r="RN231" s="52"/>
      <c r="RO231" s="52"/>
      <c r="RP231" s="52"/>
      <c r="RQ231" s="52"/>
      <c r="RR231" s="52"/>
      <c r="RS231" s="52"/>
      <c r="RT231" s="52"/>
      <c r="RU231" s="52"/>
      <c r="RV231" s="52"/>
      <c r="RW231" s="52"/>
      <c r="RX231" s="52"/>
      <c r="RY231" s="52"/>
      <c r="RZ231" s="52"/>
      <c r="SA231" s="52"/>
      <c r="SB231" s="52"/>
      <c r="SC231" s="52"/>
      <c r="SD231" s="52"/>
      <c r="SE231" s="52"/>
      <c r="SF231" s="52"/>
      <c r="SG231" s="52"/>
      <c r="SH231" s="52"/>
      <c r="SI231" s="52"/>
      <c r="SJ231" s="52"/>
      <c r="SK231" s="52"/>
      <c r="SL231" s="52"/>
      <c r="SM231" s="52"/>
      <c r="SN231" s="52"/>
      <c r="SO231" s="52"/>
      <c r="SP231" s="52"/>
      <c r="SQ231" s="52"/>
      <c r="SR231" s="52"/>
      <c r="SS231" s="52"/>
      <c r="ST231" s="52"/>
      <c r="SU231" s="52"/>
      <c r="SV231" s="52"/>
      <c r="SW231" s="52"/>
      <c r="SX231" s="52"/>
      <c r="SY231" s="52"/>
      <c r="SZ231" s="52"/>
      <c r="TA231" s="52"/>
      <c r="TB231" s="52"/>
      <c r="TC231" s="52"/>
      <c r="TD231" s="52"/>
      <c r="TE231" s="52"/>
      <c r="TF231" s="52"/>
      <c r="TG231" s="52"/>
      <c r="TH231" s="52"/>
      <c r="TI231" s="52"/>
      <c r="TJ231" s="52"/>
      <c r="TK231" s="52"/>
      <c r="TL231" s="52"/>
      <c r="TM231" s="52"/>
      <c r="TN231" s="52"/>
      <c r="TO231" s="52"/>
      <c r="TP231" s="52"/>
      <c r="TQ231" s="52"/>
      <c r="TR231" s="52"/>
      <c r="TS231" s="52"/>
      <c r="TT231" s="52"/>
      <c r="TU231" s="52"/>
      <c r="TV231" s="52"/>
      <c r="TW231" s="52"/>
      <c r="TX231" s="52"/>
      <c r="TY231" s="52"/>
      <c r="TZ231" s="52"/>
      <c r="UA231" s="52"/>
      <c r="UB231" s="52"/>
      <c r="UC231" s="52"/>
      <c r="UD231" s="52"/>
      <c r="UE231" s="52"/>
      <c r="UF231" s="52"/>
      <c r="UG231" s="52"/>
      <c r="UH231" s="52"/>
      <c r="UI231" s="52"/>
      <c r="UJ231" s="52"/>
      <c r="UK231" s="52"/>
      <c r="UL231" s="52"/>
      <c r="UM231" s="52"/>
      <c r="UN231" s="52"/>
      <c r="UO231" s="52"/>
      <c r="UP231" s="52"/>
      <c r="UQ231" s="52"/>
      <c r="UR231" s="52"/>
      <c r="US231" s="52"/>
      <c r="UT231" s="52"/>
      <c r="UU231" s="52"/>
      <c r="UV231" s="52"/>
      <c r="UW231" s="52"/>
      <c r="UX231" s="52"/>
      <c r="UY231" s="52"/>
      <c r="UZ231" s="52"/>
      <c r="VA231" s="52"/>
      <c r="VB231" s="52"/>
      <c r="VC231" s="52"/>
      <c r="VD231" s="52"/>
      <c r="VE231" s="52"/>
      <c r="VF231" s="52"/>
      <c r="VG231" s="52"/>
      <c r="VH231" s="52"/>
      <c r="VI231" s="52"/>
      <c r="VJ231" s="52"/>
      <c r="VK231" s="52"/>
      <c r="VL231" s="52"/>
      <c r="VM231" s="52"/>
      <c r="VN231" s="52"/>
      <c r="VO231" s="52"/>
      <c r="VP231" s="52"/>
      <c r="VQ231" s="52"/>
      <c r="VR231" s="52"/>
      <c r="VS231" s="52"/>
      <c r="VT231" s="52"/>
      <c r="VU231" s="52"/>
      <c r="VV231" s="52"/>
      <c r="VW231" s="52"/>
      <c r="VX231" s="52"/>
      <c r="VY231" s="52"/>
      <c r="VZ231" s="52"/>
      <c r="WA231" s="52"/>
      <c r="WB231" s="52"/>
      <c r="WC231" s="52"/>
      <c r="WD231" s="52"/>
      <c r="WE231" s="52"/>
      <c r="WF231" s="52"/>
      <c r="WG231" s="52"/>
      <c r="WH231" s="52"/>
      <c r="WI231" s="52"/>
      <c r="WJ231" s="52"/>
      <c r="WK231" s="52"/>
      <c r="WL231" s="52"/>
      <c r="WM231" s="52"/>
      <c r="WN231" s="52"/>
      <c r="WO231" s="52"/>
      <c r="WP231" s="52"/>
      <c r="WQ231" s="52"/>
      <c r="WR231" s="52"/>
      <c r="WS231" s="52"/>
      <c r="WT231" s="52"/>
      <c r="WU231" s="52"/>
      <c r="WV231" s="52"/>
      <c r="WW231" s="52"/>
      <c r="WX231" s="52"/>
      <c r="WY231" s="52"/>
      <c r="WZ231" s="52"/>
      <c r="XA231" s="52"/>
      <c r="XB231" s="52"/>
      <c r="XC231" s="52"/>
      <c r="XD231" s="52"/>
      <c r="XE231" s="52"/>
      <c r="XF231" s="52"/>
      <c r="XG231" s="52"/>
      <c r="XH231" s="52"/>
      <c r="XI231" s="52"/>
      <c r="XJ231" s="52"/>
      <c r="XK231" s="52"/>
      <c r="XL231" s="52"/>
      <c r="XM231" s="52"/>
      <c r="XN231" s="52"/>
      <c r="XO231" s="52"/>
      <c r="XP231" s="52"/>
      <c r="XQ231" s="52"/>
      <c r="XR231" s="52"/>
      <c r="XS231" s="52"/>
      <c r="XT231" s="52"/>
      <c r="XU231" s="52"/>
      <c r="XV231" s="52"/>
      <c r="XW231" s="52"/>
      <c r="XX231" s="52"/>
      <c r="XY231" s="52"/>
      <c r="XZ231" s="52"/>
      <c r="YA231" s="52"/>
      <c r="YB231" s="52"/>
      <c r="YC231" s="52"/>
      <c r="YD231" s="52"/>
      <c r="YE231" s="52"/>
      <c r="YF231" s="52"/>
      <c r="YG231" s="52"/>
      <c r="YH231" s="52"/>
      <c r="YI231" s="52"/>
      <c r="YJ231" s="52"/>
      <c r="YK231" s="52"/>
      <c r="YL231" s="52"/>
      <c r="YM231" s="52"/>
      <c r="YN231" s="52"/>
      <c r="YO231" s="52"/>
      <c r="YP231" s="52"/>
      <c r="YQ231" s="52"/>
      <c r="YR231" s="52"/>
      <c r="YS231" s="52"/>
    </row>
    <row r="232" spans="1:669" s="3" customFormat="1" ht="15.75" x14ac:dyDescent="0.25">
      <c r="A232" s="21" t="s">
        <v>139</v>
      </c>
      <c r="B232" s="152" t="s">
        <v>16</v>
      </c>
      <c r="C232" s="55" t="s">
        <v>67</v>
      </c>
      <c r="D232" s="55" t="s">
        <v>199</v>
      </c>
      <c r="E232" s="57">
        <v>44593</v>
      </c>
      <c r="F232" s="8" t="s">
        <v>100</v>
      </c>
      <c r="G232" s="95">
        <v>35000</v>
      </c>
      <c r="H232" s="95">
        <v>1004.5</v>
      </c>
      <c r="I232" s="138">
        <v>0</v>
      </c>
      <c r="J232" s="95">
        <v>1064</v>
      </c>
      <c r="K232" s="95">
        <v>25</v>
      </c>
      <c r="L232" s="95">
        <v>2093.5</v>
      </c>
      <c r="M232" s="138">
        <v>32906.5</v>
      </c>
      <c r="O232" s="12"/>
      <c r="P232" s="64"/>
      <c r="Q232" s="64"/>
      <c r="R232" s="64"/>
      <c r="S232" s="64"/>
      <c r="T232" s="64"/>
      <c r="U232" s="64"/>
      <c r="V232" s="64"/>
      <c r="W232" s="64"/>
      <c r="X232" s="64"/>
      <c r="Y232" s="64"/>
      <c r="Z232" s="64"/>
      <c r="AA232" s="64"/>
      <c r="AB232" s="64"/>
      <c r="AC232" s="64"/>
      <c r="AD232" s="64"/>
      <c r="AE232" s="64"/>
      <c r="AF232" s="64"/>
      <c r="AG232" s="64"/>
      <c r="AH232" s="64"/>
      <c r="AI232" s="64"/>
      <c r="AJ232" s="64"/>
      <c r="AK232" s="64"/>
      <c r="AL232" s="64"/>
      <c r="AM232" s="64"/>
      <c r="AN232" s="64"/>
      <c r="AO232" s="64"/>
      <c r="AP232" s="64"/>
      <c r="AQ232" s="64"/>
      <c r="AR232" s="64"/>
      <c r="AS232" s="64"/>
      <c r="AT232" s="64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  <c r="BH232" s="32"/>
      <c r="BI232" s="32"/>
      <c r="BJ232" s="32"/>
      <c r="BK232" s="32"/>
      <c r="BL232" s="32"/>
      <c r="BM232" s="32"/>
      <c r="BN232" s="32"/>
      <c r="BO232" s="32"/>
      <c r="BP232" s="32"/>
      <c r="BQ232" s="32"/>
      <c r="BR232" s="32"/>
      <c r="BS232" s="32"/>
      <c r="BT232" s="32"/>
      <c r="BU232" s="32"/>
      <c r="BV232" s="32"/>
      <c r="BW232" s="32"/>
      <c r="BX232" s="32"/>
      <c r="BY232" s="32"/>
      <c r="BZ232" s="32"/>
      <c r="CA232" s="32"/>
      <c r="CB232" s="32"/>
      <c r="CC232" s="32"/>
      <c r="CD232" s="32"/>
      <c r="CE232" s="32"/>
      <c r="CF232" s="32"/>
      <c r="CG232" s="32"/>
      <c r="CH232" s="32"/>
      <c r="CI232" s="32"/>
      <c r="CJ232" s="32"/>
      <c r="CK232" s="32"/>
      <c r="CL232" s="32"/>
      <c r="CM232" s="32"/>
      <c r="CN232" s="32"/>
      <c r="CO232" s="32"/>
      <c r="CP232" s="32"/>
      <c r="CQ232" s="32"/>
      <c r="CR232" s="32"/>
      <c r="CS232" s="32"/>
      <c r="CT232" s="32"/>
      <c r="CU232" s="32"/>
      <c r="CV232" s="32"/>
      <c r="CW232" s="32"/>
      <c r="CX232" s="32"/>
      <c r="CY232" s="32"/>
      <c r="CZ232" s="32"/>
      <c r="DA232" s="32"/>
      <c r="DB232" s="32"/>
      <c r="DC232" s="32"/>
      <c r="DD232" s="32"/>
      <c r="DE232" s="32"/>
      <c r="DF232" s="32"/>
      <c r="DG232" s="32"/>
      <c r="DH232" s="32"/>
      <c r="DI232" s="32"/>
      <c r="DJ232" s="32"/>
      <c r="DK232" s="32"/>
      <c r="DL232" s="32"/>
      <c r="DM232" s="32"/>
      <c r="DN232" s="32"/>
      <c r="DO232" s="32"/>
      <c r="DP232" s="32"/>
      <c r="DQ232" s="32"/>
      <c r="DR232" s="32"/>
      <c r="DS232" s="32"/>
      <c r="DT232" s="32"/>
      <c r="DU232" s="32"/>
      <c r="DV232" s="32"/>
      <c r="DW232" s="32"/>
      <c r="DX232" s="32"/>
      <c r="DY232" s="32"/>
      <c r="DZ232" s="32"/>
      <c r="EA232" s="32"/>
      <c r="EB232" s="32"/>
      <c r="EC232" s="32"/>
      <c r="ED232" s="32"/>
      <c r="EE232" s="32"/>
      <c r="EF232" s="32"/>
      <c r="EG232" s="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  <c r="OF232"/>
      <c r="OG232"/>
      <c r="OH232"/>
      <c r="OI232"/>
      <c r="OJ232"/>
      <c r="OK232"/>
      <c r="OL232"/>
      <c r="OM232"/>
      <c r="ON232"/>
      <c r="OO232"/>
      <c r="OP232"/>
      <c r="OQ232"/>
      <c r="OR232"/>
      <c r="OS232"/>
      <c r="OT232"/>
      <c r="OU232"/>
      <c r="OV232"/>
      <c r="OW232"/>
      <c r="OX232"/>
      <c r="OY232"/>
      <c r="OZ232"/>
      <c r="PA232"/>
      <c r="PB232"/>
      <c r="PC232"/>
      <c r="PD232"/>
      <c r="PE232"/>
      <c r="PF232"/>
      <c r="PG232"/>
      <c r="PH232"/>
      <c r="PI232"/>
      <c r="PJ232"/>
      <c r="PK232"/>
      <c r="PL232"/>
      <c r="PM232"/>
      <c r="PN232"/>
      <c r="PO232"/>
      <c r="PP232"/>
      <c r="PQ232"/>
      <c r="PR232"/>
      <c r="PS232"/>
      <c r="PT232"/>
      <c r="PU232"/>
      <c r="PV232"/>
      <c r="PW232"/>
      <c r="PX232"/>
      <c r="PY232"/>
      <c r="PZ232"/>
      <c r="QA232"/>
      <c r="QB232"/>
      <c r="QC232"/>
      <c r="QD232"/>
      <c r="QE232"/>
      <c r="QF232"/>
      <c r="QG232"/>
      <c r="QH232"/>
      <c r="QI232"/>
      <c r="QJ232"/>
      <c r="QK232"/>
      <c r="QL232"/>
      <c r="QM232"/>
      <c r="QN232"/>
      <c r="QO232"/>
      <c r="QP232"/>
      <c r="QQ232"/>
      <c r="QR232"/>
      <c r="QS232"/>
      <c r="QT232"/>
      <c r="QU232"/>
      <c r="QV232"/>
      <c r="QW232"/>
      <c r="QX232"/>
      <c r="QY232"/>
      <c r="QZ232"/>
      <c r="RA232"/>
      <c r="RB232"/>
      <c r="RC232"/>
      <c r="RD232"/>
      <c r="RE232"/>
      <c r="RF232"/>
      <c r="RG232"/>
      <c r="RH232"/>
      <c r="RI232"/>
      <c r="RJ232"/>
      <c r="RK232"/>
      <c r="RL232"/>
      <c r="RM232"/>
      <c r="RN232"/>
      <c r="RO232"/>
      <c r="RP232"/>
      <c r="RQ232"/>
      <c r="RR232"/>
      <c r="RS232"/>
      <c r="RT232"/>
      <c r="RU232"/>
      <c r="RV232"/>
      <c r="RW232"/>
      <c r="RX232"/>
      <c r="RY232"/>
      <c r="RZ232"/>
      <c r="SA232"/>
      <c r="SB232"/>
      <c r="SC232"/>
      <c r="SD232"/>
      <c r="SE232"/>
      <c r="SF232"/>
      <c r="SG232"/>
      <c r="SH232"/>
      <c r="SI232"/>
      <c r="SJ232"/>
      <c r="SK232"/>
      <c r="SL232"/>
      <c r="SM232"/>
      <c r="SN232"/>
      <c r="SO232"/>
      <c r="SP232"/>
      <c r="SQ232"/>
      <c r="SR232"/>
      <c r="SS232"/>
      <c r="ST232"/>
      <c r="SU232"/>
      <c r="SV232"/>
      <c r="SW232"/>
      <c r="SX232"/>
      <c r="SY232"/>
      <c r="SZ232"/>
      <c r="TA232"/>
      <c r="TB232"/>
      <c r="TC232"/>
      <c r="TD232"/>
      <c r="TE232"/>
      <c r="TF232"/>
      <c r="TG232"/>
      <c r="TH232"/>
      <c r="TI232"/>
      <c r="TJ232"/>
      <c r="TK232"/>
      <c r="TL232"/>
      <c r="TM232"/>
      <c r="TN232"/>
      <c r="TO232"/>
      <c r="TP232"/>
      <c r="TQ232"/>
      <c r="TR232"/>
      <c r="TS232"/>
      <c r="TT232"/>
      <c r="TU232"/>
      <c r="TV232"/>
      <c r="TW232"/>
      <c r="TX232"/>
      <c r="TY232"/>
      <c r="TZ232"/>
      <c r="UA232"/>
      <c r="UB232"/>
      <c r="UC232"/>
      <c r="UD232"/>
      <c r="UE232"/>
      <c r="UF232"/>
      <c r="UG232"/>
      <c r="UH232"/>
      <c r="UI232"/>
      <c r="UJ232"/>
      <c r="UK232"/>
      <c r="UL232"/>
      <c r="UM232"/>
      <c r="UN232"/>
      <c r="UO232"/>
      <c r="UP232"/>
      <c r="UQ232"/>
      <c r="UR232"/>
      <c r="US232"/>
      <c r="UT232"/>
      <c r="UU232"/>
      <c r="UV232"/>
      <c r="UW232"/>
      <c r="UX232"/>
      <c r="UY232"/>
      <c r="UZ232"/>
      <c r="VA232"/>
      <c r="VB232"/>
      <c r="VC232"/>
      <c r="VD232"/>
      <c r="VE232"/>
      <c r="VF232"/>
      <c r="VG232"/>
      <c r="VH232"/>
      <c r="VI232"/>
      <c r="VJ232"/>
      <c r="VK232"/>
      <c r="VL232"/>
      <c r="VM232"/>
      <c r="VN232"/>
      <c r="VO232"/>
      <c r="VP232"/>
      <c r="VQ232"/>
      <c r="VR232"/>
      <c r="VS232"/>
      <c r="VT232"/>
      <c r="VU232"/>
      <c r="VV232"/>
      <c r="VW232"/>
      <c r="VX232"/>
      <c r="VY232"/>
      <c r="VZ232"/>
      <c r="WA232"/>
      <c r="WB232"/>
      <c r="WC232"/>
      <c r="WD232"/>
      <c r="WE232"/>
      <c r="WF232"/>
      <c r="WG232"/>
      <c r="WH232"/>
      <c r="WI232"/>
      <c r="WJ232"/>
      <c r="WK232"/>
      <c r="WL232"/>
      <c r="WM232"/>
      <c r="WN232"/>
      <c r="WO232"/>
      <c r="WP232"/>
      <c r="WQ232"/>
      <c r="WR232"/>
      <c r="WS232"/>
      <c r="WT232"/>
      <c r="WU232"/>
      <c r="WV232"/>
      <c r="WW232"/>
      <c r="WX232"/>
      <c r="WY232"/>
      <c r="WZ232"/>
      <c r="XA232"/>
      <c r="XB232"/>
      <c r="XC232"/>
      <c r="XD232"/>
      <c r="XE232"/>
      <c r="XF232"/>
      <c r="XG232"/>
      <c r="XH232"/>
      <c r="XI232"/>
      <c r="XJ232"/>
      <c r="XK232"/>
      <c r="XL232"/>
      <c r="XM232"/>
      <c r="XN232"/>
      <c r="XO232"/>
      <c r="XP232"/>
      <c r="XQ232"/>
      <c r="XR232"/>
      <c r="XS232"/>
      <c r="XT232"/>
      <c r="XU232"/>
      <c r="XV232"/>
      <c r="XW232"/>
      <c r="XX232"/>
      <c r="XY232"/>
      <c r="XZ232"/>
      <c r="YA232"/>
      <c r="YB232"/>
      <c r="YC232"/>
      <c r="YD232"/>
      <c r="YE232"/>
      <c r="YF232"/>
      <c r="YG232"/>
      <c r="YH232"/>
      <c r="YI232"/>
      <c r="YJ232"/>
      <c r="YK232"/>
      <c r="YL232"/>
      <c r="YM232"/>
      <c r="YN232"/>
      <c r="YO232"/>
      <c r="YP232"/>
      <c r="YQ232"/>
      <c r="YR232"/>
      <c r="YS232"/>
    </row>
    <row r="233" spans="1:669" ht="15.75" x14ac:dyDescent="0.25">
      <c r="A233" s="21" t="s">
        <v>140</v>
      </c>
      <c r="B233" s="152" t="s">
        <v>141</v>
      </c>
      <c r="C233" s="55" t="s">
        <v>66</v>
      </c>
      <c r="D233" s="55" t="s">
        <v>199</v>
      </c>
      <c r="E233" s="57">
        <v>44593</v>
      </c>
      <c r="F233" s="8" t="s">
        <v>100</v>
      </c>
      <c r="G233" s="95">
        <v>35000</v>
      </c>
      <c r="H233" s="95">
        <v>1004.5</v>
      </c>
      <c r="I233" s="138">
        <v>0</v>
      </c>
      <c r="J233" s="95">
        <v>1064</v>
      </c>
      <c r="K233" s="95">
        <v>25</v>
      </c>
      <c r="L233" s="95">
        <v>2093.5</v>
      </c>
      <c r="M233" s="138">
        <v>32906.5</v>
      </c>
      <c r="O233" s="32"/>
      <c r="P233" s="64"/>
      <c r="Q233" s="64"/>
      <c r="R233" s="64"/>
      <c r="S233" s="64"/>
      <c r="T233" s="64"/>
      <c r="U233" s="64"/>
      <c r="V233" s="64"/>
      <c r="W233" s="64"/>
      <c r="X233" s="64"/>
      <c r="Y233" s="64"/>
      <c r="Z233" s="64"/>
      <c r="AA233" s="64"/>
      <c r="AB233" s="64"/>
      <c r="AC233" s="64"/>
      <c r="AD233" s="64"/>
      <c r="AE233" s="64"/>
      <c r="AF233" s="64"/>
      <c r="AG233" s="64"/>
      <c r="AH233" s="64"/>
      <c r="AI233" s="64"/>
      <c r="AJ233" s="64"/>
      <c r="AK233" s="64"/>
      <c r="AL233" s="64"/>
      <c r="AM233" s="64"/>
      <c r="AN233" s="64"/>
      <c r="AO233" s="64"/>
      <c r="AP233" s="64"/>
      <c r="AQ233" s="64"/>
      <c r="AR233" s="64"/>
      <c r="AS233" s="64"/>
      <c r="AT233" s="64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  <c r="BH233" s="32"/>
      <c r="BI233" s="32"/>
      <c r="BJ233" s="32"/>
      <c r="BK233" s="32"/>
      <c r="BL233" s="32"/>
      <c r="BM233" s="32"/>
      <c r="BN233" s="32"/>
      <c r="BO233" s="32"/>
      <c r="BP233" s="32"/>
      <c r="BQ233" s="32"/>
      <c r="BR233" s="32"/>
      <c r="BS233" s="32"/>
      <c r="BT233" s="32"/>
      <c r="BU233" s="32"/>
      <c r="BV233" s="32"/>
      <c r="BW233" s="32"/>
      <c r="BX233" s="32"/>
      <c r="BY233" s="32"/>
      <c r="BZ233" s="32"/>
      <c r="CA233" s="32"/>
      <c r="CB233" s="32"/>
      <c r="CC233" s="32"/>
      <c r="CD233" s="32"/>
      <c r="CE233" s="32"/>
      <c r="CF233" s="32"/>
      <c r="CG233" s="32"/>
      <c r="CH233" s="32"/>
      <c r="CI233" s="32"/>
      <c r="CJ233" s="32"/>
      <c r="CK233" s="32"/>
      <c r="CL233" s="32"/>
      <c r="CM233" s="32"/>
      <c r="CN233" s="32"/>
      <c r="CO233" s="32"/>
      <c r="CP233" s="32"/>
      <c r="CQ233" s="32"/>
      <c r="CR233" s="32"/>
      <c r="CS233" s="32"/>
      <c r="CT233" s="32"/>
      <c r="CU233" s="32"/>
      <c r="CV233" s="32"/>
      <c r="CW233" s="32"/>
      <c r="CX233" s="32"/>
      <c r="CY233" s="32"/>
      <c r="CZ233" s="32"/>
      <c r="DA233" s="32"/>
      <c r="DB233" s="32"/>
      <c r="DC233" s="32"/>
      <c r="DD233" s="32"/>
      <c r="DE233" s="32"/>
      <c r="DF233" s="32"/>
      <c r="DG233" s="32"/>
      <c r="DH233" s="32"/>
      <c r="DI233" s="32"/>
      <c r="DJ233" s="32"/>
      <c r="DK233" s="32"/>
      <c r="DL233" s="32"/>
      <c r="DM233" s="32"/>
      <c r="DN233" s="32"/>
      <c r="DO233" s="32"/>
      <c r="DP233" s="32"/>
      <c r="DQ233" s="32"/>
      <c r="DR233" s="32"/>
      <c r="DS233" s="32"/>
      <c r="DT233" s="32"/>
      <c r="DU233" s="32"/>
      <c r="DV233" s="32"/>
      <c r="DW233" s="32"/>
      <c r="DX233" s="32"/>
      <c r="DY233" s="32"/>
      <c r="DZ233" s="32"/>
      <c r="EA233" s="32"/>
      <c r="EB233" s="32"/>
      <c r="EC233" s="32"/>
      <c r="ED233" s="32"/>
      <c r="EE233" s="32"/>
      <c r="EF233" s="32"/>
      <c r="EG233" s="32"/>
    </row>
    <row r="234" spans="1:669" ht="15.75" x14ac:dyDescent="0.25">
      <c r="A234" s="21" t="s">
        <v>167</v>
      </c>
      <c r="B234" s="152" t="s">
        <v>141</v>
      </c>
      <c r="C234" s="55" t="s">
        <v>66</v>
      </c>
      <c r="D234" s="55" t="s">
        <v>199</v>
      </c>
      <c r="E234" s="57">
        <v>44627</v>
      </c>
      <c r="F234" s="8" t="s">
        <v>100</v>
      </c>
      <c r="G234" s="95">
        <v>35000</v>
      </c>
      <c r="H234" s="95">
        <v>1004.5</v>
      </c>
      <c r="I234" s="138">
        <v>0</v>
      </c>
      <c r="J234" s="95">
        <v>1064</v>
      </c>
      <c r="K234" s="95">
        <v>25</v>
      </c>
      <c r="L234" s="95">
        <v>2093.5</v>
      </c>
      <c r="M234" s="138">
        <v>32906.5</v>
      </c>
      <c r="O234" s="32"/>
      <c r="P234" s="64"/>
      <c r="Q234" s="64"/>
      <c r="R234" s="64"/>
      <c r="S234" s="64"/>
      <c r="T234" s="64"/>
      <c r="U234" s="64"/>
      <c r="V234" s="64"/>
      <c r="W234" s="64"/>
      <c r="X234" s="64"/>
      <c r="Y234" s="64"/>
      <c r="Z234" s="64"/>
      <c r="AA234" s="64"/>
      <c r="AB234" s="64"/>
      <c r="AC234" s="64"/>
      <c r="AD234" s="64"/>
      <c r="AE234" s="64"/>
      <c r="AF234" s="64"/>
      <c r="AG234" s="64"/>
      <c r="AH234" s="64"/>
      <c r="AI234" s="64"/>
      <c r="AJ234" s="64"/>
      <c r="AK234" s="64"/>
      <c r="AL234" s="64"/>
      <c r="AM234" s="64"/>
      <c r="AN234" s="64"/>
      <c r="AO234" s="64"/>
      <c r="AP234" s="64"/>
      <c r="AQ234" s="64"/>
      <c r="AR234" s="64"/>
      <c r="AS234" s="64"/>
      <c r="AT234" s="64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  <c r="BH234" s="32"/>
      <c r="BI234" s="32"/>
      <c r="BJ234" s="32"/>
      <c r="BK234" s="32"/>
      <c r="BL234" s="32"/>
      <c r="BM234" s="32"/>
      <c r="BN234" s="32"/>
      <c r="BO234" s="32"/>
      <c r="BP234" s="32"/>
      <c r="BQ234" s="32"/>
      <c r="BR234" s="32"/>
      <c r="BS234" s="32"/>
      <c r="BT234" s="32"/>
      <c r="BU234" s="32"/>
      <c r="BV234" s="32"/>
      <c r="BW234" s="32"/>
      <c r="BX234" s="32"/>
      <c r="BY234" s="32"/>
      <c r="BZ234" s="32"/>
      <c r="CA234" s="32"/>
      <c r="CB234" s="32"/>
      <c r="CC234" s="32"/>
      <c r="CD234" s="32"/>
      <c r="CE234" s="32"/>
      <c r="CF234" s="32"/>
      <c r="CG234" s="32"/>
      <c r="CH234" s="32"/>
      <c r="CI234" s="32"/>
      <c r="CJ234" s="32"/>
      <c r="CK234" s="32"/>
      <c r="CL234" s="32"/>
      <c r="CM234" s="32"/>
      <c r="CN234" s="32"/>
      <c r="CO234" s="32"/>
      <c r="CP234" s="32"/>
      <c r="CQ234" s="32"/>
      <c r="CR234" s="32"/>
      <c r="CS234" s="32"/>
      <c r="CT234" s="32"/>
      <c r="CU234" s="32"/>
      <c r="CV234" s="32"/>
      <c r="CW234" s="32"/>
      <c r="CX234" s="32"/>
      <c r="CY234" s="32"/>
      <c r="CZ234" s="32"/>
      <c r="DA234" s="32"/>
      <c r="DB234" s="32"/>
      <c r="DC234" s="32"/>
      <c r="DD234" s="32"/>
      <c r="DE234" s="32"/>
      <c r="DF234" s="32"/>
      <c r="DG234" s="32"/>
      <c r="DH234" s="32"/>
      <c r="DI234" s="32"/>
      <c r="DJ234" s="32"/>
      <c r="DK234" s="32"/>
      <c r="DL234" s="32"/>
      <c r="DM234" s="32"/>
      <c r="DN234" s="32"/>
      <c r="DO234" s="32"/>
      <c r="DP234" s="32"/>
      <c r="DQ234" s="32"/>
      <c r="DR234" s="32"/>
      <c r="DS234" s="32"/>
      <c r="DT234" s="32"/>
      <c r="DU234" s="32"/>
      <c r="DV234" s="32"/>
      <c r="DW234" s="32"/>
      <c r="DX234" s="32"/>
      <c r="DY234" s="32"/>
      <c r="DZ234" s="32"/>
      <c r="EA234" s="32"/>
      <c r="EB234" s="32"/>
      <c r="EC234" s="32"/>
      <c r="ED234" s="32"/>
      <c r="EE234" s="32"/>
      <c r="EF234" s="32"/>
      <c r="EG234" s="32"/>
    </row>
    <row r="235" spans="1:669" ht="15.75" x14ac:dyDescent="0.25">
      <c r="A235" s="21" t="s">
        <v>168</v>
      </c>
      <c r="B235" s="152" t="s">
        <v>141</v>
      </c>
      <c r="C235" s="55" t="s">
        <v>67</v>
      </c>
      <c r="D235" s="55" t="s">
        <v>199</v>
      </c>
      <c r="E235" s="57">
        <v>44627</v>
      </c>
      <c r="F235" s="8" t="s">
        <v>100</v>
      </c>
      <c r="G235" s="95">
        <v>35000</v>
      </c>
      <c r="H235" s="95">
        <v>1004.5</v>
      </c>
      <c r="I235" s="138">
        <v>0</v>
      </c>
      <c r="J235" s="95">
        <v>1064</v>
      </c>
      <c r="K235" s="95">
        <v>25</v>
      </c>
      <c r="L235" s="95">
        <v>2093.5</v>
      </c>
      <c r="M235" s="138">
        <v>32906.5</v>
      </c>
      <c r="O235" s="32"/>
      <c r="P235" s="64"/>
      <c r="Q235" s="64"/>
      <c r="R235" s="64"/>
      <c r="S235" s="64"/>
      <c r="T235" s="64"/>
      <c r="U235" s="64"/>
      <c r="V235" s="64"/>
      <c r="W235" s="64"/>
      <c r="X235" s="64"/>
      <c r="Y235" s="64"/>
      <c r="Z235" s="64"/>
      <c r="AA235" s="64"/>
      <c r="AB235" s="64"/>
      <c r="AC235" s="64"/>
      <c r="AD235" s="64"/>
      <c r="AE235" s="64"/>
      <c r="AF235" s="64"/>
      <c r="AG235" s="64"/>
      <c r="AH235" s="64"/>
      <c r="AI235" s="64"/>
      <c r="AJ235" s="64"/>
      <c r="AK235" s="64"/>
      <c r="AL235" s="64"/>
      <c r="AM235" s="64"/>
      <c r="AN235" s="64"/>
      <c r="AO235" s="64"/>
      <c r="AP235" s="64"/>
      <c r="AQ235" s="64"/>
      <c r="AR235" s="64"/>
      <c r="AS235" s="64"/>
      <c r="AT235" s="64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  <c r="BH235" s="32"/>
      <c r="BI235" s="32"/>
      <c r="BJ235" s="32"/>
      <c r="BK235" s="32"/>
      <c r="BL235" s="32"/>
      <c r="BM235" s="32"/>
      <c r="BN235" s="32"/>
      <c r="BO235" s="32"/>
      <c r="BP235" s="32"/>
      <c r="BQ235" s="32"/>
      <c r="BR235" s="32"/>
      <c r="BS235" s="32"/>
      <c r="BT235" s="32"/>
      <c r="BU235" s="32"/>
      <c r="BV235" s="32"/>
      <c r="BW235" s="32"/>
      <c r="BX235" s="32"/>
      <c r="BY235" s="32"/>
      <c r="BZ235" s="32"/>
      <c r="CA235" s="32"/>
      <c r="CB235" s="32"/>
      <c r="CC235" s="32"/>
      <c r="CD235" s="32"/>
      <c r="CE235" s="32"/>
      <c r="CF235" s="32"/>
      <c r="CG235" s="32"/>
      <c r="CH235" s="32"/>
      <c r="CI235" s="32"/>
      <c r="CJ235" s="32"/>
      <c r="CK235" s="32"/>
      <c r="CL235" s="32"/>
      <c r="CM235" s="32"/>
      <c r="CN235" s="32"/>
      <c r="CO235" s="32"/>
      <c r="CP235" s="32"/>
      <c r="CQ235" s="32"/>
      <c r="CR235" s="32"/>
      <c r="CS235" s="32"/>
      <c r="CT235" s="32"/>
      <c r="CU235" s="32"/>
      <c r="CV235" s="32"/>
      <c r="CW235" s="32"/>
      <c r="CX235" s="32"/>
      <c r="CY235" s="32"/>
      <c r="CZ235" s="32"/>
      <c r="DA235" s="32"/>
      <c r="DB235" s="32"/>
      <c r="DC235" s="32"/>
      <c r="DD235" s="32"/>
      <c r="DE235" s="32"/>
      <c r="DF235" s="32"/>
      <c r="DG235" s="32"/>
      <c r="DH235" s="32"/>
      <c r="DI235" s="32"/>
      <c r="DJ235" s="32"/>
      <c r="DK235" s="32"/>
      <c r="DL235" s="32"/>
      <c r="DM235" s="32"/>
      <c r="DN235" s="32"/>
      <c r="DO235" s="32"/>
      <c r="DP235" s="32"/>
      <c r="DQ235" s="32"/>
      <c r="DR235" s="32"/>
      <c r="DS235" s="32"/>
      <c r="DT235" s="32"/>
      <c r="DU235" s="32"/>
      <c r="DV235" s="32"/>
      <c r="DW235" s="32"/>
      <c r="DX235" s="32"/>
      <c r="DY235" s="32"/>
      <c r="DZ235" s="32"/>
      <c r="EA235" s="32"/>
      <c r="EB235" s="32"/>
      <c r="EC235" s="32"/>
      <c r="ED235" s="32"/>
      <c r="EE235" s="32"/>
      <c r="EF235" s="32"/>
      <c r="EG235" s="32"/>
    </row>
    <row r="236" spans="1:669" x14ac:dyDescent="0.25">
      <c r="A236" s="21" t="s">
        <v>169</v>
      </c>
      <c r="B236" s="152" t="s">
        <v>141</v>
      </c>
      <c r="C236" s="55" t="s">
        <v>67</v>
      </c>
      <c r="D236" s="55" t="s">
        <v>199</v>
      </c>
      <c r="E236" s="57">
        <v>44652</v>
      </c>
      <c r="F236" s="8" t="s">
        <v>100</v>
      </c>
      <c r="G236" s="95">
        <v>35000</v>
      </c>
      <c r="H236" s="95">
        <v>1004.5</v>
      </c>
      <c r="I236" s="138">
        <v>0</v>
      </c>
      <c r="J236" s="95">
        <v>1064</v>
      </c>
      <c r="K236" s="95">
        <v>25</v>
      </c>
      <c r="L236" s="95">
        <v>2093.5</v>
      </c>
      <c r="M236" s="138">
        <v>32906.5</v>
      </c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  <c r="BH236" s="32"/>
      <c r="BI236" s="32"/>
      <c r="BJ236" s="32"/>
      <c r="BK236" s="32"/>
      <c r="BL236" s="32"/>
      <c r="BM236" s="32"/>
      <c r="BN236" s="32"/>
      <c r="BO236" s="32"/>
      <c r="BP236" s="32"/>
      <c r="BQ236" s="32"/>
      <c r="BR236" s="32"/>
      <c r="BS236" s="32"/>
      <c r="BT236" s="32"/>
      <c r="BU236" s="32"/>
      <c r="BV236" s="32"/>
      <c r="BW236" s="32"/>
      <c r="BX236" s="32"/>
      <c r="BY236" s="32"/>
      <c r="BZ236" s="32"/>
      <c r="CA236" s="32"/>
      <c r="CB236" s="32"/>
      <c r="CC236" s="32"/>
      <c r="CD236" s="32"/>
      <c r="CE236" s="32"/>
      <c r="CF236" s="32"/>
      <c r="CG236" s="32"/>
      <c r="CH236" s="32"/>
      <c r="CI236" s="32"/>
      <c r="CJ236" s="32"/>
      <c r="CK236" s="32"/>
      <c r="CL236" s="32"/>
      <c r="CM236" s="32"/>
      <c r="CN236" s="32"/>
      <c r="CO236" s="32"/>
      <c r="CP236" s="32"/>
      <c r="CQ236" s="32"/>
      <c r="CR236" s="32"/>
      <c r="CS236" s="32"/>
      <c r="CT236" s="32"/>
      <c r="CU236" s="32"/>
      <c r="CV236" s="32"/>
      <c r="CW236" s="32"/>
      <c r="CX236" s="32"/>
      <c r="CY236" s="32"/>
      <c r="CZ236" s="32"/>
      <c r="DA236" s="32"/>
      <c r="DB236" s="32"/>
      <c r="DC236" s="32"/>
      <c r="DD236" s="32"/>
      <c r="DE236" s="32"/>
      <c r="DF236" s="32"/>
      <c r="DG236" s="32"/>
      <c r="DH236" s="32"/>
      <c r="DI236" s="32"/>
      <c r="DJ236" s="32"/>
      <c r="DK236" s="32"/>
      <c r="DL236" s="32"/>
      <c r="DM236" s="32"/>
      <c r="DN236" s="32"/>
      <c r="DO236" s="32"/>
      <c r="DP236" s="32"/>
      <c r="DQ236" s="32"/>
      <c r="DR236" s="32"/>
      <c r="DS236" s="32"/>
      <c r="DT236" s="32"/>
      <c r="DU236" s="32"/>
      <c r="DV236" s="32"/>
      <c r="DW236" s="32"/>
      <c r="DX236" s="32"/>
      <c r="DY236" s="32"/>
      <c r="DZ236" s="32"/>
      <c r="EA236" s="32"/>
      <c r="EB236" s="32"/>
      <c r="EC236" s="32"/>
      <c r="ED236" s="32"/>
      <c r="EE236" s="32"/>
      <c r="EF236" s="32"/>
      <c r="EG236" s="32"/>
    </row>
    <row r="237" spans="1:669" x14ac:dyDescent="0.25">
      <c r="A237" s="72" t="s">
        <v>13</v>
      </c>
      <c r="B237" s="26">
        <v>8</v>
      </c>
      <c r="C237" s="43"/>
      <c r="D237" s="43"/>
      <c r="E237" s="59"/>
      <c r="F237" s="60"/>
      <c r="G237" s="108">
        <f t="shared" ref="G237:M237" si="37">SUM(G229:G236)</f>
        <v>349500</v>
      </c>
      <c r="H237" s="108">
        <f t="shared" si="37"/>
        <v>10030.65</v>
      </c>
      <c r="I237" s="108">
        <f t="shared" si="37"/>
        <v>11489.51</v>
      </c>
      <c r="J237" s="108">
        <f t="shared" si="37"/>
        <v>10624.8</v>
      </c>
      <c r="K237" s="108">
        <f t="shared" si="37"/>
        <v>200</v>
      </c>
      <c r="L237" s="108">
        <f t="shared" si="37"/>
        <v>32344.959999999999</v>
      </c>
      <c r="M237" s="108">
        <f t="shared" si="37"/>
        <v>317155.03999999998</v>
      </c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  <c r="BH237" s="32"/>
      <c r="BI237" s="32"/>
      <c r="BJ237" s="32"/>
      <c r="BK237" s="32"/>
      <c r="BL237" s="32"/>
      <c r="BM237" s="32"/>
      <c r="BN237" s="32"/>
      <c r="BO237" s="32"/>
      <c r="BP237" s="32"/>
      <c r="BQ237" s="32"/>
      <c r="BR237" s="32"/>
      <c r="BS237" s="32"/>
      <c r="BT237" s="32"/>
      <c r="BU237" s="32"/>
      <c r="BV237" s="32"/>
      <c r="BW237" s="32"/>
      <c r="BX237" s="32"/>
      <c r="BY237" s="32"/>
      <c r="BZ237" s="32"/>
      <c r="CA237" s="32"/>
      <c r="CB237" s="32"/>
      <c r="CC237" s="32"/>
      <c r="CD237" s="32"/>
      <c r="CE237" s="32"/>
      <c r="CF237" s="32"/>
      <c r="CG237" s="32"/>
      <c r="CH237" s="32"/>
      <c r="CI237" s="32"/>
      <c r="CJ237" s="32"/>
      <c r="CK237" s="32"/>
      <c r="CL237" s="32"/>
      <c r="CM237" s="32"/>
      <c r="CN237" s="32"/>
      <c r="CO237" s="32"/>
      <c r="CP237" s="32"/>
      <c r="CQ237" s="32"/>
      <c r="CR237" s="32"/>
      <c r="CS237" s="32"/>
      <c r="CT237" s="32"/>
      <c r="CU237" s="32"/>
      <c r="CV237" s="32"/>
      <c r="CW237" s="32"/>
      <c r="CX237" s="32"/>
      <c r="CY237" s="32"/>
      <c r="CZ237" s="32"/>
      <c r="DA237" s="32"/>
      <c r="DB237" s="32"/>
      <c r="DC237" s="32"/>
      <c r="DD237" s="32"/>
      <c r="DE237" s="32"/>
      <c r="DF237" s="32"/>
      <c r="DG237" s="32"/>
      <c r="DH237" s="32"/>
      <c r="DI237" s="32"/>
      <c r="DJ237" s="32"/>
      <c r="DK237" s="32"/>
      <c r="DL237" s="32"/>
      <c r="DM237" s="32"/>
      <c r="DN237" s="32"/>
      <c r="DO237" s="32"/>
      <c r="DP237" s="32"/>
      <c r="DQ237" s="32"/>
      <c r="DR237" s="32"/>
      <c r="DS237" s="32"/>
      <c r="DT237" s="32"/>
      <c r="DU237" s="32"/>
      <c r="DV237" s="32"/>
      <c r="DW237" s="32"/>
      <c r="DX237" s="32"/>
      <c r="DY237" s="32"/>
      <c r="DZ237" s="32"/>
      <c r="EA237" s="32"/>
      <c r="EB237" s="32"/>
      <c r="EC237" s="32"/>
      <c r="ED237" s="32"/>
      <c r="EE237" s="32"/>
      <c r="EF237" s="32"/>
      <c r="EG237" s="32"/>
    </row>
    <row r="238" spans="1:669" x14ac:dyDescent="0.25">
      <c r="A238" s="118"/>
      <c r="B238" s="119"/>
      <c r="C238" s="75"/>
      <c r="D238" s="75"/>
      <c r="E238" s="76"/>
      <c r="F238" s="120"/>
      <c r="G238" s="121"/>
      <c r="H238" s="121"/>
      <c r="I238" s="121"/>
      <c r="J238" s="121"/>
      <c r="K238" s="121"/>
      <c r="L238" s="121"/>
      <c r="M238" s="121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  <c r="BH238" s="32"/>
      <c r="BI238" s="32"/>
      <c r="BJ238" s="32"/>
      <c r="BK238" s="32"/>
      <c r="BL238" s="32"/>
      <c r="BM238" s="32"/>
      <c r="BN238" s="32"/>
      <c r="BO238" s="32"/>
      <c r="BP238" s="32"/>
      <c r="BQ238" s="32"/>
      <c r="BR238" s="32"/>
      <c r="BS238" s="32"/>
      <c r="BT238" s="32"/>
      <c r="BU238" s="32"/>
      <c r="BV238" s="32"/>
      <c r="BW238" s="32"/>
      <c r="BX238" s="32"/>
      <c r="BY238" s="32"/>
      <c r="BZ238" s="32"/>
      <c r="CA238" s="32"/>
      <c r="CB238" s="32"/>
      <c r="CC238" s="32"/>
      <c r="CD238" s="32"/>
      <c r="CE238" s="32"/>
      <c r="CF238" s="32"/>
      <c r="CG238" s="32"/>
      <c r="CH238" s="32"/>
      <c r="CI238" s="32"/>
      <c r="CJ238" s="32"/>
      <c r="CK238" s="32"/>
      <c r="CL238" s="32"/>
      <c r="CM238" s="32"/>
      <c r="CN238" s="32"/>
      <c r="CO238" s="32"/>
      <c r="CP238" s="32"/>
      <c r="CQ238" s="32"/>
      <c r="CR238" s="32"/>
      <c r="CS238" s="32"/>
      <c r="CT238" s="32"/>
      <c r="CU238" s="32"/>
      <c r="CV238" s="32"/>
      <c r="CW238" s="32"/>
      <c r="CX238" s="32"/>
      <c r="CY238" s="32"/>
      <c r="CZ238" s="32"/>
      <c r="DA238" s="32"/>
      <c r="DB238" s="32"/>
      <c r="DC238" s="32"/>
      <c r="DD238" s="32"/>
      <c r="DE238" s="32"/>
      <c r="DF238" s="32"/>
      <c r="DG238" s="32"/>
      <c r="DH238" s="32"/>
      <c r="DI238" s="32"/>
      <c r="DJ238" s="32"/>
      <c r="DK238" s="32"/>
      <c r="DL238" s="32"/>
      <c r="DM238" s="32"/>
      <c r="DN238" s="32"/>
      <c r="DO238" s="32"/>
      <c r="DP238" s="32"/>
      <c r="DQ238" s="32"/>
      <c r="DR238" s="32"/>
      <c r="DS238" s="32"/>
      <c r="DT238" s="32"/>
      <c r="DU238" s="32"/>
      <c r="DV238" s="32"/>
      <c r="DW238" s="32"/>
      <c r="DX238" s="32"/>
      <c r="DY238" s="32"/>
      <c r="DZ238" s="32"/>
      <c r="EA238" s="32"/>
      <c r="EB238" s="32"/>
      <c r="EC238" s="32"/>
      <c r="ED238" s="32"/>
      <c r="EE238" s="32"/>
      <c r="EF238" s="32"/>
      <c r="EG238" s="32"/>
    </row>
    <row r="239" spans="1:669" x14ac:dyDescent="0.25">
      <c r="A239" s="118" t="s">
        <v>200</v>
      </c>
      <c r="B239" s="119"/>
      <c r="C239" s="75"/>
      <c r="D239" s="75"/>
      <c r="E239" s="76"/>
      <c r="F239" s="120"/>
      <c r="G239" s="121"/>
      <c r="H239" s="121"/>
      <c r="I239" s="121"/>
      <c r="J239" s="121"/>
      <c r="K239" s="121"/>
      <c r="L239" s="121"/>
      <c r="M239" s="121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  <c r="BH239" s="32"/>
      <c r="BI239" s="32"/>
      <c r="BJ239" s="32"/>
      <c r="BK239" s="32"/>
      <c r="BL239" s="32"/>
      <c r="BM239" s="32"/>
      <c r="BN239" s="32"/>
      <c r="BO239" s="32"/>
      <c r="BP239" s="32"/>
      <c r="BQ239" s="32"/>
      <c r="BR239" s="32"/>
      <c r="BS239" s="32"/>
      <c r="BT239" s="32"/>
      <c r="BU239" s="32"/>
      <c r="BV239" s="32"/>
      <c r="BW239" s="32"/>
      <c r="BX239" s="32"/>
      <c r="BY239" s="32"/>
      <c r="BZ239" s="32"/>
      <c r="CA239" s="32"/>
      <c r="CB239" s="32"/>
      <c r="CC239" s="32"/>
      <c r="CD239" s="32"/>
      <c r="CE239" s="32"/>
      <c r="CF239" s="32"/>
      <c r="CG239" s="32"/>
      <c r="CH239" s="32"/>
      <c r="CI239" s="32"/>
      <c r="CJ239" s="32"/>
      <c r="CK239" s="32"/>
      <c r="CL239" s="32"/>
      <c r="CM239" s="32"/>
      <c r="CN239" s="32"/>
      <c r="CO239" s="32"/>
      <c r="CP239" s="32"/>
      <c r="CQ239" s="32"/>
      <c r="CR239" s="32"/>
      <c r="CS239" s="32"/>
      <c r="CT239" s="32"/>
      <c r="CU239" s="32"/>
      <c r="CV239" s="32"/>
      <c r="CW239" s="32"/>
      <c r="CX239" s="32"/>
      <c r="CY239" s="32"/>
      <c r="CZ239" s="32"/>
      <c r="DA239" s="32"/>
      <c r="DB239" s="32"/>
      <c r="DC239" s="32"/>
      <c r="DD239" s="32"/>
      <c r="DE239" s="32"/>
      <c r="DF239" s="32"/>
      <c r="DG239" s="32"/>
      <c r="DH239" s="32"/>
      <c r="DI239" s="32"/>
      <c r="DJ239" s="32"/>
      <c r="DK239" s="32"/>
      <c r="DL239" s="32"/>
      <c r="DM239" s="32"/>
      <c r="DN239" s="32"/>
      <c r="DO239" s="32"/>
      <c r="DP239" s="32"/>
      <c r="DQ239" s="32"/>
      <c r="DR239" s="32"/>
      <c r="DS239" s="32"/>
      <c r="DT239" s="32"/>
      <c r="DU239" s="32"/>
      <c r="DV239" s="32"/>
      <c r="DW239" s="32"/>
      <c r="DX239" s="32"/>
      <c r="DY239" s="32"/>
      <c r="DZ239" s="32"/>
      <c r="EA239" s="32"/>
      <c r="EB239" s="32"/>
      <c r="EC239" s="32"/>
      <c r="ED239" s="32"/>
      <c r="EE239" s="32"/>
      <c r="EF239" s="32"/>
      <c r="EG239" s="32"/>
    </row>
    <row r="240" spans="1:669" x14ac:dyDescent="0.25">
      <c r="A240" s="131" t="s">
        <v>216</v>
      </c>
      <c r="B240" s="151" t="s">
        <v>159</v>
      </c>
      <c r="C240" s="75" t="s">
        <v>66</v>
      </c>
      <c r="D240" s="75" t="s">
        <v>199</v>
      </c>
      <c r="E240" s="130">
        <v>44819</v>
      </c>
      <c r="F240" s="132" t="s">
        <v>100</v>
      </c>
      <c r="G240" s="96">
        <v>50000</v>
      </c>
      <c r="H240" s="96">
        <v>1435</v>
      </c>
      <c r="I240" s="96">
        <v>1854</v>
      </c>
      <c r="J240" s="96">
        <v>1520</v>
      </c>
      <c r="K240" s="96">
        <v>25</v>
      </c>
      <c r="L240" s="96">
        <v>4834</v>
      </c>
      <c r="M240" s="138">
        <v>74550.039999999994</v>
      </c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  <c r="BH240" s="32"/>
      <c r="BI240" s="32"/>
      <c r="BJ240" s="32"/>
      <c r="BK240" s="32"/>
      <c r="BL240" s="32"/>
      <c r="BM240" s="32"/>
      <c r="BN240" s="32"/>
      <c r="BO240" s="32"/>
      <c r="BP240" s="32"/>
      <c r="BQ240" s="32"/>
      <c r="BR240" s="32"/>
      <c r="BS240" s="32"/>
      <c r="BT240" s="32"/>
      <c r="BU240" s="32"/>
      <c r="BV240" s="32"/>
      <c r="BW240" s="32"/>
      <c r="BX240" s="32"/>
      <c r="BY240" s="32"/>
      <c r="BZ240" s="32"/>
      <c r="CA240" s="32"/>
      <c r="CB240" s="32"/>
      <c r="CC240" s="32"/>
      <c r="CD240" s="32"/>
      <c r="CE240" s="32"/>
      <c r="CF240" s="32"/>
      <c r="CG240" s="32"/>
      <c r="CH240" s="32"/>
      <c r="CI240" s="32"/>
      <c r="CJ240" s="32"/>
      <c r="CK240" s="32"/>
      <c r="CL240" s="32"/>
      <c r="CM240" s="32"/>
      <c r="CN240" s="32"/>
      <c r="CO240" s="32"/>
      <c r="CP240" s="32"/>
      <c r="CQ240" s="32"/>
      <c r="CR240" s="32"/>
      <c r="CS240" s="32"/>
      <c r="CT240" s="32"/>
      <c r="CU240" s="32"/>
      <c r="CV240" s="32"/>
      <c r="CW240" s="32"/>
      <c r="CX240" s="32"/>
      <c r="CY240" s="32"/>
      <c r="CZ240" s="32"/>
      <c r="DA240" s="32"/>
      <c r="DB240" s="32"/>
      <c r="DC240" s="32"/>
      <c r="DD240" s="32"/>
      <c r="DE240" s="32"/>
      <c r="DF240" s="32"/>
      <c r="DG240" s="32"/>
      <c r="DH240" s="32"/>
      <c r="DI240" s="32"/>
      <c r="DJ240" s="32"/>
      <c r="DK240" s="32"/>
      <c r="DL240" s="32"/>
      <c r="DM240" s="32"/>
      <c r="DN240" s="32"/>
      <c r="DO240" s="32"/>
      <c r="DP240" s="32"/>
      <c r="DQ240" s="32"/>
      <c r="DR240" s="32"/>
      <c r="DS240" s="32"/>
      <c r="DT240" s="32"/>
      <c r="DU240" s="32"/>
      <c r="DV240" s="32"/>
      <c r="DW240" s="32"/>
      <c r="DX240" s="32"/>
      <c r="DY240" s="32"/>
      <c r="DZ240" s="32"/>
      <c r="EA240" s="32"/>
      <c r="EB240" s="32"/>
      <c r="EC240" s="32"/>
      <c r="ED240" s="32"/>
      <c r="EE240" s="32"/>
      <c r="EF240" s="32"/>
      <c r="EG240" s="32"/>
    </row>
    <row r="241" spans="1:175" x14ac:dyDescent="0.25">
      <c r="A241" s="74" t="s">
        <v>195</v>
      </c>
      <c r="B241" s="151" t="s">
        <v>50</v>
      </c>
      <c r="C241" s="75" t="s">
        <v>66</v>
      </c>
      <c r="D241" s="75" t="s">
        <v>199</v>
      </c>
      <c r="E241" s="76">
        <v>44719</v>
      </c>
      <c r="F241" s="77" t="s">
        <v>100</v>
      </c>
      <c r="G241" s="96">
        <v>89500</v>
      </c>
      <c r="H241" s="96">
        <v>2568.65</v>
      </c>
      <c r="I241" s="96">
        <v>9635.51</v>
      </c>
      <c r="J241" s="96">
        <v>2720.8</v>
      </c>
      <c r="K241" s="96">
        <v>25</v>
      </c>
      <c r="L241" s="96">
        <v>14949.96</v>
      </c>
      <c r="M241" s="138">
        <v>45166</v>
      </c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  <c r="BH241" s="32"/>
      <c r="BI241" s="32"/>
      <c r="BJ241" s="32"/>
      <c r="BK241" s="32"/>
      <c r="BL241" s="32"/>
      <c r="BM241" s="32"/>
      <c r="BN241" s="32"/>
      <c r="BO241" s="32"/>
      <c r="BP241" s="32"/>
      <c r="BQ241" s="32"/>
      <c r="BR241" s="32"/>
      <c r="BS241" s="32"/>
      <c r="BT241" s="32"/>
      <c r="BU241" s="32"/>
      <c r="BV241" s="32"/>
      <c r="BW241" s="32"/>
      <c r="BX241" s="32"/>
      <c r="BY241" s="32"/>
      <c r="BZ241" s="32"/>
      <c r="CA241" s="32"/>
      <c r="CB241" s="32"/>
      <c r="CC241" s="32"/>
      <c r="CD241" s="32"/>
      <c r="CE241" s="32"/>
      <c r="CF241" s="32"/>
      <c r="CG241" s="32"/>
      <c r="CH241" s="32"/>
      <c r="CI241" s="32"/>
      <c r="CJ241" s="32"/>
      <c r="CK241" s="32"/>
      <c r="CL241" s="32"/>
      <c r="CM241" s="32"/>
      <c r="CN241" s="32"/>
      <c r="CO241" s="32"/>
      <c r="CP241" s="32"/>
      <c r="CQ241" s="32"/>
      <c r="CR241" s="32"/>
      <c r="CS241" s="32"/>
      <c r="CT241" s="32"/>
      <c r="CU241" s="32"/>
      <c r="CV241" s="32"/>
      <c r="CW241" s="32"/>
      <c r="CX241" s="32"/>
      <c r="CY241" s="32"/>
      <c r="CZ241" s="32"/>
      <c r="DA241" s="32"/>
      <c r="DB241" s="32"/>
      <c r="DC241" s="32"/>
      <c r="DD241" s="32"/>
      <c r="DE241" s="32"/>
      <c r="DF241" s="32"/>
      <c r="DG241" s="32"/>
      <c r="DH241" s="32"/>
      <c r="DI241" s="32"/>
      <c r="DJ241" s="32"/>
      <c r="DK241" s="32"/>
      <c r="DL241" s="32"/>
      <c r="DM241" s="32"/>
      <c r="DN241" s="32"/>
      <c r="DO241" s="32"/>
      <c r="DP241" s="32"/>
      <c r="DQ241" s="32"/>
      <c r="DR241" s="32"/>
      <c r="DS241" s="32"/>
      <c r="DT241" s="32"/>
      <c r="DU241" s="32"/>
      <c r="DV241" s="32"/>
      <c r="DW241" s="32"/>
      <c r="DX241" s="32"/>
      <c r="DY241" s="32"/>
      <c r="DZ241" s="32"/>
      <c r="EA241" s="32"/>
      <c r="EB241" s="32"/>
      <c r="EC241" s="32"/>
      <c r="ED241" s="32"/>
      <c r="EE241" s="32"/>
      <c r="EF241" s="32"/>
      <c r="EG241" s="32"/>
    </row>
    <row r="242" spans="1:175" x14ac:dyDescent="0.25">
      <c r="A242" s="30" t="s">
        <v>13</v>
      </c>
      <c r="B242" s="26">
        <v>2</v>
      </c>
      <c r="C242" s="43"/>
      <c r="D242" s="43"/>
      <c r="E242" s="43"/>
      <c r="F242" s="122"/>
      <c r="G242" s="108">
        <f t="shared" ref="G242:M242" si="38">SUM(G240:G241)</f>
        <v>139500</v>
      </c>
      <c r="H242" s="108">
        <f t="shared" si="38"/>
        <v>4003.65</v>
      </c>
      <c r="I242" s="108">
        <f t="shared" si="38"/>
        <v>11489.51</v>
      </c>
      <c r="J242" s="108">
        <f t="shared" si="38"/>
        <v>4240.8</v>
      </c>
      <c r="K242" s="108">
        <f>SUM(K240:K241)</f>
        <v>50</v>
      </c>
      <c r="L242" s="108">
        <f t="shared" si="38"/>
        <v>19783.96</v>
      </c>
      <c r="M242" s="108">
        <f t="shared" si="38"/>
        <v>119716.04</v>
      </c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  <c r="BH242" s="32"/>
      <c r="BI242" s="32"/>
      <c r="BJ242" s="32"/>
      <c r="BK242" s="32"/>
      <c r="BL242" s="32"/>
      <c r="BM242" s="32"/>
      <c r="BN242" s="32"/>
      <c r="BO242" s="32"/>
      <c r="BP242" s="32"/>
      <c r="BQ242" s="32"/>
      <c r="BR242" s="32"/>
      <c r="BS242" s="32"/>
      <c r="BT242" s="32"/>
      <c r="BU242" s="32"/>
      <c r="BV242" s="32"/>
      <c r="BW242" s="32"/>
      <c r="BX242" s="32"/>
      <c r="BY242" s="32"/>
      <c r="BZ242" s="32"/>
      <c r="CA242" s="32"/>
      <c r="CB242" s="32"/>
      <c r="CC242" s="32"/>
      <c r="CD242" s="32"/>
      <c r="CE242" s="32"/>
      <c r="CF242" s="32"/>
      <c r="CG242" s="32"/>
      <c r="CH242" s="32"/>
      <c r="CI242" s="32"/>
      <c r="CJ242" s="32"/>
      <c r="CK242" s="32"/>
      <c r="CL242" s="32"/>
      <c r="CM242" s="32"/>
      <c r="CN242" s="32"/>
      <c r="CO242" s="32"/>
      <c r="CP242" s="32"/>
      <c r="CQ242" s="32"/>
      <c r="CR242" s="32"/>
      <c r="CS242" s="32"/>
      <c r="CT242" s="32"/>
      <c r="CU242" s="32"/>
      <c r="CV242" s="32"/>
      <c r="CW242" s="32"/>
      <c r="CX242" s="32"/>
      <c r="CY242" s="32"/>
      <c r="CZ242" s="32"/>
      <c r="DA242" s="32"/>
      <c r="DB242" s="32"/>
      <c r="DC242" s="32"/>
      <c r="DD242" s="32"/>
      <c r="DE242" s="32"/>
      <c r="DF242" s="32"/>
      <c r="DG242" s="32"/>
      <c r="DH242" s="32"/>
      <c r="DI242" s="32"/>
      <c r="DJ242" s="32"/>
      <c r="DK242" s="32"/>
      <c r="DL242" s="32"/>
      <c r="DM242" s="32"/>
      <c r="DN242" s="32"/>
      <c r="DO242" s="32"/>
      <c r="DP242" s="32"/>
      <c r="DQ242" s="32"/>
      <c r="DR242" s="32"/>
      <c r="DS242" s="32"/>
      <c r="DT242" s="32"/>
      <c r="DU242" s="32"/>
      <c r="DV242" s="32"/>
      <c r="DW242" s="32"/>
      <c r="DX242" s="32"/>
      <c r="DY242" s="32"/>
      <c r="DZ242" s="32"/>
      <c r="EA242" s="32"/>
      <c r="EB242" s="32"/>
      <c r="EC242" s="32"/>
      <c r="ED242" s="32"/>
      <c r="EE242" s="32"/>
      <c r="EF242" s="32"/>
      <c r="EG242" s="32"/>
    </row>
    <row r="243" spans="1:175" x14ac:dyDescent="0.25">
      <c r="A243" s="29"/>
      <c r="B243" s="119"/>
      <c r="C243" s="75"/>
      <c r="D243" s="75"/>
      <c r="E243" s="75"/>
      <c r="F243" s="129"/>
      <c r="G243" s="121"/>
      <c r="H243" s="121"/>
      <c r="I243" s="121"/>
      <c r="J243" s="121"/>
      <c r="K243" s="121"/>
      <c r="L243" s="121"/>
      <c r="M243" s="121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  <c r="BH243" s="32"/>
      <c r="BI243" s="32"/>
      <c r="BJ243" s="32"/>
      <c r="BK243" s="32"/>
      <c r="BL243" s="32"/>
      <c r="BM243" s="32"/>
      <c r="BN243" s="32"/>
      <c r="BO243" s="32"/>
      <c r="BP243" s="32"/>
      <c r="BQ243" s="32"/>
      <c r="BR243" s="32"/>
      <c r="BS243" s="32"/>
      <c r="BT243" s="32"/>
      <c r="BU243" s="32"/>
      <c r="BV243" s="32"/>
      <c r="BW243" s="32"/>
      <c r="BX243" s="32"/>
      <c r="BY243" s="32"/>
      <c r="BZ243" s="32"/>
      <c r="CA243" s="32"/>
      <c r="CB243" s="32"/>
      <c r="CC243" s="32"/>
      <c r="CD243" s="32"/>
      <c r="CE243" s="32"/>
      <c r="CF243" s="32"/>
      <c r="CG243" s="32"/>
      <c r="CH243" s="32"/>
      <c r="CI243" s="32"/>
      <c r="CJ243" s="32"/>
      <c r="CK243" s="32"/>
      <c r="CL243" s="32"/>
      <c r="CM243" s="32"/>
      <c r="CN243" s="32"/>
      <c r="CO243" s="32"/>
      <c r="CP243" s="32"/>
      <c r="CQ243" s="32"/>
      <c r="CR243" s="32"/>
      <c r="CS243" s="32"/>
      <c r="CT243" s="32"/>
      <c r="CU243" s="32"/>
      <c r="CV243" s="32"/>
      <c r="CW243" s="32"/>
      <c r="CX243" s="32"/>
      <c r="CY243" s="32"/>
      <c r="CZ243" s="32"/>
      <c r="DA243" s="32"/>
      <c r="DB243" s="32"/>
      <c r="DC243" s="32"/>
      <c r="DD243" s="32"/>
      <c r="DE243" s="32"/>
      <c r="DF243" s="32"/>
      <c r="DG243" s="32"/>
      <c r="DH243" s="32"/>
      <c r="DI243" s="32"/>
      <c r="DJ243" s="32"/>
      <c r="DK243" s="32"/>
      <c r="DL243" s="32"/>
      <c r="DM243" s="32"/>
      <c r="DN243" s="32"/>
      <c r="DO243" s="32"/>
      <c r="DP243" s="32"/>
      <c r="DQ243" s="32"/>
      <c r="DR243" s="32"/>
      <c r="DS243" s="32"/>
      <c r="DT243" s="32"/>
      <c r="DU243" s="32"/>
      <c r="DV243" s="32"/>
      <c r="DW243" s="32"/>
      <c r="DX243" s="32"/>
      <c r="DY243" s="32"/>
      <c r="DZ243" s="32"/>
      <c r="EA243" s="32"/>
      <c r="EB243" s="32"/>
      <c r="EC243" s="32"/>
      <c r="ED243" s="32"/>
      <c r="EE243" s="32"/>
      <c r="EF243" s="32"/>
      <c r="EG243" s="32"/>
    </row>
    <row r="244" spans="1:175" x14ac:dyDescent="0.25">
      <c r="A244" s="56" t="s">
        <v>80</v>
      </c>
      <c r="B244" s="54"/>
      <c r="C244" s="55"/>
      <c r="D244" s="55"/>
      <c r="E244" s="55"/>
      <c r="F244" s="40"/>
      <c r="G244" s="99"/>
      <c r="H244" s="99"/>
      <c r="I244" s="99"/>
      <c r="J244" s="99"/>
      <c r="K244" s="99"/>
      <c r="L244" s="99"/>
      <c r="M244" s="99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  <c r="BH244" s="32"/>
      <c r="BI244" s="32"/>
      <c r="BJ244" s="32"/>
      <c r="BK244" s="32"/>
      <c r="BL244" s="32"/>
      <c r="BM244" s="32"/>
      <c r="BN244" s="32"/>
      <c r="BO244" s="32"/>
      <c r="BP244" s="32"/>
      <c r="BQ244" s="32"/>
      <c r="BR244" s="32"/>
      <c r="BS244" s="32"/>
      <c r="BT244" s="32"/>
      <c r="BU244" s="32"/>
      <c r="BV244" s="32"/>
      <c r="BW244" s="32"/>
      <c r="BX244" s="32"/>
      <c r="BY244" s="32"/>
      <c r="BZ244" s="32"/>
      <c r="CA244" s="32"/>
      <c r="CB244" s="32"/>
      <c r="CC244" s="32"/>
      <c r="CD244" s="32"/>
      <c r="CE244" s="32"/>
      <c r="CF244" s="32"/>
      <c r="CG244" s="32"/>
      <c r="CH244" s="32"/>
      <c r="CI244" s="32"/>
      <c r="CJ244" s="32"/>
      <c r="CK244" s="32"/>
      <c r="CL244" s="32"/>
      <c r="CM244" s="32"/>
      <c r="CN244" s="32"/>
      <c r="CO244" s="32"/>
      <c r="CP244" s="32"/>
      <c r="CQ244" s="32"/>
      <c r="CR244" s="32"/>
      <c r="CS244" s="32"/>
      <c r="CT244" s="32"/>
      <c r="CU244" s="32"/>
      <c r="CV244" s="32"/>
      <c r="CW244" s="32"/>
      <c r="CX244" s="32"/>
      <c r="CY244" s="32"/>
      <c r="CZ244" s="32"/>
      <c r="DA244" s="32"/>
      <c r="DB244" s="32"/>
      <c r="DC244" s="32"/>
      <c r="DD244" s="32"/>
      <c r="DE244" s="32"/>
      <c r="DF244" s="32"/>
      <c r="DG244" s="32"/>
      <c r="DH244" s="32"/>
      <c r="DI244" s="32"/>
      <c r="DJ244" s="32"/>
      <c r="DK244" s="32"/>
      <c r="DL244" s="32"/>
      <c r="DM244" s="32"/>
      <c r="DN244" s="32"/>
      <c r="DO244" s="32"/>
      <c r="DP244" s="32"/>
      <c r="DQ244" s="32"/>
      <c r="DR244" s="32"/>
      <c r="DS244" s="32"/>
      <c r="DT244" s="32"/>
      <c r="DU244" s="32"/>
      <c r="DV244" s="32"/>
      <c r="DW244" s="32"/>
      <c r="DX244" s="32"/>
      <c r="DY244" s="32"/>
      <c r="DZ244" s="32"/>
      <c r="EA244" s="32"/>
      <c r="EB244" s="32"/>
      <c r="EC244" s="32"/>
      <c r="ED244" s="32"/>
      <c r="EE244" s="32"/>
      <c r="EF244" s="32"/>
      <c r="EG244" s="32"/>
    </row>
    <row r="245" spans="1:175" x14ac:dyDescent="0.25">
      <c r="A245" s="74" t="s">
        <v>99</v>
      </c>
      <c r="B245" s="151" t="s">
        <v>50</v>
      </c>
      <c r="C245" s="75" t="s">
        <v>67</v>
      </c>
      <c r="D245" s="75" t="s">
        <v>199</v>
      </c>
      <c r="E245" s="76">
        <v>44470</v>
      </c>
      <c r="F245" s="77" t="s">
        <v>100</v>
      </c>
      <c r="G245" s="138">
        <v>89500</v>
      </c>
      <c r="H245" s="138">
        <v>2568.65</v>
      </c>
      <c r="I245" s="138">
        <v>9635.51</v>
      </c>
      <c r="J245" s="138">
        <v>2720.8</v>
      </c>
      <c r="K245" s="96">
        <v>25</v>
      </c>
      <c r="L245" s="138">
        <v>14949.96</v>
      </c>
      <c r="M245" s="138">
        <v>74550.039999999994</v>
      </c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  <c r="BH245" s="32"/>
      <c r="BI245" s="32"/>
      <c r="BJ245" s="32"/>
      <c r="BK245" s="32"/>
      <c r="BL245" s="32"/>
      <c r="BM245" s="32"/>
      <c r="BN245" s="32"/>
      <c r="BO245" s="32"/>
      <c r="BP245" s="32"/>
      <c r="BQ245" s="32"/>
      <c r="BR245" s="32"/>
      <c r="BS245" s="32"/>
      <c r="BT245" s="32"/>
      <c r="BU245" s="32"/>
      <c r="BV245" s="32"/>
      <c r="BW245" s="32"/>
      <c r="BX245" s="32"/>
      <c r="BY245" s="32"/>
      <c r="BZ245" s="32"/>
      <c r="CA245" s="32"/>
      <c r="CB245" s="32"/>
      <c r="CC245" s="32"/>
      <c r="CD245" s="32"/>
      <c r="CE245" s="32"/>
      <c r="CF245" s="32"/>
      <c r="CG245" s="32"/>
      <c r="CH245" s="32"/>
      <c r="CI245" s="32"/>
      <c r="CJ245" s="32"/>
      <c r="CK245" s="32"/>
      <c r="CL245" s="32"/>
      <c r="CM245" s="32"/>
      <c r="CN245" s="32"/>
      <c r="CO245" s="32"/>
      <c r="CP245" s="32"/>
      <c r="CQ245" s="32"/>
      <c r="CR245" s="32"/>
      <c r="CS245" s="32"/>
      <c r="CT245" s="32"/>
      <c r="CU245" s="32"/>
      <c r="CV245" s="32"/>
      <c r="CW245" s="32"/>
      <c r="CX245" s="32"/>
      <c r="CY245" s="32"/>
      <c r="CZ245" s="32"/>
      <c r="DA245" s="32"/>
      <c r="DB245" s="32"/>
      <c r="DC245" s="32"/>
      <c r="DD245" s="32"/>
      <c r="DE245" s="32"/>
      <c r="DF245" s="32"/>
      <c r="DG245" s="32"/>
      <c r="DH245" s="32"/>
      <c r="DI245" s="32"/>
      <c r="DJ245" s="32"/>
      <c r="DK245" s="32"/>
      <c r="DL245" s="32"/>
      <c r="DM245" s="32"/>
      <c r="DN245" s="32"/>
      <c r="DO245" s="32"/>
      <c r="DP245" s="32"/>
      <c r="DQ245" s="32"/>
      <c r="DR245" s="32"/>
      <c r="DS245" s="32"/>
      <c r="DT245" s="32"/>
      <c r="DU245" s="32"/>
      <c r="DV245" s="32"/>
      <c r="DW245" s="32"/>
      <c r="DX245" s="32"/>
      <c r="DY245" s="32"/>
      <c r="DZ245" s="32"/>
      <c r="EA245" s="32"/>
      <c r="EB245" s="32"/>
      <c r="EC245" s="32"/>
      <c r="ED245" s="32"/>
      <c r="EE245" s="32"/>
      <c r="EF245" s="32"/>
      <c r="EG245" s="32"/>
    </row>
    <row r="246" spans="1:175" x14ac:dyDescent="0.25">
      <c r="A246" s="74" t="s">
        <v>142</v>
      </c>
      <c r="B246" s="151" t="s">
        <v>15</v>
      </c>
      <c r="C246" s="75" t="s">
        <v>67</v>
      </c>
      <c r="D246" s="75" t="s">
        <v>199</v>
      </c>
      <c r="E246" s="76">
        <v>44593</v>
      </c>
      <c r="F246" s="77" t="s">
        <v>100</v>
      </c>
      <c r="G246" s="138">
        <v>50000</v>
      </c>
      <c r="H246" s="138">
        <v>1435</v>
      </c>
      <c r="I246" s="138">
        <v>1854</v>
      </c>
      <c r="J246" s="138">
        <v>1520</v>
      </c>
      <c r="K246" s="96">
        <v>25</v>
      </c>
      <c r="L246" s="138">
        <v>4834</v>
      </c>
      <c r="M246" s="138">
        <v>45166</v>
      </c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  <c r="BH246" s="32"/>
      <c r="BI246" s="32"/>
      <c r="BJ246" s="32"/>
      <c r="BK246" s="32"/>
      <c r="BL246" s="32"/>
      <c r="BM246" s="32"/>
      <c r="BN246" s="32"/>
      <c r="BO246" s="32"/>
      <c r="BP246" s="32"/>
      <c r="BQ246" s="32"/>
      <c r="BR246" s="32"/>
      <c r="BS246" s="32"/>
      <c r="BT246" s="32"/>
      <c r="BU246" s="32"/>
      <c r="BV246" s="32"/>
      <c r="BW246" s="32"/>
      <c r="BX246" s="32"/>
      <c r="BY246" s="32"/>
      <c r="BZ246" s="32"/>
      <c r="CA246" s="32"/>
      <c r="CB246" s="32"/>
      <c r="CC246" s="32"/>
      <c r="CD246" s="32"/>
      <c r="CE246" s="32"/>
      <c r="CF246" s="32"/>
      <c r="CG246" s="32"/>
      <c r="CH246" s="32"/>
      <c r="CI246" s="32"/>
      <c r="CJ246" s="32"/>
      <c r="CK246" s="32"/>
      <c r="CL246" s="32"/>
      <c r="CM246" s="32"/>
      <c r="CN246" s="32"/>
      <c r="CO246" s="32"/>
      <c r="CP246" s="32"/>
      <c r="CQ246" s="32"/>
      <c r="CR246" s="32"/>
      <c r="CS246" s="32"/>
      <c r="CT246" s="32"/>
      <c r="CU246" s="32"/>
      <c r="CV246" s="32"/>
      <c r="CW246" s="32"/>
      <c r="CX246" s="32"/>
      <c r="CY246" s="32"/>
      <c r="CZ246" s="32"/>
      <c r="DA246" s="32"/>
      <c r="DB246" s="32"/>
      <c r="DC246" s="32"/>
      <c r="DD246" s="32"/>
      <c r="DE246" s="32"/>
      <c r="DF246" s="32"/>
      <c r="DG246" s="32"/>
      <c r="DH246" s="32"/>
      <c r="DI246" s="32"/>
      <c r="DJ246" s="32"/>
      <c r="DK246" s="32"/>
      <c r="DL246" s="32"/>
      <c r="DM246" s="32"/>
      <c r="DN246" s="32"/>
      <c r="DO246" s="32"/>
      <c r="DP246" s="32"/>
      <c r="DQ246" s="32"/>
      <c r="DR246" s="32"/>
      <c r="DS246" s="32"/>
      <c r="DT246" s="32"/>
      <c r="DU246" s="32"/>
      <c r="DV246" s="32"/>
      <c r="DW246" s="32"/>
      <c r="DX246" s="32"/>
      <c r="DY246" s="32"/>
      <c r="DZ246" s="32"/>
      <c r="EA246" s="32"/>
      <c r="EB246" s="32"/>
      <c r="EC246" s="32"/>
      <c r="ED246" s="32"/>
      <c r="EE246" s="32"/>
      <c r="EF246" s="32"/>
      <c r="EG246" s="32"/>
    </row>
    <row r="247" spans="1:175" x14ac:dyDescent="0.25">
      <c r="A247" s="72" t="s">
        <v>13</v>
      </c>
      <c r="B247" s="26">
        <v>2</v>
      </c>
      <c r="C247" s="46"/>
      <c r="D247" s="46"/>
      <c r="E247" s="46"/>
      <c r="F247" s="73"/>
      <c r="G247" s="108">
        <f>SUM(G245:G246)</f>
        <v>139500</v>
      </c>
      <c r="H247" s="108">
        <f t="shared" ref="H247:M247" si="39">SUM(H245:H246)</f>
        <v>4003.65</v>
      </c>
      <c r="I247" s="108">
        <f>SUM(I245:I246)</f>
        <v>11489.51</v>
      </c>
      <c r="J247" s="108">
        <f t="shared" si="39"/>
        <v>4240.8</v>
      </c>
      <c r="K247" s="108">
        <f>SUM(K245:K246)</f>
        <v>50</v>
      </c>
      <c r="L247" s="108">
        <f t="shared" si="39"/>
        <v>19783.96</v>
      </c>
      <c r="M247" s="108">
        <f t="shared" si="39"/>
        <v>119716.04</v>
      </c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  <c r="AA247" s="32"/>
      <c r="AB247" s="32"/>
      <c r="AC247" s="32"/>
      <c r="AD247" s="32"/>
      <c r="AE247" s="32"/>
      <c r="AF247" s="32"/>
      <c r="AG247" s="32"/>
      <c r="AH247" s="32"/>
      <c r="AI247" s="32"/>
      <c r="AJ247" s="32"/>
      <c r="AK247" s="32"/>
      <c r="AL247" s="32"/>
      <c r="AM247" s="32"/>
      <c r="AN247" s="32"/>
      <c r="AO247" s="32"/>
      <c r="AP247" s="32"/>
      <c r="AQ247" s="32"/>
      <c r="AR247" s="32"/>
      <c r="AS247" s="32"/>
      <c r="AT247" s="32"/>
      <c r="AU247" s="32"/>
      <c r="AV247" s="32"/>
      <c r="AW247" s="32"/>
      <c r="AX247" s="32"/>
      <c r="AY247" s="32"/>
      <c r="AZ247" s="32"/>
      <c r="BA247" s="32"/>
      <c r="BB247" s="32"/>
      <c r="BC247" s="32"/>
      <c r="BD247" s="32"/>
      <c r="BE247" s="32"/>
      <c r="BF247" s="32"/>
      <c r="BG247" s="32"/>
      <c r="BH247" s="32"/>
      <c r="BI247" s="32"/>
      <c r="BJ247" s="32"/>
      <c r="BK247" s="32"/>
      <c r="BL247" s="32"/>
      <c r="BM247" s="32"/>
      <c r="BN247" s="32"/>
      <c r="BO247" s="32"/>
      <c r="BP247" s="32"/>
      <c r="BQ247" s="32"/>
      <c r="BR247" s="32"/>
      <c r="BS247" s="32"/>
      <c r="BT247" s="32"/>
      <c r="BU247" s="32"/>
      <c r="BV247" s="32"/>
      <c r="BW247" s="32"/>
      <c r="BX247" s="32"/>
      <c r="BY247" s="32"/>
      <c r="BZ247" s="32"/>
      <c r="CA247" s="32"/>
      <c r="CB247" s="32"/>
      <c r="CC247" s="32"/>
      <c r="CD247" s="32"/>
      <c r="CE247" s="32"/>
      <c r="CF247" s="32"/>
      <c r="CG247" s="32"/>
      <c r="CH247" s="32"/>
      <c r="CI247" s="32"/>
      <c r="CJ247" s="32"/>
      <c r="CK247" s="32"/>
      <c r="CL247" s="32"/>
      <c r="CM247" s="32"/>
      <c r="CN247" s="32"/>
      <c r="CO247" s="32"/>
      <c r="CP247" s="32"/>
      <c r="CQ247" s="32"/>
      <c r="CR247" s="32"/>
      <c r="CS247" s="32"/>
      <c r="CT247" s="32"/>
      <c r="CU247" s="32"/>
      <c r="CV247" s="32"/>
      <c r="CW247" s="32"/>
      <c r="CX247" s="32"/>
      <c r="CY247" s="32"/>
      <c r="CZ247" s="32"/>
      <c r="DA247" s="32"/>
      <c r="DB247" s="32"/>
      <c r="DC247" s="32"/>
      <c r="DD247" s="32"/>
      <c r="DE247" s="32"/>
      <c r="DF247" s="32"/>
      <c r="DG247" s="32"/>
      <c r="DH247" s="32"/>
      <c r="DI247" s="32"/>
      <c r="DJ247" s="32"/>
      <c r="DK247" s="32"/>
      <c r="DL247" s="32"/>
      <c r="DM247" s="32"/>
      <c r="DN247" s="32"/>
      <c r="DO247" s="32"/>
      <c r="DP247" s="32"/>
      <c r="DQ247" s="32"/>
      <c r="DR247" s="32"/>
      <c r="DS247" s="32"/>
      <c r="DT247" s="32"/>
      <c r="DU247" s="32"/>
      <c r="DV247" s="32"/>
      <c r="DW247" s="32"/>
      <c r="DX247" s="32"/>
      <c r="DY247" s="32"/>
      <c r="DZ247" s="32"/>
      <c r="EA247" s="32"/>
      <c r="EB247" s="32"/>
      <c r="EC247" s="32"/>
      <c r="ED247" s="32"/>
      <c r="EE247" s="32"/>
      <c r="EF247" s="32"/>
      <c r="EG247" s="32"/>
    </row>
    <row r="248" spans="1:175" x14ac:dyDescent="0.25">
      <c r="A248" s="56"/>
      <c r="B248" s="135"/>
      <c r="C248" s="136"/>
      <c r="D248" s="136"/>
      <c r="E248" s="136"/>
      <c r="F248" s="137"/>
      <c r="G248" s="99"/>
      <c r="H248" s="99"/>
      <c r="I248" s="99"/>
      <c r="J248" s="99"/>
      <c r="K248" s="99"/>
      <c r="L248" s="99"/>
      <c r="M248" s="114"/>
    </row>
    <row r="249" spans="1:175" ht="12.75" customHeight="1" x14ac:dyDescent="0.25">
      <c r="A249" s="27" t="s">
        <v>190</v>
      </c>
      <c r="B249" s="61"/>
      <c r="C249" s="9"/>
      <c r="D249" s="9"/>
      <c r="E249" s="28"/>
      <c r="F249" s="28"/>
      <c r="G249" s="115"/>
      <c r="H249" s="114"/>
      <c r="I249" s="115"/>
      <c r="J249" s="115"/>
      <c r="K249" s="115"/>
      <c r="L249" s="115"/>
      <c r="M249" s="114"/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  <c r="BH249" s="32"/>
      <c r="BI249" s="32"/>
      <c r="BJ249" s="32"/>
      <c r="BK249" s="32"/>
      <c r="BL249" s="32"/>
      <c r="BM249" s="32"/>
      <c r="BN249" s="32"/>
      <c r="BO249" s="32"/>
      <c r="BP249" s="32"/>
      <c r="BQ249" s="32"/>
      <c r="BR249" s="32"/>
      <c r="BS249" s="32"/>
      <c r="BT249" s="32"/>
      <c r="BU249" s="32"/>
      <c r="BV249" s="32"/>
      <c r="BW249" s="32"/>
      <c r="BX249" s="32"/>
      <c r="BY249" s="32"/>
      <c r="BZ249" s="32"/>
      <c r="CA249" s="32"/>
      <c r="CB249" s="32"/>
      <c r="CC249" s="32"/>
      <c r="CD249" s="32"/>
      <c r="CE249" s="32"/>
      <c r="CF249" s="32"/>
      <c r="CG249" s="32"/>
      <c r="CH249" s="32"/>
      <c r="CI249" s="32"/>
      <c r="CJ249" s="32"/>
      <c r="CK249" s="32"/>
      <c r="CL249" s="32"/>
      <c r="CM249" s="32"/>
      <c r="CN249" s="32"/>
      <c r="CO249" s="32"/>
      <c r="CP249" s="32"/>
      <c r="CQ249" s="32"/>
      <c r="CR249" s="32"/>
      <c r="CS249" s="32"/>
      <c r="CT249" s="32"/>
      <c r="CU249" s="32"/>
      <c r="CV249" s="32"/>
      <c r="CW249" s="32"/>
      <c r="CX249" s="32"/>
      <c r="CY249" s="32"/>
      <c r="CZ249" s="32"/>
      <c r="DA249" s="32"/>
      <c r="DB249" s="32"/>
      <c r="DC249" s="32"/>
      <c r="DD249" s="32"/>
      <c r="DE249" s="32"/>
      <c r="DF249" s="32"/>
      <c r="DG249" s="32"/>
      <c r="DH249" s="32"/>
      <c r="DI249" s="32"/>
      <c r="DJ249" s="32"/>
      <c r="DK249" s="32"/>
      <c r="DL249" s="32"/>
      <c r="DM249" s="32"/>
      <c r="DN249" s="32"/>
      <c r="DO249" s="32"/>
      <c r="DP249" s="32"/>
      <c r="DQ249" s="32"/>
      <c r="DR249" s="32"/>
      <c r="DS249" s="32"/>
      <c r="DT249" s="32"/>
      <c r="DU249" s="32"/>
      <c r="DV249" s="32"/>
      <c r="DW249" s="32"/>
      <c r="DX249" s="32"/>
      <c r="DY249" s="32"/>
      <c r="DZ249" s="32"/>
      <c r="EA249" s="32"/>
      <c r="EB249" s="32"/>
      <c r="EC249" s="32"/>
      <c r="ED249" s="32"/>
      <c r="EE249" s="32"/>
      <c r="EF249" s="32"/>
      <c r="EG249" s="32"/>
      <c r="EH249" s="32"/>
      <c r="EI249" s="32"/>
      <c r="EJ249" s="32"/>
      <c r="EK249" s="32"/>
      <c r="EL249" s="32"/>
      <c r="EM249" s="32"/>
      <c r="EN249" s="32"/>
      <c r="EO249" s="32"/>
      <c r="EP249" s="32"/>
      <c r="EQ249" s="32"/>
      <c r="ER249" s="32"/>
      <c r="ES249" s="32"/>
      <c r="ET249" s="32"/>
      <c r="EU249" s="32"/>
      <c r="EV249" s="32"/>
      <c r="EW249" s="32"/>
      <c r="EX249" s="32"/>
      <c r="EY249" s="32"/>
      <c r="EZ249" s="32"/>
      <c r="FA249" s="32"/>
      <c r="FB249" s="32"/>
      <c r="FC249" s="32"/>
      <c r="FD249" s="32"/>
      <c r="FE249" s="32"/>
      <c r="FF249" s="32"/>
      <c r="FG249" s="32"/>
      <c r="FH249" s="32"/>
      <c r="FI249" s="32"/>
      <c r="FJ249" s="32"/>
      <c r="FK249" s="32"/>
      <c r="FL249" s="32"/>
      <c r="FM249" s="32"/>
      <c r="FN249" s="32"/>
      <c r="FO249" s="32"/>
      <c r="FP249" s="32"/>
      <c r="FQ249" s="32"/>
      <c r="FR249" s="32"/>
      <c r="FS249" s="32"/>
    </row>
    <row r="250" spans="1:175" ht="12.75" customHeight="1" x14ac:dyDescent="0.25">
      <c r="A250" s="4" t="s">
        <v>37</v>
      </c>
      <c r="B250" s="4" t="s">
        <v>50</v>
      </c>
      <c r="C250" s="5" t="s">
        <v>67</v>
      </c>
      <c r="D250" s="5" t="s">
        <v>199</v>
      </c>
      <c r="E250" s="7">
        <v>44276</v>
      </c>
      <c r="F250" s="8" t="s">
        <v>100</v>
      </c>
      <c r="G250" s="138">
        <v>89500</v>
      </c>
      <c r="H250" s="138">
        <v>2568.65</v>
      </c>
      <c r="I250" s="138">
        <v>9635.51</v>
      </c>
      <c r="J250" s="138">
        <v>2720.8</v>
      </c>
      <c r="K250" s="138">
        <v>565</v>
      </c>
      <c r="L250" s="138">
        <v>15489.96</v>
      </c>
      <c r="M250" s="138">
        <v>74010.039999999994</v>
      </c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  <c r="BH250" s="32"/>
      <c r="BI250" s="32"/>
      <c r="BJ250" s="32"/>
      <c r="BK250" s="32"/>
      <c r="BL250" s="32"/>
      <c r="BM250" s="32"/>
      <c r="BN250" s="32"/>
      <c r="BO250" s="32"/>
      <c r="BP250" s="32"/>
      <c r="BQ250" s="32"/>
      <c r="BR250" s="32"/>
      <c r="BS250" s="32"/>
      <c r="BT250" s="32"/>
      <c r="BU250" s="32"/>
      <c r="BV250" s="32"/>
      <c r="BW250" s="32"/>
      <c r="BX250" s="32"/>
      <c r="BY250" s="32"/>
      <c r="BZ250" s="32"/>
      <c r="CA250" s="32"/>
      <c r="CB250" s="32"/>
      <c r="CC250" s="32"/>
      <c r="CD250" s="32"/>
      <c r="CE250" s="32"/>
      <c r="CF250" s="32"/>
      <c r="CG250" s="32"/>
      <c r="CH250" s="32"/>
      <c r="CI250" s="32"/>
      <c r="CJ250" s="32"/>
      <c r="CK250" s="32"/>
      <c r="CL250" s="32"/>
      <c r="CM250" s="32"/>
      <c r="CN250" s="32"/>
      <c r="CO250" s="32"/>
      <c r="CP250" s="32"/>
      <c r="CQ250" s="32"/>
      <c r="CR250" s="32"/>
      <c r="CS250" s="32"/>
      <c r="CT250" s="32"/>
      <c r="CU250" s="32"/>
      <c r="CV250" s="32"/>
      <c r="CW250" s="32"/>
      <c r="CX250" s="32"/>
      <c r="CY250" s="32"/>
      <c r="CZ250" s="32"/>
      <c r="DA250" s="32"/>
      <c r="DB250" s="32"/>
      <c r="DC250" s="32"/>
      <c r="DD250" s="32"/>
      <c r="DE250" s="32"/>
      <c r="DF250" s="32"/>
      <c r="DG250" s="32"/>
      <c r="DH250" s="32"/>
      <c r="DI250" s="32"/>
      <c r="DJ250" s="32"/>
      <c r="DK250" s="32"/>
      <c r="DL250" s="32"/>
      <c r="DM250" s="32"/>
      <c r="DN250" s="32"/>
      <c r="DO250" s="32"/>
      <c r="DP250" s="32"/>
      <c r="DQ250" s="32"/>
      <c r="DR250" s="32"/>
      <c r="DS250" s="32"/>
      <c r="DT250" s="32"/>
      <c r="DU250" s="32"/>
      <c r="DV250" s="32"/>
      <c r="DW250" s="32"/>
      <c r="DX250" s="32"/>
      <c r="DY250" s="32"/>
      <c r="DZ250" s="32"/>
      <c r="EA250" s="32"/>
      <c r="EB250" s="32"/>
      <c r="EC250" s="32"/>
      <c r="ED250" s="32"/>
      <c r="EE250" s="32"/>
      <c r="EF250" s="32"/>
      <c r="EG250" s="32"/>
      <c r="EH250" s="32"/>
      <c r="EI250" s="32"/>
      <c r="EJ250" s="32"/>
      <c r="EK250" s="32"/>
      <c r="EL250" s="32"/>
      <c r="EM250" s="32"/>
      <c r="EN250" s="32"/>
      <c r="EO250" s="32"/>
      <c r="EP250" s="32"/>
      <c r="EQ250" s="32"/>
      <c r="ER250" s="32"/>
      <c r="ES250" s="32"/>
      <c r="ET250" s="32"/>
      <c r="EU250" s="32"/>
      <c r="EV250" s="32"/>
      <c r="EW250" s="32"/>
      <c r="EX250" s="32"/>
      <c r="EY250" s="32"/>
      <c r="EZ250" s="32"/>
      <c r="FA250" s="32"/>
      <c r="FB250" s="32"/>
      <c r="FC250" s="32"/>
      <c r="FD250" s="32"/>
      <c r="FE250" s="32"/>
      <c r="FF250" s="32"/>
      <c r="FG250" s="32"/>
      <c r="FH250" s="32"/>
      <c r="FI250" s="32"/>
      <c r="FJ250" s="32"/>
      <c r="FK250" s="32"/>
      <c r="FL250" s="32"/>
      <c r="FM250" s="32"/>
      <c r="FN250" s="32"/>
      <c r="FO250" s="32"/>
      <c r="FP250" s="32"/>
      <c r="FQ250" s="32"/>
      <c r="FR250" s="32"/>
      <c r="FS250" s="32"/>
    </row>
    <row r="251" spans="1:175" ht="12.75" customHeight="1" x14ac:dyDescent="0.25">
      <c r="A251" s="4" t="s">
        <v>218</v>
      </c>
      <c r="B251" s="153" t="s">
        <v>219</v>
      </c>
      <c r="C251" s="5" t="s">
        <v>67</v>
      </c>
      <c r="D251" s="5" t="s">
        <v>199</v>
      </c>
      <c r="E251" s="8">
        <v>44593</v>
      </c>
      <c r="F251" s="3" t="s">
        <v>100</v>
      </c>
      <c r="G251" s="138">
        <v>26700</v>
      </c>
      <c r="H251" s="138">
        <v>766.29</v>
      </c>
      <c r="I251" s="138">
        <v>0</v>
      </c>
      <c r="J251" s="138">
        <v>811.68</v>
      </c>
      <c r="K251" s="138">
        <v>25</v>
      </c>
      <c r="L251" s="138">
        <v>1602.97</v>
      </c>
      <c r="M251" s="138">
        <v>25097.03</v>
      </c>
      <c r="AQ251" s="32"/>
      <c r="AR251" s="32"/>
      <c r="AS251" s="32"/>
      <c r="AT251" s="32"/>
      <c r="AU251" s="32"/>
      <c r="AV251" s="32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32"/>
      <c r="BH251" s="32"/>
      <c r="BI251" s="32"/>
      <c r="BJ251" s="32"/>
      <c r="BK251" s="32"/>
      <c r="BL251" s="32"/>
      <c r="BM251" s="32"/>
      <c r="BN251" s="32"/>
      <c r="BO251" s="32"/>
      <c r="BP251" s="32"/>
      <c r="BQ251" s="32"/>
      <c r="BR251" s="32"/>
      <c r="BS251" s="32"/>
      <c r="BT251" s="32"/>
      <c r="BU251" s="32"/>
      <c r="BV251" s="32"/>
      <c r="BW251" s="32"/>
      <c r="BX251" s="32"/>
      <c r="BY251" s="32"/>
      <c r="BZ251" s="32"/>
      <c r="CA251" s="32"/>
      <c r="CB251" s="32"/>
      <c r="CC251" s="32"/>
      <c r="CD251" s="32"/>
      <c r="CE251" s="32"/>
      <c r="CF251" s="32"/>
      <c r="CG251" s="32"/>
      <c r="CH251" s="32"/>
      <c r="CI251" s="32"/>
      <c r="CJ251" s="32"/>
      <c r="CK251" s="32"/>
      <c r="CL251" s="32"/>
      <c r="CM251" s="32"/>
      <c r="CN251" s="32"/>
      <c r="CO251" s="32"/>
      <c r="CP251" s="32"/>
      <c r="CQ251" s="32"/>
      <c r="CR251" s="32"/>
      <c r="CS251" s="32"/>
      <c r="CT251" s="32"/>
      <c r="CU251" s="32"/>
      <c r="CV251" s="32"/>
      <c r="CW251" s="32"/>
      <c r="CX251" s="32"/>
      <c r="CY251" s="32"/>
      <c r="CZ251" s="32"/>
      <c r="DA251" s="32"/>
      <c r="DB251" s="32"/>
      <c r="DC251" s="32"/>
      <c r="DD251" s="32"/>
      <c r="DE251" s="32"/>
      <c r="DF251" s="32"/>
      <c r="DG251" s="32"/>
      <c r="DH251" s="32"/>
      <c r="DI251" s="32"/>
      <c r="DJ251" s="32"/>
      <c r="DK251" s="32"/>
      <c r="DL251" s="32"/>
      <c r="DM251" s="32"/>
      <c r="DN251" s="32"/>
      <c r="DO251" s="32"/>
      <c r="DP251" s="32"/>
      <c r="DQ251" s="32"/>
      <c r="DR251" s="32"/>
      <c r="DS251" s="32"/>
      <c r="DT251" s="32"/>
      <c r="DU251" s="32"/>
      <c r="DV251" s="32"/>
      <c r="DW251" s="32"/>
      <c r="DX251" s="32"/>
      <c r="DY251" s="32"/>
      <c r="DZ251" s="32"/>
      <c r="EA251" s="32"/>
      <c r="EB251" s="32"/>
      <c r="EC251" s="32"/>
      <c r="ED251" s="32"/>
      <c r="EE251" s="32"/>
      <c r="EF251" s="32"/>
      <c r="EG251" s="32"/>
      <c r="EH251" s="32"/>
      <c r="EI251" s="32"/>
      <c r="EJ251" s="32"/>
      <c r="EK251" s="32"/>
      <c r="EL251" s="32"/>
      <c r="EM251" s="32"/>
      <c r="EN251" s="32"/>
      <c r="EO251" s="32"/>
      <c r="EP251" s="32"/>
      <c r="EQ251" s="32"/>
      <c r="ER251" s="32"/>
      <c r="ES251" s="32"/>
      <c r="ET251" s="32"/>
      <c r="EU251" s="32"/>
      <c r="EV251" s="32"/>
      <c r="EW251" s="32"/>
      <c r="EX251" s="32"/>
      <c r="EY251" s="32"/>
      <c r="EZ251" s="32"/>
      <c r="FA251" s="32"/>
      <c r="FB251" s="32"/>
      <c r="FC251" s="32"/>
      <c r="FD251" s="32"/>
      <c r="FE251" s="32"/>
      <c r="FF251" s="32"/>
      <c r="FG251" s="32"/>
      <c r="FH251" s="32"/>
      <c r="FI251" s="32"/>
      <c r="FJ251" s="32"/>
      <c r="FK251" s="32"/>
      <c r="FL251" s="32"/>
      <c r="FM251" s="32"/>
      <c r="FN251" s="32"/>
      <c r="FO251" s="32"/>
      <c r="FP251" s="32"/>
      <c r="FQ251" s="32"/>
      <c r="FR251" s="32"/>
      <c r="FS251" s="32"/>
    </row>
    <row r="252" spans="1:175" ht="18" customHeight="1" x14ac:dyDescent="0.25">
      <c r="A252" s="30" t="s">
        <v>13</v>
      </c>
      <c r="B252" s="17">
        <v>2</v>
      </c>
      <c r="C252" s="6"/>
      <c r="D252" s="6"/>
      <c r="E252" s="30"/>
      <c r="F252" s="30"/>
      <c r="G252" s="145">
        <f t="shared" ref="G252:M252" si="40">SUM(G250:G251)</f>
        <v>116200</v>
      </c>
      <c r="H252" s="108">
        <f t="shared" si="40"/>
        <v>3334.94</v>
      </c>
      <c r="I252" s="145">
        <f t="shared" si="40"/>
        <v>9635.51</v>
      </c>
      <c r="J252" s="145">
        <f t="shared" si="40"/>
        <v>3532.48</v>
      </c>
      <c r="K252" s="145">
        <f>SUM(K250:K251)</f>
        <v>590</v>
      </c>
      <c r="L252" s="145">
        <f t="shared" si="40"/>
        <v>17092.93</v>
      </c>
      <c r="M252" s="108">
        <f t="shared" si="40"/>
        <v>99107.069999999992</v>
      </c>
      <c r="AQ252" s="32"/>
      <c r="AR252" s="32"/>
      <c r="AS252" s="32"/>
      <c r="AT252" s="32"/>
      <c r="AU252" s="32"/>
      <c r="AV252" s="32"/>
      <c r="AW252" s="32"/>
      <c r="AX252" s="32"/>
      <c r="AY252" s="32"/>
      <c r="AZ252" s="32"/>
      <c r="BA252" s="32"/>
      <c r="BB252" s="32"/>
      <c r="BC252" s="32"/>
      <c r="BD252" s="32"/>
      <c r="BE252" s="32"/>
      <c r="BF252" s="32"/>
      <c r="BG252" s="32"/>
      <c r="BH252" s="32"/>
      <c r="BI252" s="32"/>
      <c r="BJ252" s="32"/>
      <c r="BK252" s="32"/>
      <c r="BL252" s="32"/>
      <c r="BM252" s="32"/>
      <c r="BN252" s="32"/>
      <c r="BO252" s="32"/>
      <c r="BP252" s="32"/>
      <c r="BQ252" s="32"/>
      <c r="BR252" s="32"/>
      <c r="BS252" s="32"/>
      <c r="BT252" s="32"/>
      <c r="BU252" s="32"/>
      <c r="BV252" s="32"/>
      <c r="BW252" s="32"/>
      <c r="BX252" s="32"/>
      <c r="BY252" s="32"/>
      <c r="BZ252" s="32"/>
      <c r="CA252" s="32"/>
      <c r="CB252" s="32"/>
      <c r="CC252" s="32"/>
      <c r="CD252" s="32"/>
      <c r="CE252" s="32"/>
      <c r="CF252" s="32"/>
      <c r="CG252" s="32"/>
      <c r="CH252" s="32"/>
      <c r="CI252" s="32"/>
      <c r="CJ252" s="32"/>
      <c r="CK252" s="32"/>
      <c r="CL252" s="32"/>
      <c r="CM252" s="32"/>
      <c r="CN252" s="32"/>
      <c r="CO252" s="32"/>
      <c r="CP252" s="32"/>
      <c r="CQ252" s="32"/>
      <c r="CR252" s="32"/>
      <c r="CS252" s="32"/>
      <c r="CT252" s="32"/>
      <c r="CU252" s="32"/>
      <c r="CV252" s="32"/>
      <c r="CW252" s="32"/>
      <c r="CX252" s="32"/>
      <c r="CY252" s="32"/>
      <c r="CZ252" s="32"/>
      <c r="DA252" s="32"/>
      <c r="DB252" s="32"/>
      <c r="DC252" s="32"/>
      <c r="DD252" s="32"/>
      <c r="DE252" s="32"/>
      <c r="DF252" s="32"/>
      <c r="DG252" s="32"/>
      <c r="DH252" s="32"/>
      <c r="DI252" s="32"/>
      <c r="DJ252" s="32"/>
      <c r="DK252" s="32"/>
      <c r="DL252" s="32"/>
      <c r="DM252" s="32"/>
      <c r="DN252" s="32"/>
      <c r="DO252" s="32"/>
      <c r="DP252" s="32"/>
      <c r="DQ252" s="32"/>
      <c r="DR252" s="32"/>
      <c r="DS252" s="32"/>
      <c r="DT252" s="32"/>
      <c r="DU252" s="32"/>
      <c r="DV252" s="32"/>
      <c r="DW252" s="32"/>
      <c r="DX252" s="32"/>
      <c r="DY252" s="32"/>
      <c r="DZ252" s="32"/>
      <c r="EA252" s="32"/>
      <c r="EB252" s="32"/>
      <c r="EC252" s="32"/>
      <c r="ED252" s="32"/>
      <c r="EE252" s="32"/>
      <c r="EF252" s="32"/>
      <c r="EG252" s="32"/>
      <c r="EH252" s="32"/>
      <c r="EI252" s="32"/>
      <c r="EJ252" s="32"/>
      <c r="EK252" s="32"/>
      <c r="EL252" s="32"/>
      <c r="EM252" s="32"/>
      <c r="EN252" s="32"/>
      <c r="EO252" s="32"/>
      <c r="EP252" s="32"/>
      <c r="EQ252" s="32"/>
      <c r="ER252" s="32"/>
      <c r="ES252" s="32"/>
      <c r="ET252" s="32"/>
      <c r="EU252" s="32"/>
      <c r="EV252" s="32"/>
      <c r="EW252" s="32"/>
      <c r="EX252" s="32"/>
      <c r="EY252" s="32"/>
      <c r="EZ252" s="32"/>
      <c r="FA252" s="32"/>
      <c r="FB252" s="32"/>
      <c r="FC252" s="32"/>
      <c r="FD252" s="32"/>
      <c r="FE252" s="32"/>
      <c r="FF252" s="32"/>
      <c r="FG252" s="32"/>
      <c r="FH252" s="32"/>
      <c r="FI252" s="32"/>
      <c r="FJ252" s="32"/>
      <c r="FK252" s="32"/>
      <c r="FL252" s="32"/>
      <c r="FM252" s="32"/>
      <c r="FN252" s="32"/>
      <c r="FO252" s="32"/>
      <c r="FP252" s="32"/>
      <c r="FQ252" s="32"/>
      <c r="FR252" s="32"/>
      <c r="FS252" s="32"/>
    </row>
    <row r="253" spans="1:175" s="28" customFormat="1" x14ac:dyDescent="0.25">
      <c r="A253" s="29"/>
      <c r="B253" s="13"/>
      <c r="C253" s="14"/>
      <c r="D253" s="14"/>
      <c r="E253" s="16"/>
      <c r="F253" s="16"/>
      <c r="G253" s="142"/>
      <c r="H253" s="121"/>
      <c r="I253" s="142"/>
      <c r="J253" s="142"/>
      <c r="K253" s="142"/>
      <c r="L253" s="142"/>
      <c r="M253" s="121"/>
      <c r="AQ253" s="29"/>
      <c r="AR253" s="29"/>
      <c r="AS253" s="29"/>
      <c r="AT253" s="29"/>
      <c r="AU253" s="29"/>
      <c r="AV253" s="29"/>
      <c r="AW253" s="29"/>
      <c r="AX253" s="29"/>
      <c r="AY253" s="29"/>
      <c r="AZ253" s="29"/>
      <c r="BA253" s="29"/>
      <c r="BB253" s="29"/>
      <c r="BC253" s="29"/>
      <c r="BD253" s="29"/>
      <c r="BE253" s="29"/>
      <c r="BF253" s="29"/>
      <c r="BG253" s="29"/>
      <c r="BH253" s="29"/>
      <c r="BI253" s="29"/>
      <c r="BJ253" s="29"/>
      <c r="BK253" s="29"/>
      <c r="BL253" s="29"/>
      <c r="BM253" s="29"/>
      <c r="BN253" s="29"/>
      <c r="BO253" s="29"/>
      <c r="BP253" s="29"/>
      <c r="BQ253" s="29"/>
      <c r="BR253" s="29"/>
      <c r="BS253" s="29"/>
      <c r="BT253" s="29"/>
      <c r="BU253" s="29"/>
      <c r="BV253" s="29"/>
      <c r="BW253" s="29"/>
      <c r="BX253" s="29"/>
      <c r="BY253" s="29"/>
      <c r="BZ253" s="29"/>
      <c r="CA253" s="29"/>
      <c r="CB253" s="29"/>
      <c r="CC253" s="29"/>
      <c r="CD253" s="29"/>
      <c r="CE253" s="29"/>
      <c r="CF253" s="29"/>
      <c r="CG253" s="29"/>
      <c r="CH253" s="29"/>
      <c r="CI253" s="29"/>
      <c r="CJ253" s="29"/>
      <c r="CK253" s="29"/>
      <c r="CL253" s="29"/>
      <c r="CM253" s="29"/>
      <c r="CN253" s="29"/>
      <c r="CO253" s="29"/>
      <c r="CP253" s="29"/>
      <c r="CQ253" s="29"/>
      <c r="CR253" s="29"/>
      <c r="CS253" s="29"/>
      <c r="CT253" s="29"/>
      <c r="CU253" s="29"/>
      <c r="CV253" s="29"/>
      <c r="CW253" s="29"/>
      <c r="CX253" s="29"/>
      <c r="CY253" s="29"/>
      <c r="CZ253" s="29"/>
      <c r="DA253" s="29"/>
      <c r="DB253" s="29"/>
      <c r="DC253" s="29"/>
      <c r="DD253" s="29"/>
      <c r="DE253" s="29"/>
      <c r="DF253" s="29"/>
      <c r="DG253" s="29"/>
      <c r="DH253" s="29"/>
      <c r="DI253" s="29"/>
      <c r="DJ253" s="29"/>
      <c r="DK253" s="29"/>
      <c r="DL253" s="29"/>
      <c r="DM253" s="29"/>
      <c r="DN253" s="29"/>
      <c r="DO253" s="29"/>
      <c r="DP253" s="29"/>
      <c r="DQ253" s="29"/>
      <c r="DR253" s="29"/>
      <c r="DS253" s="29"/>
      <c r="DT253" s="29"/>
      <c r="DU253" s="29"/>
      <c r="DV253" s="29"/>
      <c r="DW253" s="29"/>
      <c r="DX253" s="29"/>
      <c r="DY253" s="29"/>
      <c r="DZ253" s="29"/>
      <c r="EA253" s="29"/>
      <c r="EB253" s="29"/>
      <c r="EC253" s="29"/>
      <c r="ED253" s="29"/>
      <c r="EE253" s="29"/>
      <c r="EF253" s="29"/>
      <c r="EG253" s="29"/>
      <c r="EH253" s="29"/>
      <c r="EI253" s="29"/>
      <c r="EJ253" s="29"/>
      <c r="EK253" s="29"/>
      <c r="EL253" s="29"/>
      <c r="EM253" s="29"/>
      <c r="EN253" s="29"/>
      <c r="EO253" s="29"/>
      <c r="EP253" s="29"/>
      <c r="EQ253" s="29"/>
      <c r="ER253" s="29"/>
      <c r="ES253" s="29"/>
      <c r="ET253" s="29"/>
      <c r="EU253" s="29"/>
      <c r="EV253" s="29"/>
      <c r="EW253" s="29"/>
      <c r="EX253" s="29"/>
      <c r="EY253" s="29"/>
      <c r="EZ253" s="29"/>
      <c r="FA253" s="29"/>
      <c r="FB253" s="29"/>
      <c r="FC253" s="29"/>
      <c r="FD253" s="29"/>
      <c r="FE253" s="29"/>
      <c r="FF253" s="29"/>
      <c r="FG253" s="29"/>
      <c r="FH253" s="29"/>
      <c r="FI253" s="29"/>
      <c r="FJ253" s="29"/>
      <c r="FK253" s="29"/>
      <c r="FL253" s="29"/>
      <c r="FM253" s="29"/>
      <c r="FN253" s="29"/>
      <c r="FO253" s="29"/>
      <c r="FP253" s="29"/>
      <c r="FQ253" s="29"/>
      <c r="FR253" s="29"/>
      <c r="FS253" s="29"/>
    </row>
    <row r="254" spans="1:175" s="28" customFormat="1" x14ac:dyDescent="0.25">
      <c r="A254" s="27" t="s">
        <v>53</v>
      </c>
      <c r="B254" s="27"/>
      <c r="C254" s="27"/>
      <c r="D254" s="27"/>
      <c r="E254" s="27"/>
      <c r="F254" s="27"/>
      <c r="G254" s="115"/>
      <c r="H254" s="114"/>
      <c r="I254" s="115"/>
      <c r="J254" s="115"/>
      <c r="K254" s="115"/>
      <c r="L254" s="115"/>
      <c r="M254" s="114"/>
      <c r="AQ254" s="29"/>
      <c r="AR254" s="29"/>
      <c r="AS254" s="29"/>
      <c r="AT254" s="29"/>
      <c r="AU254" s="29"/>
      <c r="AV254" s="29"/>
      <c r="AW254" s="29"/>
      <c r="AX254" s="29"/>
      <c r="AY254" s="29"/>
      <c r="AZ254" s="29"/>
      <c r="BA254" s="29"/>
      <c r="BB254" s="29"/>
      <c r="BC254" s="29"/>
      <c r="BD254" s="29"/>
      <c r="BE254" s="29"/>
      <c r="BF254" s="29"/>
      <c r="BG254" s="29"/>
      <c r="BH254" s="29"/>
      <c r="BI254" s="29"/>
      <c r="BJ254" s="29"/>
      <c r="BK254" s="29"/>
      <c r="BL254" s="29"/>
      <c r="BM254" s="29"/>
      <c r="BN254" s="29"/>
      <c r="BO254" s="29"/>
      <c r="BP254" s="29"/>
      <c r="BQ254" s="29"/>
      <c r="BR254" s="29"/>
      <c r="BS254" s="29"/>
      <c r="BT254" s="29"/>
      <c r="BU254" s="29"/>
      <c r="BV254" s="29"/>
      <c r="BW254" s="29"/>
      <c r="BX254" s="29"/>
      <c r="BY254" s="29"/>
      <c r="BZ254" s="29"/>
      <c r="CA254" s="29"/>
      <c r="CB254" s="29"/>
      <c r="CC254" s="29"/>
      <c r="CD254" s="29"/>
      <c r="CE254" s="29"/>
      <c r="CF254" s="29"/>
      <c r="CG254" s="29"/>
      <c r="CH254" s="29"/>
      <c r="CI254" s="29"/>
      <c r="CJ254" s="29"/>
      <c r="CK254" s="29"/>
      <c r="CL254" s="29"/>
      <c r="CM254" s="29"/>
      <c r="CN254" s="29"/>
      <c r="CO254" s="29"/>
      <c r="CP254" s="29"/>
      <c r="CQ254" s="29"/>
      <c r="CR254" s="29"/>
      <c r="CS254" s="29"/>
      <c r="CT254" s="29"/>
      <c r="CU254" s="29"/>
      <c r="CV254" s="29"/>
      <c r="CW254" s="29"/>
      <c r="CX254" s="29"/>
      <c r="CY254" s="29"/>
      <c r="CZ254" s="29"/>
      <c r="DA254" s="29"/>
      <c r="DB254" s="29"/>
      <c r="DC254" s="29"/>
      <c r="DD254" s="29"/>
      <c r="DE254" s="29"/>
      <c r="DF254" s="29"/>
      <c r="DG254" s="29"/>
      <c r="DH254" s="29"/>
      <c r="DI254" s="29"/>
      <c r="DJ254" s="29"/>
      <c r="DK254" s="29"/>
      <c r="DL254" s="29"/>
      <c r="DM254" s="29"/>
      <c r="DN254" s="29"/>
      <c r="DO254" s="29"/>
      <c r="DP254" s="29"/>
      <c r="DQ254" s="29"/>
      <c r="DR254" s="29"/>
      <c r="DS254" s="29"/>
      <c r="DT254" s="29"/>
      <c r="DU254" s="29"/>
      <c r="DV254" s="29"/>
      <c r="DW254" s="29"/>
      <c r="DX254" s="29"/>
      <c r="DY254" s="29"/>
      <c r="DZ254" s="29"/>
      <c r="EA254" s="29"/>
      <c r="EB254" s="29"/>
      <c r="EC254" s="29"/>
      <c r="ED254" s="29"/>
      <c r="EE254" s="29"/>
      <c r="EF254" s="29"/>
      <c r="EG254" s="29"/>
      <c r="EH254" s="29"/>
      <c r="EI254" s="29"/>
      <c r="EJ254" s="29"/>
      <c r="EK254" s="29"/>
      <c r="EL254" s="29"/>
      <c r="EM254" s="29"/>
      <c r="EN254" s="29"/>
      <c r="EO254" s="29"/>
      <c r="EP254" s="29"/>
      <c r="EQ254" s="29"/>
      <c r="ER254" s="29"/>
      <c r="ES254" s="29"/>
      <c r="ET254" s="29"/>
      <c r="EU254" s="29"/>
      <c r="EV254" s="29"/>
      <c r="EW254" s="29"/>
      <c r="EX254" s="29"/>
      <c r="EY254" s="29"/>
      <c r="EZ254" s="29"/>
      <c r="FA254" s="29"/>
      <c r="FB254" s="29"/>
      <c r="FC254" s="29"/>
      <c r="FD254" s="29"/>
      <c r="FE254" s="29"/>
      <c r="FF254" s="29"/>
      <c r="FG254" s="29"/>
      <c r="FH254" s="29"/>
      <c r="FI254" s="29"/>
      <c r="FJ254" s="29"/>
      <c r="FK254" s="29"/>
      <c r="FL254" s="29"/>
      <c r="FM254" s="29"/>
      <c r="FN254" s="29"/>
      <c r="FO254" s="29"/>
      <c r="FP254" s="29"/>
      <c r="FQ254" s="29"/>
      <c r="FR254" s="29"/>
      <c r="FS254" s="29"/>
    </row>
    <row r="255" spans="1:175" ht="15" customHeight="1" x14ac:dyDescent="0.25">
      <c r="A255" s="4" t="s">
        <v>25</v>
      </c>
      <c r="B255" s="4" t="s">
        <v>50</v>
      </c>
      <c r="C255" s="5" t="s">
        <v>67</v>
      </c>
      <c r="D255" s="5" t="s">
        <v>199</v>
      </c>
      <c r="E255" s="8">
        <v>44279</v>
      </c>
      <c r="F255" s="8" t="s">
        <v>100</v>
      </c>
      <c r="G255" s="138">
        <v>133000</v>
      </c>
      <c r="H255" s="138">
        <v>3817.1</v>
      </c>
      <c r="I255" s="138">
        <v>19867.79</v>
      </c>
      <c r="J255" s="138">
        <v>4043.2</v>
      </c>
      <c r="K255" s="138">
        <v>497</v>
      </c>
      <c r="L255" s="138">
        <f>SUM(H255:K255)</f>
        <v>28225.09</v>
      </c>
      <c r="M255" s="138">
        <v>104774.91</v>
      </c>
      <c r="N255" s="32"/>
      <c r="O255" s="32"/>
      <c r="AQ255" s="32"/>
      <c r="AR255" s="32"/>
      <c r="AS255" s="32"/>
      <c r="AT255" s="32"/>
      <c r="AU255" s="32"/>
      <c r="AV255" s="32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32"/>
      <c r="BH255" s="32"/>
      <c r="BI255" s="32"/>
      <c r="BJ255" s="32"/>
      <c r="BK255" s="32"/>
      <c r="BL255" s="32"/>
      <c r="BM255" s="32"/>
      <c r="BN255" s="32"/>
      <c r="BO255" s="32"/>
      <c r="BP255" s="32"/>
      <c r="BQ255" s="32"/>
      <c r="BR255" s="32"/>
      <c r="BS255" s="32"/>
      <c r="BT255" s="32"/>
      <c r="BU255" s="32"/>
      <c r="BV255" s="32"/>
      <c r="BW255" s="32"/>
      <c r="BX255" s="32"/>
      <c r="BY255" s="32"/>
      <c r="BZ255" s="32"/>
      <c r="CA255" s="32"/>
      <c r="CB255" s="32"/>
      <c r="CC255" s="32"/>
      <c r="CD255" s="32"/>
      <c r="CE255" s="32"/>
      <c r="CF255" s="32"/>
      <c r="CG255" s="32"/>
      <c r="CH255" s="32"/>
      <c r="CI255" s="32"/>
      <c r="CJ255" s="32"/>
      <c r="CK255" s="32"/>
      <c r="CL255" s="32"/>
      <c r="CM255" s="32"/>
      <c r="CN255" s="32"/>
      <c r="CO255" s="32"/>
      <c r="CP255" s="32"/>
      <c r="CQ255" s="32"/>
      <c r="CR255" s="32"/>
      <c r="CS255" s="32"/>
      <c r="CT255" s="32"/>
      <c r="CU255" s="32"/>
      <c r="CV255" s="32"/>
      <c r="CW255" s="32"/>
      <c r="CX255" s="32"/>
      <c r="CY255" s="32"/>
      <c r="CZ255" s="32"/>
      <c r="DA255" s="32"/>
      <c r="DB255" s="32"/>
      <c r="DC255" s="32"/>
      <c r="DD255" s="32"/>
      <c r="DE255" s="32"/>
      <c r="DF255" s="32"/>
      <c r="DG255" s="32"/>
      <c r="DH255" s="32"/>
      <c r="DI255" s="32"/>
      <c r="DJ255" s="32"/>
      <c r="DK255" s="32"/>
      <c r="DL255" s="32"/>
      <c r="DM255" s="32"/>
      <c r="DN255" s="32"/>
      <c r="DO255" s="32"/>
      <c r="DP255" s="32"/>
      <c r="DQ255" s="32"/>
      <c r="DR255" s="32"/>
      <c r="DS255" s="32"/>
      <c r="DT255" s="32"/>
      <c r="DU255" s="32"/>
      <c r="DV255" s="32"/>
      <c r="DW255" s="32"/>
      <c r="DX255" s="32"/>
      <c r="DY255" s="32"/>
      <c r="DZ255" s="32"/>
      <c r="EA255" s="32"/>
      <c r="EB255" s="32"/>
      <c r="EC255" s="32"/>
      <c r="ED255" s="32"/>
      <c r="EE255" s="32"/>
      <c r="EF255" s="32"/>
      <c r="EG255" s="32"/>
      <c r="EH255" s="32"/>
      <c r="EI255" s="32"/>
      <c r="EJ255" s="32"/>
      <c r="EK255" s="32"/>
      <c r="EL255" s="32"/>
      <c r="EM255" s="32"/>
      <c r="EN255" s="32"/>
      <c r="EO255" s="32"/>
      <c r="EP255" s="32"/>
      <c r="EQ255" s="32"/>
      <c r="ER255" s="32"/>
      <c r="ES255" s="32"/>
      <c r="ET255" s="32"/>
      <c r="EU255" s="32"/>
      <c r="EV255" s="32"/>
      <c r="EW255" s="32"/>
      <c r="EX255" s="32"/>
      <c r="EY255" s="32"/>
      <c r="EZ255" s="32"/>
      <c r="FA255" s="32"/>
      <c r="FB255" s="32"/>
      <c r="FC255" s="32"/>
      <c r="FD255" s="32"/>
      <c r="FE255" s="32"/>
      <c r="FF255" s="32"/>
      <c r="FG255" s="32"/>
      <c r="FH255" s="32"/>
      <c r="FI255" s="32"/>
      <c r="FJ255" s="32"/>
      <c r="FK255" s="32"/>
      <c r="FL255" s="32"/>
      <c r="FM255" s="32"/>
      <c r="FN255" s="32"/>
      <c r="FO255" s="32"/>
      <c r="FP255" s="32"/>
      <c r="FQ255" s="32"/>
      <c r="FR255" s="32"/>
      <c r="FS255" s="32"/>
    </row>
    <row r="256" spans="1:175" ht="18" customHeight="1" x14ac:dyDescent="0.25">
      <c r="A256" s="4" t="s">
        <v>227</v>
      </c>
      <c r="B256" s="4" t="s">
        <v>15</v>
      </c>
      <c r="C256" s="5" t="s">
        <v>67</v>
      </c>
      <c r="D256" s="5" t="s">
        <v>199</v>
      </c>
      <c r="E256" s="8">
        <v>44287</v>
      </c>
      <c r="F256" s="8" t="s">
        <v>100</v>
      </c>
      <c r="G256" s="138">
        <v>60000</v>
      </c>
      <c r="H256" s="138">
        <v>1722</v>
      </c>
      <c r="I256" s="138">
        <v>3486.68</v>
      </c>
      <c r="J256" s="138">
        <v>1824</v>
      </c>
      <c r="K256" s="138">
        <v>25</v>
      </c>
      <c r="L256" s="138">
        <v>7057.68</v>
      </c>
      <c r="M256" s="138">
        <v>52942.32</v>
      </c>
      <c r="N256" s="32"/>
      <c r="O256" s="32"/>
      <c r="AQ256" s="32"/>
      <c r="AR256" s="32"/>
      <c r="AS256" s="32"/>
      <c r="AT256" s="32"/>
      <c r="AU256" s="32"/>
      <c r="AV256" s="32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32"/>
      <c r="BH256" s="32"/>
      <c r="BI256" s="32"/>
      <c r="BJ256" s="32"/>
      <c r="BK256" s="32"/>
      <c r="BL256" s="32"/>
      <c r="BM256" s="32"/>
      <c r="BN256" s="32"/>
      <c r="BO256" s="32"/>
      <c r="BP256" s="32"/>
      <c r="BQ256" s="32"/>
      <c r="BR256" s="32"/>
      <c r="BS256" s="32"/>
      <c r="BT256" s="32"/>
      <c r="BU256" s="32"/>
      <c r="BV256" s="32"/>
      <c r="BW256" s="32"/>
      <c r="BX256" s="32"/>
      <c r="BY256" s="32"/>
      <c r="BZ256" s="32"/>
      <c r="CA256" s="32"/>
      <c r="CB256" s="32"/>
      <c r="CC256" s="32"/>
      <c r="CD256" s="32"/>
      <c r="CE256" s="32"/>
      <c r="CF256" s="32"/>
      <c r="CG256" s="32"/>
      <c r="CH256" s="32"/>
      <c r="CI256" s="32"/>
      <c r="CJ256" s="32"/>
      <c r="CK256" s="32"/>
      <c r="CL256" s="32"/>
      <c r="CM256" s="32"/>
      <c r="CN256" s="32"/>
      <c r="CO256" s="32"/>
      <c r="CP256" s="32"/>
      <c r="CQ256" s="32"/>
      <c r="CR256" s="32"/>
      <c r="CS256" s="32"/>
      <c r="CT256" s="32"/>
      <c r="CU256" s="32"/>
      <c r="CV256" s="32"/>
      <c r="CW256" s="32"/>
      <c r="CX256" s="32"/>
      <c r="CY256" s="32"/>
      <c r="CZ256" s="32"/>
      <c r="DA256" s="32"/>
      <c r="DB256" s="32"/>
      <c r="DC256" s="32"/>
      <c r="DD256" s="32"/>
      <c r="DE256" s="32"/>
      <c r="DF256" s="32"/>
      <c r="DG256" s="32"/>
      <c r="DH256" s="32"/>
      <c r="DI256" s="32"/>
      <c r="DJ256" s="32"/>
      <c r="DK256" s="32"/>
      <c r="DL256" s="32"/>
      <c r="DM256" s="32"/>
      <c r="DN256" s="32"/>
      <c r="DO256" s="32"/>
      <c r="DP256" s="32"/>
      <c r="DQ256" s="32"/>
      <c r="DR256" s="32"/>
      <c r="DS256" s="32"/>
      <c r="DT256" s="32"/>
      <c r="DU256" s="32"/>
      <c r="DV256" s="32"/>
      <c r="DW256" s="32"/>
      <c r="DX256" s="32"/>
      <c r="DY256" s="32"/>
      <c r="DZ256" s="32"/>
      <c r="EA256" s="32"/>
      <c r="EB256" s="32"/>
      <c r="EC256" s="32"/>
      <c r="ED256" s="32"/>
      <c r="EE256" s="32"/>
      <c r="EF256" s="32"/>
      <c r="EG256" s="32"/>
      <c r="EH256" s="32"/>
      <c r="EI256" s="32"/>
      <c r="EJ256" s="32"/>
      <c r="EK256" s="32"/>
      <c r="EL256" s="32"/>
      <c r="EM256" s="32"/>
      <c r="EN256" s="32"/>
      <c r="EO256" s="32"/>
      <c r="EP256" s="32"/>
      <c r="EQ256" s="32"/>
      <c r="ER256" s="32"/>
      <c r="ES256" s="32"/>
      <c r="ET256" s="32"/>
      <c r="EU256" s="32"/>
      <c r="EV256" s="32"/>
      <c r="EW256" s="32"/>
      <c r="EX256" s="32"/>
      <c r="EY256" s="32"/>
      <c r="EZ256" s="32"/>
      <c r="FA256" s="32"/>
      <c r="FB256" s="32"/>
      <c r="FC256" s="32"/>
      <c r="FD256" s="32"/>
      <c r="FE256" s="32"/>
      <c r="FF256" s="32"/>
      <c r="FG256" s="32"/>
      <c r="FH256" s="32"/>
      <c r="FI256" s="32"/>
      <c r="FJ256" s="32"/>
      <c r="FK256" s="32"/>
      <c r="FL256" s="32"/>
      <c r="FM256" s="32"/>
      <c r="FN256" s="32"/>
      <c r="FO256" s="32"/>
      <c r="FP256" s="32"/>
      <c r="FQ256" s="32"/>
      <c r="FR256" s="32"/>
      <c r="FS256" s="32"/>
    </row>
    <row r="257" spans="1:669" x14ac:dyDescent="0.25">
      <c r="A257" s="4" t="s">
        <v>120</v>
      </c>
      <c r="B257" s="4" t="s">
        <v>116</v>
      </c>
      <c r="C257" s="5" t="s">
        <v>67</v>
      </c>
      <c r="D257" s="5" t="s">
        <v>199</v>
      </c>
      <c r="E257" s="8">
        <v>44593</v>
      </c>
      <c r="F257" s="8" t="s">
        <v>100</v>
      </c>
      <c r="G257" s="138">
        <v>85000</v>
      </c>
      <c r="H257" s="138">
        <v>2439.5</v>
      </c>
      <c r="I257" s="138">
        <v>8576.99</v>
      </c>
      <c r="J257" s="138">
        <v>2584</v>
      </c>
      <c r="K257" s="138">
        <v>25</v>
      </c>
      <c r="L257" s="138">
        <v>13625.49</v>
      </c>
      <c r="M257" s="138">
        <v>71374.509999999995</v>
      </c>
      <c r="AQ257" s="32"/>
      <c r="AR257" s="32"/>
      <c r="AS257" s="32"/>
      <c r="AT257" s="32"/>
      <c r="AU257" s="32"/>
      <c r="AV257" s="32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32"/>
      <c r="BH257" s="32"/>
      <c r="BI257" s="32"/>
      <c r="BJ257" s="32"/>
      <c r="BK257" s="32"/>
      <c r="BL257" s="32"/>
      <c r="BM257" s="32"/>
      <c r="BN257" s="32"/>
      <c r="BO257" s="32"/>
      <c r="BP257" s="32"/>
      <c r="BQ257" s="32"/>
      <c r="BR257" s="32"/>
      <c r="BS257" s="32"/>
      <c r="BT257" s="32"/>
      <c r="BU257" s="32"/>
      <c r="BV257" s="32"/>
      <c r="BW257" s="32"/>
      <c r="BX257" s="32"/>
      <c r="BY257" s="32"/>
      <c r="BZ257" s="32"/>
      <c r="CA257" s="32"/>
      <c r="CB257" s="32"/>
      <c r="CC257" s="32"/>
      <c r="CD257" s="32"/>
      <c r="CE257" s="32"/>
      <c r="CF257" s="32"/>
      <c r="CG257" s="32"/>
      <c r="CH257" s="32"/>
      <c r="CI257" s="32"/>
      <c r="CJ257" s="32"/>
      <c r="CK257" s="32"/>
      <c r="CL257" s="32"/>
      <c r="CM257" s="32"/>
      <c r="CN257" s="32"/>
      <c r="CO257" s="32"/>
      <c r="CP257" s="32"/>
      <c r="CQ257" s="32"/>
      <c r="CR257" s="32"/>
      <c r="CS257" s="32"/>
      <c r="CT257" s="32"/>
      <c r="CU257" s="32"/>
      <c r="CV257" s="32"/>
      <c r="CW257" s="32"/>
      <c r="CX257" s="32"/>
      <c r="CY257" s="32"/>
      <c r="CZ257" s="32"/>
      <c r="DA257" s="32"/>
      <c r="DB257" s="32"/>
      <c r="DC257" s="32"/>
      <c r="DD257" s="32"/>
      <c r="DE257" s="32"/>
      <c r="DF257" s="32"/>
      <c r="DG257" s="32"/>
      <c r="DH257" s="32"/>
      <c r="DI257" s="32"/>
      <c r="DJ257" s="32"/>
      <c r="DK257" s="32"/>
      <c r="DL257" s="32"/>
      <c r="DM257" s="32"/>
      <c r="DN257" s="32"/>
      <c r="DO257" s="32"/>
      <c r="DP257" s="32"/>
      <c r="DQ257" s="32"/>
      <c r="DR257" s="32"/>
      <c r="DS257" s="32"/>
      <c r="DT257" s="32"/>
      <c r="DU257" s="32"/>
      <c r="DV257" s="32"/>
      <c r="DW257" s="32"/>
      <c r="DX257" s="32"/>
      <c r="DY257" s="32"/>
      <c r="DZ257" s="32"/>
      <c r="EA257" s="32"/>
      <c r="EB257" s="32"/>
      <c r="EC257" s="32"/>
      <c r="ED257" s="32"/>
      <c r="EE257" s="32"/>
      <c r="EF257" s="32"/>
      <c r="EG257" s="32"/>
      <c r="EH257" s="32"/>
      <c r="EI257" s="32"/>
      <c r="EJ257" s="32"/>
      <c r="EK257" s="32"/>
      <c r="EL257" s="32"/>
      <c r="EM257" s="32"/>
      <c r="EN257" s="32"/>
      <c r="EO257" s="32"/>
      <c r="EP257" s="32"/>
      <c r="EQ257" s="32"/>
      <c r="ER257" s="32"/>
      <c r="ES257" s="32"/>
      <c r="ET257" s="32"/>
      <c r="EU257" s="32"/>
      <c r="EV257" s="32"/>
      <c r="EW257" s="32"/>
      <c r="EX257" s="32"/>
      <c r="EY257" s="32"/>
      <c r="EZ257" s="32"/>
      <c r="FA257" s="32"/>
      <c r="FB257" s="32"/>
      <c r="FC257" s="32"/>
      <c r="FD257" s="32"/>
      <c r="FE257" s="32"/>
      <c r="FF257" s="32"/>
      <c r="FG257" s="32"/>
      <c r="FH257" s="32"/>
      <c r="FI257" s="32"/>
      <c r="FJ257" s="32"/>
      <c r="FK257" s="32"/>
      <c r="FL257" s="32"/>
      <c r="FM257" s="32"/>
      <c r="FN257" s="32"/>
      <c r="FO257" s="32"/>
      <c r="FP257" s="32"/>
      <c r="FQ257" s="32"/>
      <c r="FR257" s="32"/>
      <c r="FS257" s="32"/>
    </row>
    <row r="258" spans="1:669" s="28" customFormat="1" x14ac:dyDescent="0.25">
      <c r="A258" s="4" t="s">
        <v>121</v>
      </c>
      <c r="B258" s="4" t="s">
        <v>15</v>
      </c>
      <c r="C258" s="5" t="s">
        <v>67</v>
      </c>
      <c r="D258" s="5" t="s">
        <v>199</v>
      </c>
      <c r="E258" s="8">
        <v>44594</v>
      </c>
      <c r="F258" s="8" t="s">
        <v>100</v>
      </c>
      <c r="G258" s="138">
        <v>60000</v>
      </c>
      <c r="H258" s="138">
        <v>1722</v>
      </c>
      <c r="I258" s="138">
        <v>3486.68</v>
      </c>
      <c r="J258" s="138">
        <v>1824</v>
      </c>
      <c r="K258" s="138">
        <v>25</v>
      </c>
      <c r="L258" s="138">
        <v>7057.68</v>
      </c>
      <c r="M258" s="138">
        <v>52942.32</v>
      </c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 s="32"/>
      <c r="AR258" s="32"/>
      <c r="AS258" s="32"/>
      <c r="AT258" s="32"/>
      <c r="AU258" s="32"/>
      <c r="AV258" s="32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32"/>
      <c r="BH258" s="32"/>
      <c r="BI258" s="32"/>
      <c r="BJ258" s="32"/>
      <c r="BK258" s="32"/>
      <c r="BL258" s="32"/>
      <c r="BM258" s="32"/>
      <c r="BN258" s="32"/>
      <c r="BO258" s="32"/>
      <c r="BP258" s="32"/>
      <c r="BQ258" s="32"/>
      <c r="BR258" s="32"/>
      <c r="BS258" s="32"/>
      <c r="BT258" s="32"/>
      <c r="BU258" s="32"/>
      <c r="BV258" s="32"/>
      <c r="BW258" s="32"/>
      <c r="BX258" s="32"/>
      <c r="BY258" s="32"/>
      <c r="BZ258" s="32"/>
      <c r="CA258" s="32"/>
      <c r="CB258" s="32"/>
      <c r="CC258" s="32"/>
      <c r="CD258" s="32"/>
      <c r="CE258" s="32"/>
      <c r="CF258" s="32"/>
      <c r="CG258" s="32"/>
      <c r="CH258" s="32"/>
      <c r="CI258" s="32"/>
      <c r="CJ258" s="32"/>
      <c r="CK258" s="32"/>
      <c r="CL258" s="32"/>
      <c r="CM258" s="32"/>
      <c r="CN258" s="32"/>
      <c r="CO258" s="32"/>
      <c r="CP258" s="32"/>
      <c r="CQ258" s="32"/>
      <c r="CR258" s="32"/>
      <c r="CS258" s="32"/>
      <c r="CT258" s="32"/>
      <c r="CU258" s="32"/>
      <c r="CV258" s="32"/>
      <c r="CW258" s="32"/>
      <c r="CX258" s="32"/>
      <c r="CY258" s="32"/>
      <c r="CZ258" s="32"/>
      <c r="DA258" s="32"/>
      <c r="DB258" s="32"/>
      <c r="DC258" s="32"/>
      <c r="DD258" s="32"/>
      <c r="DE258" s="32"/>
      <c r="DF258" s="32"/>
      <c r="DG258" s="32"/>
      <c r="DH258" s="32"/>
      <c r="DI258" s="32"/>
      <c r="DJ258" s="32"/>
      <c r="DK258" s="32"/>
      <c r="DL258" s="32"/>
      <c r="DM258" s="32"/>
      <c r="DN258" s="32"/>
      <c r="DO258" s="32"/>
      <c r="DP258" s="32"/>
      <c r="DQ258" s="32"/>
      <c r="DR258" s="32"/>
      <c r="DS258" s="32"/>
      <c r="DT258" s="32"/>
      <c r="DU258" s="32"/>
      <c r="DV258" s="32"/>
      <c r="DW258" s="32"/>
      <c r="DX258" s="32"/>
      <c r="DY258" s="32"/>
      <c r="DZ258" s="32"/>
      <c r="EA258" s="32"/>
      <c r="EB258" s="32"/>
      <c r="EC258" s="32"/>
      <c r="ED258" s="32"/>
      <c r="EE258" s="32"/>
      <c r="EF258" s="32"/>
      <c r="EG258" s="32"/>
      <c r="EH258" s="32"/>
      <c r="EI258" s="32"/>
      <c r="EJ258" s="32"/>
      <c r="EK258" s="32"/>
      <c r="EL258" s="32"/>
      <c r="EM258" s="32"/>
      <c r="EN258" s="32"/>
      <c r="EO258" s="32"/>
      <c r="EP258" s="32"/>
      <c r="EQ258" s="32"/>
      <c r="ER258" s="32"/>
      <c r="ES258" s="32"/>
      <c r="ET258" s="32"/>
      <c r="EU258" s="32"/>
      <c r="EV258" s="32"/>
      <c r="EW258" s="32"/>
      <c r="EX258" s="32"/>
      <c r="EY258" s="32"/>
      <c r="EZ258" s="32"/>
      <c r="FA258" s="32"/>
      <c r="FB258" s="32"/>
      <c r="FC258" s="32"/>
      <c r="FD258" s="32"/>
      <c r="FE258" s="32"/>
      <c r="FF258" s="32"/>
      <c r="FG258" s="32"/>
      <c r="FH258" s="32"/>
      <c r="FI258" s="32"/>
      <c r="FJ258" s="32"/>
      <c r="FK258" s="32"/>
      <c r="FL258" s="32"/>
      <c r="FM258" s="32"/>
      <c r="FN258" s="32"/>
      <c r="FO258" s="32"/>
      <c r="FP258" s="32"/>
      <c r="FQ258" s="32"/>
      <c r="FR258" s="32"/>
      <c r="FS258" s="32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  <c r="OF258"/>
      <c r="OG258"/>
      <c r="OH258"/>
      <c r="OI258"/>
      <c r="OJ258"/>
      <c r="OK258"/>
      <c r="OL258"/>
      <c r="OM258"/>
      <c r="ON258"/>
      <c r="OO258"/>
      <c r="OP258"/>
      <c r="OQ258"/>
      <c r="OR258"/>
      <c r="OS258"/>
      <c r="OT258"/>
      <c r="OU258"/>
      <c r="OV258"/>
      <c r="OW258"/>
      <c r="OX258"/>
      <c r="OY258"/>
      <c r="OZ258"/>
      <c r="PA258"/>
      <c r="PB258"/>
      <c r="PC258"/>
      <c r="PD258"/>
      <c r="PE258"/>
      <c r="PF258"/>
      <c r="PG258"/>
      <c r="PH258"/>
      <c r="PI258"/>
      <c r="PJ258"/>
      <c r="PK258"/>
      <c r="PL258"/>
      <c r="PM258"/>
      <c r="PN258"/>
      <c r="PO258"/>
      <c r="PP258"/>
      <c r="PQ258"/>
      <c r="PR258"/>
      <c r="PS258"/>
      <c r="PT258"/>
      <c r="PU258"/>
      <c r="PV258"/>
      <c r="PW258"/>
      <c r="PX258"/>
      <c r="PY258"/>
      <c r="PZ258"/>
      <c r="QA258"/>
      <c r="QB258"/>
      <c r="QC258"/>
      <c r="QD258"/>
      <c r="QE258"/>
      <c r="QF258"/>
      <c r="QG258"/>
      <c r="QH258"/>
      <c r="QI258"/>
      <c r="QJ258"/>
      <c r="QK258"/>
      <c r="QL258"/>
      <c r="QM258"/>
      <c r="QN258"/>
      <c r="QO258"/>
      <c r="QP258"/>
      <c r="QQ258"/>
      <c r="QR258"/>
      <c r="QS258"/>
      <c r="QT258"/>
      <c r="QU258"/>
      <c r="QV258"/>
      <c r="QW258"/>
      <c r="QX258"/>
      <c r="QY258"/>
      <c r="QZ258"/>
      <c r="RA258"/>
      <c r="RB258"/>
      <c r="RC258"/>
      <c r="RD258"/>
      <c r="RE258"/>
      <c r="RF258"/>
      <c r="RG258"/>
      <c r="RH258"/>
      <c r="RI258"/>
      <c r="RJ258"/>
      <c r="RK258"/>
      <c r="RL258"/>
      <c r="RM258"/>
      <c r="RN258"/>
      <c r="RO258"/>
      <c r="RP258"/>
      <c r="RQ258"/>
      <c r="RR258"/>
      <c r="RS258"/>
      <c r="RT258"/>
      <c r="RU258"/>
      <c r="RV258"/>
      <c r="RW258"/>
      <c r="RX258"/>
      <c r="RY258"/>
      <c r="RZ258"/>
      <c r="SA258"/>
      <c r="SB258"/>
      <c r="SC258"/>
      <c r="SD258"/>
      <c r="SE258"/>
      <c r="SF258"/>
      <c r="SG258"/>
      <c r="SH258"/>
      <c r="SI258"/>
      <c r="SJ258"/>
      <c r="SK258"/>
      <c r="SL258"/>
      <c r="SM258"/>
      <c r="SN258"/>
      <c r="SO258"/>
      <c r="SP258"/>
      <c r="SQ258"/>
      <c r="SR258"/>
      <c r="SS258"/>
      <c r="ST258"/>
      <c r="SU258"/>
      <c r="SV258"/>
      <c r="SW258"/>
      <c r="SX258"/>
      <c r="SY258"/>
      <c r="SZ258"/>
      <c r="TA258"/>
      <c r="TB258"/>
      <c r="TC258"/>
      <c r="TD258"/>
      <c r="TE258"/>
      <c r="TF258"/>
      <c r="TG258"/>
      <c r="TH258"/>
      <c r="TI258"/>
      <c r="TJ258"/>
      <c r="TK258"/>
      <c r="TL258"/>
      <c r="TM258"/>
      <c r="TN258"/>
      <c r="TO258"/>
      <c r="TP258"/>
      <c r="TQ258"/>
      <c r="TR258"/>
      <c r="TS258"/>
      <c r="TT258"/>
      <c r="TU258"/>
      <c r="TV258"/>
      <c r="TW258"/>
      <c r="TX258"/>
      <c r="TY258"/>
      <c r="TZ258"/>
      <c r="UA258"/>
      <c r="UB258"/>
      <c r="UC258"/>
      <c r="UD258"/>
      <c r="UE258"/>
      <c r="UF258"/>
      <c r="UG258"/>
      <c r="UH258"/>
      <c r="UI258"/>
      <c r="UJ258"/>
      <c r="UK258"/>
      <c r="UL258"/>
      <c r="UM258"/>
      <c r="UN258"/>
      <c r="UO258"/>
      <c r="UP258"/>
      <c r="UQ258"/>
      <c r="UR258"/>
      <c r="US258"/>
      <c r="UT258"/>
      <c r="UU258"/>
      <c r="UV258"/>
      <c r="UW258"/>
      <c r="UX258"/>
      <c r="UY258"/>
      <c r="UZ258"/>
      <c r="VA258"/>
      <c r="VB258"/>
      <c r="VC258"/>
      <c r="VD258"/>
      <c r="VE258"/>
      <c r="VF258"/>
      <c r="VG258"/>
      <c r="VH258"/>
      <c r="VI258"/>
      <c r="VJ258"/>
      <c r="VK258"/>
      <c r="VL258"/>
      <c r="VM258"/>
      <c r="VN258"/>
      <c r="VO258"/>
      <c r="VP258"/>
      <c r="VQ258"/>
      <c r="VR258"/>
      <c r="VS258"/>
      <c r="VT258"/>
      <c r="VU258"/>
      <c r="VV258"/>
      <c r="VW258"/>
      <c r="VX258"/>
      <c r="VY258"/>
      <c r="VZ258"/>
      <c r="WA258"/>
      <c r="WB258"/>
      <c r="WC258"/>
      <c r="WD258"/>
      <c r="WE258"/>
      <c r="WF258"/>
      <c r="WG258"/>
      <c r="WH258"/>
      <c r="WI258"/>
      <c r="WJ258"/>
      <c r="WK258"/>
      <c r="WL258"/>
      <c r="WM258"/>
      <c r="WN258"/>
      <c r="WO258"/>
      <c r="WP258"/>
      <c r="WQ258"/>
      <c r="WR258"/>
      <c r="WS258"/>
      <c r="WT258"/>
      <c r="WU258"/>
      <c r="WV258"/>
      <c r="WW258"/>
      <c r="WX258"/>
      <c r="WY258"/>
      <c r="WZ258"/>
      <c r="XA258"/>
      <c r="XB258"/>
      <c r="XC258"/>
      <c r="XD258"/>
      <c r="XE258"/>
      <c r="XF258"/>
      <c r="XG258"/>
      <c r="XH258"/>
      <c r="XI258"/>
      <c r="XJ258"/>
      <c r="XK258"/>
      <c r="XL258"/>
      <c r="XM258"/>
      <c r="XN258"/>
      <c r="XO258"/>
      <c r="XP258"/>
      <c r="XQ258"/>
      <c r="XR258"/>
      <c r="XS258"/>
      <c r="XT258"/>
      <c r="XU258"/>
      <c r="XV258"/>
      <c r="XW258"/>
      <c r="XX258"/>
      <c r="XY258"/>
      <c r="XZ258"/>
      <c r="YA258"/>
      <c r="YB258"/>
      <c r="YC258"/>
      <c r="YD258"/>
      <c r="YE258"/>
      <c r="YF258"/>
      <c r="YG258"/>
      <c r="YH258"/>
      <c r="YI258"/>
      <c r="YJ258"/>
      <c r="YK258"/>
      <c r="YL258"/>
      <c r="YM258"/>
      <c r="YN258"/>
      <c r="YO258"/>
      <c r="YP258"/>
      <c r="YQ258"/>
      <c r="YR258"/>
      <c r="YS258"/>
    </row>
    <row r="259" spans="1:669" ht="12.75" customHeight="1" x14ac:dyDescent="0.25">
      <c r="A259" s="30" t="s">
        <v>13</v>
      </c>
      <c r="B259" s="70">
        <v>4</v>
      </c>
      <c r="C259" s="50"/>
      <c r="D259" s="50"/>
      <c r="E259" s="51"/>
      <c r="F259" s="51"/>
      <c r="G259" s="145">
        <f>SUM(G255:G258)</f>
        <v>338000</v>
      </c>
      <c r="H259" s="108">
        <f>SUM(H255:H258)</f>
        <v>9700.6</v>
      </c>
      <c r="I259" s="145">
        <f>SUM(I255:I258)</f>
        <v>35418.14</v>
      </c>
      <c r="J259" s="145">
        <f>J258+J257+J256+J255</f>
        <v>10275.200000000001</v>
      </c>
      <c r="K259" s="145">
        <f>SUM(K255:K255)+K256+K257+K258</f>
        <v>572</v>
      </c>
      <c r="L259" s="145">
        <f>SUM(L255:L255)+L256+L257+L258</f>
        <v>55965.94</v>
      </c>
      <c r="M259" s="108">
        <f>SUM(M255:M255)+M256+M257+M258</f>
        <v>282034.06</v>
      </c>
      <c r="AQ259" s="32"/>
      <c r="AR259" s="32"/>
      <c r="AS259" s="32"/>
      <c r="AT259" s="32"/>
      <c r="AU259" s="32"/>
      <c r="AV259" s="32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32"/>
      <c r="BH259" s="32"/>
      <c r="BI259" s="32"/>
      <c r="BJ259" s="32"/>
      <c r="BK259" s="32"/>
      <c r="BL259" s="32"/>
      <c r="BM259" s="32"/>
      <c r="BN259" s="32"/>
      <c r="BO259" s="32"/>
      <c r="BP259" s="32"/>
      <c r="BQ259" s="32"/>
      <c r="BR259" s="32"/>
      <c r="BS259" s="32"/>
      <c r="BT259" s="32"/>
      <c r="BU259" s="32"/>
      <c r="BV259" s="32"/>
      <c r="BW259" s="32"/>
      <c r="BX259" s="32"/>
      <c r="BY259" s="32"/>
      <c r="BZ259" s="32"/>
      <c r="CA259" s="32"/>
      <c r="CB259" s="32"/>
      <c r="CC259" s="32"/>
      <c r="CD259" s="32"/>
      <c r="CE259" s="32"/>
      <c r="CF259" s="32"/>
      <c r="CG259" s="32"/>
      <c r="CH259" s="32"/>
      <c r="CI259" s="32"/>
      <c r="CJ259" s="32"/>
      <c r="CK259" s="32"/>
      <c r="CL259" s="32"/>
      <c r="CM259" s="32"/>
      <c r="CN259" s="32"/>
      <c r="CO259" s="32"/>
      <c r="CP259" s="32"/>
      <c r="CQ259" s="32"/>
      <c r="CR259" s="32"/>
      <c r="CS259" s="32"/>
      <c r="CT259" s="32"/>
      <c r="CU259" s="32"/>
      <c r="CV259" s="32"/>
      <c r="CW259" s="32"/>
      <c r="CX259" s="32"/>
      <c r="CY259" s="32"/>
      <c r="CZ259" s="32"/>
      <c r="DA259" s="32"/>
      <c r="DB259" s="32"/>
      <c r="DC259" s="32"/>
      <c r="DD259" s="32"/>
      <c r="DE259" s="32"/>
      <c r="DF259" s="32"/>
      <c r="DG259" s="32"/>
      <c r="DH259" s="32"/>
      <c r="DI259" s="32"/>
      <c r="DJ259" s="32"/>
      <c r="DK259" s="32"/>
      <c r="DL259" s="32"/>
      <c r="DM259" s="32"/>
      <c r="DN259" s="32"/>
      <c r="DO259" s="32"/>
      <c r="DP259" s="32"/>
      <c r="DQ259" s="32"/>
      <c r="DR259" s="32"/>
      <c r="DS259" s="32"/>
      <c r="DT259" s="32"/>
      <c r="DU259" s="32"/>
      <c r="DV259" s="32"/>
      <c r="DW259" s="32"/>
      <c r="DX259" s="32"/>
      <c r="DY259" s="32"/>
      <c r="DZ259" s="32"/>
      <c r="EA259" s="32"/>
      <c r="EB259" s="32"/>
      <c r="EC259" s="32"/>
      <c r="ED259" s="32"/>
      <c r="EE259" s="32"/>
      <c r="EF259" s="32"/>
      <c r="EG259" s="32"/>
      <c r="EH259" s="32"/>
      <c r="EI259" s="32"/>
      <c r="EJ259" s="32"/>
      <c r="EK259" s="32"/>
      <c r="EL259" s="32"/>
      <c r="EM259" s="32"/>
      <c r="EN259" s="32"/>
      <c r="EO259" s="32"/>
      <c r="EP259" s="32"/>
      <c r="EQ259" s="32"/>
      <c r="ER259" s="32"/>
      <c r="ES259" s="32"/>
      <c r="ET259" s="32"/>
      <c r="EU259" s="32"/>
      <c r="EV259" s="32"/>
      <c r="EW259" s="32"/>
      <c r="EX259" s="32"/>
      <c r="EY259" s="32"/>
      <c r="EZ259" s="32"/>
      <c r="FA259" s="32"/>
      <c r="FB259" s="32"/>
      <c r="FC259" s="32"/>
      <c r="FD259" s="32"/>
      <c r="FE259" s="32"/>
      <c r="FF259" s="32"/>
      <c r="FG259" s="32"/>
      <c r="FH259" s="32"/>
      <c r="FI259" s="32"/>
      <c r="FJ259" s="32"/>
      <c r="FK259" s="32"/>
      <c r="FL259" s="32"/>
      <c r="FM259" s="32"/>
      <c r="FN259" s="32"/>
      <c r="FO259" s="32"/>
      <c r="FP259" s="32"/>
      <c r="FQ259" s="32"/>
      <c r="FR259" s="32"/>
      <c r="FS259" s="32"/>
    </row>
    <row r="260" spans="1:669" ht="18" customHeight="1" x14ac:dyDescent="0.25">
      <c r="A260" s="29"/>
      <c r="B260" s="13"/>
      <c r="C260" s="14"/>
      <c r="D260" s="14"/>
      <c r="E260" s="29"/>
      <c r="F260" s="29"/>
      <c r="G260" s="142"/>
      <c r="H260" s="121"/>
      <c r="I260" s="142"/>
      <c r="J260" s="142"/>
      <c r="K260" s="142"/>
      <c r="L260" s="142"/>
      <c r="M260" s="121"/>
      <c r="AQ260" s="32"/>
      <c r="AR260" s="32"/>
      <c r="AS260" s="32"/>
      <c r="AT260" s="32"/>
      <c r="AU260" s="32"/>
      <c r="AV260" s="32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32"/>
      <c r="BH260" s="32"/>
      <c r="BI260" s="32"/>
      <c r="BJ260" s="32"/>
      <c r="BK260" s="32"/>
      <c r="BL260" s="32"/>
      <c r="BM260" s="32"/>
      <c r="BN260" s="32"/>
      <c r="BO260" s="32"/>
      <c r="BP260" s="32"/>
      <c r="BQ260" s="32"/>
      <c r="BR260" s="32"/>
      <c r="BS260" s="32"/>
      <c r="BT260" s="32"/>
      <c r="BU260" s="32"/>
      <c r="BV260" s="32"/>
      <c r="BW260" s="32"/>
      <c r="BX260" s="32"/>
      <c r="BY260" s="32"/>
      <c r="BZ260" s="32"/>
      <c r="CA260" s="32"/>
      <c r="CB260" s="32"/>
      <c r="CC260" s="32"/>
      <c r="CD260" s="32"/>
      <c r="CE260" s="32"/>
      <c r="CF260" s="32"/>
      <c r="CG260" s="32"/>
      <c r="CH260" s="32"/>
      <c r="CI260" s="32"/>
      <c r="CJ260" s="32"/>
      <c r="CK260" s="32"/>
      <c r="CL260" s="32"/>
      <c r="CM260" s="32"/>
      <c r="CN260" s="32"/>
      <c r="CO260" s="32"/>
      <c r="CP260" s="32"/>
      <c r="CQ260" s="32"/>
      <c r="CR260" s="32"/>
      <c r="CS260" s="32"/>
      <c r="CT260" s="32"/>
      <c r="CU260" s="32"/>
      <c r="CV260" s="32"/>
      <c r="CW260" s="32"/>
      <c r="CX260" s="32"/>
      <c r="CY260" s="32"/>
      <c r="CZ260" s="32"/>
      <c r="DA260" s="32"/>
      <c r="DB260" s="32"/>
      <c r="DC260" s="32"/>
      <c r="DD260" s="32"/>
      <c r="DE260" s="32"/>
      <c r="DF260" s="32"/>
      <c r="DG260" s="32"/>
      <c r="DH260" s="32"/>
      <c r="DI260" s="32"/>
      <c r="DJ260" s="32"/>
      <c r="DK260" s="32"/>
      <c r="DL260" s="32"/>
      <c r="DM260" s="32"/>
      <c r="DN260" s="32"/>
      <c r="DO260" s="32"/>
      <c r="DP260" s="32"/>
      <c r="DQ260" s="32"/>
      <c r="DR260" s="32"/>
      <c r="DS260" s="32"/>
      <c r="DT260" s="32"/>
      <c r="DU260" s="32"/>
      <c r="DV260" s="32"/>
      <c r="DW260" s="32"/>
      <c r="DX260" s="32"/>
      <c r="DY260" s="32"/>
      <c r="DZ260" s="32"/>
      <c r="EA260" s="32"/>
      <c r="EB260" s="32"/>
      <c r="EC260" s="32"/>
      <c r="ED260" s="32"/>
      <c r="EE260" s="32"/>
      <c r="EF260" s="32"/>
      <c r="EG260" s="32"/>
      <c r="EH260" s="32"/>
      <c r="EI260" s="32"/>
      <c r="EJ260" s="32"/>
      <c r="EK260" s="32"/>
      <c r="EL260" s="32"/>
      <c r="EM260" s="32"/>
      <c r="EN260" s="32"/>
      <c r="EO260" s="32"/>
      <c r="EP260" s="32"/>
      <c r="EQ260" s="32"/>
      <c r="ER260" s="32"/>
      <c r="ES260" s="32"/>
      <c r="ET260" s="32"/>
      <c r="EU260" s="32"/>
      <c r="EV260" s="32"/>
      <c r="EW260" s="32"/>
      <c r="EX260" s="32"/>
      <c r="EY260" s="32"/>
      <c r="EZ260" s="32"/>
      <c r="FA260" s="32"/>
      <c r="FB260" s="32"/>
      <c r="FC260" s="32"/>
      <c r="FD260" s="32"/>
      <c r="FE260" s="32"/>
      <c r="FF260" s="32"/>
      <c r="FG260" s="32"/>
      <c r="FH260" s="32"/>
      <c r="FI260" s="32"/>
      <c r="FJ260" s="32"/>
      <c r="FK260" s="32"/>
      <c r="FL260" s="32"/>
      <c r="FM260" s="32"/>
      <c r="FN260" s="32"/>
      <c r="FO260" s="32"/>
      <c r="FP260" s="32"/>
      <c r="FQ260" s="32"/>
      <c r="FR260" s="32"/>
      <c r="FS260" s="32"/>
    </row>
    <row r="261" spans="1:669" x14ac:dyDescent="0.25">
      <c r="A261" s="3"/>
      <c r="B261" s="18"/>
      <c r="C261" s="18"/>
      <c r="D261" s="18"/>
      <c r="E261" s="18"/>
      <c r="F261" s="18"/>
      <c r="G261" s="104"/>
      <c r="H261" s="114"/>
      <c r="I261" s="114"/>
      <c r="J261" s="114"/>
      <c r="K261" s="114"/>
      <c r="L261" s="115"/>
      <c r="M261" s="104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  <c r="AC261" s="32"/>
      <c r="AD261" s="32"/>
      <c r="AE261" s="32"/>
      <c r="AF261" s="32"/>
      <c r="AG261" s="32"/>
      <c r="AH261" s="32"/>
      <c r="AI261" s="32"/>
      <c r="AJ261" s="32"/>
      <c r="AK261" s="32"/>
      <c r="AL261" s="32"/>
      <c r="AM261" s="32"/>
      <c r="AN261" s="32"/>
      <c r="AO261" s="32"/>
      <c r="AP261" s="32"/>
      <c r="AQ261" s="32"/>
      <c r="AR261" s="32"/>
      <c r="AS261" s="32"/>
      <c r="AT261" s="32"/>
      <c r="AU261" s="32"/>
      <c r="AV261" s="32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32"/>
      <c r="BH261" s="32"/>
      <c r="BI261" s="32"/>
      <c r="BJ261" s="32"/>
      <c r="BK261" s="32"/>
      <c r="BL261" s="32"/>
      <c r="BM261" s="32"/>
      <c r="BN261" s="32"/>
      <c r="BO261" s="32"/>
      <c r="BP261" s="32"/>
      <c r="BQ261" s="32"/>
      <c r="BR261" s="32"/>
      <c r="BS261" s="32"/>
      <c r="BT261" s="32"/>
      <c r="BU261" s="32"/>
      <c r="BV261" s="32"/>
      <c r="BW261" s="32"/>
      <c r="BX261" s="32"/>
      <c r="BY261" s="32"/>
      <c r="BZ261" s="32"/>
      <c r="CA261" s="32"/>
      <c r="CB261" s="32"/>
      <c r="CC261" s="32"/>
      <c r="CD261" s="32"/>
      <c r="CE261" s="32"/>
      <c r="CF261" s="32"/>
      <c r="CG261" s="32"/>
      <c r="CH261" s="32"/>
      <c r="CI261" s="32"/>
      <c r="CJ261" s="32"/>
      <c r="CK261" s="32"/>
      <c r="CL261" s="32"/>
      <c r="CM261" s="32"/>
      <c r="CN261" s="32"/>
      <c r="CO261" s="32"/>
      <c r="CP261" s="32"/>
      <c r="CQ261" s="32"/>
      <c r="CR261" s="32"/>
      <c r="CS261" s="32"/>
      <c r="CT261" s="32"/>
      <c r="CU261" s="32"/>
      <c r="CV261" s="32"/>
      <c r="CW261" s="32"/>
      <c r="CX261" s="32"/>
      <c r="CY261" s="32"/>
      <c r="CZ261" s="32"/>
      <c r="DA261" s="32"/>
      <c r="DB261" s="32"/>
      <c r="DC261" s="32"/>
      <c r="DD261" s="32"/>
      <c r="DE261" s="32"/>
      <c r="DF261" s="32"/>
      <c r="DG261" s="32"/>
      <c r="DH261" s="32"/>
      <c r="DI261" s="32"/>
      <c r="DJ261" s="32"/>
      <c r="DK261" s="32"/>
      <c r="DL261" s="32"/>
      <c r="DM261" s="32"/>
      <c r="DN261" s="32"/>
      <c r="DO261" s="32"/>
      <c r="DP261" s="32"/>
      <c r="DQ261" s="32"/>
      <c r="DR261" s="32"/>
      <c r="DS261" s="32"/>
      <c r="DT261" s="32"/>
      <c r="DU261" s="32"/>
      <c r="DV261" s="32"/>
      <c r="DW261" s="32"/>
      <c r="DX261" s="32"/>
      <c r="DY261" s="32"/>
      <c r="DZ261" s="32"/>
      <c r="EA261" s="32"/>
      <c r="EB261" s="32"/>
      <c r="EC261" s="32"/>
      <c r="ED261" s="32"/>
      <c r="EE261" s="32"/>
      <c r="EF261" s="32"/>
      <c r="EG261" s="32"/>
    </row>
    <row r="262" spans="1:669" ht="15.75" x14ac:dyDescent="0.25">
      <c r="A262" s="83" t="s">
        <v>14</v>
      </c>
      <c r="B262" s="84">
        <f>+B247+B237+B226+B220+B212+B196+B177+B171+B166+B162+B158+B150+B143+B135+B125+B105+B97+B93+B86+B82+B77+B51+B47+B43+B39+B33+B21+B17+B11+B201+B129+B242+B101+B73+B29+B25+B259+B252+B114+B109+B68+B64+B55+B60+B184+B207+B121</f>
        <v>112</v>
      </c>
      <c r="C262" s="19"/>
      <c r="D262" s="19"/>
      <c r="E262" s="19"/>
      <c r="F262" s="19"/>
      <c r="G262" s="109">
        <f>G247+G237+G226+G220+G212+G201+G196+G177+G171+G166+G162+G158+G150+G143+G135+G125+G105+G97+G93+G86+G82+G77+G51+G47+G43+G39+G33+G21+G17+G11+++G129+G242+G73+G101+G29+G25+G252+G259+G114+G109+G68+G64+G60+G55+G207+G184+G121</f>
        <v>7301200</v>
      </c>
      <c r="H262" s="109">
        <f>H247+H242+H226+H220+H212+H201+H177+H196+H171+H166+H162+H158+H143++H150+H125+H129+H135+H105+H101+H93+H97+H86+H82+H73+H77+H51+H43+H47+H39+H33+H29+H21+H25+H17+H11+H237+H259+H252+H114+H109+H68+H64+H60+H55+H207+H184+H121</f>
        <v>209544.44000000003</v>
      </c>
      <c r="I262" s="109">
        <f>I247+I242+I226+I220+I212+I237+I201+I196+I177+I171+I162+I158+I150+I143+I135+I129+I125+I105+I101+I97+I93+I86+I82+I77+I73+I51++I47+I43+I39+I33+I29+I25+I17+I21+I11+I166+I259+I252+I114+I109+I68+I64+I60+I55+I207+I184+I121</f>
        <v>593575.12</v>
      </c>
      <c r="J262" s="109">
        <f>J247+J242+J226+J237+J212+J220+J201++J196+J177+J171+J166+J162+J158+J150+J143+J135+J129+J125+J105+J101+J97+J93+J86+J82+J77+J73+J51+J47+J43+J39+J33+J29+J25+J21+J17++J11+J259+J252+J114+J109+J68+J64+J60+J55+J207+J184+J121</f>
        <v>221739.88000000003</v>
      </c>
      <c r="K262" s="109">
        <f>K259+K252+K242+K247+K237+K226+K220+K212+K201+K207+K196+K177+K171+K166+K184+K162+K150+K158+K143+K135+K129+K125+K121+K114+K109+K105+K101+K97+K93+K86+K82+K77+K68+K73+K64+K60+K55+K51+K47+K43+K39+K33+K29+K25+K21+K17+K11</f>
        <v>144637.74999999997</v>
      </c>
      <c r="L262" s="109">
        <f>L247+L242+L237+L226+L220+L212+L201+L177+L196+L166+L171+L162+L158+L150+L143+L135+L129+L125+L105+L101+L97+L93+L86+L82++L77+L73+L51++L47+L43+L39+L33+L29+L25+L21+L17+L11+L259+L252+L114+L109+L68+L64+L60+L55+L184+L207+L121</f>
        <v>1169497.1900000002</v>
      </c>
      <c r="M262" s="109">
        <f>M247+M242+M237+M220+M226+M212+M201+M196+M171+M177+M166+M162+M150+M143+M135+M158++M125+M129++M105+M101+M97+M86+M93+M82+M77+M73+M51+M47+M43+M39+M33+M29+M25+M21+M17+M11+M259+M252+M114+M109+M68+M64+M60+M55+M184+M207+M121</f>
        <v>6131702.8100000005</v>
      </c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  <c r="AC262" s="32"/>
      <c r="AD262" s="32"/>
      <c r="AE262" s="32"/>
      <c r="AF262" s="32"/>
      <c r="AG262" s="32"/>
      <c r="AH262" s="32"/>
      <c r="AI262" s="32"/>
      <c r="AJ262" s="32"/>
      <c r="AK262" s="32"/>
      <c r="AL262" s="32"/>
      <c r="AM262" s="32"/>
      <c r="AN262" s="32"/>
      <c r="AO262" s="32"/>
      <c r="AP262" s="32"/>
      <c r="AQ262" s="32"/>
      <c r="AR262" s="32"/>
      <c r="AS262" s="32"/>
      <c r="AT262" s="32"/>
      <c r="AU262" s="32"/>
      <c r="AV262" s="32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32"/>
      <c r="BH262" s="32"/>
      <c r="BI262" s="32"/>
      <c r="BJ262" s="32"/>
      <c r="BK262" s="32"/>
      <c r="BL262" s="32"/>
      <c r="BM262" s="32"/>
      <c r="BN262" s="32"/>
      <c r="BO262" s="32"/>
      <c r="BP262" s="32"/>
      <c r="BQ262" s="32"/>
      <c r="BR262" s="32"/>
      <c r="BS262" s="32"/>
      <c r="BT262" s="32"/>
      <c r="BU262" s="32"/>
      <c r="BV262" s="32"/>
      <c r="BW262" s="32"/>
      <c r="BX262" s="32"/>
      <c r="BY262" s="32"/>
      <c r="BZ262" s="32"/>
      <c r="CA262" s="32"/>
      <c r="CB262" s="32"/>
      <c r="CC262" s="32"/>
      <c r="CD262" s="32"/>
      <c r="CE262" s="32"/>
      <c r="CF262" s="32"/>
      <c r="CG262" s="32"/>
      <c r="CH262" s="32"/>
      <c r="CI262" s="32"/>
      <c r="CJ262" s="32"/>
      <c r="CK262" s="32"/>
      <c r="CL262" s="32"/>
      <c r="CM262" s="32"/>
      <c r="CN262" s="32"/>
      <c r="CO262" s="32"/>
      <c r="CP262" s="32"/>
      <c r="CQ262" s="32"/>
      <c r="CR262" s="32"/>
      <c r="CS262" s="32"/>
      <c r="CT262" s="32"/>
      <c r="CU262" s="32"/>
      <c r="CV262" s="32"/>
      <c r="CW262" s="32"/>
      <c r="CX262" s="32"/>
      <c r="CY262" s="32"/>
      <c r="CZ262" s="32"/>
      <c r="DA262" s="32"/>
      <c r="DB262" s="32"/>
      <c r="DC262" s="32"/>
      <c r="DD262" s="32"/>
      <c r="DE262" s="32"/>
      <c r="DF262" s="32"/>
      <c r="DG262" s="32"/>
      <c r="DH262" s="32"/>
      <c r="DI262" s="32"/>
      <c r="DJ262" s="32"/>
      <c r="DK262" s="32"/>
      <c r="DL262" s="32"/>
      <c r="DM262" s="32"/>
      <c r="DN262" s="32"/>
      <c r="DO262" s="32"/>
      <c r="DP262" s="32"/>
      <c r="DQ262" s="32"/>
      <c r="DR262" s="32"/>
      <c r="DS262" s="32"/>
      <c r="DT262" s="32"/>
      <c r="DU262" s="32"/>
      <c r="DV262" s="32"/>
      <c r="DW262" s="32"/>
      <c r="DX262" s="32"/>
      <c r="DY262" s="32"/>
      <c r="DZ262" s="32"/>
      <c r="EA262" s="32"/>
      <c r="EB262" s="32"/>
      <c r="EC262" s="32"/>
      <c r="ED262" s="32"/>
      <c r="EE262" s="32"/>
      <c r="EF262" s="32"/>
      <c r="EG262" s="32"/>
    </row>
    <row r="263" spans="1:669" ht="33.75" x14ac:dyDescent="0.5">
      <c r="A263" s="21"/>
      <c r="B263" s="20"/>
      <c r="C263" s="20"/>
      <c r="D263" s="20"/>
      <c r="E263" s="20"/>
      <c r="F263" s="20"/>
      <c r="G263" s="100"/>
      <c r="H263" s="111"/>
      <c r="I263" s="100"/>
      <c r="J263" s="100"/>
      <c r="K263" s="100"/>
      <c r="L263" s="100"/>
      <c r="M263" s="111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  <c r="AC263" s="32"/>
      <c r="AD263" s="32"/>
      <c r="AE263" s="32"/>
      <c r="AF263" s="32"/>
      <c r="AG263" s="32"/>
      <c r="AH263" s="32"/>
      <c r="AI263" s="32"/>
      <c r="AJ263" s="32"/>
      <c r="AK263" s="32"/>
      <c r="AL263" s="32"/>
      <c r="AM263" s="32"/>
      <c r="AN263" s="32"/>
      <c r="AO263" s="32"/>
      <c r="AP263" s="32"/>
      <c r="AQ263" s="32"/>
      <c r="AR263" s="32"/>
      <c r="AS263" s="32"/>
      <c r="AT263" s="32"/>
      <c r="AU263" s="32"/>
      <c r="AV263" s="32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32"/>
      <c r="BH263" s="32"/>
      <c r="BI263" s="32"/>
      <c r="BJ263" s="32"/>
      <c r="BK263" s="32"/>
      <c r="BL263" s="32"/>
      <c r="BM263" s="32"/>
      <c r="BN263" s="32"/>
      <c r="BO263" s="32"/>
      <c r="BP263" s="32"/>
      <c r="BQ263" s="32"/>
      <c r="BR263" s="32"/>
      <c r="BS263" s="32"/>
      <c r="BT263" s="32"/>
      <c r="BU263" s="32"/>
      <c r="BV263" s="32"/>
      <c r="BW263" s="32"/>
      <c r="BX263" s="32"/>
      <c r="BY263" s="32"/>
      <c r="BZ263" s="32"/>
      <c r="CA263" s="32"/>
      <c r="CB263" s="32"/>
      <c r="CC263" s="32"/>
      <c r="CD263" s="32"/>
      <c r="CE263" s="32"/>
      <c r="CF263" s="32"/>
      <c r="CG263" s="32"/>
      <c r="CH263" s="32"/>
      <c r="CI263" s="32"/>
      <c r="CJ263" s="32"/>
      <c r="CK263" s="32"/>
      <c r="CL263" s="32"/>
      <c r="CM263" s="32"/>
      <c r="CN263" s="32"/>
      <c r="CO263" s="32"/>
      <c r="CP263" s="32"/>
      <c r="CQ263" s="32"/>
      <c r="CR263" s="32"/>
      <c r="CS263" s="32"/>
      <c r="CT263" s="32"/>
      <c r="CU263" s="32"/>
      <c r="CV263" s="32"/>
      <c r="CW263" s="32"/>
      <c r="CX263" s="32"/>
      <c r="CY263" s="32"/>
      <c r="CZ263" s="32"/>
      <c r="DA263" s="32"/>
      <c r="DB263" s="32"/>
      <c r="DC263" s="32"/>
      <c r="DD263" s="32"/>
      <c r="DE263" s="32"/>
      <c r="DF263" s="32"/>
      <c r="DG263" s="32"/>
      <c r="DH263" s="32"/>
      <c r="DI263" s="32"/>
      <c r="DJ263" s="32"/>
      <c r="DK263" s="32"/>
      <c r="DL263" s="32"/>
      <c r="DM263" s="32"/>
      <c r="DN263" s="32"/>
      <c r="DO263" s="32"/>
      <c r="DP263" s="32"/>
      <c r="DQ263" s="32"/>
      <c r="DR263" s="32"/>
      <c r="DS263" s="32"/>
      <c r="DT263" s="32"/>
      <c r="DU263" s="32"/>
      <c r="DV263" s="32"/>
      <c r="DW263" s="32"/>
      <c r="DX263" s="32"/>
      <c r="DY263" s="32"/>
      <c r="DZ263" s="32"/>
      <c r="EA263" s="32"/>
      <c r="EB263" s="32"/>
      <c r="EC263" s="32"/>
      <c r="ED263" s="32"/>
      <c r="EE263" s="32"/>
      <c r="EF263" s="32"/>
      <c r="EG263" s="32"/>
    </row>
    <row r="264" spans="1:669" x14ac:dyDescent="0.25">
      <c r="B264" s="21"/>
      <c r="C264" s="21"/>
      <c r="D264" s="21"/>
      <c r="E264" s="21"/>
      <c r="F264" s="21"/>
      <c r="G264" s="101"/>
      <c r="H264" s="112"/>
      <c r="I264" s="101"/>
      <c r="J264" s="101"/>
      <c r="K264" s="101"/>
      <c r="L264" s="101"/>
      <c r="M264" s="11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  <c r="AC264" s="32"/>
      <c r="AD264" s="32"/>
      <c r="AE264" s="32"/>
      <c r="AF264" s="32"/>
      <c r="AG264" s="32"/>
      <c r="AH264" s="32"/>
      <c r="AI264" s="32"/>
      <c r="AJ264" s="32"/>
      <c r="AK264" s="32"/>
      <c r="AL264" s="32"/>
      <c r="AM264" s="32"/>
      <c r="AN264" s="32"/>
      <c r="AO264" s="32"/>
      <c r="AP264" s="32"/>
      <c r="AQ264" s="32"/>
      <c r="AR264" s="32"/>
      <c r="AS264" s="32"/>
      <c r="AT264" s="32"/>
      <c r="AU264" s="32"/>
      <c r="AV264" s="32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32"/>
      <c r="BH264" s="32"/>
      <c r="BI264" s="32"/>
      <c r="BJ264" s="32"/>
      <c r="BK264" s="32"/>
      <c r="BL264" s="32"/>
      <c r="BM264" s="32"/>
      <c r="BN264" s="32"/>
      <c r="BO264" s="32"/>
      <c r="BP264" s="32"/>
      <c r="BQ264" s="32"/>
      <c r="BR264" s="32"/>
      <c r="BS264" s="32"/>
      <c r="BT264" s="32"/>
      <c r="BU264" s="32"/>
      <c r="BV264" s="32"/>
      <c r="BW264" s="32"/>
      <c r="BX264" s="32"/>
      <c r="BY264" s="32"/>
      <c r="BZ264" s="32"/>
      <c r="CA264" s="32"/>
      <c r="CB264" s="32"/>
      <c r="CC264" s="32"/>
      <c r="CD264" s="32"/>
      <c r="CE264" s="32"/>
      <c r="CF264" s="32"/>
      <c r="CG264" s="32"/>
      <c r="CH264" s="32"/>
      <c r="CI264" s="32"/>
      <c r="CJ264" s="32"/>
      <c r="CK264" s="32"/>
      <c r="CL264" s="32"/>
      <c r="CM264" s="32"/>
      <c r="CN264" s="32"/>
      <c r="CO264" s="32"/>
      <c r="CP264" s="32"/>
      <c r="CQ264" s="32"/>
      <c r="CR264" s="32"/>
      <c r="CS264" s="32"/>
      <c r="CT264" s="32"/>
      <c r="CU264" s="32"/>
      <c r="CV264" s="32"/>
      <c r="CW264" s="32"/>
      <c r="CX264" s="32"/>
      <c r="CY264" s="32"/>
      <c r="CZ264" s="32"/>
      <c r="DA264" s="32"/>
      <c r="DB264" s="32"/>
      <c r="DC264" s="32"/>
      <c r="DD264" s="32"/>
      <c r="DE264" s="32"/>
      <c r="DF264" s="32"/>
      <c r="DG264" s="32"/>
      <c r="DH264" s="32"/>
      <c r="DI264" s="32"/>
      <c r="DJ264" s="32"/>
      <c r="DK264" s="32"/>
      <c r="DL264" s="32"/>
      <c r="DM264" s="32"/>
      <c r="DN264" s="32"/>
      <c r="DO264" s="32"/>
      <c r="DP264" s="32"/>
      <c r="DQ264" s="32"/>
      <c r="DR264" s="32"/>
      <c r="DS264" s="32"/>
      <c r="DT264" s="32"/>
      <c r="DU264" s="32"/>
      <c r="DV264" s="32"/>
      <c r="DW264" s="32"/>
      <c r="DX264" s="32"/>
      <c r="DY264" s="32"/>
      <c r="DZ264" s="32"/>
      <c r="EA264" s="32"/>
      <c r="EB264" s="32"/>
      <c r="EC264" s="32"/>
      <c r="ED264" s="32"/>
      <c r="EE264" s="32"/>
      <c r="EF264" s="32"/>
      <c r="EG264" s="32"/>
    </row>
    <row r="265" spans="1:669" x14ac:dyDescent="0.25"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  <c r="AC265" s="32"/>
      <c r="AD265" s="32"/>
      <c r="AE265" s="32"/>
      <c r="AF265" s="32"/>
      <c r="AG265" s="32"/>
      <c r="AH265" s="32"/>
      <c r="AI265" s="32"/>
      <c r="AJ265" s="32"/>
      <c r="AK265" s="32"/>
      <c r="AL265" s="32"/>
      <c r="AM265" s="32"/>
      <c r="AN265" s="32"/>
      <c r="AO265" s="32"/>
      <c r="AP265" s="32"/>
      <c r="AQ265" s="32"/>
      <c r="AR265" s="32"/>
      <c r="AS265" s="32"/>
      <c r="AT265" s="32"/>
      <c r="AU265" s="32"/>
      <c r="AV265" s="32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32"/>
      <c r="BH265" s="32"/>
      <c r="BI265" s="32"/>
      <c r="BJ265" s="32"/>
      <c r="BK265" s="32"/>
      <c r="BL265" s="32"/>
      <c r="BM265" s="32"/>
      <c r="BN265" s="32"/>
      <c r="BO265" s="32"/>
      <c r="BP265" s="32"/>
      <c r="BQ265" s="32"/>
      <c r="BR265" s="32"/>
      <c r="BS265" s="32"/>
      <c r="BT265" s="32"/>
      <c r="BU265" s="32"/>
      <c r="BV265" s="32"/>
      <c r="BW265" s="32"/>
      <c r="BX265" s="32"/>
      <c r="BY265" s="32"/>
      <c r="BZ265" s="32"/>
      <c r="CA265" s="32"/>
      <c r="CB265" s="32"/>
      <c r="CC265" s="32"/>
      <c r="CD265" s="32"/>
      <c r="CE265" s="32"/>
      <c r="CF265" s="32"/>
      <c r="CG265" s="32"/>
      <c r="CH265" s="32"/>
      <c r="CI265" s="32"/>
      <c r="CJ265" s="32"/>
      <c r="CK265" s="32"/>
      <c r="CL265" s="32"/>
      <c r="CM265" s="32"/>
      <c r="CN265" s="32"/>
      <c r="CO265" s="32"/>
      <c r="CP265" s="32"/>
      <c r="CQ265" s="32"/>
      <c r="CR265" s="32"/>
      <c r="CS265" s="32"/>
      <c r="CT265" s="32"/>
      <c r="CU265" s="32"/>
      <c r="CV265" s="32"/>
      <c r="CW265" s="32"/>
      <c r="CX265" s="32"/>
      <c r="CY265" s="32"/>
      <c r="CZ265" s="32"/>
      <c r="DA265" s="32"/>
      <c r="DB265" s="32"/>
      <c r="DC265" s="32"/>
      <c r="DD265" s="32"/>
      <c r="DE265" s="32"/>
      <c r="DF265" s="32"/>
      <c r="DG265" s="32"/>
      <c r="DH265" s="32"/>
      <c r="DI265" s="32"/>
      <c r="DJ265" s="32"/>
      <c r="DK265" s="32"/>
      <c r="DL265" s="32"/>
      <c r="DM265" s="32"/>
      <c r="DN265" s="32"/>
      <c r="DO265" s="32"/>
      <c r="DP265" s="32"/>
      <c r="DQ265" s="32"/>
      <c r="DR265" s="32"/>
      <c r="DS265" s="32"/>
      <c r="DT265" s="32"/>
      <c r="DU265" s="32"/>
      <c r="DV265" s="32"/>
      <c r="DW265" s="32"/>
      <c r="DX265" s="32"/>
      <c r="DY265" s="32"/>
      <c r="DZ265" s="32"/>
      <c r="EA265" s="32"/>
      <c r="EB265" s="32"/>
      <c r="EC265" s="32"/>
      <c r="ED265" s="32"/>
      <c r="EE265" s="32"/>
      <c r="EF265" s="32"/>
      <c r="EG265" s="32"/>
    </row>
    <row r="266" spans="1:669" x14ac:dyDescent="0.25">
      <c r="A266" s="27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  <c r="AC266" s="32"/>
      <c r="AD266" s="32"/>
      <c r="AE266" s="32"/>
      <c r="AF266" s="32"/>
      <c r="AG266" s="32"/>
      <c r="AH266" s="32"/>
      <c r="AI266" s="32"/>
      <c r="AJ266" s="32"/>
      <c r="AK266" s="32"/>
      <c r="AL266" s="32"/>
      <c r="AM266" s="32"/>
      <c r="AN266" s="32"/>
      <c r="AO266" s="32"/>
      <c r="AP266" s="32"/>
      <c r="AQ266" s="32"/>
      <c r="AR266" s="32"/>
      <c r="AS266" s="32"/>
      <c r="AT266" s="32"/>
      <c r="AU266" s="32"/>
      <c r="AV266" s="32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32"/>
      <c r="BH266" s="32"/>
      <c r="BI266" s="32"/>
      <c r="BJ266" s="32"/>
      <c r="BK266" s="32"/>
      <c r="BL266" s="32"/>
      <c r="BM266" s="32"/>
      <c r="BN266" s="32"/>
      <c r="BO266" s="32"/>
      <c r="BP266" s="32"/>
      <c r="BQ266" s="32"/>
      <c r="BR266" s="32"/>
      <c r="BS266" s="32"/>
      <c r="BT266" s="32"/>
      <c r="BU266" s="32"/>
      <c r="BV266" s="32"/>
      <c r="BW266" s="32"/>
      <c r="BX266" s="32"/>
      <c r="BY266" s="32"/>
      <c r="BZ266" s="32"/>
      <c r="CA266" s="32"/>
      <c r="CB266" s="32"/>
      <c r="CC266" s="32"/>
      <c r="CD266" s="32"/>
      <c r="CE266" s="32"/>
      <c r="CF266" s="32"/>
      <c r="CG266" s="32"/>
      <c r="CH266" s="32"/>
      <c r="CI266" s="32"/>
      <c r="CJ266" s="32"/>
      <c r="CK266" s="32"/>
      <c r="CL266" s="32"/>
      <c r="CM266" s="32"/>
      <c r="CN266" s="32"/>
      <c r="CO266" s="32"/>
      <c r="CP266" s="32"/>
      <c r="CQ266" s="32"/>
      <c r="CR266" s="32"/>
      <c r="CS266" s="32"/>
      <c r="CT266" s="32"/>
      <c r="CU266" s="32"/>
      <c r="CV266" s="32"/>
      <c r="CW266" s="32"/>
      <c r="CX266" s="32"/>
      <c r="CY266" s="32"/>
      <c r="CZ266" s="32"/>
      <c r="DA266" s="32"/>
      <c r="DB266" s="32"/>
      <c r="DC266" s="32"/>
      <c r="DD266" s="32"/>
      <c r="DE266" s="32"/>
      <c r="DF266" s="32"/>
      <c r="DG266" s="32"/>
      <c r="DH266" s="32"/>
      <c r="DI266" s="32"/>
      <c r="DJ266" s="32"/>
      <c r="DK266" s="32"/>
      <c r="DL266" s="32"/>
      <c r="DM266" s="32"/>
      <c r="DN266" s="32"/>
      <c r="DO266" s="32"/>
      <c r="DP266" s="32"/>
      <c r="DQ266" s="32"/>
      <c r="DR266" s="32"/>
      <c r="DS266" s="32"/>
      <c r="DT266" s="32"/>
      <c r="DU266" s="32"/>
      <c r="DV266" s="32"/>
      <c r="DW266" s="32"/>
      <c r="DX266" s="32"/>
      <c r="DY266" s="32"/>
      <c r="DZ266" s="32"/>
      <c r="EA266" s="32"/>
      <c r="EB266" s="32"/>
      <c r="EC266" s="32"/>
      <c r="ED266" s="32"/>
      <c r="EE266" s="32"/>
      <c r="EF266" s="32"/>
      <c r="EG266" s="32"/>
    </row>
    <row r="267" spans="1:669" s="35" customFormat="1" ht="24.95" customHeight="1" x14ac:dyDescent="0.25">
      <c r="A267"/>
      <c r="B267" s="27"/>
      <c r="C267" s="27"/>
      <c r="D267" s="27"/>
      <c r="E267" s="27"/>
      <c r="F267" s="27"/>
      <c r="G267" s="98"/>
      <c r="H267" s="106"/>
      <c r="I267" s="98"/>
      <c r="J267" s="98"/>
      <c r="K267" s="98"/>
      <c r="L267" s="98"/>
      <c r="M267" s="98"/>
      <c r="O267" s="64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32"/>
      <c r="AI267" s="32"/>
      <c r="AJ267" s="32"/>
      <c r="AK267" s="32"/>
      <c r="AL267" s="32"/>
      <c r="AM267" s="32"/>
      <c r="AN267" s="32"/>
      <c r="AO267" s="32"/>
      <c r="AP267" s="32"/>
      <c r="AQ267" s="32"/>
      <c r="AR267" s="32"/>
      <c r="AS267" s="32"/>
      <c r="AT267" s="32"/>
      <c r="AU267" s="32"/>
      <c r="AV267" s="32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32"/>
      <c r="BH267" s="32"/>
      <c r="BI267" s="32"/>
      <c r="BJ267" s="32"/>
      <c r="BK267" s="32"/>
      <c r="BL267" s="32"/>
      <c r="BM267" s="32"/>
      <c r="BN267" s="32"/>
      <c r="BO267" s="32"/>
      <c r="BP267" s="32"/>
      <c r="BQ267" s="32"/>
      <c r="BR267" s="32"/>
      <c r="BS267" s="32"/>
      <c r="BT267" s="32"/>
      <c r="BU267" s="32"/>
      <c r="BV267" s="32"/>
      <c r="BW267" s="32"/>
      <c r="BX267" s="32"/>
      <c r="BY267" s="32"/>
      <c r="BZ267" s="32"/>
      <c r="CA267" s="32"/>
      <c r="CB267" s="32"/>
      <c r="CC267" s="32"/>
      <c r="CD267" s="32"/>
      <c r="CE267" s="32"/>
      <c r="CF267" s="32"/>
      <c r="CG267" s="32"/>
      <c r="CH267" s="32"/>
      <c r="CI267" s="32"/>
      <c r="CJ267" s="32"/>
      <c r="CK267" s="32"/>
      <c r="CL267" s="32"/>
      <c r="CM267" s="32"/>
      <c r="CN267" s="32"/>
      <c r="CO267" s="32"/>
      <c r="CP267" s="32"/>
      <c r="CQ267" s="32"/>
      <c r="CR267" s="32"/>
      <c r="CS267" s="32"/>
      <c r="CT267" s="32"/>
      <c r="CU267" s="32"/>
      <c r="CV267" s="32"/>
      <c r="CW267" s="32"/>
      <c r="CX267" s="32"/>
      <c r="CY267" s="32"/>
      <c r="CZ267" s="32"/>
      <c r="DA267" s="32"/>
      <c r="DB267" s="32"/>
      <c r="DC267" s="32"/>
      <c r="DD267" s="32"/>
      <c r="DE267" s="32"/>
      <c r="DF267" s="32"/>
      <c r="DG267" s="32"/>
      <c r="DH267" s="32"/>
      <c r="DI267" s="32"/>
      <c r="DJ267" s="32"/>
      <c r="DK267" s="32"/>
      <c r="DL267" s="32"/>
      <c r="DM267" s="32"/>
      <c r="DN267" s="32"/>
      <c r="DO267" s="32"/>
      <c r="DP267" s="32"/>
      <c r="DQ267" s="32"/>
      <c r="DR267" s="32"/>
      <c r="DS267" s="32"/>
      <c r="DT267" s="32"/>
      <c r="DU267" s="32"/>
      <c r="DV267" s="32"/>
      <c r="DW267" s="32"/>
      <c r="DX267" s="32"/>
      <c r="DY267" s="32"/>
      <c r="DZ267" s="32"/>
      <c r="EA267" s="32"/>
      <c r="EB267" s="32"/>
      <c r="EC267" s="32"/>
      <c r="ED267" s="32"/>
      <c r="EE267" s="32"/>
      <c r="EF267" s="32"/>
      <c r="EG267" s="32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  <c r="YO267"/>
      <c r="YP267"/>
      <c r="YQ267"/>
      <c r="YR267"/>
      <c r="YS267"/>
    </row>
    <row r="268" spans="1:669" s="35" customFormat="1" ht="15.75" x14ac:dyDescent="0.25">
      <c r="A268" s="28"/>
      <c r="B268" s="3"/>
      <c r="C268" s="3"/>
      <c r="D268" s="3"/>
      <c r="E268" s="37"/>
      <c r="F268" s="37"/>
      <c r="G268" s="90"/>
      <c r="H268" s="91"/>
      <c r="I268" s="90"/>
      <c r="J268" s="90"/>
      <c r="K268" s="90"/>
      <c r="L268" s="90"/>
      <c r="M268" s="91"/>
      <c r="O268" s="64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32"/>
      <c r="AI268" s="32"/>
      <c r="AJ268" s="32"/>
      <c r="AK268" s="32"/>
      <c r="AL268" s="32"/>
      <c r="AM268" s="32"/>
      <c r="AN268" s="32"/>
      <c r="AO268" s="32"/>
      <c r="AP268" s="32"/>
      <c r="AQ268" s="32"/>
      <c r="AR268" s="32"/>
      <c r="AS268" s="32"/>
      <c r="AT268" s="32"/>
      <c r="AU268" s="32"/>
      <c r="AV268" s="32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32"/>
      <c r="BH268" s="32"/>
      <c r="BI268" s="32"/>
      <c r="BJ268" s="32"/>
      <c r="BK268" s="32"/>
      <c r="BL268" s="32"/>
      <c r="BM268" s="32"/>
      <c r="BN268" s="32"/>
      <c r="BO268" s="32"/>
      <c r="BP268" s="32"/>
      <c r="BQ268" s="32"/>
      <c r="BR268" s="32"/>
      <c r="BS268" s="32"/>
      <c r="BT268" s="32"/>
      <c r="BU268" s="32"/>
      <c r="BV268" s="32"/>
      <c r="BW268" s="32"/>
      <c r="BX268" s="32"/>
      <c r="BY268" s="32"/>
      <c r="BZ268" s="32"/>
      <c r="CA268" s="32"/>
      <c r="CB268" s="32"/>
      <c r="CC268" s="32"/>
      <c r="CD268" s="32"/>
      <c r="CE268" s="32"/>
      <c r="CF268" s="32"/>
      <c r="CG268" s="32"/>
      <c r="CH268" s="32"/>
      <c r="CI268" s="32"/>
      <c r="CJ268" s="32"/>
      <c r="CK268" s="32"/>
      <c r="CL268" s="32"/>
      <c r="CM268" s="32"/>
      <c r="CN268" s="32"/>
      <c r="CO268" s="32"/>
      <c r="CP268" s="32"/>
      <c r="CQ268" s="32"/>
      <c r="CR268" s="32"/>
      <c r="CS268" s="32"/>
      <c r="CT268" s="32"/>
      <c r="CU268" s="32"/>
      <c r="CV268" s="32"/>
      <c r="CW268" s="32"/>
      <c r="CX268" s="32"/>
      <c r="CY268" s="32"/>
      <c r="CZ268" s="32"/>
      <c r="DA268" s="32"/>
      <c r="DB268" s="32"/>
      <c r="DC268" s="32"/>
      <c r="DD268" s="32"/>
      <c r="DE268" s="32"/>
      <c r="DF268" s="32"/>
      <c r="DG268" s="32"/>
      <c r="DH268" s="32"/>
      <c r="DI268" s="32"/>
      <c r="DJ268" s="32"/>
      <c r="DK268" s="32"/>
      <c r="DL268" s="32"/>
      <c r="DM268" s="32"/>
      <c r="DN268" s="32"/>
      <c r="DO268" s="32"/>
      <c r="DP268" s="32"/>
      <c r="DQ268" s="32"/>
      <c r="DR268" s="32"/>
      <c r="DS268" s="32"/>
      <c r="DT268" s="32"/>
      <c r="DU268" s="32"/>
      <c r="DV268" s="32"/>
      <c r="DW268" s="32"/>
      <c r="DX268" s="32"/>
      <c r="DY268" s="32"/>
      <c r="DZ268" s="32"/>
      <c r="EA268" s="32"/>
      <c r="EB268" s="32"/>
      <c r="EC268" s="32"/>
      <c r="ED268" s="32"/>
      <c r="EE268" s="32"/>
      <c r="EF268" s="32"/>
      <c r="EG268" s="32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  <c r="YO268"/>
      <c r="YP268"/>
      <c r="YQ268"/>
      <c r="YR268"/>
      <c r="YS268"/>
    </row>
    <row r="269" spans="1:669" s="35" customFormat="1" ht="15.75" x14ac:dyDescent="0.25">
      <c r="A269"/>
      <c r="B269" s="11"/>
      <c r="C269" s="11"/>
      <c r="D269" s="11"/>
      <c r="E269" s="28"/>
      <c r="F269" s="28"/>
      <c r="G269" s="102"/>
      <c r="H269" s="107"/>
      <c r="I269" s="102"/>
      <c r="J269" s="102"/>
      <c r="K269" s="102"/>
      <c r="L269" s="102"/>
      <c r="M269" s="107"/>
      <c r="O269" s="64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  <c r="AC269" s="32"/>
      <c r="AD269" s="32"/>
      <c r="AE269" s="32"/>
      <c r="AF269" s="32"/>
      <c r="AG269" s="32"/>
      <c r="AH269" s="32"/>
      <c r="AI269" s="32"/>
      <c r="AJ269" s="32"/>
      <c r="AK269" s="32"/>
      <c r="AL269" s="32"/>
      <c r="AM269" s="32"/>
      <c r="AN269" s="32"/>
      <c r="AO269" s="32"/>
      <c r="AP269" s="32"/>
      <c r="AQ269" s="32"/>
      <c r="AR269" s="32"/>
      <c r="AS269" s="32"/>
      <c r="AT269" s="32"/>
      <c r="AU269" s="32"/>
      <c r="AV269" s="32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32"/>
      <c r="BH269" s="32"/>
      <c r="BI269" s="32"/>
      <c r="BJ269" s="32"/>
      <c r="BK269" s="32"/>
      <c r="BL269" s="32"/>
      <c r="BM269" s="32"/>
      <c r="BN269" s="32"/>
      <c r="BO269" s="32"/>
      <c r="BP269" s="32"/>
      <c r="BQ269" s="32"/>
      <c r="BR269" s="32"/>
      <c r="BS269" s="32"/>
      <c r="BT269" s="32"/>
      <c r="BU269" s="32"/>
      <c r="BV269" s="32"/>
      <c r="BW269" s="32"/>
      <c r="BX269" s="32"/>
      <c r="BY269" s="32"/>
      <c r="BZ269" s="32"/>
      <c r="CA269" s="32"/>
      <c r="CB269" s="32"/>
      <c r="CC269" s="32"/>
      <c r="CD269" s="32"/>
      <c r="CE269" s="32"/>
      <c r="CF269" s="32"/>
      <c r="CG269" s="32"/>
      <c r="CH269" s="32"/>
      <c r="CI269" s="32"/>
      <c r="CJ269" s="32"/>
      <c r="CK269" s="32"/>
      <c r="CL269" s="32"/>
      <c r="CM269" s="32"/>
      <c r="CN269" s="32"/>
      <c r="CO269" s="32"/>
      <c r="CP269" s="32"/>
      <c r="CQ269" s="32"/>
      <c r="CR269" s="32"/>
      <c r="CS269" s="32"/>
      <c r="CT269" s="32"/>
      <c r="CU269" s="32"/>
      <c r="CV269" s="32"/>
      <c r="CW269" s="32"/>
      <c r="CX269" s="32"/>
      <c r="CY269" s="32"/>
      <c r="CZ269" s="32"/>
      <c r="DA269" s="32"/>
      <c r="DB269" s="32"/>
      <c r="DC269" s="32"/>
      <c r="DD269" s="32"/>
      <c r="DE269" s="32"/>
      <c r="DF269" s="32"/>
      <c r="DG269" s="32"/>
      <c r="DH269" s="32"/>
      <c r="DI269" s="32"/>
      <c r="DJ269" s="32"/>
      <c r="DK269" s="32"/>
      <c r="DL269" s="32"/>
      <c r="DM269" s="32"/>
      <c r="DN269" s="32"/>
      <c r="DO269" s="32"/>
      <c r="DP269" s="32"/>
      <c r="DQ269" s="32"/>
      <c r="DR269" s="32"/>
      <c r="DS269" s="32"/>
      <c r="DT269" s="32"/>
      <c r="DU269" s="32"/>
      <c r="DV269" s="32"/>
      <c r="DW269" s="32"/>
      <c r="DX269" s="32"/>
      <c r="DY269" s="32"/>
      <c r="DZ269" s="32"/>
      <c r="EA269" s="32"/>
      <c r="EB269" s="32"/>
      <c r="EC269" s="32"/>
      <c r="ED269" s="32"/>
      <c r="EE269" s="32"/>
      <c r="EF269" s="32"/>
      <c r="EG269" s="32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  <c r="YO269"/>
      <c r="YP269"/>
      <c r="YQ269"/>
      <c r="YR269"/>
      <c r="YS269"/>
    </row>
    <row r="270" spans="1:669" s="35" customFormat="1" ht="15.75" x14ac:dyDescent="0.25">
      <c r="A270" s="27"/>
      <c r="B270" s="3"/>
      <c r="C270" s="3"/>
      <c r="D270" s="3"/>
      <c r="E270"/>
      <c r="F270"/>
      <c r="G270" s="90"/>
      <c r="H270" s="91"/>
      <c r="I270" s="90"/>
      <c r="J270" s="90"/>
      <c r="K270" s="90"/>
      <c r="L270" s="90"/>
      <c r="M270" s="91"/>
      <c r="O270" s="64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  <c r="AC270" s="32"/>
      <c r="AD270" s="32"/>
      <c r="AE270" s="32"/>
      <c r="AF270" s="32"/>
      <c r="AG270" s="32"/>
      <c r="AH270" s="32"/>
      <c r="AI270" s="32"/>
      <c r="AJ270" s="32"/>
      <c r="AK270" s="32"/>
      <c r="AL270" s="32"/>
      <c r="AM270" s="32"/>
      <c r="AN270" s="32"/>
      <c r="AO270" s="32"/>
      <c r="AP270" s="32"/>
      <c r="AQ270" s="32"/>
      <c r="AR270" s="32"/>
      <c r="AS270" s="32"/>
      <c r="AT270" s="32"/>
      <c r="AU270" s="32"/>
      <c r="AV270" s="32"/>
      <c r="AW270" s="32"/>
      <c r="AX270" s="32"/>
      <c r="AY270" s="32"/>
      <c r="AZ270" s="32"/>
      <c r="BA270" s="32"/>
      <c r="BB270" s="32"/>
      <c r="BC270" s="32"/>
      <c r="BD270" s="32"/>
      <c r="BE270" s="32"/>
      <c r="BF270" s="32"/>
      <c r="BG270" s="32"/>
      <c r="BH270" s="32"/>
      <c r="BI270" s="32"/>
      <c r="BJ270" s="32"/>
      <c r="BK270" s="32"/>
      <c r="BL270" s="32"/>
      <c r="BM270" s="32"/>
      <c r="BN270" s="32"/>
      <c r="BO270" s="32"/>
      <c r="BP270" s="32"/>
      <c r="BQ270" s="32"/>
      <c r="BR270" s="32"/>
      <c r="BS270" s="32"/>
      <c r="BT270" s="32"/>
      <c r="BU270" s="32"/>
      <c r="BV270" s="32"/>
      <c r="BW270" s="32"/>
      <c r="BX270" s="32"/>
      <c r="BY270" s="32"/>
      <c r="BZ270" s="32"/>
      <c r="CA270" s="32"/>
      <c r="CB270" s="32"/>
      <c r="CC270" s="32"/>
      <c r="CD270" s="32"/>
      <c r="CE270" s="32"/>
      <c r="CF270" s="32"/>
      <c r="CG270" s="32"/>
      <c r="CH270" s="32"/>
      <c r="CI270" s="32"/>
      <c r="CJ270" s="32"/>
      <c r="CK270" s="32"/>
      <c r="CL270" s="32"/>
      <c r="CM270" s="32"/>
      <c r="CN270" s="32"/>
      <c r="CO270" s="32"/>
      <c r="CP270" s="32"/>
      <c r="CQ270" s="32"/>
      <c r="CR270" s="32"/>
      <c r="CS270" s="32"/>
      <c r="CT270" s="32"/>
      <c r="CU270" s="32"/>
      <c r="CV270" s="32"/>
      <c r="CW270" s="32"/>
      <c r="CX270" s="32"/>
      <c r="CY270" s="32"/>
      <c r="CZ270" s="32"/>
      <c r="DA270" s="32"/>
      <c r="DB270" s="32"/>
      <c r="DC270" s="32"/>
      <c r="DD270" s="32"/>
      <c r="DE270" s="32"/>
      <c r="DF270" s="32"/>
      <c r="DG270" s="32"/>
      <c r="DH270" s="32"/>
      <c r="DI270" s="32"/>
      <c r="DJ270" s="32"/>
      <c r="DK270" s="32"/>
      <c r="DL270" s="32"/>
      <c r="DM270" s="32"/>
      <c r="DN270" s="32"/>
      <c r="DO270" s="32"/>
      <c r="DP270" s="32"/>
      <c r="DQ270" s="32"/>
      <c r="DR270" s="32"/>
      <c r="DS270" s="32"/>
      <c r="DT270" s="32"/>
      <c r="DU270" s="32"/>
      <c r="DV270" s="32"/>
      <c r="DW270" s="32"/>
      <c r="DX270" s="32"/>
      <c r="DY270" s="32"/>
      <c r="DZ270" s="32"/>
      <c r="EA270" s="32"/>
      <c r="EB270" s="32"/>
      <c r="EC270" s="32"/>
      <c r="ED270" s="32"/>
      <c r="EE270" s="32"/>
      <c r="EF270" s="32"/>
      <c r="EG270" s="32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  <c r="YO270"/>
      <c r="YP270"/>
      <c r="YQ270"/>
      <c r="YR270"/>
      <c r="YS270"/>
    </row>
    <row r="271" spans="1:669" s="35" customFormat="1" ht="15.75" x14ac:dyDescent="0.25">
      <c r="A271"/>
      <c r="B271" s="27"/>
      <c r="C271" s="27"/>
      <c r="D271" s="27"/>
      <c r="E271" s="27"/>
      <c r="F271" s="27"/>
      <c r="G271" s="98"/>
      <c r="H271" s="106"/>
      <c r="I271" s="98"/>
      <c r="J271" s="98"/>
      <c r="K271" s="98"/>
      <c r="L271" s="98"/>
      <c r="M271" s="98"/>
      <c r="O271" s="64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  <c r="AC271" s="32"/>
      <c r="AD271" s="32"/>
      <c r="AE271" s="32"/>
      <c r="AF271" s="32"/>
      <c r="AG271" s="32"/>
      <c r="AH271" s="32"/>
      <c r="AI271" s="32"/>
      <c r="AJ271" s="32"/>
      <c r="AK271" s="32"/>
      <c r="AL271" s="32"/>
      <c r="AM271" s="32"/>
      <c r="AN271" s="32"/>
      <c r="AO271" s="32"/>
      <c r="AP271" s="32"/>
      <c r="AQ271" s="32"/>
      <c r="AR271" s="32"/>
      <c r="AS271" s="32"/>
      <c r="AT271" s="32"/>
      <c r="AU271" s="32"/>
      <c r="AV271" s="32"/>
      <c r="AW271" s="32"/>
      <c r="AX271" s="32"/>
      <c r="AY271" s="32"/>
      <c r="AZ271" s="32"/>
      <c r="BA271" s="32"/>
      <c r="BB271" s="32"/>
      <c r="BC271" s="32"/>
      <c r="BD271" s="32"/>
      <c r="BE271" s="32"/>
      <c r="BF271" s="32"/>
      <c r="BG271" s="32"/>
      <c r="BH271" s="32"/>
      <c r="BI271" s="32"/>
      <c r="BJ271" s="32"/>
      <c r="BK271" s="32"/>
      <c r="BL271" s="32"/>
      <c r="BM271" s="32"/>
      <c r="BN271" s="32"/>
      <c r="BO271" s="32"/>
      <c r="BP271" s="32"/>
      <c r="BQ271" s="32"/>
      <c r="BR271" s="32"/>
      <c r="BS271" s="32"/>
      <c r="BT271" s="32"/>
      <c r="BU271" s="32"/>
      <c r="BV271" s="32"/>
      <c r="BW271" s="32"/>
      <c r="BX271" s="32"/>
      <c r="BY271" s="32"/>
      <c r="BZ271" s="32"/>
      <c r="CA271" s="32"/>
      <c r="CB271" s="32"/>
      <c r="CC271" s="32"/>
      <c r="CD271" s="32"/>
      <c r="CE271" s="32"/>
      <c r="CF271" s="32"/>
      <c r="CG271" s="32"/>
      <c r="CH271" s="32"/>
      <c r="CI271" s="32"/>
      <c r="CJ271" s="32"/>
      <c r="CK271" s="32"/>
      <c r="CL271" s="32"/>
      <c r="CM271" s="32"/>
      <c r="CN271" s="32"/>
      <c r="CO271" s="32"/>
      <c r="CP271" s="32"/>
      <c r="CQ271" s="32"/>
      <c r="CR271" s="32"/>
      <c r="CS271" s="32"/>
      <c r="CT271" s="32"/>
      <c r="CU271" s="32"/>
      <c r="CV271" s="32"/>
      <c r="CW271" s="32"/>
      <c r="CX271" s="32"/>
      <c r="CY271" s="32"/>
      <c r="CZ271" s="32"/>
      <c r="DA271" s="32"/>
      <c r="DB271" s="32"/>
      <c r="DC271" s="32"/>
      <c r="DD271" s="32"/>
      <c r="DE271" s="32"/>
      <c r="DF271" s="32"/>
      <c r="DG271" s="32"/>
      <c r="DH271" s="32"/>
      <c r="DI271" s="32"/>
      <c r="DJ271" s="32"/>
      <c r="DK271" s="32"/>
      <c r="DL271" s="32"/>
      <c r="DM271" s="32"/>
      <c r="DN271" s="32"/>
      <c r="DO271" s="32"/>
      <c r="DP271" s="32"/>
      <c r="DQ271" s="32"/>
      <c r="DR271" s="32"/>
      <c r="DS271" s="32"/>
      <c r="DT271" s="32"/>
      <c r="DU271" s="32"/>
      <c r="DV271" s="32"/>
      <c r="DW271" s="32"/>
      <c r="DX271" s="32"/>
      <c r="DY271" s="32"/>
      <c r="DZ271" s="32"/>
      <c r="EA271" s="32"/>
      <c r="EB271" s="32"/>
      <c r="EC271" s="32"/>
      <c r="ED271" s="32"/>
      <c r="EE271" s="32"/>
      <c r="EF271" s="32"/>
      <c r="EG271" s="32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  <c r="YO271"/>
      <c r="YP271"/>
      <c r="YQ271"/>
      <c r="YR271"/>
      <c r="YS271"/>
    </row>
    <row r="272" spans="1:669" s="35" customFormat="1" ht="15.75" x14ac:dyDescent="0.25">
      <c r="A272" s="28"/>
      <c r="B272" s="3"/>
      <c r="C272" s="3"/>
      <c r="D272" s="3"/>
      <c r="E272" s="37"/>
      <c r="F272" s="37"/>
      <c r="G272" s="90"/>
      <c r="H272" s="91"/>
      <c r="I272" s="90"/>
      <c r="J272" s="90"/>
      <c r="K272" s="90"/>
      <c r="L272" s="90"/>
      <c r="M272" s="91"/>
      <c r="O272" s="64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  <c r="AC272" s="32"/>
      <c r="AD272" s="32"/>
      <c r="AE272" s="32"/>
      <c r="AF272" s="32"/>
      <c r="AG272" s="32"/>
      <c r="AH272" s="32"/>
      <c r="AI272" s="32"/>
      <c r="AJ272" s="32"/>
      <c r="AK272" s="32"/>
      <c r="AL272" s="32"/>
      <c r="AM272" s="32"/>
      <c r="AN272" s="32"/>
      <c r="AO272" s="32"/>
      <c r="AP272" s="32"/>
      <c r="AQ272" s="32"/>
      <c r="AR272" s="32"/>
      <c r="AS272" s="32"/>
      <c r="AT272" s="32"/>
      <c r="AU272" s="32"/>
      <c r="AV272" s="32"/>
      <c r="AW272" s="32"/>
      <c r="AX272" s="32"/>
      <c r="AY272" s="32"/>
      <c r="AZ272" s="32"/>
      <c r="BA272" s="32"/>
      <c r="BB272" s="32"/>
      <c r="BC272" s="32"/>
      <c r="BD272" s="32"/>
      <c r="BE272" s="32"/>
      <c r="BF272" s="32"/>
      <c r="BG272" s="32"/>
      <c r="BH272" s="32"/>
      <c r="BI272" s="32"/>
      <c r="BJ272" s="32"/>
      <c r="BK272" s="32"/>
      <c r="BL272" s="32"/>
      <c r="BM272" s="32"/>
      <c r="BN272" s="32"/>
      <c r="BO272" s="32"/>
      <c r="BP272" s="32"/>
      <c r="BQ272" s="32"/>
      <c r="BR272" s="32"/>
      <c r="BS272" s="32"/>
      <c r="BT272" s="32"/>
      <c r="BU272" s="32"/>
      <c r="BV272" s="32"/>
      <c r="BW272" s="32"/>
      <c r="BX272" s="32"/>
      <c r="BY272" s="32"/>
      <c r="BZ272" s="32"/>
      <c r="CA272" s="32"/>
      <c r="CB272" s="32"/>
      <c r="CC272" s="32"/>
      <c r="CD272" s="32"/>
      <c r="CE272" s="32"/>
      <c r="CF272" s="32"/>
      <c r="CG272" s="32"/>
      <c r="CH272" s="32"/>
      <c r="CI272" s="32"/>
      <c r="CJ272" s="32"/>
      <c r="CK272" s="32"/>
      <c r="CL272" s="32"/>
      <c r="CM272" s="32"/>
      <c r="CN272" s="32"/>
      <c r="CO272" s="32"/>
      <c r="CP272" s="32"/>
      <c r="CQ272" s="32"/>
      <c r="CR272" s="32"/>
      <c r="CS272" s="32"/>
      <c r="CT272" s="32"/>
      <c r="CU272" s="32"/>
      <c r="CV272" s="32"/>
      <c r="CW272" s="32"/>
      <c r="CX272" s="32"/>
      <c r="CY272" s="32"/>
      <c r="CZ272" s="32"/>
      <c r="DA272" s="32"/>
      <c r="DB272" s="32"/>
      <c r="DC272" s="32"/>
      <c r="DD272" s="32"/>
      <c r="DE272" s="32"/>
      <c r="DF272" s="32"/>
      <c r="DG272" s="32"/>
      <c r="DH272" s="32"/>
      <c r="DI272" s="32"/>
      <c r="DJ272" s="32"/>
      <c r="DK272" s="32"/>
      <c r="DL272" s="32"/>
      <c r="DM272" s="32"/>
      <c r="DN272" s="32"/>
      <c r="DO272" s="32"/>
      <c r="DP272" s="32"/>
      <c r="DQ272" s="32"/>
      <c r="DR272" s="32"/>
      <c r="DS272" s="32"/>
      <c r="DT272" s="32"/>
      <c r="DU272" s="32"/>
      <c r="DV272" s="32"/>
      <c r="DW272" s="32"/>
      <c r="DX272" s="32"/>
      <c r="DY272" s="32"/>
      <c r="DZ272" s="32"/>
      <c r="EA272" s="32"/>
      <c r="EB272" s="32"/>
      <c r="EC272" s="32"/>
      <c r="ED272" s="32"/>
      <c r="EE272" s="32"/>
      <c r="EF272" s="32"/>
      <c r="EG272" s="3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  <c r="YO272"/>
      <c r="YP272"/>
      <c r="YQ272"/>
      <c r="YR272"/>
      <c r="YS272"/>
    </row>
    <row r="273" spans="1:669" s="35" customFormat="1" ht="15.75" x14ac:dyDescent="0.25">
      <c r="A273"/>
      <c r="B273" s="11"/>
      <c r="C273" s="11"/>
      <c r="D273" s="11"/>
      <c r="E273" s="28"/>
      <c r="F273" s="28"/>
      <c r="G273" s="102"/>
      <c r="H273" s="107"/>
      <c r="I273" s="102"/>
      <c r="J273" s="102"/>
      <c r="K273" s="102"/>
      <c r="L273" s="102"/>
      <c r="M273" s="107"/>
      <c r="O273" s="64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  <c r="AC273" s="32"/>
      <c r="AD273" s="32"/>
      <c r="AE273" s="32"/>
      <c r="AF273" s="32"/>
      <c r="AG273" s="32"/>
      <c r="AH273" s="32"/>
      <c r="AI273" s="32"/>
      <c r="AJ273" s="32"/>
      <c r="AK273" s="32"/>
      <c r="AL273" s="32"/>
      <c r="AM273" s="32"/>
      <c r="AN273" s="32"/>
      <c r="AO273" s="32"/>
      <c r="AP273" s="32"/>
      <c r="AQ273" s="32"/>
      <c r="AR273" s="32"/>
      <c r="AS273" s="32"/>
      <c r="AT273" s="32"/>
      <c r="AU273" s="32"/>
      <c r="AV273" s="32"/>
      <c r="AW273" s="32"/>
      <c r="AX273" s="32"/>
      <c r="AY273" s="32"/>
      <c r="AZ273" s="32"/>
      <c r="BA273" s="32"/>
      <c r="BB273" s="32"/>
      <c r="BC273" s="32"/>
      <c r="BD273" s="32"/>
      <c r="BE273" s="32"/>
      <c r="BF273" s="32"/>
      <c r="BG273" s="32"/>
      <c r="BH273" s="32"/>
      <c r="BI273" s="32"/>
      <c r="BJ273" s="32"/>
      <c r="BK273" s="32"/>
      <c r="BL273" s="32"/>
      <c r="BM273" s="32"/>
      <c r="BN273" s="32"/>
      <c r="BO273" s="32"/>
      <c r="BP273" s="32"/>
      <c r="BQ273" s="32"/>
      <c r="BR273" s="32"/>
      <c r="BS273" s="32"/>
      <c r="BT273" s="32"/>
      <c r="BU273" s="32"/>
      <c r="BV273" s="32"/>
      <c r="BW273" s="32"/>
      <c r="BX273" s="32"/>
      <c r="BY273" s="32"/>
      <c r="BZ273" s="32"/>
      <c r="CA273" s="32"/>
      <c r="CB273" s="32"/>
      <c r="CC273" s="32"/>
      <c r="CD273" s="32"/>
      <c r="CE273" s="32"/>
      <c r="CF273" s="32"/>
      <c r="CG273" s="32"/>
      <c r="CH273" s="32"/>
      <c r="CI273" s="32"/>
      <c r="CJ273" s="32"/>
      <c r="CK273" s="32"/>
      <c r="CL273" s="32"/>
      <c r="CM273" s="32"/>
      <c r="CN273" s="32"/>
      <c r="CO273" s="32"/>
      <c r="CP273" s="32"/>
      <c r="CQ273" s="32"/>
      <c r="CR273" s="32"/>
      <c r="CS273" s="32"/>
      <c r="CT273" s="32"/>
      <c r="CU273" s="32"/>
      <c r="CV273" s="32"/>
      <c r="CW273" s="32"/>
      <c r="CX273" s="32"/>
      <c r="CY273" s="32"/>
      <c r="CZ273" s="32"/>
      <c r="DA273" s="32"/>
      <c r="DB273" s="32"/>
      <c r="DC273" s="32"/>
      <c r="DD273" s="32"/>
      <c r="DE273" s="32"/>
      <c r="DF273" s="32"/>
      <c r="DG273" s="32"/>
      <c r="DH273" s="32"/>
      <c r="DI273" s="32"/>
      <c r="DJ273" s="32"/>
      <c r="DK273" s="32"/>
      <c r="DL273" s="32"/>
      <c r="DM273" s="32"/>
      <c r="DN273" s="32"/>
      <c r="DO273" s="32"/>
      <c r="DP273" s="32"/>
      <c r="DQ273" s="32"/>
      <c r="DR273" s="32"/>
      <c r="DS273" s="32"/>
      <c r="DT273" s="32"/>
      <c r="DU273" s="32"/>
      <c r="DV273" s="32"/>
      <c r="DW273" s="32"/>
      <c r="DX273" s="32"/>
      <c r="DY273" s="32"/>
      <c r="DZ273" s="32"/>
      <c r="EA273" s="32"/>
      <c r="EB273" s="32"/>
      <c r="EC273" s="32"/>
      <c r="ED273" s="32"/>
      <c r="EE273" s="32"/>
      <c r="EF273" s="32"/>
      <c r="EG273" s="32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</row>
    <row r="274" spans="1:669" s="35" customFormat="1" ht="15.75" x14ac:dyDescent="0.25">
      <c r="A274" s="27"/>
      <c r="B274" s="3"/>
      <c r="C274" s="3"/>
      <c r="D274" s="3"/>
      <c r="E274"/>
      <c r="F274"/>
      <c r="G274" s="90"/>
      <c r="H274" s="91"/>
      <c r="I274" s="90"/>
      <c r="J274" s="90"/>
      <c r="K274" s="90"/>
      <c r="L274" s="90"/>
      <c r="M274" s="91"/>
      <c r="N274" s="38"/>
      <c r="O274" s="64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  <c r="AC274" s="32"/>
      <c r="AD274" s="32"/>
      <c r="AE274" s="32"/>
      <c r="AF274" s="32"/>
      <c r="AG274" s="32"/>
      <c r="AH274" s="32"/>
      <c r="AI274" s="32"/>
      <c r="AJ274" s="32"/>
      <c r="AK274" s="32"/>
      <c r="AL274" s="32"/>
      <c r="AM274" s="32"/>
      <c r="AN274" s="32"/>
      <c r="AO274" s="32"/>
      <c r="AP274" s="32"/>
      <c r="AQ274" s="32"/>
      <c r="AR274" s="32"/>
      <c r="AS274" s="32"/>
      <c r="AT274" s="32"/>
      <c r="AU274" s="32"/>
      <c r="AV274" s="32"/>
      <c r="AW274" s="32"/>
      <c r="AX274" s="32"/>
      <c r="AY274" s="32"/>
      <c r="AZ274" s="32"/>
      <c r="BA274" s="32"/>
      <c r="BB274" s="32"/>
      <c r="BC274" s="32"/>
      <c r="BD274" s="32"/>
      <c r="BE274" s="32"/>
      <c r="BF274" s="32"/>
      <c r="BG274" s="32"/>
      <c r="BH274" s="32"/>
      <c r="BI274" s="32"/>
      <c r="BJ274" s="32"/>
      <c r="BK274" s="32"/>
      <c r="BL274" s="32"/>
      <c r="BM274" s="32"/>
      <c r="BN274" s="32"/>
      <c r="BO274" s="32"/>
      <c r="BP274" s="32"/>
      <c r="BQ274" s="32"/>
      <c r="BR274" s="32"/>
      <c r="BS274" s="32"/>
      <c r="BT274" s="32"/>
      <c r="BU274" s="32"/>
      <c r="BV274" s="32"/>
      <c r="BW274" s="32"/>
      <c r="BX274" s="32"/>
      <c r="BY274" s="32"/>
      <c r="BZ274" s="32"/>
      <c r="CA274" s="32"/>
      <c r="CB274" s="32"/>
      <c r="CC274" s="32"/>
      <c r="CD274" s="32"/>
      <c r="CE274" s="32"/>
      <c r="CF274" s="32"/>
      <c r="CG274" s="32"/>
      <c r="CH274" s="32"/>
      <c r="CI274" s="32"/>
      <c r="CJ274" s="32"/>
      <c r="CK274" s="32"/>
      <c r="CL274" s="32"/>
      <c r="CM274" s="32"/>
      <c r="CN274" s="32"/>
      <c r="CO274" s="32"/>
      <c r="CP274" s="32"/>
      <c r="CQ274" s="32"/>
      <c r="CR274" s="32"/>
      <c r="CS274" s="32"/>
      <c r="CT274" s="32"/>
      <c r="CU274" s="32"/>
      <c r="CV274" s="32"/>
      <c r="CW274" s="32"/>
      <c r="CX274" s="32"/>
      <c r="CY274" s="32"/>
      <c r="CZ274" s="32"/>
      <c r="DA274" s="32"/>
      <c r="DB274" s="32"/>
      <c r="DC274" s="32"/>
      <c r="DD274" s="32"/>
      <c r="DE274" s="32"/>
      <c r="DF274" s="32"/>
      <c r="DG274" s="32"/>
      <c r="DH274" s="32"/>
      <c r="DI274" s="32"/>
      <c r="DJ274" s="32"/>
      <c r="DK274" s="32"/>
      <c r="DL274" s="32"/>
      <c r="DM274" s="32"/>
      <c r="DN274" s="32"/>
      <c r="DO274" s="32"/>
      <c r="DP274" s="32"/>
      <c r="DQ274" s="32"/>
      <c r="DR274" s="32"/>
      <c r="DS274" s="32"/>
      <c r="DT274" s="32"/>
      <c r="DU274" s="32"/>
      <c r="DV274" s="32"/>
      <c r="DW274" s="32"/>
      <c r="DX274" s="32"/>
      <c r="DY274" s="32"/>
      <c r="DZ274" s="32"/>
      <c r="EA274" s="32"/>
      <c r="EB274" s="32"/>
      <c r="EC274" s="32"/>
      <c r="ED274" s="32"/>
      <c r="EE274" s="32"/>
      <c r="EF274" s="32"/>
      <c r="EG274" s="32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</row>
    <row r="275" spans="1:669" s="35" customFormat="1" ht="15.75" x14ac:dyDescent="0.25">
      <c r="A275"/>
      <c r="B275" s="27"/>
      <c r="C275" s="27"/>
      <c r="D275" s="27"/>
      <c r="E275" s="27"/>
      <c r="F275" s="27"/>
      <c r="G275" s="98"/>
      <c r="H275" s="106"/>
      <c r="I275" s="98"/>
      <c r="J275" s="98"/>
      <c r="K275" s="98"/>
      <c r="L275" s="98"/>
      <c r="M275" s="98"/>
      <c r="O275" s="64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  <c r="AC275" s="32"/>
      <c r="AD275" s="32"/>
      <c r="AE275" s="32"/>
      <c r="AF275" s="32"/>
      <c r="AG275" s="32"/>
      <c r="AH275" s="32"/>
      <c r="AI275" s="32"/>
      <c r="AJ275" s="32"/>
      <c r="AK275" s="32"/>
      <c r="AL275" s="32"/>
      <c r="AM275" s="32"/>
      <c r="AN275" s="32"/>
      <c r="AO275" s="32"/>
      <c r="AP275" s="32"/>
      <c r="AQ275" s="32"/>
      <c r="AR275" s="32"/>
      <c r="AS275" s="32"/>
      <c r="AT275" s="32"/>
      <c r="AU275" s="32"/>
      <c r="AV275" s="32"/>
      <c r="AW275" s="32"/>
      <c r="AX275" s="32"/>
      <c r="AY275" s="32"/>
      <c r="AZ275" s="32"/>
      <c r="BA275" s="32"/>
      <c r="BB275" s="32"/>
      <c r="BC275" s="32"/>
      <c r="BD275" s="32"/>
      <c r="BE275" s="32"/>
      <c r="BF275" s="32"/>
      <c r="BG275" s="32"/>
      <c r="BH275" s="32"/>
      <c r="BI275" s="32"/>
      <c r="BJ275" s="32"/>
      <c r="BK275" s="32"/>
      <c r="BL275" s="32"/>
      <c r="BM275" s="32"/>
      <c r="BN275" s="32"/>
      <c r="BO275" s="32"/>
      <c r="BP275" s="32"/>
      <c r="BQ275" s="32"/>
      <c r="BR275" s="32"/>
      <c r="BS275" s="32"/>
      <c r="BT275" s="32"/>
      <c r="BU275" s="32"/>
      <c r="BV275" s="32"/>
      <c r="BW275" s="32"/>
      <c r="BX275" s="32"/>
      <c r="BY275" s="32"/>
      <c r="BZ275" s="32"/>
      <c r="CA275" s="32"/>
      <c r="CB275" s="32"/>
      <c r="CC275" s="32"/>
      <c r="CD275" s="32"/>
      <c r="CE275" s="32"/>
      <c r="CF275" s="32"/>
      <c r="CG275" s="32"/>
      <c r="CH275" s="32"/>
      <c r="CI275" s="32"/>
      <c r="CJ275" s="32"/>
      <c r="CK275" s="32"/>
      <c r="CL275" s="32"/>
      <c r="CM275" s="32"/>
      <c r="CN275" s="32"/>
      <c r="CO275" s="32"/>
      <c r="CP275" s="32"/>
      <c r="CQ275" s="32"/>
      <c r="CR275" s="32"/>
      <c r="CS275" s="32"/>
      <c r="CT275" s="32"/>
      <c r="CU275" s="32"/>
      <c r="CV275" s="32"/>
      <c r="CW275" s="32"/>
      <c r="CX275" s="32"/>
      <c r="CY275" s="32"/>
      <c r="CZ275" s="32"/>
      <c r="DA275" s="32"/>
      <c r="DB275" s="32"/>
      <c r="DC275" s="32"/>
      <c r="DD275" s="32"/>
      <c r="DE275" s="32"/>
      <c r="DF275" s="32"/>
      <c r="DG275" s="32"/>
      <c r="DH275" s="32"/>
      <c r="DI275" s="32"/>
      <c r="DJ275" s="32"/>
      <c r="DK275" s="32"/>
      <c r="DL275" s="32"/>
      <c r="DM275" s="32"/>
      <c r="DN275" s="32"/>
      <c r="DO275" s="32"/>
      <c r="DP275" s="32"/>
      <c r="DQ275" s="32"/>
      <c r="DR275" s="32"/>
      <c r="DS275" s="32"/>
      <c r="DT275" s="32"/>
      <c r="DU275" s="32"/>
      <c r="DV275" s="32"/>
      <c r="DW275" s="32"/>
      <c r="DX275" s="32"/>
      <c r="DY275" s="32"/>
      <c r="DZ275" s="32"/>
      <c r="EA275" s="32"/>
      <c r="EB275" s="32"/>
      <c r="EC275" s="32"/>
      <c r="ED275" s="32"/>
      <c r="EE275" s="32"/>
      <c r="EF275" s="32"/>
      <c r="EG275" s="32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</row>
    <row r="276" spans="1:669" s="35" customFormat="1" ht="15.75" x14ac:dyDescent="0.25">
      <c r="A276" s="28"/>
      <c r="B276" s="3"/>
      <c r="C276" s="3"/>
      <c r="D276" s="3"/>
      <c r="E276" s="37"/>
      <c r="F276" s="37"/>
      <c r="G276" s="90"/>
      <c r="H276" s="91"/>
      <c r="I276" s="90"/>
      <c r="J276" s="90"/>
      <c r="K276" s="90"/>
      <c r="L276" s="90"/>
      <c r="M276" s="91"/>
      <c r="O276" s="64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  <c r="AC276" s="32"/>
      <c r="AD276" s="32"/>
      <c r="AE276" s="32"/>
      <c r="AF276" s="32"/>
      <c r="AG276" s="32"/>
      <c r="AH276" s="32"/>
      <c r="AI276" s="32"/>
      <c r="AJ276" s="32"/>
      <c r="AK276" s="32"/>
      <c r="AL276" s="32"/>
      <c r="AM276" s="32"/>
      <c r="AN276" s="32"/>
      <c r="AO276" s="32"/>
      <c r="AP276" s="32"/>
      <c r="AQ276" s="32"/>
      <c r="AR276" s="32"/>
      <c r="AS276" s="32"/>
      <c r="AT276" s="32"/>
      <c r="AU276" s="32"/>
      <c r="AV276" s="32"/>
      <c r="AW276" s="32"/>
      <c r="AX276" s="32"/>
      <c r="AY276" s="32"/>
      <c r="AZ276" s="32"/>
      <c r="BA276" s="32"/>
      <c r="BB276" s="32"/>
      <c r="BC276" s="32"/>
      <c r="BD276" s="32"/>
      <c r="BE276" s="32"/>
      <c r="BF276" s="32"/>
      <c r="BG276" s="32"/>
      <c r="BH276" s="32"/>
      <c r="BI276" s="32"/>
      <c r="BJ276" s="32"/>
      <c r="BK276" s="32"/>
      <c r="BL276" s="32"/>
      <c r="BM276" s="32"/>
      <c r="BN276" s="32"/>
      <c r="BO276" s="32"/>
      <c r="BP276" s="32"/>
      <c r="BQ276" s="32"/>
      <c r="BR276" s="32"/>
      <c r="BS276" s="32"/>
      <c r="BT276" s="32"/>
      <c r="BU276" s="32"/>
      <c r="BV276" s="32"/>
      <c r="BW276" s="32"/>
      <c r="BX276" s="32"/>
      <c r="BY276" s="32"/>
      <c r="BZ276" s="32"/>
      <c r="CA276" s="32"/>
      <c r="CB276" s="32"/>
      <c r="CC276" s="32"/>
      <c r="CD276" s="32"/>
      <c r="CE276" s="32"/>
      <c r="CF276" s="32"/>
      <c r="CG276" s="32"/>
      <c r="CH276" s="32"/>
      <c r="CI276" s="32"/>
      <c r="CJ276" s="32"/>
      <c r="CK276" s="32"/>
      <c r="CL276" s="32"/>
      <c r="CM276" s="32"/>
      <c r="CN276" s="32"/>
      <c r="CO276" s="32"/>
      <c r="CP276" s="32"/>
      <c r="CQ276" s="32"/>
      <c r="CR276" s="32"/>
      <c r="CS276" s="32"/>
      <c r="CT276" s="32"/>
      <c r="CU276" s="32"/>
      <c r="CV276" s="32"/>
      <c r="CW276" s="32"/>
      <c r="CX276" s="32"/>
      <c r="CY276" s="32"/>
      <c r="CZ276" s="32"/>
      <c r="DA276" s="32"/>
      <c r="DB276" s="32"/>
      <c r="DC276" s="32"/>
      <c r="DD276" s="32"/>
      <c r="DE276" s="32"/>
      <c r="DF276" s="32"/>
      <c r="DG276" s="32"/>
      <c r="DH276" s="32"/>
      <c r="DI276" s="32"/>
      <c r="DJ276" s="32"/>
      <c r="DK276" s="32"/>
      <c r="DL276" s="32"/>
      <c r="DM276" s="32"/>
      <c r="DN276" s="32"/>
      <c r="DO276" s="32"/>
      <c r="DP276" s="32"/>
      <c r="DQ276" s="32"/>
      <c r="DR276" s="32"/>
      <c r="DS276" s="32"/>
      <c r="DT276" s="32"/>
      <c r="DU276" s="32"/>
      <c r="DV276" s="32"/>
      <c r="DW276" s="32"/>
      <c r="DX276" s="32"/>
      <c r="DY276" s="32"/>
      <c r="DZ276" s="32"/>
      <c r="EA276" s="32"/>
      <c r="EB276" s="32"/>
      <c r="EC276" s="32"/>
      <c r="ED276" s="32"/>
      <c r="EE276" s="32"/>
      <c r="EF276" s="32"/>
      <c r="EG276" s="32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</row>
    <row r="277" spans="1:669" s="35" customFormat="1" ht="15.75" x14ac:dyDescent="0.25">
      <c r="A277"/>
      <c r="B277" s="11"/>
      <c r="C277" s="11"/>
      <c r="D277" s="11"/>
      <c r="E277" s="28"/>
      <c r="F277" s="28"/>
      <c r="G277" s="102"/>
      <c r="H277" s="107"/>
      <c r="I277" s="102"/>
      <c r="J277" s="102"/>
      <c r="K277" s="102"/>
      <c r="L277" s="102"/>
      <c r="M277" s="107"/>
      <c r="O277" s="64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  <c r="AC277" s="32"/>
      <c r="AD277" s="32"/>
      <c r="AE277" s="32"/>
      <c r="AF277" s="32"/>
      <c r="AG277" s="32"/>
      <c r="AH277" s="32"/>
      <c r="AI277" s="32"/>
      <c r="AJ277" s="32"/>
      <c r="AK277" s="32"/>
      <c r="AL277" s="32"/>
      <c r="AM277" s="32"/>
      <c r="AN277" s="32"/>
      <c r="AO277" s="32"/>
      <c r="AP277" s="32"/>
      <c r="AQ277" s="32"/>
      <c r="AR277" s="32"/>
      <c r="AS277" s="32"/>
      <c r="AT277" s="32"/>
      <c r="AU277" s="32"/>
      <c r="AV277" s="32"/>
      <c r="AW277" s="32"/>
      <c r="AX277" s="32"/>
      <c r="AY277" s="32"/>
      <c r="AZ277" s="32"/>
      <c r="BA277" s="32"/>
      <c r="BB277" s="32"/>
      <c r="BC277" s="32"/>
      <c r="BD277" s="32"/>
      <c r="BE277" s="32"/>
      <c r="BF277" s="32"/>
      <c r="BG277" s="32"/>
      <c r="BH277" s="32"/>
      <c r="BI277" s="32"/>
      <c r="BJ277" s="32"/>
      <c r="BK277" s="32"/>
      <c r="BL277" s="32"/>
      <c r="BM277" s="32"/>
      <c r="BN277" s="32"/>
      <c r="BO277" s="32"/>
      <c r="BP277" s="32"/>
      <c r="BQ277" s="32"/>
      <c r="BR277" s="32"/>
      <c r="BS277" s="32"/>
      <c r="BT277" s="32"/>
      <c r="BU277" s="32"/>
      <c r="BV277" s="32"/>
      <c r="BW277" s="32"/>
      <c r="BX277" s="32"/>
      <c r="BY277" s="32"/>
      <c r="BZ277" s="32"/>
      <c r="CA277" s="32"/>
      <c r="CB277" s="32"/>
      <c r="CC277" s="32"/>
      <c r="CD277" s="32"/>
      <c r="CE277" s="32"/>
      <c r="CF277" s="32"/>
      <c r="CG277" s="32"/>
      <c r="CH277" s="32"/>
      <c r="CI277" s="32"/>
      <c r="CJ277" s="32"/>
      <c r="CK277" s="32"/>
      <c r="CL277" s="32"/>
      <c r="CM277" s="32"/>
      <c r="CN277" s="32"/>
      <c r="CO277" s="32"/>
      <c r="CP277" s="32"/>
      <c r="CQ277" s="32"/>
      <c r="CR277" s="32"/>
      <c r="CS277" s="32"/>
      <c r="CT277" s="32"/>
      <c r="CU277" s="32"/>
      <c r="CV277" s="32"/>
      <c r="CW277" s="32"/>
      <c r="CX277" s="32"/>
      <c r="CY277" s="32"/>
      <c r="CZ277" s="32"/>
      <c r="DA277" s="32"/>
      <c r="DB277" s="32"/>
      <c r="DC277" s="32"/>
      <c r="DD277" s="32"/>
      <c r="DE277" s="32"/>
      <c r="DF277" s="32"/>
      <c r="DG277" s="32"/>
      <c r="DH277" s="32"/>
      <c r="DI277" s="32"/>
      <c r="DJ277" s="32"/>
      <c r="DK277" s="32"/>
      <c r="DL277" s="32"/>
      <c r="DM277" s="32"/>
      <c r="DN277" s="32"/>
      <c r="DO277" s="32"/>
      <c r="DP277" s="32"/>
      <c r="DQ277" s="32"/>
      <c r="DR277" s="32"/>
      <c r="DS277" s="32"/>
      <c r="DT277" s="32"/>
      <c r="DU277" s="32"/>
      <c r="DV277" s="32"/>
      <c r="DW277" s="32"/>
      <c r="DX277" s="32"/>
      <c r="DY277" s="32"/>
      <c r="DZ277" s="32"/>
      <c r="EA277" s="32"/>
      <c r="EB277" s="32"/>
      <c r="EC277" s="32"/>
      <c r="ED277" s="32"/>
      <c r="EE277" s="32"/>
      <c r="EF277" s="32"/>
      <c r="EG277" s="32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s="35" customFormat="1" ht="15.75" x14ac:dyDescent="0.25">
      <c r="A278" s="27"/>
      <c r="B278" s="3"/>
      <c r="C278" s="3"/>
      <c r="D278" s="3"/>
      <c r="E278"/>
      <c r="F278"/>
      <c r="G278" s="90"/>
      <c r="H278" s="91"/>
      <c r="I278" s="90"/>
      <c r="J278" s="90"/>
      <c r="K278" s="90"/>
      <c r="L278" s="90"/>
      <c r="M278" s="91"/>
      <c r="O278" s="64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  <c r="AC278" s="32"/>
      <c r="AD278" s="32"/>
      <c r="AE278" s="32"/>
      <c r="AF278" s="32"/>
      <c r="AG278" s="32"/>
      <c r="AH278" s="32"/>
      <c r="AI278" s="32"/>
      <c r="AJ278" s="32"/>
      <c r="AK278" s="32"/>
      <c r="AL278" s="32"/>
      <c r="AM278" s="32"/>
      <c r="AN278" s="32"/>
      <c r="AO278" s="32"/>
      <c r="AP278" s="32"/>
      <c r="AQ278" s="32"/>
      <c r="AR278" s="32"/>
      <c r="AS278" s="32"/>
      <c r="AT278" s="32"/>
      <c r="AU278" s="32"/>
      <c r="AV278" s="32"/>
      <c r="AW278" s="32"/>
      <c r="AX278" s="32"/>
      <c r="AY278" s="32"/>
      <c r="AZ278" s="32"/>
      <c r="BA278" s="32"/>
      <c r="BB278" s="32"/>
      <c r="BC278" s="32"/>
      <c r="BD278" s="32"/>
      <c r="BE278" s="32"/>
      <c r="BF278" s="32"/>
      <c r="BG278" s="32"/>
      <c r="BH278" s="32"/>
      <c r="BI278" s="32"/>
      <c r="BJ278" s="32"/>
      <c r="BK278" s="32"/>
      <c r="BL278" s="32"/>
      <c r="BM278" s="32"/>
      <c r="BN278" s="32"/>
      <c r="BO278" s="32"/>
      <c r="BP278" s="32"/>
      <c r="BQ278" s="32"/>
      <c r="BR278" s="32"/>
      <c r="BS278" s="32"/>
      <c r="BT278" s="32"/>
      <c r="BU278" s="32"/>
      <c r="BV278" s="32"/>
      <c r="BW278" s="32"/>
      <c r="BX278" s="32"/>
      <c r="BY278" s="32"/>
      <c r="BZ278" s="32"/>
      <c r="CA278" s="32"/>
      <c r="CB278" s="32"/>
      <c r="CC278" s="32"/>
      <c r="CD278" s="32"/>
      <c r="CE278" s="32"/>
      <c r="CF278" s="32"/>
      <c r="CG278" s="32"/>
      <c r="CH278" s="32"/>
      <c r="CI278" s="32"/>
      <c r="CJ278" s="32"/>
      <c r="CK278" s="32"/>
      <c r="CL278" s="32"/>
      <c r="CM278" s="32"/>
      <c r="CN278" s="32"/>
      <c r="CO278" s="32"/>
      <c r="CP278" s="32"/>
      <c r="CQ278" s="32"/>
      <c r="CR278" s="32"/>
      <c r="CS278" s="32"/>
      <c r="CT278" s="32"/>
      <c r="CU278" s="32"/>
      <c r="CV278" s="32"/>
      <c r="CW278" s="32"/>
      <c r="CX278" s="32"/>
      <c r="CY278" s="32"/>
      <c r="CZ278" s="32"/>
      <c r="DA278" s="32"/>
      <c r="DB278" s="32"/>
      <c r="DC278" s="32"/>
      <c r="DD278" s="32"/>
      <c r="DE278" s="32"/>
      <c r="DF278" s="32"/>
      <c r="DG278" s="32"/>
      <c r="DH278" s="32"/>
      <c r="DI278" s="32"/>
      <c r="DJ278" s="32"/>
      <c r="DK278" s="32"/>
      <c r="DL278" s="32"/>
      <c r="DM278" s="32"/>
      <c r="DN278" s="32"/>
      <c r="DO278" s="32"/>
      <c r="DP278" s="32"/>
      <c r="DQ278" s="32"/>
      <c r="DR278" s="32"/>
      <c r="DS278" s="32"/>
      <c r="DT278" s="32"/>
      <c r="DU278" s="32"/>
      <c r="DV278" s="32"/>
      <c r="DW278" s="32"/>
      <c r="DX278" s="32"/>
      <c r="DY278" s="32"/>
      <c r="DZ278" s="32"/>
      <c r="EA278" s="32"/>
      <c r="EB278" s="32"/>
      <c r="EC278" s="32"/>
      <c r="ED278" s="32"/>
      <c r="EE278" s="32"/>
      <c r="EF278" s="32"/>
      <c r="EG278" s="32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</row>
    <row r="279" spans="1:669" s="35" customFormat="1" ht="15.75" x14ac:dyDescent="0.25">
      <c r="A279"/>
      <c r="B279" s="27"/>
      <c r="C279" s="27"/>
      <c r="D279" s="27"/>
      <c r="E279" s="27"/>
      <c r="F279" s="27"/>
      <c r="G279" s="98"/>
      <c r="H279" s="106"/>
      <c r="I279" s="98"/>
      <c r="J279" s="98"/>
      <c r="K279" s="98"/>
      <c r="L279" s="98"/>
      <c r="M279" s="98"/>
      <c r="O279" s="64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  <c r="AC279" s="32"/>
      <c r="AD279" s="32"/>
      <c r="AE279" s="32"/>
      <c r="AF279" s="32"/>
      <c r="AG279" s="32"/>
      <c r="AH279" s="32"/>
      <c r="AI279" s="32"/>
      <c r="AJ279" s="32"/>
      <c r="AK279" s="32"/>
      <c r="AL279" s="32"/>
      <c r="AM279" s="32"/>
      <c r="AN279" s="32"/>
      <c r="AO279" s="32"/>
      <c r="AP279" s="32"/>
      <c r="AQ279" s="32"/>
      <c r="AR279" s="32"/>
      <c r="AS279" s="32"/>
      <c r="AT279" s="32"/>
      <c r="AU279" s="32"/>
      <c r="AV279" s="32"/>
      <c r="AW279" s="32"/>
      <c r="AX279" s="32"/>
      <c r="AY279" s="32"/>
      <c r="AZ279" s="32"/>
      <c r="BA279" s="32"/>
      <c r="BB279" s="32"/>
      <c r="BC279" s="32"/>
      <c r="BD279" s="32"/>
      <c r="BE279" s="32"/>
      <c r="BF279" s="32"/>
      <c r="BG279" s="32"/>
      <c r="BH279" s="32"/>
      <c r="BI279" s="32"/>
      <c r="BJ279" s="32"/>
      <c r="BK279" s="32"/>
      <c r="BL279" s="32"/>
      <c r="BM279" s="32"/>
      <c r="BN279" s="32"/>
      <c r="BO279" s="32"/>
      <c r="BP279" s="32"/>
      <c r="BQ279" s="32"/>
      <c r="BR279" s="32"/>
      <c r="BS279" s="32"/>
      <c r="BT279" s="32"/>
      <c r="BU279" s="32"/>
      <c r="BV279" s="32"/>
      <c r="BW279" s="32"/>
      <c r="BX279" s="32"/>
      <c r="BY279" s="32"/>
      <c r="BZ279" s="32"/>
      <c r="CA279" s="32"/>
      <c r="CB279" s="32"/>
      <c r="CC279" s="32"/>
      <c r="CD279" s="32"/>
      <c r="CE279" s="32"/>
      <c r="CF279" s="32"/>
      <c r="CG279" s="32"/>
      <c r="CH279" s="32"/>
      <c r="CI279" s="32"/>
      <c r="CJ279" s="32"/>
      <c r="CK279" s="32"/>
      <c r="CL279" s="32"/>
      <c r="CM279" s="32"/>
      <c r="CN279" s="32"/>
      <c r="CO279" s="32"/>
      <c r="CP279" s="32"/>
      <c r="CQ279" s="32"/>
      <c r="CR279" s="32"/>
      <c r="CS279" s="32"/>
      <c r="CT279" s="32"/>
      <c r="CU279" s="32"/>
      <c r="CV279" s="32"/>
      <c r="CW279" s="32"/>
      <c r="CX279" s="32"/>
      <c r="CY279" s="32"/>
      <c r="CZ279" s="32"/>
      <c r="DA279" s="32"/>
      <c r="DB279" s="32"/>
      <c r="DC279" s="32"/>
      <c r="DD279" s="32"/>
      <c r="DE279" s="32"/>
      <c r="DF279" s="32"/>
      <c r="DG279" s="32"/>
      <c r="DH279" s="32"/>
      <c r="DI279" s="32"/>
      <c r="DJ279" s="32"/>
      <c r="DK279" s="32"/>
      <c r="DL279" s="32"/>
      <c r="DM279" s="32"/>
      <c r="DN279" s="32"/>
      <c r="DO279" s="32"/>
      <c r="DP279" s="32"/>
      <c r="DQ279" s="32"/>
      <c r="DR279" s="32"/>
      <c r="DS279" s="32"/>
      <c r="DT279" s="32"/>
      <c r="DU279" s="32"/>
      <c r="DV279" s="32"/>
      <c r="DW279" s="32"/>
      <c r="DX279" s="32"/>
      <c r="DY279" s="32"/>
      <c r="DZ279" s="32"/>
      <c r="EA279" s="32"/>
      <c r="EB279" s="32"/>
      <c r="EC279" s="32"/>
      <c r="ED279" s="32"/>
      <c r="EE279" s="32"/>
      <c r="EF279" s="32"/>
      <c r="EG279" s="32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s="35" customFormat="1" ht="15.75" x14ac:dyDescent="0.25">
      <c r="A280" s="28"/>
      <c r="B280" s="3"/>
      <c r="C280" s="3"/>
      <c r="D280" s="3"/>
      <c r="E280" s="37"/>
      <c r="F280" s="37"/>
      <c r="G280" s="90"/>
      <c r="H280" s="91"/>
      <c r="I280" s="90"/>
      <c r="J280" s="90"/>
      <c r="K280" s="90"/>
      <c r="L280" s="90"/>
      <c r="M280" s="91"/>
      <c r="O280" s="64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  <c r="AC280" s="32"/>
      <c r="AD280" s="32"/>
      <c r="AE280" s="32"/>
      <c r="AF280" s="32"/>
      <c r="AG280" s="32"/>
      <c r="AH280" s="32"/>
      <c r="AI280" s="32"/>
      <c r="AJ280" s="32"/>
      <c r="AK280" s="32"/>
      <c r="AL280" s="32"/>
      <c r="AM280" s="32"/>
      <c r="AN280" s="32"/>
      <c r="AO280" s="32"/>
      <c r="AP280" s="32"/>
      <c r="AQ280" s="32"/>
      <c r="AR280" s="32"/>
      <c r="AS280" s="32"/>
      <c r="AT280" s="32"/>
      <c r="AU280" s="32"/>
      <c r="AV280" s="32"/>
      <c r="AW280" s="32"/>
      <c r="AX280" s="32"/>
      <c r="AY280" s="32"/>
      <c r="AZ280" s="32"/>
      <c r="BA280" s="32"/>
      <c r="BB280" s="32"/>
      <c r="BC280" s="32"/>
      <c r="BD280" s="32"/>
      <c r="BE280" s="32"/>
      <c r="BF280" s="32"/>
      <c r="BG280" s="32"/>
      <c r="BH280" s="32"/>
      <c r="BI280" s="32"/>
      <c r="BJ280" s="32"/>
      <c r="BK280" s="32"/>
      <c r="BL280" s="32"/>
      <c r="BM280" s="32"/>
      <c r="BN280" s="32"/>
      <c r="BO280" s="32"/>
      <c r="BP280" s="32"/>
      <c r="BQ280" s="32"/>
      <c r="BR280" s="32"/>
      <c r="BS280" s="32"/>
      <c r="BT280" s="32"/>
      <c r="BU280" s="32"/>
      <c r="BV280" s="32"/>
      <c r="BW280" s="32"/>
      <c r="BX280" s="32"/>
      <c r="BY280" s="32"/>
      <c r="BZ280" s="32"/>
      <c r="CA280" s="32"/>
      <c r="CB280" s="32"/>
      <c r="CC280" s="32"/>
      <c r="CD280" s="32"/>
      <c r="CE280" s="32"/>
      <c r="CF280" s="32"/>
      <c r="CG280" s="32"/>
      <c r="CH280" s="32"/>
      <c r="CI280" s="32"/>
      <c r="CJ280" s="32"/>
      <c r="CK280" s="32"/>
      <c r="CL280" s="32"/>
      <c r="CM280" s="32"/>
      <c r="CN280" s="32"/>
      <c r="CO280" s="32"/>
      <c r="CP280" s="32"/>
      <c r="CQ280" s="32"/>
      <c r="CR280" s="32"/>
      <c r="CS280" s="32"/>
      <c r="CT280" s="32"/>
      <c r="CU280" s="32"/>
      <c r="CV280" s="32"/>
      <c r="CW280" s="32"/>
      <c r="CX280" s="32"/>
      <c r="CY280" s="32"/>
      <c r="CZ280" s="32"/>
      <c r="DA280" s="32"/>
      <c r="DB280" s="32"/>
      <c r="DC280" s="32"/>
      <c r="DD280" s="32"/>
      <c r="DE280" s="32"/>
      <c r="DF280" s="32"/>
      <c r="DG280" s="32"/>
      <c r="DH280" s="32"/>
      <c r="DI280" s="32"/>
      <c r="DJ280" s="32"/>
      <c r="DK280" s="32"/>
      <c r="DL280" s="32"/>
      <c r="DM280" s="32"/>
      <c r="DN280" s="32"/>
      <c r="DO280" s="32"/>
      <c r="DP280" s="32"/>
      <c r="DQ280" s="32"/>
      <c r="DR280" s="32"/>
      <c r="DS280" s="32"/>
      <c r="DT280" s="32"/>
      <c r="DU280" s="32"/>
      <c r="DV280" s="32"/>
      <c r="DW280" s="32"/>
      <c r="DX280" s="32"/>
      <c r="DY280" s="32"/>
      <c r="DZ280" s="32"/>
      <c r="EA280" s="32"/>
      <c r="EB280" s="32"/>
      <c r="EC280" s="32"/>
      <c r="ED280" s="32"/>
      <c r="EE280" s="32"/>
      <c r="EF280" s="32"/>
      <c r="EG280" s="32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  <c r="OF280"/>
      <c r="OG280"/>
      <c r="OH280"/>
      <c r="OI280"/>
      <c r="OJ280"/>
      <c r="OK280"/>
      <c r="OL280"/>
      <c r="OM280"/>
      <c r="ON280"/>
      <c r="OO280"/>
      <c r="OP280"/>
      <c r="OQ280"/>
      <c r="OR280"/>
      <c r="OS280"/>
      <c r="OT280"/>
      <c r="OU280"/>
      <c r="OV280"/>
      <c r="OW280"/>
      <c r="OX280"/>
      <c r="OY280"/>
      <c r="OZ280"/>
      <c r="PA280"/>
      <c r="PB280"/>
      <c r="PC280"/>
      <c r="PD280"/>
      <c r="PE280"/>
      <c r="PF280"/>
      <c r="PG280"/>
      <c r="PH280"/>
      <c r="PI280"/>
      <c r="PJ280"/>
      <c r="PK280"/>
      <c r="PL280"/>
      <c r="PM280"/>
      <c r="PN280"/>
      <c r="PO280"/>
      <c r="PP280"/>
      <c r="PQ280"/>
      <c r="PR280"/>
      <c r="PS280"/>
      <c r="PT280"/>
      <c r="PU280"/>
      <c r="PV280"/>
      <c r="PW280"/>
      <c r="PX280"/>
      <c r="PY280"/>
      <c r="PZ280"/>
      <c r="QA280"/>
      <c r="QB280"/>
      <c r="QC280"/>
      <c r="QD280"/>
      <c r="QE280"/>
      <c r="QF280"/>
      <c r="QG280"/>
      <c r="QH280"/>
      <c r="QI280"/>
      <c r="QJ280"/>
      <c r="QK280"/>
      <c r="QL280"/>
      <c r="QM280"/>
      <c r="QN280"/>
      <c r="QO280"/>
      <c r="QP280"/>
      <c r="QQ280"/>
      <c r="QR280"/>
      <c r="QS280"/>
      <c r="QT280"/>
      <c r="QU280"/>
      <c r="QV280"/>
      <c r="QW280"/>
      <c r="QX280"/>
      <c r="QY280"/>
      <c r="QZ280"/>
      <c r="RA280"/>
      <c r="RB280"/>
      <c r="RC280"/>
      <c r="RD280"/>
      <c r="RE280"/>
      <c r="RF280"/>
      <c r="RG280"/>
      <c r="RH280"/>
      <c r="RI280"/>
      <c r="RJ280"/>
      <c r="RK280"/>
      <c r="RL280"/>
      <c r="RM280"/>
      <c r="RN280"/>
      <c r="RO280"/>
      <c r="RP280"/>
      <c r="RQ280"/>
      <c r="RR280"/>
      <c r="RS280"/>
      <c r="RT280"/>
      <c r="RU280"/>
      <c r="RV280"/>
      <c r="RW280"/>
      <c r="RX280"/>
      <c r="RY280"/>
      <c r="RZ280"/>
      <c r="SA280"/>
      <c r="SB280"/>
      <c r="SC280"/>
      <c r="SD280"/>
      <c r="SE280"/>
      <c r="SF280"/>
      <c r="SG280"/>
      <c r="SH280"/>
      <c r="SI280"/>
      <c r="SJ280"/>
      <c r="SK280"/>
      <c r="SL280"/>
      <c r="SM280"/>
      <c r="SN280"/>
      <c r="SO280"/>
      <c r="SP280"/>
      <c r="SQ280"/>
      <c r="SR280"/>
      <c r="SS280"/>
      <c r="ST280"/>
      <c r="SU280"/>
      <c r="SV280"/>
      <c r="SW280"/>
      <c r="SX280"/>
      <c r="SY280"/>
      <c r="SZ280"/>
      <c r="TA280"/>
      <c r="TB280"/>
      <c r="TC280"/>
      <c r="TD280"/>
      <c r="TE280"/>
      <c r="TF280"/>
      <c r="TG280"/>
      <c r="TH280"/>
      <c r="TI280"/>
      <c r="TJ280"/>
      <c r="TK280"/>
      <c r="TL280"/>
      <c r="TM280"/>
      <c r="TN280"/>
      <c r="TO280"/>
      <c r="TP280"/>
      <c r="TQ280"/>
      <c r="TR280"/>
      <c r="TS280"/>
      <c r="TT280"/>
      <c r="TU280"/>
      <c r="TV280"/>
      <c r="TW280"/>
      <c r="TX280"/>
      <c r="TY280"/>
      <c r="TZ280"/>
      <c r="UA280"/>
      <c r="UB280"/>
      <c r="UC280"/>
      <c r="UD280"/>
      <c r="UE280"/>
      <c r="UF280"/>
      <c r="UG280"/>
      <c r="UH280"/>
      <c r="UI280"/>
      <c r="UJ280"/>
      <c r="UK280"/>
      <c r="UL280"/>
      <c r="UM280"/>
      <c r="UN280"/>
      <c r="UO280"/>
      <c r="UP280"/>
      <c r="UQ280"/>
      <c r="UR280"/>
      <c r="US280"/>
      <c r="UT280"/>
      <c r="UU280"/>
      <c r="UV280"/>
      <c r="UW280"/>
      <c r="UX280"/>
      <c r="UY280"/>
      <c r="UZ280"/>
      <c r="VA280"/>
      <c r="VB280"/>
      <c r="VC280"/>
      <c r="VD280"/>
      <c r="VE280"/>
      <c r="VF280"/>
      <c r="VG280"/>
      <c r="VH280"/>
      <c r="VI280"/>
      <c r="VJ280"/>
      <c r="VK280"/>
      <c r="VL280"/>
      <c r="VM280"/>
      <c r="VN280"/>
      <c r="VO280"/>
      <c r="VP280"/>
      <c r="VQ280"/>
      <c r="VR280"/>
      <c r="VS280"/>
      <c r="VT280"/>
      <c r="VU280"/>
      <c r="VV280"/>
      <c r="VW280"/>
      <c r="VX280"/>
      <c r="VY280"/>
      <c r="VZ280"/>
      <c r="WA280"/>
      <c r="WB280"/>
      <c r="WC280"/>
      <c r="WD280"/>
      <c r="WE280"/>
      <c r="WF280"/>
      <c r="WG280"/>
      <c r="WH280"/>
      <c r="WI280"/>
      <c r="WJ280"/>
      <c r="WK280"/>
      <c r="WL280"/>
      <c r="WM280"/>
      <c r="WN280"/>
      <c r="WO280"/>
      <c r="WP280"/>
      <c r="WQ280"/>
      <c r="WR280"/>
      <c r="WS280"/>
      <c r="WT280"/>
      <c r="WU280"/>
      <c r="WV280"/>
      <c r="WW280"/>
      <c r="WX280"/>
      <c r="WY280"/>
      <c r="WZ280"/>
      <c r="XA280"/>
      <c r="XB280"/>
      <c r="XC280"/>
      <c r="XD280"/>
      <c r="XE280"/>
      <c r="XF280"/>
      <c r="XG280"/>
      <c r="XH280"/>
      <c r="XI280"/>
      <c r="XJ280"/>
      <c r="XK280"/>
      <c r="XL280"/>
      <c r="XM280"/>
      <c r="XN280"/>
      <c r="XO280"/>
      <c r="XP280"/>
      <c r="XQ280"/>
      <c r="XR280"/>
      <c r="XS280"/>
      <c r="XT280"/>
      <c r="XU280"/>
      <c r="XV280"/>
      <c r="XW280"/>
      <c r="XX280"/>
      <c r="XY280"/>
      <c r="XZ280"/>
      <c r="YA280"/>
      <c r="YB280"/>
      <c r="YC280"/>
      <c r="YD280"/>
      <c r="YE280"/>
      <c r="YF280"/>
      <c r="YG280"/>
      <c r="YH280"/>
      <c r="YI280"/>
      <c r="YJ280"/>
      <c r="YK280"/>
      <c r="YL280"/>
      <c r="YM280"/>
      <c r="YN280"/>
      <c r="YO280"/>
      <c r="YP280"/>
      <c r="YQ280"/>
      <c r="YR280"/>
      <c r="YS280"/>
    </row>
    <row r="281" spans="1:669" s="35" customFormat="1" ht="15.75" x14ac:dyDescent="0.25">
      <c r="A281"/>
      <c r="B281" s="11"/>
      <c r="C281" s="11"/>
      <c r="D281" s="11"/>
      <c r="E281" s="28"/>
      <c r="F281" s="28"/>
      <c r="G281" s="102"/>
      <c r="H281" s="107"/>
      <c r="I281" s="102"/>
      <c r="J281" s="102"/>
      <c r="K281" s="102"/>
      <c r="L281" s="102"/>
      <c r="M281" s="107"/>
      <c r="O281" s="64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  <c r="AC281" s="32"/>
      <c r="AD281" s="32"/>
      <c r="AE281" s="32"/>
      <c r="AF281" s="32"/>
      <c r="AG281" s="32"/>
      <c r="AH281" s="32"/>
      <c r="AI281" s="32"/>
      <c r="AJ281" s="32"/>
      <c r="AK281" s="32"/>
      <c r="AL281" s="32"/>
      <c r="AM281" s="32"/>
      <c r="AN281" s="32"/>
      <c r="AO281" s="32"/>
      <c r="AP281" s="32"/>
      <c r="AQ281" s="32"/>
      <c r="AR281" s="32"/>
      <c r="AS281" s="32"/>
      <c r="AT281" s="32"/>
      <c r="AU281" s="32"/>
      <c r="AV281" s="32"/>
      <c r="AW281" s="32"/>
      <c r="AX281" s="32"/>
      <c r="AY281" s="32"/>
      <c r="AZ281" s="32"/>
      <c r="BA281" s="32"/>
      <c r="BB281" s="32"/>
      <c r="BC281" s="32"/>
      <c r="BD281" s="32"/>
      <c r="BE281" s="32"/>
      <c r="BF281" s="32"/>
      <c r="BG281" s="32"/>
      <c r="BH281" s="32"/>
      <c r="BI281" s="32"/>
      <c r="BJ281" s="32"/>
      <c r="BK281" s="32"/>
      <c r="BL281" s="32"/>
      <c r="BM281" s="32"/>
      <c r="BN281" s="32"/>
      <c r="BO281" s="32"/>
      <c r="BP281" s="32"/>
      <c r="BQ281" s="32"/>
      <c r="BR281" s="32"/>
      <c r="BS281" s="32"/>
      <c r="BT281" s="32"/>
      <c r="BU281" s="32"/>
      <c r="BV281" s="32"/>
      <c r="BW281" s="32"/>
      <c r="BX281" s="32"/>
      <c r="BY281" s="32"/>
      <c r="BZ281" s="32"/>
      <c r="CA281" s="32"/>
      <c r="CB281" s="32"/>
      <c r="CC281" s="32"/>
      <c r="CD281" s="32"/>
      <c r="CE281" s="32"/>
      <c r="CF281" s="32"/>
      <c r="CG281" s="32"/>
      <c r="CH281" s="32"/>
      <c r="CI281" s="32"/>
      <c r="CJ281" s="32"/>
      <c r="CK281" s="32"/>
      <c r="CL281" s="32"/>
      <c r="CM281" s="32"/>
      <c r="CN281" s="32"/>
      <c r="CO281" s="32"/>
      <c r="CP281" s="32"/>
      <c r="CQ281" s="32"/>
      <c r="CR281" s="32"/>
      <c r="CS281" s="32"/>
      <c r="CT281" s="32"/>
      <c r="CU281" s="32"/>
      <c r="CV281" s="32"/>
      <c r="CW281" s="32"/>
      <c r="CX281" s="32"/>
      <c r="CY281" s="32"/>
      <c r="CZ281" s="32"/>
      <c r="DA281" s="32"/>
      <c r="DB281" s="32"/>
      <c r="DC281" s="32"/>
      <c r="DD281" s="32"/>
      <c r="DE281" s="32"/>
      <c r="DF281" s="32"/>
      <c r="DG281" s="32"/>
      <c r="DH281" s="32"/>
      <c r="DI281" s="32"/>
      <c r="DJ281" s="32"/>
      <c r="DK281" s="32"/>
      <c r="DL281" s="32"/>
      <c r="DM281" s="32"/>
      <c r="DN281" s="32"/>
      <c r="DO281" s="32"/>
      <c r="DP281" s="32"/>
      <c r="DQ281" s="32"/>
      <c r="DR281" s="32"/>
      <c r="DS281" s="32"/>
      <c r="DT281" s="32"/>
      <c r="DU281" s="32"/>
      <c r="DV281" s="32"/>
      <c r="DW281" s="32"/>
      <c r="DX281" s="32"/>
      <c r="DY281" s="32"/>
      <c r="DZ281" s="32"/>
      <c r="EA281" s="32"/>
      <c r="EB281" s="32"/>
      <c r="EC281" s="32"/>
      <c r="ED281" s="32"/>
      <c r="EE281" s="32"/>
      <c r="EF281" s="32"/>
      <c r="EG281" s="32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  <c r="OF281"/>
      <c r="OG281"/>
      <c r="OH281"/>
      <c r="OI281"/>
      <c r="OJ281"/>
      <c r="OK281"/>
      <c r="OL281"/>
      <c r="OM281"/>
      <c r="ON281"/>
      <c r="OO281"/>
      <c r="OP281"/>
      <c r="OQ281"/>
      <c r="OR281"/>
      <c r="OS281"/>
      <c r="OT281"/>
      <c r="OU281"/>
      <c r="OV281"/>
      <c r="OW281"/>
      <c r="OX281"/>
      <c r="OY281"/>
      <c r="OZ281"/>
      <c r="PA281"/>
      <c r="PB281"/>
      <c r="PC281"/>
      <c r="PD281"/>
      <c r="PE281"/>
      <c r="PF281"/>
      <c r="PG281"/>
      <c r="PH281"/>
      <c r="PI281"/>
      <c r="PJ281"/>
      <c r="PK281"/>
      <c r="PL281"/>
      <c r="PM281"/>
      <c r="PN281"/>
      <c r="PO281"/>
      <c r="PP281"/>
      <c r="PQ281"/>
      <c r="PR281"/>
      <c r="PS281"/>
      <c r="PT281"/>
      <c r="PU281"/>
      <c r="PV281"/>
      <c r="PW281"/>
      <c r="PX281"/>
      <c r="PY281"/>
      <c r="PZ281"/>
      <c r="QA281"/>
      <c r="QB281"/>
      <c r="QC281"/>
      <c r="QD281"/>
      <c r="QE281"/>
      <c r="QF281"/>
      <c r="QG281"/>
      <c r="QH281"/>
      <c r="QI281"/>
      <c r="QJ281"/>
      <c r="QK281"/>
      <c r="QL281"/>
      <c r="QM281"/>
      <c r="QN281"/>
      <c r="QO281"/>
      <c r="QP281"/>
      <c r="QQ281"/>
      <c r="QR281"/>
      <c r="QS281"/>
      <c r="QT281"/>
      <c r="QU281"/>
      <c r="QV281"/>
      <c r="QW281"/>
      <c r="QX281"/>
      <c r="QY281"/>
      <c r="QZ281"/>
      <c r="RA281"/>
      <c r="RB281"/>
      <c r="RC281"/>
      <c r="RD281"/>
      <c r="RE281"/>
      <c r="RF281"/>
      <c r="RG281"/>
      <c r="RH281"/>
      <c r="RI281"/>
      <c r="RJ281"/>
      <c r="RK281"/>
      <c r="RL281"/>
      <c r="RM281"/>
      <c r="RN281"/>
      <c r="RO281"/>
      <c r="RP281"/>
      <c r="RQ281"/>
      <c r="RR281"/>
      <c r="RS281"/>
      <c r="RT281"/>
      <c r="RU281"/>
      <c r="RV281"/>
      <c r="RW281"/>
      <c r="RX281"/>
      <c r="RY281"/>
      <c r="RZ281"/>
      <c r="SA281"/>
      <c r="SB281"/>
      <c r="SC281"/>
      <c r="SD281"/>
      <c r="SE281"/>
      <c r="SF281"/>
      <c r="SG281"/>
      <c r="SH281"/>
      <c r="SI281"/>
      <c r="SJ281"/>
      <c r="SK281"/>
      <c r="SL281"/>
      <c r="SM281"/>
      <c r="SN281"/>
      <c r="SO281"/>
      <c r="SP281"/>
      <c r="SQ281"/>
      <c r="SR281"/>
      <c r="SS281"/>
      <c r="ST281"/>
      <c r="SU281"/>
      <c r="SV281"/>
      <c r="SW281"/>
      <c r="SX281"/>
      <c r="SY281"/>
      <c r="SZ281"/>
      <c r="TA281"/>
      <c r="TB281"/>
      <c r="TC281"/>
      <c r="TD281"/>
      <c r="TE281"/>
      <c r="TF281"/>
      <c r="TG281"/>
      <c r="TH281"/>
      <c r="TI281"/>
      <c r="TJ281"/>
      <c r="TK281"/>
      <c r="TL281"/>
      <c r="TM281"/>
      <c r="TN281"/>
      <c r="TO281"/>
      <c r="TP281"/>
      <c r="TQ281"/>
      <c r="TR281"/>
      <c r="TS281"/>
      <c r="TT281"/>
      <c r="TU281"/>
      <c r="TV281"/>
      <c r="TW281"/>
      <c r="TX281"/>
      <c r="TY281"/>
      <c r="TZ281"/>
      <c r="UA281"/>
      <c r="UB281"/>
      <c r="UC281"/>
      <c r="UD281"/>
      <c r="UE281"/>
      <c r="UF281"/>
      <c r="UG281"/>
      <c r="UH281"/>
      <c r="UI281"/>
      <c r="UJ281"/>
      <c r="UK281"/>
      <c r="UL281"/>
      <c r="UM281"/>
      <c r="UN281"/>
      <c r="UO281"/>
      <c r="UP281"/>
      <c r="UQ281"/>
      <c r="UR281"/>
      <c r="US281"/>
      <c r="UT281"/>
      <c r="UU281"/>
      <c r="UV281"/>
      <c r="UW281"/>
      <c r="UX281"/>
      <c r="UY281"/>
      <c r="UZ281"/>
      <c r="VA281"/>
      <c r="VB281"/>
      <c r="VC281"/>
      <c r="VD281"/>
      <c r="VE281"/>
      <c r="VF281"/>
      <c r="VG281"/>
      <c r="VH281"/>
      <c r="VI281"/>
      <c r="VJ281"/>
      <c r="VK281"/>
      <c r="VL281"/>
      <c r="VM281"/>
      <c r="VN281"/>
      <c r="VO281"/>
      <c r="VP281"/>
      <c r="VQ281"/>
      <c r="VR281"/>
      <c r="VS281"/>
      <c r="VT281"/>
      <c r="VU281"/>
      <c r="VV281"/>
      <c r="VW281"/>
      <c r="VX281"/>
      <c r="VY281"/>
      <c r="VZ281"/>
      <c r="WA281"/>
      <c r="WB281"/>
      <c r="WC281"/>
      <c r="WD281"/>
      <c r="WE281"/>
      <c r="WF281"/>
      <c r="WG281"/>
      <c r="WH281"/>
      <c r="WI281"/>
      <c r="WJ281"/>
      <c r="WK281"/>
      <c r="WL281"/>
      <c r="WM281"/>
      <c r="WN281"/>
      <c r="WO281"/>
      <c r="WP281"/>
      <c r="WQ281"/>
      <c r="WR281"/>
      <c r="WS281"/>
      <c r="WT281"/>
      <c r="WU281"/>
      <c r="WV281"/>
      <c r="WW281"/>
      <c r="WX281"/>
      <c r="WY281"/>
      <c r="WZ281"/>
      <c r="XA281"/>
      <c r="XB281"/>
      <c r="XC281"/>
      <c r="XD281"/>
      <c r="XE281"/>
      <c r="XF281"/>
      <c r="XG281"/>
      <c r="XH281"/>
      <c r="XI281"/>
      <c r="XJ281"/>
      <c r="XK281"/>
      <c r="XL281"/>
      <c r="XM281"/>
      <c r="XN281"/>
      <c r="XO281"/>
      <c r="XP281"/>
      <c r="XQ281"/>
      <c r="XR281"/>
      <c r="XS281"/>
      <c r="XT281"/>
      <c r="XU281"/>
      <c r="XV281"/>
      <c r="XW281"/>
      <c r="XX281"/>
      <c r="XY281"/>
      <c r="XZ281"/>
      <c r="YA281"/>
      <c r="YB281"/>
      <c r="YC281"/>
      <c r="YD281"/>
      <c r="YE281"/>
      <c r="YF281"/>
      <c r="YG281"/>
      <c r="YH281"/>
      <c r="YI281"/>
      <c r="YJ281"/>
      <c r="YK281"/>
      <c r="YL281"/>
      <c r="YM281"/>
      <c r="YN281"/>
      <c r="YO281"/>
      <c r="YP281"/>
      <c r="YQ281"/>
      <c r="YR281"/>
      <c r="YS281"/>
    </row>
    <row r="282" spans="1:669" x14ac:dyDescent="0.25"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  <c r="AC282" s="32"/>
      <c r="AD282" s="32"/>
      <c r="AE282" s="32"/>
      <c r="AF282" s="32"/>
      <c r="AG282" s="32"/>
      <c r="AH282" s="32"/>
      <c r="AI282" s="32"/>
      <c r="AJ282" s="32"/>
      <c r="AK282" s="32"/>
      <c r="AL282" s="32"/>
      <c r="AM282" s="32"/>
      <c r="AN282" s="32"/>
      <c r="AO282" s="32"/>
      <c r="AP282" s="32"/>
      <c r="AQ282" s="32"/>
      <c r="AR282" s="32"/>
      <c r="AS282" s="32"/>
      <c r="AT282" s="32"/>
      <c r="AU282" s="32"/>
      <c r="AV282" s="32"/>
      <c r="AW282" s="32"/>
      <c r="AX282" s="32"/>
      <c r="AY282" s="32"/>
      <c r="AZ282" s="32"/>
      <c r="BA282" s="32"/>
      <c r="BB282" s="32"/>
      <c r="BC282" s="32"/>
      <c r="BD282" s="32"/>
      <c r="BE282" s="32"/>
      <c r="BF282" s="32"/>
      <c r="BG282" s="32"/>
      <c r="BH282" s="32"/>
      <c r="BI282" s="32"/>
      <c r="BJ282" s="32"/>
      <c r="BK282" s="32"/>
      <c r="BL282" s="32"/>
      <c r="BM282" s="32"/>
      <c r="BN282" s="32"/>
      <c r="BO282" s="32"/>
      <c r="BP282" s="32"/>
      <c r="BQ282" s="32"/>
      <c r="BR282" s="32"/>
      <c r="BS282" s="32"/>
      <c r="BT282" s="32"/>
      <c r="BU282" s="32"/>
      <c r="BV282" s="32"/>
      <c r="BW282" s="32"/>
      <c r="BX282" s="32"/>
      <c r="BY282" s="32"/>
      <c r="BZ282" s="32"/>
      <c r="CA282" s="32"/>
      <c r="CB282" s="32"/>
      <c r="CC282" s="32"/>
      <c r="CD282" s="32"/>
      <c r="CE282" s="32"/>
      <c r="CF282" s="32"/>
      <c r="CG282" s="32"/>
      <c r="CH282" s="32"/>
      <c r="CI282" s="32"/>
      <c r="CJ282" s="32"/>
      <c r="CK282" s="32"/>
      <c r="CL282" s="32"/>
      <c r="CM282" s="32"/>
      <c r="CN282" s="32"/>
      <c r="CO282" s="32"/>
      <c r="CP282" s="32"/>
      <c r="CQ282" s="32"/>
      <c r="CR282" s="32"/>
      <c r="CS282" s="32"/>
      <c r="CT282" s="32"/>
      <c r="CU282" s="32"/>
      <c r="CV282" s="32"/>
      <c r="CW282" s="32"/>
      <c r="CX282" s="32"/>
      <c r="CY282" s="32"/>
      <c r="CZ282" s="32"/>
      <c r="DA282" s="32"/>
      <c r="DB282" s="32"/>
      <c r="DC282" s="32"/>
      <c r="DD282" s="32"/>
      <c r="DE282" s="32"/>
      <c r="DF282" s="32"/>
      <c r="DG282" s="32"/>
      <c r="DH282" s="32"/>
      <c r="DI282" s="32"/>
      <c r="DJ282" s="32"/>
      <c r="DK282" s="32"/>
      <c r="DL282" s="32"/>
      <c r="DM282" s="32"/>
      <c r="DN282" s="32"/>
      <c r="DO282" s="32"/>
      <c r="DP282" s="32"/>
      <c r="DQ282" s="32"/>
      <c r="DR282" s="32"/>
      <c r="DS282" s="32"/>
      <c r="DT282" s="32"/>
      <c r="DU282" s="32"/>
      <c r="DV282" s="32"/>
      <c r="DW282" s="32"/>
      <c r="DX282" s="32"/>
      <c r="DY282" s="32"/>
      <c r="DZ282" s="32"/>
      <c r="EA282" s="32"/>
      <c r="EB282" s="32"/>
      <c r="EC282" s="32"/>
      <c r="ED282" s="32"/>
      <c r="EE282" s="32"/>
      <c r="EF282" s="32"/>
      <c r="EG282" s="32"/>
    </row>
    <row r="283" spans="1:669" x14ac:dyDescent="0.25"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  <c r="AC283" s="32"/>
      <c r="AD283" s="32"/>
      <c r="AE283" s="32"/>
      <c r="AF283" s="32"/>
      <c r="AG283" s="32"/>
      <c r="AH283" s="32"/>
      <c r="AI283" s="32"/>
      <c r="AJ283" s="32"/>
      <c r="AK283" s="32"/>
      <c r="AL283" s="32"/>
      <c r="AM283" s="32"/>
      <c r="AN283" s="32"/>
      <c r="AO283" s="32"/>
      <c r="AP283" s="32"/>
      <c r="AQ283" s="32"/>
      <c r="AR283" s="32"/>
      <c r="AS283" s="32"/>
      <c r="AT283" s="32"/>
      <c r="AU283" s="32"/>
      <c r="AV283" s="32"/>
      <c r="AW283" s="32"/>
      <c r="AX283" s="32"/>
      <c r="AY283" s="32"/>
      <c r="AZ283" s="32"/>
      <c r="BA283" s="32"/>
      <c r="BB283" s="32"/>
      <c r="BC283" s="32"/>
      <c r="BD283" s="32"/>
      <c r="BE283" s="32"/>
      <c r="BF283" s="32"/>
      <c r="BG283" s="32"/>
      <c r="BH283" s="32"/>
      <c r="BI283" s="32"/>
      <c r="BJ283" s="32"/>
      <c r="BK283" s="32"/>
      <c r="BL283" s="32"/>
      <c r="BM283" s="32"/>
      <c r="BN283" s="32"/>
      <c r="BO283" s="32"/>
      <c r="BP283" s="32"/>
      <c r="BQ283" s="32"/>
      <c r="BR283" s="32"/>
      <c r="BS283" s="32"/>
      <c r="BT283" s="32"/>
      <c r="BU283" s="32"/>
      <c r="BV283" s="32"/>
      <c r="BW283" s="32"/>
      <c r="BX283" s="32"/>
      <c r="BY283" s="32"/>
      <c r="BZ283" s="32"/>
      <c r="CA283" s="32"/>
      <c r="CB283" s="32"/>
      <c r="CC283" s="32"/>
      <c r="CD283" s="32"/>
      <c r="CE283" s="32"/>
      <c r="CF283" s="32"/>
      <c r="CG283" s="32"/>
      <c r="CH283" s="32"/>
      <c r="CI283" s="32"/>
      <c r="CJ283" s="32"/>
      <c r="CK283" s="32"/>
      <c r="CL283" s="32"/>
      <c r="CM283" s="32"/>
      <c r="CN283" s="32"/>
      <c r="CO283" s="32"/>
      <c r="CP283" s="32"/>
      <c r="CQ283" s="32"/>
      <c r="CR283" s="32"/>
      <c r="CS283" s="32"/>
      <c r="CT283" s="32"/>
      <c r="CU283" s="32"/>
      <c r="CV283" s="32"/>
      <c r="CW283" s="32"/>
      <c r="CX283" s="32"/>
      <c r="CY283" s="32"/>
      <c r="CZ283" s="32"/>
      <c r="DA283" s="32"/>
      <c r="DB283" s="32"/>
      <c r="DC283" s="32"/>
      <c r="DD283" s="32"/>
      <c r="DE283" s="32"/>
      <c r="DF283" s="32"/>
      <c r="DG283" s="32"/>
      <c r="DH283" s="32"/>
      <c r="DI283" s="32"/>
      <c r="DJ283" s="32"/>
      <c r="DK283" s="32"/>
      <c r="DL283" s="32"/>
      <c r="DM283" s="32"/>
      <c r="DN283" s="32"/>
      <c r="DO283" s="32"/>
      <c r="DP283" s="32"/>
      <c r="DQ283" s="32"/>
      <c r="DR283" s="32"/>
      <c r="DS283" s="32"/>
      <c r="DT283" s="32"/>
      <c r="DU283" s="32"/>
      <c r="DV283" s="32"/>
      <c r="DW283" s="32"/>
      <c r="DX283" s="32"/>
      <c r="DY283" s="32"/>
      <c r="DZ283" s="32"/>
      <c r="EA283" s="32"/>
      <c r="EB283" s="32"/>
      <c r="EC283" s="32"/>
      <c r="ED283" s="32"/>
      <c r="EE283" s="32"/>
      <c r="EF283" s="32"/>
      <c r="EG283" s="32"/>
    </row>
    <row r="284" spans="1:669" x14ac:dyDescent="0.25"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  <c r="AC284" s="32"/>
      <c r="AD284" s="32"/>
      <c r="AE284" s="32"/>
      <c r="AF284" s="32"/>
      <c r="AG284" s="32"/>
      <c r="AH284" s="32"/>
      <c r="AI284" s="32"/>
      <c r="AJ284" s="32"/>
      <c r="AK284" s="32"/>
      <c r="AL284" s="32"/>
      <c r="AM284" s="32"/>
      <c r="AN284" s="32"/>
      <c r="AO284" s="32"/>
      <c r="AP284" s="32"/>
      <c r="AQ284" s="32"/>
      <c r="AR284" s="32"/>
      <c r="AS284" s="32"/>
      <c r="AT284" s="32"/>
      <c r="AU284" s="32"/>
      <c r="AV284" s="32"/>
      <c r="AW284" s="32"/>
      <c r="AX284" s="32"/>
      <c r="AY284" s="32"/>
      <c r="AZ284" s="32"/>
      <c r="BA284" s="32"/>
      <c r="BB284" s="32"/>
      <c r="BC284" s="32"/>
      <c r="BD284" s="32"/>
      <c r="BE284" s="32"/>
      <c r="BF284" s="32"/>
      <c r="BG284" s="32"/>
      <c r="BH284" s="32"/>
      <c r="BI284" s="32"/>
      <c r="BJ284" s="32"/>
      <c r="BK284" s="32"/>
      <c r="BL284" s="32"/>
      <c r="BM284" s="32"/>
      <c r="BN284" s="32"/>
      <c r="BO284" s="32"/>
      <c r="BP284" s="32"/>
      <c r="BQ284" s="32"/>
      <c r="BR284" s="32"/>
      <c r="BS284" s="32"/>
      <c r="BT284" s="32"/>
      <c r="BU284" s="32"/>
      <c r="BV284" s="32"/>
      <c r="BW284" s="32"/>
      <c r="BX284" s="32"/>
      <c r="BY284" s="32"/>
      <c r="BZ284" s="32"/>
      <c r="CA284" s="32"/>
      <c r="CB284" s="32"/>
      <c r="CC284" s="32"/>
      <c r="CD284" s="32"/>
      <c r="CE284" s="32"/>
      <c r="CF284" s="32"/>
      <c r="CG284" s="32"/>
      <c r="CH284" s="32"/>
      <c r="CI284" s="32"/>
      <c r="CJ284" s="32"/>
      <c r="CK284" s="32"/>
      <c r="CL284" s="32"/>
      <c r="CM284" s="32"/>
      <c r="CN284" s="32"/>
      <c r="CO284" s="32"/>
      <c r="CP284" s="32"/>
      <c r="CQ284" s="32"/>
      <c r="CR284" s="32"/>
      <c r="CS284" s="32"/>
      <c r="CT284" s="32"/>
      <c r="CU284" s="32"/>
      <c r="CV284" s="32"/>
      <c r="CW284" s="32"/>
      <c r="CX284" s="32"/>
      <c r="CY284" s="32"/>
      <c r="CZ284" s="32"/>
      <c r="DA284" s="32"/>
      <c r="DB284" s="32"/>
      <c r="DC284" s="32"/>
      <c r="DD284" s="32"/>
      <c r="DE284" s="32"/>
      <c r="DF284" s="32"/>
      <c r="DG284" s="32"/>
      <c r="DH284" s="32"/>
      <c r="DI284" s="32"/>
      <c r="DJ284" s="32"/>
      <c r="DK284" s="32"/>
      <c r="DL284" s="32"/>
      <c r="DM284" s="32"/>
      <c r="DN284" s="32"/>
      <c r="DO284" s="32"/>
      <c r="DP284" s="32"/>
      <c r="DQ284" s="32"/>
      <c r="DR284" s="32"/>
      <c r="DS284" s="32"/>
      <c r="DT284" s="32"/>
      <c r="DU284" s="32"/>
      <c r="DV284" s="32"/>
      <c r="DW284" s="32"/>
      <c r="DX284" s="32"/>
      <c r="DY284" s="32"/>
      <c r="DZ284" s="32"/>
      <c r="EA284" s="32"/>
      <c r="EB284" s="32"/>
      <c r="EC284" s="32"/>
      <c r="ED284" s="32"/>
      <c r="EE284" s="32"/>
      <c r="EF284" s="32"/>
      <c r="EG284" s="32"/>
    </row>
    <row r="285" spans="1:669" x14ac:dyDescent="0.25"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32"/>
      <c r="AI285" s="32"/>
      <c r="AJ285" s="32"/>
      <c r="AK285" s="32"/>
      <c r="AL285" s="32"/>
      <c r="AM285" s="32"/>
      <c r="AN285" s="32"/>
      <c r="AO285" s="32"/>
      <c r="AP285" s="32"/>
      <c r="AQ285" s="32"/>
      <c r="AR285" s="32"/>
      <c r="AS285" s="32"/>
      <c r="AT285" s="32"/>
      <c r="AU285" s="32"/>
      <c r="AV285" s="32"/>
      <c r="AW285" s="32"/>
      <c r="AX285" s="32"/>
      <c r="AY285" s="32"/>
      <c r="AZ285" s="32"/>
      <c r="BA285" s="32"/>
      <c r="BB285" s="32"/>
      <c r="BC285" s="32"/>
      <c r="BD285" s="32"/>
      <c r="BE285" s="32"/>
      <c r="BF285" s="32"/>
      <c r="BG285" s="32"/>
      <c r="BH285" s="32"/>
      <c r="BI285" s="32"/>
      <c r="BJ285" s="32"/>
      <c r="BK285" s="32"/>
      <c r="BL285" s="32"/>
      <c r="BM285" s="32"/>
      <c r="BN285" s="32"/>
      <c r="BO285" s="32"/>
      <c r="BP285" s="32"/>
      <c r="BQ285" s="32"/>
      <c r="BR285" s="32"/>
      <c r="BS285" s="32"/>
      <c r="BT285" s="32"/>
      <c r="BU285" s="32"/>
      <c r="BV285" s="32"/>
      <c r="BW285" s="32"/>
      <c r="BX285" s="32"/>
      <c r="BY285" s="32"/>
      <c r="BZ285" s="32"/>
      <c r="CA285" s="32"/>
      <c r="CB285" s="32"/>
      <c r="CC285" s="32"/>
      <c r="CD285" s="32"/>
      <c r="CE285" s="32"/>
      <c r="CF285" s="32"/>
      <c r="CG285" s="32"/>
      <c r="CH285" s="32"/>
      <c r="CI285" s="32"/>
      <c r="CJ285" s="32"/>
      <c r="CK285" s="32"/>
      <c r="CL285" s="32"/>
      <c r="CM285" s="32"/>
      <c r="CN285" s="32"/>
      <c r="CO285" s="32"/>
      <c r="CP285" s="32"/>
      <c r="CQ285" s="32"/>
      <c r="CR285" s="32"/>
      <c r="CS285" s="32"/>
      <c r="CT285" s="32"/>
      <c r="CU285" s="32"/>
      <c r="CV285" s="32"/>
      <c r="CW285" s="32"/>
      <c r="CX285" s="32"/>
      <c r="CY285" s="32"/>
      <c r="CZ285" s="32"/>
      <c r="DA285" s="32"/>
      <c r="DB285" s="32"/>
      <c r="DC285" s="32"/>
      <c r="DD285" s="32"/>
      <c r="DE285" s="32"/>
      <c r="DF285" s="32"/>
      <c r="DG285" s="32"/>
      <c r="DH285" s="32"/>
      <c r="DI285" s="32"/>
      <c r="DJ285" s="32"/>
      <c r="DK285" s="32"/>
      <c r="DL285" s="32"/>
      <c r="DM285" s="32"/>
      <c r="DN285" s="32"/>
      <c r="DO285" s="32"/>
      <c r="DP285" s="32"/>
      <c r="DQ285" s="32"/>
      <c r="DR285" s="32"/>
      <c r="DS285" s="32"/>
      <c r="DT285" s="32"/>
      <c r="DU285" s="32"/>
      <c r="DV285" s="32"/>
      <c r="DW285" s="32"/>
      <c r="DX285" s="32"/>
      <c r="DY285" s="32"/>
      <c r="DZ285" s="32"/>
      <c r="EA285" s="32"/>
      <c r="EB285" s="32"/>
      <c r="EC285" s="32"/>
      <c r="ED285" s="32"/>
      <c r="EE285" s="32"/>
      <c r="EF285" s="32"/>
      <c r="EG285" s="32"/>
    </row>
    <row r="286" spans="1:669" x14ac:dyDescent="0.25"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  <c r="AC286" s="32"/>
      <c r="AD286" s="32"/>
      <c r="AE286" s="32"/>
      <c r="AF286" s="32"/>
      <c r="AG286" s="32"/>
      <c r="AH286" s="32"/>
      <c r="AI286" s="32"/>
      <c r="AJ286" s="32"/>
      <c r="AK286" s="32"/>
      <c r="AL286" s="32"/>
      <c r="AM286" s="32"/>
      <c r="AN286" s="32"/>
      <c r="AO286" s="32"/>
      <c r="AP286" s="32"/>
      <c r="AQ286" s="32"/>
      <c r="AR286" s="32"/>
      <c r="AS286" s="32"/>
      <c r="AT286" s="32"/>
      <c r="AU286" s="32"/>
      <c r="AV286" s="32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32"/>
      <c r="BH286" s="32"/>
      <c r="BI286" s="32"/>
      <c r="BJ286" s="32"/>
      <c r="BK286" s="32"/>
      <c r="BL286" s="32"/>
      <c r="BM286" s="32"/>
      <c r="BN286" s="32"/>
      <c r="BO286" s="32"/>
      <c r="BP286" s="32"/>
      <c r="BQ286" s="32"/>
      <c r="BR286" s="32"/>
      <c r="BS286" s="32"/>
      <c r="BT286" s="32"/>
      <c r="BU286" s="32"/>
      <c r="BV286" s="32"/>
      <c r="BW286" s="32"/>
      <c r="BX286" s="32"/>
      <c r="BY286" s="32"/>
      <c r="BZ286" s="32"/>
      <c r="CA286" s="32"/>
      <c r="CB286" s="32"/>
      <c r="CC286" s="32"/>
      <c r="CD286" s="32"/>
      <c r="CE286" s="32"/>
      <c r="CF286" s="32"/>
      <c r="CG286" s="32"/>
      <c r="CH286" s="32"/>
      <c r="CI286" s="32"/>
      <c r="CJ286" s="32"/>
      <c r="CK286" s="32"/>
      <c r="CL286" s="32"/>
      <c r="CM286" s="32"/>
      <c r="CN286" s="32"/>
      <c r="CO286" s="32"/>
      <c r="CP286" s="32"/>
      <c r="CQ286" s="32"/>
      <c r="CR286" s="32"/>
      <c r="CS286" s="32"/>
      <c r="CT286" s="32"/>
      <c r="CU286" s="32"/>
      <c r="CV286" s="32"/>
      <c r="CW286" s="32"/>
      <c r="CX286" s="32"/>
      <c r="CY286" s="32"/>
      <c r="CZ286" s="32"/>
      <c r="DA286" s="32"/>
      <c r="DB286" s="32"/>
      <c r="DC286" s="32"/>
      <c r="DD286" s="32"/>
      <c r="DE286" s="32"/>
      <c r="DF286" s="32"/>
      <c r="DG286" s="32"/>
      <c r="DH286" s="32"/>
      <c r="DI286" s="32"/>
      <c r="DJ286" s="32"/>
      <c r="DK286" s="32"/>
      <c r="DL286" s="32"/>
      <c r="DM286" s="32"/>
      <c r="DN286" s="32"/>
      <c r="DO286" s="32"/>
      <c r="DP286" s="32"/>
      <c r="DQ286" s="32"/>
      <c r="DR286" s="32"/>
      <c r="DS286" s="32"/>
      <c r="DT286" s="32"/>
      <c r="DU286" s="32"/>
      <c r="DV286" s="32"/>
      <c r="DW286" s="32"/>
      <c r="DX286" s="32"/>
      <c r="DY286" s="32"/>
      <c r="DZ286" s="32"/>
      <c r="EA286" s="32"/>
      <c r="EB286" s="32"/>
      <c r="EC286" s="32"/>
      <c r="ED286" s="32"/>
      <c r="EE286" s="32"/>
      <c r="EF286" s="32"/>
      <c r="EG286" s="32"/>
    </row>
    <row r="287" spans="1:669" x14ac:dyDescent="0.25"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  <c r="AC287" s="32"/>
      <c r="AD287" s="32"/>
      <c r="AE287" s="32"/>
      <c r="AF287" s="32"/>
      <c r="AG287" s="32"/>
      <c r="AH287" s="32"/>
      <c r="AI287" s="32"/>
      <c r="AJ287" s="32"/>
      <c r="AK287" s="32"/>
      <c r="AL287" s="32"/>
      <c r="AM287" s="32"/>
      <c r="AN287" s="32"/>
      <c r="AO287" s="32"/>
      <c r="AP287" s="32"/>
      <c r="AQ287" s="32"/>
      <c r="AR287" s="32"/>
      <c r="AS287" s="32"/>
      <c r="AT287" s="32"/>
      <c r="AU287" s="32"/>
      <c r="AV287" s="32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32"/>
      <c r="BH287" s="32"/>
      <c r="BI287" s="32"/>
      <c r="BJ287" s="32"/>
      <c r="BK287" s="32"/>
      <c r="BL287" s="32"/>
      <c r="BM287" s="32"/>
      <c r="BN287" s="32"/>
      <c r="BO287" s="32"/>
      <c r="BP287" s="32"/>
      <c r="BQ287" s="32"/>
      <c r="BR287" s="32"/>
      <c r="BS287" s="32"/>
      <c r="BT287" s="32"/>
      <c r="BU287" s="32"/>
      <c r="BV287" s="32"/>
      <c r="BW287" s="32"/>
      <c r="BX287" s="32"/>
      <c r="BY287" s="32"/>
      <c r="BZ287" s="32"/>
      <c r="CA287" s="32"/>
      <c r="CB287" s="32"/>
      <c r="CC287" s="32"/>
      <c r="CD287" s="32"/>
      <c r="CE287" s="32"/>
      <c r="CF287" s="32"/>
      <c r="CG287" s="32"/>
      <c r="CH287" s="32"/>
      <c r="CI287" s="32"/>
      <c r="CJ287" s="32"/>
      <c r="CK287" s="32"/>
      <c r="CL287" s="32"/>
      <c r="CM287" s="32"/>
      <c r="CN287" s="32"/>
      <c r="CO287" s="32"/>
      <c r="CP287" s="32"/>
      <c r="CQ287" s="32"/>
      <c r="CR287" s="32"/>
      <c r="CS287" s="32"/>
      <c r="CT287" s="32"/>
      <c r="CU287" s="32"/>
      <c r="CV287" s="32"/>
      <c r="CW287" s="32"/>
      <c r="CX287" s="32"/>
      <c r="CY287" s="32"/>
      <c r="CZ287" s="32"/>
      <c r="DA287" s="32"/>
      <c r="DB287" s="32"/>
      <c r="DC287" s="32"/>
      <c r="DD287" s="32"/>
      <c r="DE287" s="32"/>
      <c r="DF287" s="32"/>
      <c r="DG287" s="32"/>
      <c r="DH287" s="32"/>
      <c r="DI287" s="32"/>
      <c r="DJ287" s="32"/>
      <c r="DK287" s="32"/>
      <c r="DL287" s="32"/>
      <c r="DM287" s="32"/>
      <c r="DN287" s="32"/>
      <c r="DO287" s="32"/>
      <c r="DP287" s="32"/>
      <c r="DQ287" s="32"/>
      <c r="DR287" s="32"/>
      <c r="DS287" s="32"/>
      <c r="DT287" s="32"/>
      <c r="DU287" s="32"/>
      <c r="DV287" s="32"/>
      <c r="DW287" s="32"/>
      <c r="DX287" s="32"/>
      <c r="DY287" s="32"/>
      <c r="DZ287" s="32"/>
      <c r="EA287" s="32"/>
      <c r="EB287" s="32"/>
      <c r="EC287" s="32"/>
      <c r="ED287" s="32"/>
      <c r="EE287" s="32"/>
      <c r="EF287" s="32"/>
      <c r="EG287" s="32"/>
    </row>
    <row r="288" spans="1:669" x14ac:dyDescent="0.25"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  <c r="AC288" s="32"/>
      <c r="AD288" s="32"/>
      <c r="AE288" s="32"/>
      <c r="AF288" s="32"/>
      <c r="AG288" s="32"/>
      <c r="AH288" s="32"/>
      <c r="AI288" s="32"/>
      <c r="AJ288" s="32"/>
      <c r="AK288" s="32"/>
      <c r="AL288" s="32"/>
      <c r="AM288" s="32"/>
      <c r="AN288" s="32"/>
      <c r="AO288" s="32"/>
      <c r="AP288" s="32"/>
      <c r="AQ288" s="32"/>
      <c r="AR288" s="32"/>
      <c r="AS288" s="32"/>
      <c r="AT288" s="32"/>
      <c r="AU288" s="32"/>
      <c r="AV288" s="32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32"/>
      <c r="BH288" s="32"/>
      <c r="BI288" s="32"/>
      <c r="BJ288" s="32"/>
      <c r="BK288" s="32"/>
      <c r="BL288" s="32"/>
      <c r="BM288" s="32"/>
      <c r="BN288" s="32"/>
      <c r="BO288" s="32"/>
      <c r="BP288" s="32"/>
      <c r="BQ288" s="32"/>
      <c r="BR288" s="32"/>
      <c r="BS288" s="32"/>
      <c r="BT288" s="32"/>
      <c r="BU288" s="32"/>
      <c r="BV288" s="32"/>
      <c r="BW288" s="32"/>
      <c r="BX288" s="32"/>
      <c r="BY288" s="32"/>
      <c r="BZ288" s="32"/>
      <c r="CA288" s="32"/>
      <c r="CB288" s="32"/>
      <c r="CC288" s="32"/>
      <c r="CD288" s="32"/>
      <c r="CE288" s="32"/>
      <c r="CF288" s="32"/>
      <c r="CG288" s="32"/>
      <c r="CH288" s="32"/>
      <c r="CI288" s="32"/>
      <c r="CJ288" s="32"/>
      <c r="CK288" s="32"/>
      <c r="CL288" s="32"/>
      <c r="CM288" s="32"/>
      <c r="CN288" s="32"/>
      <c r="CO288" s="32"/>
      <c r="CP288" s="32"/>
      <c r="CQ288" s="32"/>
      <c r="CR288" s="32"/>
      <c r="CS288" s="32"/>
      <c r="CT288" s="32"/>
      <c r="CU288" s="32"/>
      <c r="CV288" s="32"/>
      <c r="CW288" s="32"/>
      <c r="CX288" s="32"/>
      <c r="CY288" s="32"/>
      <c r="CZ288" s="32"/>
      <c r="DA288" s="32"/>
      <c r="DB288" s="32"/>
      <c r="DC288" s="32"/>
      <c r="DD288" s="32"/>
      <c r="DE288" s="32"/>
      <c r="DF288" s="32"/>
      <c r="DG288" s="32"/>
      <c r="DH288" s="32"/>
      <c r="DI288" s="32"/>
      <c r="DJ288" s="32"/>
      <c r="DK288" s="32"/>
      <c r="DL288" s="32"/>
      <c r="DM288" s="32"/>
      <c r="DN288" s="32"/>
      <c r="DO288" s="32"/>
      <c r="DP288" s="32"/>
      <c r="DQ288" s="32"/>
      <c r="DR288" s="32"/>
      <c r="DS288" s="32"/>
      <c r="DT288" s="32"/>
      <c r="DU288" s="32"/>
      <c r="DV288" s="32"/>
      <c r="DW288" s="32"/>
      <c r="DX288" s="32"/>
      <c r="DY288" s="32"/>
      <c r="DZ288" s="32"/>
      <c r="EA288" s="32"/>
      <c r="EB288" s="32"/>
      <c r="EC288" s="32"/>
      <c r="ED288" s="32"/>
      <c r="EE288" s="32"/>
      <c r="EF288" s="32"/>
      <c r="EG288" s="32"/>
    </row>
    <row r="289" spans="1:137" x14ac:dyDescent="0.25">
      <c r="A289" s="27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  <c r="AC289" s="32"/>
      <c r="AD289" s="32"/>
      <c r="AE289" s="32"/>
      <c r="AF289" s="32"/>
      <c r="AG289" s="32"/>
      <c r="AH289" s="32"/>
      <c r="AI289" s="32"/>
      <c r="AJ289" s="32"/>
      <c r="AK289" s="32"/>
      <c r="AL289" s="32"/>
      <c r="AM289" s="32"/>
      <c r="AN289" s="32"/>
      <c r="AO289" s="32"/>
      <c r="AP289" s="32"/>
      <c r="AQ289" s="32"/>
      <c r="AR289" s="32"/>
      <c r="AS289" s="32"/>
      <c r="AT289" s="32"/>
      <c r="AU289" s="32"/>
      <c r="AV289" s="32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32"/>
      <c r="BH289" s="32"/>
      <c r="BI289" s="32"/>
      <c r="BJ289" s="32"/>
      <c r="BK289" s="32"/>
      <c r="BL289" s="32"/>
      <c r="BM289" s="32"/>
      <c r="BN289" s="32"/>
      <c r="BO289" s="32"/>
      <c r="BP289" s="32"/>
      <c r="BQ289" s="32"/>
      <c r="BR289" s="32"/>
      <c r="BS289" s="32"/>
      <c r="BT289" s="32"/>
      <c r="BU289" s="32"/>
      <c r="BV289" s="32"/>
      <c r="BW289" s="32"/>
      <c r="BX289" s="32"/>
      <c r="BY289" s="32"/>
      <c r="BZ289" s="32"/>
      <c r="CA289" s="32"/>
      <c r="CB289" s="32"/>
      <c r="CC289" s="32"/>
      <c r="CD289" s="32"/>
      <c r="CE289" s="32"/>
      <c r="CF289" s="32"/>
      <c r="CG289" s="32"/>
      <c r="CH289" s="32"/>
      <c r="CI289" s="32"/>
      <c r="CJ289" s="32"/>
      <c r="CK289" s="32"/>
      <c r="CL289" s="32"/>
      <c r="CM289" s="32"/>
      <c r="CN289" s="32"/>
      <c r="CO289" s="32"/>
      <c r="CP289" s="32"/>
      <c r="CQ289" s="32"/>
      <c r="CR289" s="32"/>
      <c r="CS289" s="32"/>
      <c r="CT289" s="32"/>
      <c r="CU289" s="32"/>
      <c r="CV289" s="32"/>
      <c r="CW289" s="32"/>
      <c r="CX289" s="32"/>
      <c r="CY289" s="32"/>
      <c r="CZ289" s="32"/>
      <c r="DA289" s="32"/>
      <c r="DB289" s="32"/>
      <c r="DC289" s="32"/>
      <c r="DD289" s="32"/>
      <c r="DE289" s="32"/>
      <c r="DF289" s="32"/>
      <c r="DG289" s="32"/>
      <c r="DH289" s="32"/>
      <c r="DI289" s="32"/>
      <c r="DJ289" s="32"/>
      <c r="DK289" s="32"/>
      <c r="DL289" s="32"/>
      <c r="DM289" s="32"/>
      <c r="DN289" s="32"/>
      <c r="DO289" s="32"/>
      <c r="DP289" s="32"/>
      <c r="DQ289" s="32"/>
      <c r="DR289" s="32"/>
      <c r="DS289" s="32"/>
      <c r="DT289" s="32"/>
      <c r="DU289" s="32"/>
      <c r="DV289" s="32"/>
      <c r="DW289" s="32"/>
      <c r="DX289" s="32"/>
      <c r="DY289" s="32"/>
      <c r="DZ289" s="32"/>
      <c r="EA289" s="32"/>
      <c r="EB289" s="32"/>
      <c r="EC289" s="32"/>
      <c r="ED289" s="32"/>
      <c r="EE289" s="32"/>
      <c r="EF289" s="32"/>
      <c r="EG289" s="32"/>
    </row>
    <row r="290" spans="1:137" x14ac:dyDescent="0.25">
      <c r="B290" s="27"/>
      <c r="C290" s="27"/>
      <c r="D290" s="27"/>
      <c r="E290" s="27"/>
      <c r="F290" s="27"/>
      <c r="G290" s="98"/>
      <c r="H290" s="106"/>
      <c r="I290" s="98"/>
      <c r="J290" s="98"/>
      <c r="K290" s="98"/>
      <c r="L290" s="98"/>
      <c r="M290" s="98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  <c r="AC290" s="32"/>
      <c r="AD290" s="32"/>
      <c r="AE290" s="32"/>
      <c r="AF290" s="32"/>
      <c r="AG290" s="32"/>
      <c r="AH290" s="32"/>
      <c r="AI290" s="32"/>
      <c r="AJ290" s="32"/>
      <c r="AK290" s="32"/>
      <c r="AL290" s="32"/>
      <c r="AM290" s="32"/>
      <c r="AN290" s="32"/>
      <c r="AO290" s="32"/>
      <c r="AP290" s="32"/>
      <c r="AQ290" s="32"/>
      <c r="AR290" s="32"/>
      <c r="AS290" s="32"/>
      <c r="AT290" s="32"/>
      <c r="AU290" s="32"/>
      <c r="AV290" s="32"/>
      <c r="AW290" s="32"/>
      <c r="AX290" s="32"/>
      <c r="AY290" s="32"/>
      <c r="AZ290" s="32"/>
      <c r="BA290" s="32"/>
      <c r="BB290" s="32"/>
      <c r="BC290" s="32"/>
      <c r="BD290" s="32"/>
      <c r="BE290" s="32"/>
      <c r="BF290" s="32"/>
      <c r="BG290" s="32"/>
      <c r="BH290" s="32"/>
      <c r="BI290" s="32"/>
      <c r="BJ290" s="32"/>
      <c r="BK290" s="32"/>
      <c r="BL290" s="32"/>
      <c r="BM290" s="32"/>
      <c r="BN290" s="32"/>
      <c r="BO290" s="32"/>
      <c r="BP290" s="32"/>
      <c r="BQ290" s="32"/>
      <c r="BR290" s="32"/>
      <c r="BS290" s="32"/>
      <c r="BT290" s="32"/>
      <c r="BU290" s="32"/>
      <c r="BV290" s="32"/>
      <c r="BW290" s="32"/>
      <c r="BX290" s="32"/>
      <c r="BY290" s="32"/>
      <c r="BZ290" s="32"/>
      <c r="CA290" s="32"/>
      <c r="CB290" s="32"/>
      <c r="CC290" s="32"/>
      <c r="CD290" s="32"/>
      <c r="CE290" s="32"/>
      <c r="CF290" s="32"/>
      <c r="CG290" s="32"/>
      <c r="CH290" s="32"/>
      <c r="CI290" s="32"/>
      <c r="CJ290" s="32"/>
      <c r="CK290" s="32"/>
      <c r="CL290" s="32"/>
      <c r="CM290" s="32"/>
      <c r="CN290" s="32"/>
      <c r="CO290" s="32"/>
      <c r="CP290" s="32"/>
      <c r="CQ290" s="32"/>
      <c r="CR290" s="32"/>
      <c r="CS290" s="32"/>
      <c r="CT290" s="32"/>
      <c r="CU290" s="32"/>
      <c r="CV290" s="32"/>
      <c r="CW290" s="32"/>
      <c r="CX290" s="32"/>
      <c r="CY290" s="32"/>
      <c r="CZ290" s="32"/>
      <c r="DA290" s="32"/>
      <c r="DB290" s="32"/>
      <c r="DC290" s="32"/>
      <c r="DD290" s="32"/>
      <c r="DE290" s="32"/>
      <c r="DF290" s="32"/>
      <c r="DG290" s="32"/>
      <c r="DH290" s="32"/>
      <c r="DI290" s="32"/>
      <c r="DJ290" s="32"/>
      <c r="DK290" s="32"/>
      <c r="DL290" s="32"/>
      <c r="DM290" s="32"/>
      <c r="DN290" s="32"/>
      <c r="DO290" s="32"/>
      <c r="DP290" s="32"/>
      <c r="DQ290" s="32"/>
      <c r="DR290" s="32"/>
      <c r="DS290" s="32"/>
      <c r="DT290" s="32"/>
      <c r="DU290" s="32"/>
      <c r="DV290" s="32"/>
      <c r="DW290" s="32"/>
      <c r="DX290" s="32"/>
      <c r="DY290" s="32"/>
      <c r="DZ290" s="32"/>
      <c r="EA290" s="32"/>
      <c r="EB290" s="32"/>
      <c r="EC290" s="32"/>
      <c r="ED290" s="32"/>
      <c r="EE290" s="32"/>
      <c r="EF290" s="32"/>
      <c r="EG290" s="32"/>
    </row>
    <row r="291" spans="1:137" x14ac:dyDescent="0.25">
      <c r="B291" s="2"/>
      <c r="C291" s="2"/>
      <c r="D291" s="2"/>
      <c r="E291" s="1"/>
      <c r="F291" s="1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  <c r="AC291" s="32"/>
      <c r="AD291" s="32"/>
      <c r="AE291" s="32"/>
      <c r="AF291" s="32"/>
      <c r="AG291" s="32"/>
      <c r="AH291" s="32"/>
      <c r="AI291" s="32"/>
      <c r="AJ291" s="32"/>
      <c r="AK291" s="32"/>
      <c r="AL291" s="32"/>
      <c r="AM291" s="32"/>
      <c r="AN291" s="32"/>
      <c r="AO291" s="32"/>
      <c r="AP291" s="32"/>
      <c r="AQ291" s="32"/>
      <c r="AR291" s="32"/>
      <c r="AS291" s="32"/>
      <c r="AT291" s="32"/>
      <c r="AU291" s="32"/>
      <c r="AV291" s="32"/>
      <c r="AW291" s="32"/>
      <c r="AX291" s="32"/>
      <c r="AY291" s="32"/>
      <c r="AZ291" s="32"/>
      <c r="BA291" s="32"/>
      <c r="BB291" s="32"/>
      <c r="BC291" s="32"/>
      <c r="BD291" s="32"/>
      <c r="BE291" s="32"/>
      <c r="BF291" s="32"/>
      <c r="BG291" s="32"/>
      <c r="BH291" s="32"/>
      <c r="BI291" s="32"/>
      <c r="BJ291" s="32"/>
      <c r="BK291" s="32"/>
      <c r="BL291" s="32"/>
      <c r="BM291" s="32"/>
      <c r="BN291" s="32"/>
      <c r="BO291" s="32"/>
      <c r="BP291" s="32"/>
      <c r="BQ291" s="32"/>
      <c r="BR291" s="32"/>
      <c r="BS291" s="32"/>
      <c r="BT291" s="32"/>
      <c r="BU291" s="32"/>
      <c r="BV291" s="32"/>
      <c r="BW291" s="32"/>
      <c r="BX291" s="32"/>
      <c r="BY291" s="32"/>
      <c r="BZ291" s="32"/>
      <c r="CA291" s="32"/>
      <c r="CB291" s="32"/>
      <c r="CC291" s="32"/>
      <c r="CD291" s="32"/>
      <c r="CE291" s="32"/>
      <c r="CF291" s="32"/>
      <c r="CG291" s="32"/>
      <c r="CH291" s="32"/>
      <c r="CI291" s="32"/>
      <c r="CJ291" s="32"/>
      <c r="CK291" s="32"/>
      <c r="CL291" s="32"/>
      <c r="CM291" s="32"/>
      <c r="CN291" s="32"/>
      <c r="CO291" s="32"/>
      <c r="CP291" s="32"/>
      <c r="CQ291" s="32"/>
      <c r="CR291" s="32"/>
      <c r="CS291" s="32"/>
      <c r="CT291" s="32"/>
      <c r="CU291" s="32"/>
      <c r="CV291" s="32"/>
      <c r="CW291" s="32"/>
      <c r="CX291" s="32"/>
      <c r="CY291" s="32"/>
      <c r="CZ291" s="32"/>
      <c r="DA291" s="32"/>
      <c r="DB291" s="32"/>
      <c r="DC291" s="32"/>
      <c r="DD291" s="32"/>
      <c r="DE291" s="32"/>
      <c r="DF291" s="32"/>
      <c r="DG291" s="32"/>
      <c r="DH291" s="32"/>
      <c r="DI291" s="32"/>
      <c r="DJ291" s="32"/>
      <c r="DK291" s="32"/>
      <c r="DL291" s="32"/>
      <c r="DM291" s="32"/>
      <c r="DN291" s="32"/>
      <c r="DO291" s="32"/>
      <c r="DP291" s="32"/>
      <c r="DQ291" s="32"/>
      <c r="DR291" s="32"/>
      <c r="DS291" s="32"/>
      <c r="DT291" s="32"/>
      <c r="DU291" s="32"/>
      <c r="DV291" s="32"/>
      <c r="DW291" s="32"/>
      <c r="DX291" s="32"/>
      <c r="DY291" s="32"/>
      <c r="DZ291" s="32"/>
      <c r="EA291" s="32"/>
      <c r="EB291" s="32"/>
      <c r="EC291" s="32"/>
      <c r="ED291" s="32"/>
      <c r="EE291" s="32"/>
      <c r="EF291" s="32"/>
      <c r="EG291" s="32"/>
    </row>
    <row r="292" spans="1:137" x14ac:dyDescent="0.25">
      <c r="B292" s="2"/>
      <c r="C292" s="2"/>
      <c r="D292" s="2"/>
      <c r="E292" s="1"/>
      <c r="F292" s="1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  <c r="AC292" s="32"/>
      <c r="AD292" s="32"/>
      <c r="AE292" s="32"/>
      <c r="AF292" s="32"/>
      <c r="AG292" s="32"/>
      <c r="AH292" s="32"/>
      <c r="AI292" s="32"/>
      <c r="AJ292" s="32"/>
      <c r="AK292" s="32"/>
      <c r="AL292" s="32"/>
      <c r="AM292" s="32"/>
      <c r="AN292" s="32"/>
      <c r="AO292" s="32"/>
      <c r="AP292" s="32"/>
      <c r="AQ292" s="32"/>
      <c r="AR292" s="32"/>
      <c r="AS292" s="32"/>
      <c r="AT292" s="32"/>
      <c r="AU292" s="32"/>
      <c r="AV292" s="32"/>
      <c r="AW292" s="32"/>
      <c r="AX292" s="32"/>
      <c r="AY292" s="32"/>
      <c r="AZ292" s="32"/>
      <c r="BA292" s="32"/>
      <c r="BB292" s="32"/>
      <c r="BC292" s="32"/>
      <c r="BD292" s="32"/>
      <c r="BE292" s="32"/>
      <c r="BF292" s="32"/>
      <c r="BG292" s="32"/>
      <c r="BH292" s="32"/>
      <c r="BI292" s="32"/>
      <c r="BJ292" s="32"/>
      <c r="BK292" s="32"/>
      <c r="BL292" s="32"/>
      <c r="BM292" s="32"/>
      <c r="BN292" s="32"/>
      <c r="BO292" s="32"/>
      <c r="BP292" s="32"/>
      <c r="BQ292" s="32"/>
      <c r="BR292" s="32"/>
      <c r="BS292" s="32"/>
      <c r="BT292" s="32"/>
      <c r="BU292" s="32"/>
      <c r="BV292" s="32"/>
      <c r="BW292" s="32"/>
      <c r="BX292" s="32"/>
      <c r="BY292" s="32"/>
      <c r="BZ292" s="32"/>
      <c r="CA292" s="32"/>
      <c r="CB292" s="32"/>
      <c r="CC292" s="32"/>
      <c r="CD292" s="32"/>
      <c r="CE292" s="32"/>
      <c r="CF292" s="32"/>
      <c r="CG292" s="32"/>
      <c r="CH292" s="32"/>
      <c r="CI292" s="32"/>
      <c r="CJ292" s="32"/>
      <c r="CK292" s="32"/>
      <c r="CL292" s="32"/>
      <c r="CM292" s="32"/>
      <c r="CN292" s="32"/>
      <c r="CO292" s="32"/>
      <c r="CP292" s="32"/>
      <c r="CQ292" s="32"/>
      <c r="CR292" s="32"/>
      <c r="CS292" s="32"/>
      <c r="CT292" s="32"/>
      <c r="CU292" s="32"/>
      <c r="CV292" s="32"/>
      <c r="CW292" s="32"/>
      <c r="CX292" s="32"/>
      <c r="CY292" s="32"/>
      <c r="CZ292" s="32"/>
      <c r="DA292" s="32"/>
      <c r="DB292" s="32"/>
      <c r="DC292" s="32"/>
      <c r="DD292" s="32"/>
      <c r="DE292" s="32"/>
      <c r="DF292" s="32"/>
      <c r="DG292" s="32"/>
      <c r="DH292" s="32"/>
      <c r="DI292" s="32"/>
      <c r="DJ292" s="32"/>
      <c r="DK292" s="32"/>
      <c r="DL292" s="32"/>
      <c r="DM292" s="32"/>
      <c r="DN292" s="32"/>
      <c r="DO292" s="32"/>
      <c r="DP292" s="32"/>
      <c r="DQ292" s="32"/>
      <c r="DR292" s="32"/>
      <c r="DS292" s="32"/>
      <c r="DT292" s="32"/>
      <c r="DU292" s="32"/>
      <c r="DV292" s="32"/>
      <c r="DW292" s="32"/>
      <c r="DX292" s="32"/>
      <c r="DY292" s="32"/>
      <c r="DZ292" s="32"/>
      <c r="EA292" s="32"/>
      <c r="EB292" s="32"/>
      <c r="EC292" s="32"/>
      <c r="ED292" s="32"/>
      <c r="EE292" s="32"/>
      <c r="EF292" s="32"/>
      <c r="EG292" s="32"/>
    </row>
    <row r="293" spans="1:137" x14ac:dyDescent="0.25">
      <c r="B293" s="2"/>
      <c r="C293" s="2"/>
      <c r="D293" s="2"/>
      <c r="E293" s="1"/>
      <c r="F293" s="1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  <c r="AC293" s="32"/>
      <c r="AD293" s="32"/>
      <c r="AE293" s="32"/>
      <c r="AF293" s="32"/>
      <c r="AG293" s="32"/>
      <c r="AH293" s="32"/>
      <c r="AI293" s="32"/>
      <c r="AJ293" s="32"/>
      <c r="AK293" s="32"/>
      <c r="AL293" s="32"/>
      <c r="AM293" s="32"/>
      <c r="AN293" s="32"/>
      <c r="AO293" s="32"/>
      <c r="AP293" s="32"/>
      <c r="AQ293" s="32"/>
      <c r="AR293" s="32"/>
      <c r="AS293" s="32"/>
      <c r="AT293" s="32"/>
      <c r="AU293" s="32"/>
      <c r="AV293" s="32"/>
      <c r="AW293" s="32"/>
      <c r="AX293" s="32"/>
      <c r="AY293" s="32"/>
      <c r="AZ293" s="32"/>
      <c r="BA293" s="32"/>
      <c r="BB293" s="32"/>
      <c r="BC293" s="32"/>
      <c r="BD293" s="32"/>
      <c r="BE293" s="32"/>
      <c r="BF293" s="32"/>
      <c r="BG293" s="32"/>
      <c r="BH293" s="32"/>
      <c r="BI293" s="32"/>
      <c r="BJ293" s="32"/>
      <c r="BK293" s="32"/>
      <c r="BL293" s="32"/>
      <c r="BM293" s="32"/>
      <c r="BN293" s="32"/>
      <c r="BO293" s="32"/>
      <c r="BP293" s="32"/>
      <c r="BQ293" s="32"/>
      <c r="BR293" s="32"/>
      <c r="BS293" s="32"/>
      <c r="BT293" s="32"/>
      <c r="BU293" s="32"/>
      <c r="BV293" s="32"/>
      <c r="BW293" s="32"/>
      <c r="BX293" s="32"/>
      <c r="BY293" s="32"/>
      <c r="BZ293" s="32"/>
      <c r="CA293" s="32"/>
      <c r="CB293" s="32"/>
      <c r="CC293" s="32"/>
      <c r="CD293" s="32"/>
      <c r="CE293" s="32"/>
      <c r="CF293" s="32"/>
      <c r="CG293" s="32"/>
      <c r="CH293" s="32"/>
      <c r="CI293" s="32"/>
      <c r="CJ293" s="32"/>
      <c r="CK293" s="32"/>
      <c r="CL293" s="32"/>
      <c r="CM293" s="32"/>
      <c r="CN293" s="32"/>
      <c r="CO293" s="32"/>
      <c r="CP293" s="32"/>
      <c r="CQ293" s="32"/>
      <c r="CR293" s="32"/>
      <c r="CS293" s="32"/>
      <c r="CT293" s="32"/>
      <c r="CU293" s="32"/>
      <c r="CV293" s="32"/>
      <c r="CW293" s="32"/>
      <c r="CX293" s="32"/>
      <c r="CY293" s="32"/>
      <c r="CZ293" s="32"/>
      <c r="DA293" s="32"/>
      <c r="DB293" s="32"/>
      <c r="DC293" s="32"/>
      <c r="DD293" s="32"/>
      <c r="DE293" s="32"/>
      <c r="DF293" s="32"/>
      <c r="DG293" s="32"/>
      <c r="DH293" s="32"/>
      <c r="DI293" s="32"/>
      <c r="DJ293" s="32"/>
      <c r="DK293" s="32"/>
      <c r="DL293" s="32"/>
      <c r="DM293" s="32"/>
      <c r="DN293" s="32"/>
      <c r="DO293" s="32"/>
      <c r="DP293" s="32"/>
      <c r="DQ293" s="32"/>
      <c r="DR293" s="32"/>
      <c r="DS293" s="32"/>
      <c r="DT293" s="32"/>
      <c r="DU293" s="32"/>
      <c r="DV293" s="32"/>
      <c r="DW293" s="32"/>
      <c r="DX293" s="32"/>
      <c r="DY293" s="32"/>
      <c r="DZ293" s="32"/>
      <c r="EA293" s="32"/>
      <c r="EB293" s="32"/>
      <c r="EC293" s="32"/>
      <c r="ED293" s="32"/>
      <c r="EE293" s="32"/>
      <c r="EF293" s="32"/>
      <c r="EG293" s="32"/>
    </row>
    <row r="294" spans="1:137" x14ac:dyDescent="0.25">
      <c r="B294" s="2"/>
      <c r="C294" s="2"/>
      <c r="D294" s="2"/>
      <c r="E294" s="1"/>
      <c r="F294" s="1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  <c r="AC294" s="32"/>
      <c r="AD294" s="32"/>
      <c r="AE294" s="32"/>
      <c r="AF294" s="32"/>
      <c r="AG294" s="32"/>
      <c r="AH294" s="32"/>
      <c r="AI294" s="32"/>
      <c r="AJ294" s="32"/>
      <c r="AK294" s="32"/>
      <c r="AL294" s="32"/>
      <c r="AM294" s="32"/>
      <c r="AN294" s="32"/>
      <c r="AO294" s="32"/>
      <c r="AP294" s="32"/>
      <c r="AQ294" s="32"/>
      <c r="AR294" s="32"/>
      <c r="AS294" s="32"/>
      <c r="AT294" s="32"/>
      <c r="AU294" s="32"/>
      <c r="AV294" s="32"/>
      <c r="AW294" s="32"/>
      <c r="AX294" s="32"/>
      <c r="AY294" s="32"/>
      <c r="AZ294" s="32"/>
      <c r="BA294" s="32"/>
      <c r="BB294" s="32"/>
      <c r="BC294" s="32"/>
      <c r="BD294" s="32"/>
      <c r="BE294" s="32"/>
      <c r="BF294" s="32"/>
      <c r="BG294" s="32"/>
      <c r="BH294" s="32"/>
      <c r="BI294" s="32"/>
      <c r="BJ294" s="32"/>
      <c r="BK294" s="32"/>
      <c r="BL294" s="32"/>
      <c r="BM294" s="32"/>
      <c r="BN294" s="32"/>
      <c r="BO294" s="32"/>
      <c r="BP294" s="32"/>
      <c r="BQ294" s="32"/>
      <c r="BR294" s="32"/>
      <c r="BS294" s="32"/>
      <c r="BT294" s="32"/>
      <c r="BU294" s="32"/>
      <c r="BV294" s="32"/>
      <c r="BW294" s="32"/>
      <c r="BX294" s="32"/>
      <c r="BY294" s="32"/>
      <c r="BZ294" s="32"/>
      <c r="CA294" s="32"/>
      <c r="CB294" s="32"/>
      <c r="CC294" s="32"/>
      <c r="CD294" s="32"/>
      <c r="CE294" s="32"/>
      <c r="CF294" s="32"/>
      <c r="CG294" s="32"/>
      <c r="CH294" s="32"/>
      <c r="CI294" s="32"/>
      <c r="CJ294" s="32"/>
      <c r="CK294" s="32"/>
      <c r="CL294" s="32"/>
      <c r="CM294" s="32"/>
      <c r="CN294" s="32"/>
      <c r="CO294" s="32"/>
      <c r="CP294" s="32"/>
      <c r="CQ294" s="32"/>
      <c r="CR294" s="32"/>
      <c r="CS294" s="32"/>
      <c r="CT294" s="32"/>
      <c r="CU294" s="32"/>
      <c r="CV294" s="32"/>
      <c r="CW294" s="32"/>
      <c r="CX294" s="32"/>
      <c r="CY294" s="32"/>
      <c r="CZ294" s="32"/>
      <c r="DA294" s="32"/>
      <c r="DB294" s="32"/>
      <c r="DC294" s="32"/>
      <c r="DD294" s="32"/>
      <c r="DE294" s="32"/>
      <c r="DF294" s="32"/>
      <c r="DG294" s="32"/>
      <c r="DH294" s="32"/>
      <c r="DI294" s="32"/>
      <c r="DJ294" s="32"/>
      <c r="DK294" s="32"/>
      <c r="DL294" s="32"/>
      <c r="DM294" s="32"/>
      <c r="DN294" s="32"/>
      <c r="DO294" s="32"/>
      <c r="DP294" s="32"/>
      <c r="DQ294" s="32"/>
      <c r="DR294" s="32"/>
      <c r="DS294" s="32"/>
      <c r="DT294" s="32"/>
      <c r="DU294" s="32"/>
      <c r="DV294" s="32"/>
      <c r="DW294" s="32"/>
      <c r="DX294" s="32"/>
      <c r="DY294" s="32"/>
      <c r="DZ294" s="32"/>
      <c r="EA294" s="32"/>
      <c r="EB294" s="32"/>
      <c r="EC294" s="32"/>
      <c r="ED294" s="32"/>
      <c r="EE294" s="32"/>
      <c r="EF294" s="32"/>
      <c r="EG294" s="32"/>
    </row>
    <row r="295" spans="1:137" x14ac:dyDescent="0.25">
      <c r="B295" s="2"/>
      <c r="C295" s="2"/>
      <c r="D295" s="2"/>
      <c r="E295" s="1"/>
      <c r="F295" s="1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  <c r="AC295" s="32"/>
      <c r="AD295" s="32"/>
      <c r="AE295" s="32"/>
      <c r="AF295" s="32"/>
      <c r="AG295" s="32"/>
      <c r="AH295" s="32"/>
      <c r="AI295" s="32"/>
      <c r="AJ295" s="32"/>
      <c r="AK295" s="32"/>
      <c r="AL295" s="32"/>
      <c r="AM295" s="32"/>
      <c r="AN295" s="32"/>
      <c r="AO295" s="32"/>
      <c r="AP295" s="32"/>
      <c r="AQ295" s="32"/>
      <c r="AR295" s="32"/>
      <c r="AS295" s="32"/>
      <c r="AT295" s="32"/>
      <c r="AU295" s="32"/>
      <c r="AV295" s="32"/>
      <c r="AW295" s="32"/>
      <c r="AX295" s="32"/>
      <c r="AY295" s="32"/>
      <c r="AZ295" s="32"/>
      <c r="BA295" s="32"/>
      <c r="BB295" s="32"/>
      <c r="BC295" s="32"/>
      <c r="BD295" s="32"/>
      <c r="BE295" s="32"/>
      <c r="BF295" s="32"/>
      <c r="BG295" s="32"/>
      <c r="BH295" s="32"/>
      <c r="BI295" s="32"/>
      <c r="BJ295" s="32"/>
      <c r="BK295" s="32"/>
      <c r="BL295" s="32"/>
      <c r="BM295" s="32"/>
      <c r="BN295" s="32"/>
      <c r="BO295" s="32"/>
      <c r="BP295" s="32"/>
      <c r="BQ295" s="32"/>
      <c r="BR295" s="32"/>
      <c r="BS295" s="32"/>
      <c r="BT295" s="32"/>
      <c r="BU295" s="32"/>
      <c r="BV295" s="32"/>
      <c r="BW295" s="32"/>
      <c r="BX295" s="32"/>
      <c r="BY295" s="32"/>
      <c r="BZ295" s="32"/>
      <c r="CA295" s="32"/>
      <c r="CB295" s="32"/>
      <c r="CC295" s="32"/>
      <c r="CD295" s="32"/>
      <c r="CE295" s="32"/>
      <c r="CF295" s="32"/>
      <c r="CG295" s="32"/>
      <c r="CH295" s="32"/>
      <c r="CI295" s="32"/>
      <c r="CJ295" s="32"/>
      <c r="CK295" s="32"/>
      <c r="CL295" s="32"/>
      <c r="CM295" s="32"/>
      <c r="CN295" s="32"/>
      <c r="CO295" s="32"/>
      <c r="CP295" s="32"/>
      <c r="CQ295" s="32"/>
      <c r="CR295" s="32"/>
      <c r="CS295" s="32"/>
      <c r="CT295" s="32"/>
      <c r="CU295" s="32"/>
      <c r="CV295" s="32"/>
      <c r="CW295" s="32"/>
      <c r="CX295" s="32"/>
      <c r="CY295" s="32"/>
      <c r="CZ295" s="32"/>
      <c r="DA295" s="32"/>
      <c r="DB295" s="32"/>
      <c r="DC295" s="32"/>
      <c r="DD295" s="32"/>
      <c r="DE295" s="32"/>
      <c r="DF295" s="32"/>
      <c r="DG295" s="32"/>
      <c r="DH295" s="32"/>
      <c r="DI295" s="32"/>
      <c r="DJ295" s="32"/>
      <c r="DK295" s="32"/>
      <c r="DL295" s="32"/>
      <c r="DM295" s="32"/>
      <c r="DN295" s="32"/>
      <c r="DO295" s="32"/>
      <c r="DP295" s="32"/>
      <c r="DQ295" s="32"/>
      <c r="DR295" s="32"/>
      <c r="DS295" s="32"/>
      <c r="DT295" s="32"/>
      <c r="DU295" s="32"/>
      <c r="DV295" s="32"/>
      <c r="DW295" s="32"/>
      <c r="DX295" s="32"/>
      <c r="DY295" s="32"/>
      <c r="DZ295" s="32"/>
      <c r="EA295" s="32"/>
      <c r="EB295" s="32"/>
      <c r="EC295" s="32"/>
      <c r="ED295" s="32"/>
      <c r="EE295" s="32"/>
      <c r="EF295" s="32"/>
      <c r="EG295" s="32"/>
    </row>
    <row r="296" spans="1:137" x14ac:dyDescent="0.25">
      <c r="B296" s="2"/>
      <c r="C296" s="2"/>
      <c r="D296" s="2"/>
      <c r="E296" s="1"/>
      <c r="F296" s="1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  <c r="AC296" s="32"/>
      <c r="AD296" s="32"/>
      <c r="AE296" s="32"/>
      <c r="AF296" s="32"/>
      <c r="AG296" s="32"/>
      <c r="AH296" s="32"/>
      <c r="AI296" s="32"/>
      <c r="AJ296" s="32"/>
      <c r="AK296" s="32"/>
      <c r="AL296" s="32"/>
      <c r="AM296" s="32"/>
      <c r="AN296" s="32"/>
      <c r="AO296" s="32"/>
      <c r="AP296" s="32"/>
      <c r="AQ296" s="32"/>
      <c r="AR296" s="32"/>
      <c r="AS296" s="32"/>
      <c r="AT296" s="32"/>
      <c r="AU296" s="32"/>
      <c r="AV296" s="32"/>
      <c r="AW296" s="32"/>
      <c r="AX296" s="32"/>
      <c r="AY296" s="32"/>
      <c r="AZ296" s="32"/>
      <c r="BA296" s="32"/>
      <c r="BB296" s="32"/>
      <c r="BC296" s="32"/>
      <c r="BD296" s="32"/>
      <c r="BE296" s="32"/>
      <c r="BF296" s="32"/>
      <c r="BG296" s="32"/>
      <c r="BH296" s="32"/>
      <c r="BI296" s="32"/>
      <c r="BJ296" s="32"/>
      <c r="BK296" s="32"/>
      <c r="BL296" s="32"/>
      <c r="BM296" s="32"/>
      <c r="BN296" s="32"/>
      <c r="BO296" s="32"/>
      <c r="BP296" s="32"/>
      <c r="BQ296" s="32"/>
      <c r="BR296" s="32"/>
      <c r="BS296" s="32"/>
      <c r="BT296" s="32"/>
      <c r="BU296" s="32"/>
      <c r="BV296" s="32"/>
      <c r="BW296" s="32"/>
      <c r="BX296" s="32"/>
      <c r="BY296" s="32"/>
      <c r="BZ296" s="32"/>
      <c r="CA296" s="32"/>
      <c r="CB296" s="32"/>
      <c r="CC296" s="32"/>
      <c r="CD296" s="32"/>
      <c r="CE296" s="32"/>
      <c r="CF296" s="32"/>
      <c r="CG296" s="32"/>
      <c r="CH296" s="32"/>
      <c r="CI296" s="32"/>
      <c r="CJ296" s="32"/>
      <c r="CK296" s="32"/>
      <c r="CL296" s="32"/>
      <c r="CM296" s="32"/>
      <c r="CN296" s="32"/>
      <c r="CO296" s="32"/>
      <c r="CP296" s="32"/>
      <c r="CQ296" s="32"/>
      <c r="CR296" s="32"/>
      <c r="CS296" s="32"/>
      <c r="CT296" s="32"/>
      <c r="CU296" s="32"/>
      <c r="CV296" s="32"/>
      <c r="CW296" s="32"/>
      <c r="CX296" s="32"/>
      <c r="CY296" s="32"/>
      <c r="CZ296" s="32"/>
      <c r="DA296" s="32"/>
      <c r="DB296" s="32"/>
      <c r="DC296" s="32"/>
      <c r="DD296" s="32"/>
      <c r="DE296" s="32"/>
      <c r="DF296" s="32"/>
      <c r="DG296" s="32"/>
      <c r="DH296" s="32"/>
      <c r="DI296" s="32"/>
      <c r="DJ296" s="32"/>
      <c r="DK296" s="32"/>
      <c r="DL296" s="32"/>
      <c r="DM296" s="32"/>
      <c r="DN296" s="32"/>
      <c r="DO296" s="32"/>
      <c r="DP296" s="32"/>
      <c r="DQ296" s="32"/>
      <c r="DR296" s="32"/>
      <c r="DS296" s="32"/>
      <c r="DT296" s="32"/>
      <c r="DU296" s="32"/>
      <c r="DV296" s="32"/>
      <c r="DW296" s="32"/>
      <c r="DX296" s="32"/>
      <c r="DY296" s="32"/>
      <c r="DZ296" s="32"/>
      <c r="EA296" s="32"/>
      <c r="EB296" s="32"/>
      <c r="EC296" s="32"/>
      <c r="ED296" s="32"/>
      <c r="EE296" s="32"/>
      <c r="EF296" s="32"/>
      <c r="EG296" s="32"/>
    </row>
    <row r="297" spans="1:137" x14ac:dyDescent="0.25">
      <c r="B297" s="2"/>
      <c r="C297" s="2"/>
      <c r="D297" s="2"/>
      <c r="E297" s="1"/>
      <c r="F297" s="1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  <c r="AC297" s="32"/>
      <c r="AD297" s="32"/>
      <c r="AE297" s="32"/>
      <c r="AF297" s="32"/>
      <c r="AG297" s="32"/>
      <c r="AH297" s="32"/>
      <c r="AI297" s="32"/>
      <c r="AJ297" s="32"/>
      <c r="AK297" s="32"/>
      <c r="AL297" s="32"/>
      <c r="AM297" s="32"/>
      <c r="AN297" s="32"/>
      <c r="AO297" s="32"/>
      <c r="AP297" s="32"/>
      <c r="AQ297" s="32"/>
      <c r="AR297" s="32"/>
      <c r="AS297" s="32"/>
      <c r="AT297" s="32"/>
      <c r="AU297" s="32"/>
      <c r="AV297" s="32"/>
      <c r="AW297" s="32"/>
      <c r="AX297" s="32"/>
      <c r="AY297" s="32"/>
      <c r="AZ297" s="32"/>
      <c r="BA297" s="32"/>
      <c r="BB297" s="32"/>
      <c r="BC297" s="32"/>
      <c r="BD297" s="32"/>
      <c r="BE297" s="32"/>
      <c r="BF297" s="32"/>
      <c r="BG297" s="32"/>
      <c r="BH297" s="32"/>
      <c r="BI297" s="32"/>
      <c r="BJ297" s="32"/>
      <c r="BK297" s="32"/>
      <c r="BL297" s="32"/>
      <c r="BM297" s="32"/>
      <c r="BN297" s="32"/>
      <c r="BO297" s="32"/>
      <c r="BP297" s="32"/>
      <c r="BQ297" s="32"/>
      <c r="BR297" s="32"/>
      <c r="BS297" s="32"/>
      <c r="BT297" s="32"/>
      <c r="BU297" s="32"/>
      <c r="BV297" s="32"/>
      <c r="BW297" s="32"/>
      <c r="BX297" s="32"/>
      <c r="BY297" s="32"/>
      <c r="BZ297" s="32"/>
      <c r="CA297" s="32"/>
      <c r="CB297" s="32"/>
      <c r="CC297" s="32"/>
      <c r="CD297" s="32"/>
      <c r="CE297" s="32"/>
      <c r="CF297" s="32"/>
      <c r="CG297" s="32"/>
      <c r="CH297" s="32"/>
      <c r="CI297" s="32"/>
      <c r="CJ297" s="32"/>
      <c r="CK297" s="32"/>
      <c r="CL297" s="32"/>
      <c r="CM297" s="32"/>
      <c r="CN297" s="32"/>
      <c r="CO297" s="32"/>
      <c r="CP297" s="32"/>
      <c r="CQ297" s="32"/>
      <c r="CR297" s="32"/>
      <c r="CS297" s="32"/>
      <c r="CT297" s="32"/>
      <c r="CU297" s="32"/>
      <c r="CV297" s="32"/>
      <c r="CW297" s="32"/>
      <c r="CX297" s="32"/>
      <c r="CY297" s="32"/>
      <c r="CZ297" s="32"/>
      <c r="DA297" s="32"/>
      <c r="DB297" s="32"/>
      <c r="DC297" s="32"/>
      <c r="DD297" s="32"/>
      <c r="DE297" s="32"/>
      <c r="DF297" s="32"/>
      <c r="DG297" s="32"/>
      <c r="DH297" s="32"/>
      <c r="DI297" s="32"/>
      <c r="DJ297" s="32"/>
      <c r="DK297" s="32"/>
      <c r="DL297" s="32"/>
      <c r="DM297" s="32"/>
      <c r="DN297" s="32"/>
      <c r="DO297" s="32"/>
      <c r="DP297" s="32"/>
      <c r="DQ297" s="32"/>
      <c r="DR297" s="32"/>
      <c r="DS297" s="32"/>
      <c r="DT297" s="32"/>
      <c r="DU297" s="32"/>
      <c r="DV297" s="32"/>
      <c r="DW297" s="32"/>
      <c r="DX297" s="32"/>
      <c r="DY297" s="32"/>
      <c r="DZ297" s="32"/>
      <c r="EA297" s="32"/>
      <c r="EB297" s="32"/>
      <c r="EC297" s="32"/>
      <c r="ED297" s="32"/>
      <c r="EE297" s="32"/>
      <c r="EF297" s="32"/>
      <c r="EG297" s="32"/>
    </row>
    <row r="298" spans="1:137" x14ac:dyDescent="0.25">
      <c r="B298" s="2"/>
      <c r="C298" s="2"/>
      <c r="D298" s="2"/>
      <c r="E298" s="1"/>
      <c r="F298" s="1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  <c r="AC298" s="32"/>
      <c r="AD298" s="32"/>
      <c r="AE298" s="32"/>
      <c r="AF298" s="32"/>
      <c r="AG298" s="32"/>
      <c r="AH298" s="32"/>
      <c r="AI298" s="32"/>
      <c r="AJ298" s="32"/>
      <c r="AK298" s="32"/>
      <c r="AL298" s="32"/>
      <c r="AM298" s="32"/>
      <c r="AN298" s="32"/>
      <c r="AO298" s="32"/>
      <c r="AP298" s="32"/>
      <c r="AQ298" s="32"/>
      <c r="AR298" s="32"/>
      <c r="AS298" s="32"/>
      <c r="AT298" s="32"/>
      <c r="AU298" s="32"/>
      <c r="AV298" s="32"/>
      <c r="AW298" s="32"/>
      <c r="AX298" s="32"/>
      <c r="AY298" s="32"/>
      <c r="AZ298" s="32"/>
      <c r="BA298" s="32"/>
      <c r="BB298" s="32"/>
      <c r="BC298" s="32"/>
      <c r="BD298" s="32"/>
      <c r="BE298" s="32"/>
      <c r="BF298" s="32"/>
      <c r="BG298" s="32"/>
      <c r="BH298" s="32"/>
      <c r="BI298" s="32"/>
      <c r="BJ298" s="32"/>
      <c r="BK298" s="32"/>
      <c r="BL298" s="32"/>
      <c r="BM298" s="32"/>
      <c r="BN298" s="32"/>
      <c r="BO298" s="32"/>
      <c r="BP298" s="32"/>
      <c r="BQ298" s="32"/>
      <c r="BR298" s="32"/>
      <c r="BS298" s="32"/>
      <c r="BT298" s="32"/>
      <c r="BU298" s="32"/>
      <c r="BV298" s="32"/>
      <c r="BW298" s="32"/>
      <c r="BX298" s="32"/>
      <c r="BY298" s="32"/>
      <c r="BZ298" s="32"/>
      <c r="CA298" s="32"/>
      <c r="CB298" s="32"/>
      <c r="CC298" s="32"/>
      <c r="CD298" s="32"/>
      <c r="CE298" s="32"/>
      <c r="CF298" s="32"/>
      <c r="CG298" s="32"/>
      <c r="CH298" s="32"/>
      <c r="CI298" s="32"/>
      <c r="CJ298" s="32"/>
      <c r="CK298" s="32"/>
      <c r="CL298" s="32"/>
      <c r="CM298" s="32"/>
      <c r="CN298" s="32"/>
      <c r="CO298" s="32"/>
      <c r="CP298" s="32"/>
      <c r="CQ298" s="32"/>
      <c r="CR298" s="32"/>
      <c r="CS298" s="32"/>
      <c r="CT298" s="32"/>
      <c r="CU298" s="32"/>
      <c r="CV298" s="32"/>
      <c r="CW298" s="32"/>
      <c r="CX298" s="32"/>
      <c r="CY298" s="32"/>
      <c r="CZ298" s="32"/>
      <c r="DA298" s="32"/>
      <c r="DB298" s="32"/>
      <c r="DC298" s="32"/>
      <c r="DD298" s="32"/>
      <c r="DE298" s="32"/>
      <c r="DF298" s="32"/>
      <c r="DG298" s="32"/>
      <c r="DH298" s="32"/>
      <c r="DI298" s="32"/>
      <c r="DJ298" s="32"/>
      <c r="DK298" s="32"/>
      <c r="DL298" s="32"/>
      <c r="DM298" s="32"/>
      <c r="DN298" s="32"/>
      <c r="DO298" s="32"/>
      <c r="DP298" s="32"/>
      <c r="DQ298" s="32"/>
      <c r="DR298" s="32"/>
      <c r="DS298" s="32"/>
      <c r="DT298" s="32"/>
      <c r="DU298" s="32"/>
      <c r="DV298" s="32"/>
      <c r="DW298" s="32"/>
      <c r="DX298" s="32"/>
      <c r="DY298" s="32"/>
      <c r="DZ298" s="32"/>
      <c r="EA298" s="32"/>
      <c r="EB298" s="32"/>
      <c r="EC298" s="32"/>
      <c r="ED298" s="32"/>
      <c r="EE298" s="32"/>
      <c r="EF298" s="32"/>
      <c r="EG298" s="32"/>
    </row>
    <row r="299" spans="1:137" x14ac:dyDescent="0.25">
      <c r="B299" s="2"/>
      <c r="C299" s="2"/>
      <c r="D299" s="2"/>
      <c r="E299" s="1"/>
      <c r="F299" s="1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  <c r="AC299" s="32"/>
      <c r="AD299" s="32"/>
      <c r="AE299" s="32"/>
      <c r="AF299" s="32"/>
      <c r="AG299" s="32"/>
      <c r="AH299" s="32"/>
      <c r="AI299" s="32"/>
      <c r="AJ299" s="32"/>
      <c r="AK299" s="32"/>
      <c r="AL299" s="32"/>
      <c r="AM299" s="32"/>
      <c r="AN299" s="32"/>
      <c r="AO299" s="32"/>
      <c r="AP299" s="32"/>
      <c r="AQ299" s="32"/>
      <c r="AR299" s="32"/>
      <c r="AS299" s="32"/>
      <c r="AT299" s="32"/>
      <c r="AU299" s="32"/>
      <c r="AV299" s="32"/>
      <c r="AW299" s="32"/>
      <c r="AX299" s="32"/>
      <c r="AY299" s="32"/>
      <c r="AZ299" s="32"/>
      <c r="BA299" s="32"/>
      <c r="BB299" s="32"/>
      <c r="BC299" s="32"/>
      <c r="BD299" s="32"/>
      <c r="BE299" s="32"/>
      <c r="BF299" s="32"/>
      <c r="BG299" s="32"/>
      <c r="BH299" s="32"/>
      <c r="BI299" s="32"/>
      <c r="BJ299" s="32"/>
      <c r="BK299" s="32"/>
      <c r="BL299" s="32"/>
      <c r="BM299" s="32"/>
      <c r="BN299" s="32"/>
      <c r="BO299" s="32"/>
      <c r="BP299" s="32"/>
      <c r="BQ299" s="32"/>
      <c r="BR299" s="32"/>
      <c r="BS299" s="32"/>
      <c r="BT299" s="32"/>
      <c r="BU299" s="32"/>
      <c r="BV299" s="32"/>
      <c r="BW299" s="32"/>
      <c r="BX299" s="32"/>
      <c r="BY299" s="32"/>
      <c r="BZ299" s="32"/>
      <c r="CA299" s="32"/>
      <c r="CB299" s="32"/>
      <c r="CC299" s="32"/>
      <c r="CD299" s="32"/>
      <c r="CE299" s="32"/>
      <c r="CF299" s="32"/>
      <c r="CG299" s="32"/>
      <c r="CH299" s="32"/>
      <c r="CI299" s="32"/>
      <c r="CJ299" s="32"/>
      <c r="CK299" s="32"/>
      <c r="CL299" s="32"/>
      <c r="CM299" s="32"/>
      <c r="CN299" s="32"/>
      <c r="CO299" s="32"/>
      <c r="CP299" s="32"/>
      <c r="CQ299" s="32"/>
      <c r="CR299" s="32"/>
      <c r="CS299" s="32"/>
      <c r="CT299" s="32"/>
      <c r="CU299" s="32"/>
      <c r="CV299" s="32"/>
      <c r="CW299" s="32"/>
      <c r="CX299" s="32"/>
      <c r="CY299" s="32"/>
      <c r="CZ299" s="32"/>
      <c r="DA299" s="32"/>
      <c r="DB299" s="32"/>
      <c r="DC299" s="32"/>
      <c r="DD299" s="32"/>
      <c r="DE299" s="32"/>
      <c r="DF299" s="32"/>
      <c r="DG299" s="32"/>
      <c r="DH299" s="32"/>
      <c r="DI299" s="32"/>
      <c r="DJ299" s="32"/>
      <c r="DK299" s="32"/>
      <c r="DL299" s="32"/>
      <c r="DM299" s="32"/>
      <c r="DN299" s="32"/>
      <c r="DO299" s="32"/>
      <c r="DP299" s="32"/>
      <c r="DQ299" s="32"/>
      <c r="DR299" s="32"/>
      <c r="DS299" s="32"/>
      <c r="DT299" s="32"/>
      <c r="DU299" s="32"/>
      <c r="DV299" s="32"/>
      <c r="DW299" s="32"/>
      <c r="DX299" s="32"/>
      <c r="DY299" s="32"/>
      <c r="DZ299" s="32"/>
      <c r="EA299" s="32"/>
      <c r="EB299" s="32"/>
      <c r="EC299" s="32"/>
      <c r="ED299" s="32"/>
      <c r="EE299" s="32"/>
      <c r="EF299" s="32"/>
      <c r="EG299" s="32"/>
    </row>
    <row r="300" spans="1:137" x14ac:dyDescent="0.25">
      <c r="B300" s="2"/>
      <c r="C300" s="2"/>
      <c r="D300" s="2"/>
      <c r="E300" s="1"/>
      <c r="F300" s="1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  <c r="AC300" s="32"/>
      <c r="AD300" s="32"/>
      <c r="AE300" s="32"/>
      <c r="AF300" s="32"/>
      <c r="AG300" s="32"/>
      <c r="AH300" s="32"/>
      <c r="AI300" s="32"/>
      <c r="AJ300" s="32"/>
      <c r="AK300" s="32"/>
      <c r="AL300" s="32"/>
      <c r="AM300" s="32"/>
      <c r="AN300" s="32"/>
      <c r="AO300" s="32"/>
      <c r="AP300" s="32"/>
      <c r="AQ300" s="32"/>
      <c r="AR300" s="32"/>
      <c r="AS300" s="32"/>
      <c r="AT300" s="32"/>
      <c r="AU300" s="32"/>
      <c r="AV300" s="32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32"/>
      <c r="BH300" s="32"/>
      <c r="BI300" s="32"/>
      <c r="BJ300" s="32"/>
      <c r="BK300" s="32"/>
      <c r="BL300" s="32"/>
      <c r="BM300" s="32"/>
      <c r="BN300" s="32"/>
      <c r="BO300" s="32"/>
      <c r="BP300" s="32"/>
      <c r="BQ300" s="32"/>
      <c r="BR300" s="32"/>
      <c r="BS300" s="32"/>
      <c r="BT300" s="32"/>
      <c r="BU300" s="32"/>
      <c r="BV300" s="32"/>
      <c r="BW300" s="32"/>
      <c r="BX300" s="32"/>
      <c r="BY300" s="32"/>
      <c r="BZ300" s="32"/>
      <c r="CA300" s="32"/>
      <c r="CB300" s="32"/>
      <c r="CC300" s="32"/>
      <c r="CD300" s="32"/>
      <c r="CE300" s="32"/>
      <c r="CF300" s="32"/>
      <c r="CG300" s="32"/>
      <c r="CH300" s="32"/>
      <c r="CI300" s="32"/>
      <c r="CJ300" s="32"/>
      <c r="CK300" s="32"/>
      <c r="CL300" s="32"/>
      <c r="CM300" s="32"/>
      <c r="CN300" s="32"/>
      <c r="CO300" s="32"/>
      <c r="CP300" s="32"/>
      <c r="CQ300" s="32"/>
      <c r="CR300" s="32"/>
      <c r="CS300" s="32"/>
      <c r="CT300" s="32"/>
      <c r="CU300" s="32"/>
      <c r="CV300" s="32"/>
      <c r="CW300" s="32"/>
      <c r="CX300" s="32"/>
      <c r="CY300" s="32"/>
      <c r="CZ300" s="32"/>
      <c r="DA300" s="32"/>
      <c r="DB300" s="32"/>
      <c r="DC300" s="32"/>
      <c r="DD300" s="32"/>
      <c r="DE300" s="32"/>
      <c r="DF300" s="32"/>
      <c r="DG300" s="32"/>
      <c r="DH300" s="32"/>
      <c r="DI300" s="32"/>
      <c r="DJ300" s="32"/>
      <c r="DK300" s="32"/>
      <c r="DL300" s="32"/>
      <c r="DM300" s="32"/>
      <c r="DN300" s="32"/>
      <c r="DO300" s="32"/>
      <c r="DP300" s="32"/>
      <c r="DQ300" s="32"/>
      <c r="DR300" s="32"/>
      <c r="DS300" s="32"/>
      <c r="DT300" s="32"/>
      <c r="DU300" s="32"/>
      <c r="DV300" s="32"/>
      <c r="DW300" s="32"/>
      <c r="DX300" s="32"/>
      <c r="DY300" s="32"/>
      <c r="DZ300" s="32"/>
      <c r="EA300" s="32"/>
      <c r="EB300" s="32"/>
      <c r="EC300" s="32"/>
      <c r="ED300" s="32"/>
      <c r="EE300" s="32"/>
      <c r="EF300" s="32"/>
      <c r="EG300" s="32"/>
    </row>
    <row r="301" spans="1:137" x14ac:dyDescent="0.25">
      <c r="B301" s="2"/>
      <c r="C301" s="2"/>
      <c r="D301" s="2"/>
      <c r="E301" s="1"/>
      <c r="F301" s="1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  <c r="AC301" s="32"/>
      <c r="AD301" s="32"/>
      <c r="AE301" s="32"/>
      <c r="AF301" s="32"/>
      <c r="AG301" s="32"/>
      <c r="AH301" s="32"/>
      <c r="AI301" s="32"/>
      <c r="AJ301" s="32"/>
      <c r="AK301" s="32"/>
      <c r="AL301" s="32"/>
      <c r="AM301" s="32"/>
      <c r="AN301" s="32"/>
      <c r="AO301" s="32"/>
      <c r="AP301" s="32"/>
      <c r="AQ301" s="32"/>
      <c r="AR301" s="32"/>
      <c r="AS301" s="32"/>
      <c r="AT301" s="32"/>
      <c r="AU301" s="32"/>
      <c r="AV301" s="32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32"/>
      <c r="BH301" s="32"/>
      <c r="BI301" s="32"/>
      <c r="BJ301" s="32"/>
      <c r="BK301" s="32"/>
      <c r="BL301" s="32"/>
      <c r="BM301" s="32"/>
      <c r="BN301" s="32"/>
      <c r="BO301" s="32"/>
      <c r="BP301" s="32"/>
      <c r="BQ301" s="32"/>
      <c r="BR301" s="32"/>
      <c r="BS301" s="32"/>
      <c r="BT301" s="32"/>
      <c r="BU301" s="32"/>
      <c r="BV301" s="32"/>
      <c r="BW301" s="32"/>
      <c r="BX301" s="32"/>
      <c r="BY301" s="32"/>
      <c r="BZ301" s="32"/>
      <c r="CA301" s="32"/>
      <c r="CB301" s="32"/>
      <c r="CC301" s="32"/>
      <c r="CD301" s="32"/>
      <c r="CE301" s="32"/>
      <c r="CF301" s="32"/>
      <c r="CG301" s="32"/>
      <c r="CH301" s="32"/>
      <c r="CI301" s="32"/>
      <c r="CJ301" s="32"/>
      <c r="CK301" s="32"/>
      <c r="CL301" s="32"/>
      <c r="CM301" s="32"/>
      <c r="CN301" s="32"/>
      <c r="CO301" s="32"/>
      <c r="CP301" s="32"/>
      <c r="CQ301" s="32"/>
      <c r="CR301" s="32"/>
      <c r="CS301" s="32"/>
      <c r="CT301" s="32"/>
      <c r="CU301" s="32"/>
      <c r="CV301" s="32"/>
      <c r="CW301" s="32"/>
      <c r="CX301" s="32"/>
      <c r="CY301" s="32"/>
      <c r="CZ301" s="32"/>
      <c r="DA301" s="32"/>
      <c r="DB301" s="32"/>
      <c r="DC301" s="32"/>
      <c r="DD301" s="32"/>
      <c r="DE301" s="32"/>
      <c r="DF301" s="32"/>
      <c r="DG301" s="32"/>
      <c r="DH301" s="32"/>
      <c r="DI301" s="32"/>
      <c r="DJ301" s="32"/>
      <c r="DK301" s="32"/>
      <c r="DL301" s="32"/>
      <c r="DM301" s="32"/>
      <c r="DN301" s="32"/>
      <c r="DO301" s="32"/>
      <c r="DP301" s="32"/>
      <c r="DQ301" s="32"/>
      <c r="DR301" s="32"/>
      <c r="DS301" s="32"/>
      <c r="DT301" s="32"/>
      <c r="DU301" s="32"/>
      <c r="DV301" s="32"/>
      <c r="DW301" s="32"/>
      <c r="DX301" s="32"/>
      <c r="DY301" s="32"/>
      <c r="DZ301" s="32"/>
      <c r="EA301" s="32"/>
      <c r="EB301" s="32"/>
      <c r="EC301" s="32"/>
      <c r="ED301" s="32"/>
      <c r="EE301" s="32"/>
      <c r="EF301" s="32"/>
      <c r="EG301" s="32"/>
    </row>
    <row r="302" spans="1:137" x14ac:dyDescent="0.25">
      <c r="B302" s="2"/>
      <c r="C302" s="2"/>
      <c r="D302" s="2"/>
      <c r="E302" s="1"/>
      <c r="F302" s="1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  <c r="AC302" s="32"/>
      <c r="AD302" s="32"/>
      <c r="AE302" s="32"/>
      <c r="AF302" s="32"/>
      <c r="AG302" s="32"/>
      <c r="AH302" s="32"/>
      <c r="AI302" s="32"/>
      <c r="AJ302" s="32"/>
      <c r="AK302" s="32"/>
      <c r="AL302" s="32"/>
      <c r="AM302" s="32"/>
      <c r="AN302" s="32"/>
      <c r="AO302" s="32"/>
      <c r="AP302" s="32"/>
      <c r="AQ302" s="32"/>
      <c r="AR302" s="32"/>
      <c r="AS302" s="32"/>
      <c r="AT302" s="32"/>
      <c r="AU302" s="32"/>
      <c r="AV302" s="32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32"/>
      <c r="BH302" s="32"/>
      <c r="BI302" s="32"/>
      <c r="BJ302" s="32"/>
      <c r="BK302" s="32"/>
      <c r="BL302" s="32"/>
      <c r="BM302" s="32"/>
      <c r="BN302" s="32"/>
      <c r="BO302" s="32"/>
      <c r="BP302" s="32"/>
      <c r="BQ302" s="32"/>
      <c r="BR302" s="32"/>
      <c r="BS302" s="32"/>
      <c r="BT302" s="32"/>
      <c r="BU302" s="32"/>
      <c r="BV302" s="32"/>
      <c r="BW302" s="32"/>
      <c r="BX302" s="32"/>
      <c r="BY302" s="32"/>
      <c r="BZ302" s="32"/>
      <c r="CA302" s="32"/>
      <c r="CB302" s="32"/>
      <c r="CC302" s="32"/>
      <c r="CD302" s="32"/>
      <c r="CE302" s="32"/>
      <c r="CF302" s="32"/>
      <c r="CG302" s="32"/>
      <c r="CH302" s="32"/>
      <c r="CI302" s="32"/>
      <c r="CJ302" s="32"/>
      <c r="CK302" s="32"/>
      <c r="CL302" s="32"/>
      <c r="CM302" s="32"/>
      <c r="CN302" s="32"/>
      <c r="CO302" s="32"/>
      <c r="CP302" s="32"/>
      <c r="CQ302" s="32"/>
      <c r="CR302" s="32"/>
      <c r="CS302" s="32"/>
      <c r="CT302" s="32"/>
      <c r="CU302" s="32"/>
      <c r="CV302" s="32"/>
      <c r="CW302" s="32"/>
      <c r="CX302" s="32"/>
      <c r="CY302" s="32"/>
      <c r="CZ302" s="32"/>
      <c r="DA302" s="32"/>
      <c r="DB302" s="32"/>
      <c r="DC302" s="32"/>
      <c r="DD302" s="32"/>
      <c r="DE302" s="32"/>
      <c r="DF302" s="32"/>
      <c r="DG302" s="32"/>
      <c r="DH302" s="32"/>
      <c r="DI302" s="32"/>
      <c r="DJ302" s="32"/>
      <c r="DK302" s="32"/>
      <c r="DL302" s="32"/>
      <c r="DM302" s="32"/>
      <c r="DN302" s="32"/>
      <c r="DO302" s="32"/>
      <c r="DP302" s="32"/>
      <c r="DQ302" s="32"/>
      <c r="DR302" s="32"/>
      <c r="DS302" s="32"/>
      <c r="DT302" s="32"/>
      <c r="DU302" s="32"/>
      <c r="DV302" s="32"/>
      <c r="DW302" s="32"/>
      <c r="DX302" s="32"/>
      <c r="DY302" s="32"/>
      <c r="DZ302" s="32"/>
      <c r="EA302" s="32"/>
      <c r="EB302" s="32"/>
      <c r="EC302" s="32"/>
      <c r="ED302" s="32"/>
      <c r="EE302" s="32"/>
      <c r="EF302" s="32"/>
      <c r="EG302" s="32"/>
    </row>
    <row r="303" spans="1:137" x14ac:dyDescent="0.25">
      <c r="B303" s="2"/>
      <c r="C303" s="2"/>
      <c r="D303" s="2"/>
      <c r="E303" s="1"/>
      <c r="F303" s="1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  <c r="AC303" s="32"/>
      <c r="AD303" s="32"/>
      <c r="AE303" s="32"/>
      <c r="AF303" s="32"/>
      <c r="AG303" s="32"/>
      <c r="AH303" s="32"/>
      <c r="AI303" s="32"/>
      <c r="AJ303" s="32"/>
      <c r="AK303" s="32"/>
      <c r="AL303" s="32"/>
      <c r="AM303" s="32"/>
      <c r="AN303" s="32"/>
      <c r="AO303" s="32"/>
      <c r="AP303" s="32"/>
      <c r="AQ303" s="32"/>
      <c r="AR303" s="32"/>
      <c r="AS303" s="32"/>
      <c r="AT303" s="32"/>
      <c r="AU303" s="32"/>
      <c r="AV303" s="32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32"/>
      <c r="BH303" s="32"/>
      <c r="BI303" s="32"/>
      <c r="BJ303" s="32"/>
      <c r="BK303" s="32"/>
      <c r="BL303" s="32"/>
      <c r="BM303" s="32"/>
      <c r="BN303" s="32"/>
      <c r="BO303" s="32"/>
      <c r="BP303" s="32"/>
      <c r="BQ303" s="32"/>
      <c r="BR303" s="32"/>
      <c r="BS303" s="32"/>
      <c r="BT303" s="32"/>
      <c r="BU303" s="32"/>
      <c r="BV303" s="32"/>
      <c r="BW303" s="32"/>
      <c r="BX303" s="32"/>
      <c r="BY303" s="32"/>
      <c r="BZ303" s="32"/>
      <c r="CA303" s="32"/>
      <c r="CB303" s="32"/>
      <c r="CC303" s="32"/>
      <c r="CD303" s="32"/>
      <c r="CE303" s="32"/>
      <c r="CF303" s="32"/>
      <c r="CG303" s="32"/>
      <c r="CH303" s="32"/>
      <c r="CI303" s="32"/>
      <c r="CJ303" s="32"/>
      <c r="CK303" s="32"/>
      <c r="CL303" s="32"/>
      <c r="CM303" s="32"/>
      <c r="CN303" s="32"/>
      <c r="CO303" s="32"/>
      <c r="CP303" s="32"/>
      <c r="CQ303" s="32"/>
      <c r="CR303" s="32"/>
      <c r="CS303" s="32"/>
      <c r="CT303" s="32"/>
      <c r="CU303" s="32"/>
      <c r="CV303" s="32"/>
      <c r="CW303" s="32"/>
      <c r="CX303" s="32"/>
      <c r="CY303" s="32"/>
      <c r="CZ303" s="32"/>
      <c r="DA303" s="32"/>
      <c r="DB303" s="32"/>
      <c r="DC303" s="32"/>
      <c r="DD303" s="32"/>
      <c r="DE303" s="32"/>
      <c r="DF303" s="32"/>
      <c r="DG303" s="32"/>
      <c r="DH303" s="32"/>
      <c r="DI303" s="32"/>
      <c r="DJ303" s="32"/>
      <c r="DK303" s="32"/>
      <c r="DL303" s="32"/>
      <c r="DM303" s="32"/>
      <c r="DN303" s="32"/>
      <c r="DO303" s="32"/>
      <c r="DP303" s="32"/>
      <c r="DQ303" s="32"/>
      <c r="DR303" s="32"/>
      <c r="DS303" s="32"/>
      <c r="DT303" s="32"/>
      <c r="DU303" s="32"/>
      <c r="DV303" s="32"/>
      <c r="DW303" s="32"/>
      <c r="DX303" s="32"/>
      <c r="DY303" s="32"/>
      <c r="DZ303" s="32"/>
      <c r="EA303" s="32"/>
      <c r="EB303" s="32"/>
      <c r="EC303" s="32"/>
      <c r="ED303" s="32"/>
      <c r="EE303" s="32"/>
      <c r="EF303" s="32"/>
      <c r="EG303" s="32"/>
    </row>
    <row r="304" spans="1:137" x14ac:dyDescent="0.25">
      <c r="B304" s="2"/>
      <c r="C304" s="2"/>
      <c r="D304" s="2"/>
      <c r="E304" s="1"/>
      <c r="F304" s="1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  <c r="AC304" s="32"/>
      <c r="AD304" s="32"/>
      <c r="AE304" s="32"/>
      <c r="AF304" s="32"/>
      <c r="AG304" s="32"/>
      <c r="AH304" s="32"/>
      <c r="AI304" s="32"/>
      <c r="AJ304" s="32"/>
      <c r="AK304" s="32"/>
      <c r="AL304" s="32"/>
      <c r="AM304" s="32"/>
      <c r="AN304" s="32"/>
      <c r="AO304" s="32"/>
      <c r="AP304" s="32"/>
      <c r="AQ304" s="32"/>
      <c r="AR304" s="32"/>
      <c r="AS304" s="32"/>
      <c r="AT304" s="32"/>
      <c r="AU304" s="32"/>
      <c r="AV304" s="32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32"/>
      <c r="BH304" s="32"/>
      <c r="BI304" s="32"/>
      <c r="BJ304" s="32"/>
      <c r="BK304" s="32"/>
      <c r="BL304" s="32"/>
      <c r="BM304" s="32"/>
      <c r="BN304" s="32"/>
      <c r="BO304" s="32"/>
      <c r="BP304" s="32"/>
      <c r="BQ304" s="32"/>
      <c r="BR304" s="32"/>
      <c r="BS304" s="32"/>
      <c r="BT304" s="32"/>
      <c r="BU304" s="32"/>
      <c r="BV304" s="32"/>
      <c r="BW304" s="32"/>
      <c r="BX304" s="32"/>
      <c r="BY304" s="32"/>
      <c r="BZ304" s="32"/>
      <c r="CA304" s="32"/>
      <c r="CB304" s="32"/>
      <c r="CC304" s="32"/>
      <c r="CD304" s="32"/>
      <c r="CE304" s="32"/>
      <c r="CF304" s="32"/>
      <c r="CG304" s="32"/>
      <c r="CH304" s="32"/>
      <c r="CI304" s="32"/>
      <c r="CJ304" s="32"/>
      <c r="CK304" s="32"/>
      <c r="CL304" s="32"/>
      <c r="CM304" s="32"/>
      <c r="CN304" s="32"/>
      <c r="CO304" s="32"/>
      <c r="CP304" s="32"/>
      <c r="CQ304" s="32"/>
      <c r="CR304" s="32"/>
      <c r="CS304" s="32"/>
      <c r="CT304" s="32"/>
      <c r="CU304" s="32"/>
      <c r="CV304" s="32"/>
      <c r="CW304" s="32"/>
      <c r="CX304" s="32"/>
      <c r="CY304" s="32"/>
      <c r="CZ304" s="32"/>
      <c r="DA304" s="32"/>
      <c r="DB304" s="32"/>
      <c r="DC304" s="32"/>
      <c r="DD304" s="32"/>
      <c r="DE304" s="32"/>
      <c r="DF304" s="32"/>
      <c r="DG304" s="32"/>
      <c r="DH304" s="32"/>
      <c r="DI304" s="32"/>
      <c r="DJ304" s="32"/>
      <c r="DK304" s="32"/>
      <c r="DL304" s="32"/>
      <c r="DM304" s="32"/>
      <c r="DN304" s="32"/>
      <c r="DO304" s="32"/>
      <c r="DP304" s="32"/>
      <c r="DQ304" s="32"/>
      <c r="DR304" s="32"/>
      <c r="DS304" s="32"/>
      <c r="DT304" s="32"/>
      <c r="DU304" s="32"/>
      <c r="DV304" s="32"/>
      <c r="DW304" s="32"/>
      <c r="DX304" s="32"/>
      <c r="DY304" s="32"/>
      <c r="DZ304" s="32"/>
      <c r="EA304" s="32"/>
      <c r="EB304" s="32"/>
      <c r="EC304" s="32"/>
      <c r="ED304" s="32"/>
      <c r="EE304" s="32"/>
      <c r="EF304" s="32"/>
      <c r="EG304" s="32"/>
    </row>
    <row r="305" spans="15:137" x14ac:dyDescent="0.25"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  <c r="AC305" s="32"/>
      <c r="AD305" s="32"/>
      <c r="AE305" s="32"/>
      <c r="AF305" s="32"/>
      <c r="AG305" s="32"/>
      <c r="AH305" s="32"/>
      <c r="AI305" s="32"/>
      <c r="AJ305" s="32"/>
      <c r="AK305" s="32"/>
      <c r="AL305" s="32"/>
      <c r="AM305" s="32"/>
      <c r="AN305" s="32"/>
      <c r="AO305" s="32"/>
      <c r="AP305" s="32"/>
      <c r="AQ305" s="32"/>
      <c r="AR305" s="32"/>
      <c r="AS305" s="32"/>
      <c r="AT305" s="32"/>
      <c r="AU305" s="32"/>
      <c r="AV305" s="32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32"/>
      <c r="BH305" s="32"/>
      <c r="BI305" s="32"/>
      <c r="BJ305" s="32"/>
      <c r="BK305" s="32"/>
      <c r="BL305" s="32"/>
      <c r="BM305" s="32"/>
      <c r="BN305" s="32"/>
      <c r="BO305" s="32"/>
      <c r="BP305" s="32"/>
      <c r="BQ305" s="32"/>
      <c r="BR305" s="32"/>
      <c r="BS305" s="32"/>
      <c r="BT305" s="32"/>
      <c r="BU305" s="32"/>
      <c r="BV305" s="32"/>
      <c r="BW305" s="32"/>
      <c r="BX305" s="32"/>
      <c r="BY305" s="32"/>
      <c r="BZ305" s="32"/>
      <c r="CA305" s="32"/>
      <c r="CB305" s="32"/>
      <c r="CC305" s="32"/>
      <c r="CD305" s="32"/>
      <c r="CE305" s="32"/>
      <c r="CF305" s="32"/>
      <c r="CG305" s="32"/>
      <c r="CH305" s="32"/>
      <c r="CI305" s="32"/>
      <c r="CJ305" s="32"/>
      <c r="CK305" s="32"/>
      <c r="CL305" s="32"/>
      <c r="CM305" s="32"/>
      <c r="CN305" s="32"/>
      <c r="CO305" s="32"/>
      <c r="CP305" s="32"/>
      <c r="CQ305" s="32"/>
      <c r="CR305" s="32"/>
      <c r="CS305" s="32"/>
      <c r="CT305" s="32"/>
      <c r="CU305" s="32"/>
      <c r="CV305" s="32"/>
      <c r="CW305" s="32"/>
      <c r="CX305" s="32"/>
      <c r="CY305" s="32"/>
      <c r="CZ305" s="32"/>
      <c r="DA305" s="32"/>
      <c r="DB305" s="32"/>
      <c r="DC305" s="32"/>
      <c r="DD305" s="32"/>
      <c r="DE305" s="32"/>
      <c r="DF305" s="32"/>
      <c r="DG305" s="32"/>
      <c r="DH305" s="32"/>
      <c r="DI305" s="32"/>
      <c r="DJ305" s="32"/>
      <c r="DK305" s="32"/>
      <c r="DL305" s="32"/>
      <c r="DM305" s="32"/>
      <c r="DN305" s="32"/>
      <c r="DO305" s="32"/>
      <c r="DP305" s="32"/>
      <c r="DQ305" s="32"/>
      <c r="DR305" s="32"/>
      <c r="DS305" s="32"/>
      <c r="DT305" s="32"/>
      <c r="DU305" s="32"/>
      <c r="DV305" s="32"/>
      <c r="DW305" s="32"/>
      <c r="DX305" s="32"/>
      <c r="DY305" s="32"/>
      <c r="DZ305" s="32"/>
      <c r="EA305" s="32"/>
      <c r="EB305" s="32"/>
      <c r="EC305" s="32"/>
      <c r="ED305" s="32"/>
      <c r="EE305" s="32"/>
      <c r="EF305" s="32"/>
      <c r="EG305" s="32"/>
    </row>
    <row r="306" spans="15:137" x14ac:dyDescent="0.25"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  <c r="AC306" s="32"/>
      <c r="AD306" s="32"/>
      <c r="AE306" s="32"/>
      <c r="AF306" s="32"/>
      <c r="AG306" s="32"/>
      <c r="AH306" s="32"/>
      <c r="AI306" s="32"/>
      <c r="AJ306" s="32"/>
      <c r="AK306" s="32"/>
      <c r="AL306" s="32"/>
      <c r="AM306" s="32"/>
      <c r="AN306" s="32"/>
      <c r="AO306" s="32"/>
      <c r="AP306" s="32"/>
      <c r="AQ306" s="32"/>
      <c r="AR306" s="32"/>
      <c r="AS306" s="32"/>
      <c r="AT306" s="32"/>
      <c r="AU306" s="32"/>
      <c r="AV306" s="32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32"/>
      <c r="BH306" s="32"/>
      <c r="BI306" s="32"/>
      <c r="BJ306" s="32"/>
      <c r="BK306" s="32"/>
      <c r="BL306" s="32"/>
      <c r="BM306" s="32"/>
      <c r="BN306" s="32"/>
      <c r="BO306" s="32"/>
      <c r="BP306" s="32"/>
      <c r="BQ306" s="32"/>
      <c r="BR306" s="32"/>
      <c r="BS306" s="32"/>
      <c r="BT306" s="32"/>
      <c r="BU306" s="32"/>
      <c r="BV306" s="32"/>
      <c r="BW306" s="32"/>
      <c r="BX306" s="32"/>
      <c r="BY306" s="32"/>
      <c r="BZ306" s="32"/>
      <c r="CA306" s="32"/>
      <c r="CB306" s="32"/>
      <c r="CC306" s="32"/>
      <c r="CD306" s="32"/>
      <c r="CE306" s="32"/>
      <c r="CF306" s="32"/>
      <c r="CG306" s="32"/>
      <c r="CH306" s="32"/>
      <c r="CI306" s="32"/>
      <c r="CJ306" s="32"/>
      <c r="CK306" s="32"/>
      <c r="CL306" s="32"/>
      <c r="CM306" s="32"/>
      <c r="CN306" s="32"/>
      <c r="CO306" s="32"/>
      <c r="CP306" s="32"/>
      <c r="CQ306" s="32"/>
      <c r="CR306" s="32"/>
      <c r="CS306" s="32"/>
      <c r="CT306" s="32"/>
      <c r="CU306" s="32"/>
      <c r="CV306" s="32"/>
      <c r="CW306" s="32"/>
      <c r="CX306" s="32"/>
      <c r="CY306" s="32"/>
      <c r="CZ306" s="32"/>
      <c r="DA306" s="32"/>
      <c r="DB306" s="32"/>
      <c r="DC306" s="32"/>
      <c r="DD306" s="32"/>
      <c r="DE306" s="32"/>
      <c r="DF306" s="32"/>
      <c r="DG306" s="32"/>
      <c r="DH306" s="32"/>
      <c r="DI306" s="32"/>
      <c r="DJ306" s="32"/>
      <c r="DK306" s="32"/>
      <c r="DL306" s="32"/>
      <c r="DM306" s="32"/>
      <c r="DN306" s="32"/>
      <c r="DO306" s="32"/>
      <c r="DP306" s="32"/>
      <c r="DQ306" s="32"/>
      <c r="DR306" s="32"/>
      <c r="DS306" s="32"/>
      <c r="DT306" s="32"/>
      <c r="DU306" s="32"/>
      <c r="DV306" s="32"/>
      <c r="DW306" s="32"/>
      <c r="DX306" s="32"/>
      <c r="DY306" s="32"/>
      <c r="DZ306" s="32"/>
      <c r="EA306" s="32"/>
      <c r="EB306" s="32"/>
      <c r="EC306" s="32"/>
      <c r="ED306" s="32"/>
      <c r="EE306" s="32"/>
      <c r="EF306" s="32"/>
      <c r="EG306" s="32"/>
    </row>
    <row r="307" spans="15:137" x14ac:dyDescent="0.25"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  <c r="AC307" s="32"/>
      <c r="AD307" s="32"/>
      <c r="AE307" s="32"/>
      <c r="AF307" s="32"/>
      <c r="AG307" s="32"/>
      <c r="AH307" s="32"/>
      <c r="AI307" s="32"/>
      <c r="AJ307" s="32"/>
      <c r="AK307" s="32"/>
      <c r="AL307" s="32"/>
      <c r="AM307" s="32"/>
      <c r="AN307" s="32"/>
      <c r="AO307" s="32"/>
      <c r="AP307" s="32"/>
      <c r="AQ307" s="32"/>
      <c r="AR307" s="32"/>
      <c r="AS307" s="32"/>
      <c r="AT307" s="32"/>
      <c r="AU307" s="32"/>
      <c r="AV307" s="32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32"/>
      <c r="BH307" s="32"/>
      <c r="BI307" s="32"/>
      <c r="BJ307" s="32"/>
      <c r="BK307" s="32"/>
      <c r="BL307" s="32"/>
      <c r="BM307" s="32"/>
      <c r="BN307" s="32"/>
      <c r="BO307" s="32"/>
      <c r="BP307" s="32"/>
      <c r="BQ307" s="32"/>
      <c r="BR307" s="32"/>
      <c r="BS307" s="32"/>
      <c r="BT307" s="32"/>
      <c r="BU307" s="32"/>
      <c r="BV307" s="32"/>
      <c r="BW307" s="32"/>
      <c r="BX307" s="32"/>
      <c r="BY307" s="32"/>
      <c r="BZ307" s="32"/>
      <c r="CA307" s="32"/>
      <c r="CB307" s="32"/>
      <c r="CC307" s="32"/>
      <c r="CD307" s="32"/>
      <c r="CE307" s="32"/>
      <c r="CF307" s="32"/>
      <c r="CG307" s="32"/>
      <c r="CH307" s="32"/>
      <c r="CI307" s="32"/>
      <c r="CJ307" s="32"/>
      <c r="CK307" s="32"/>
      <c r="CL307" s="32"/>
      <c r="CM307" s="32"/>
      <c r="CN307" s="32"/>
      <c r="CO307" s="32"/>
      <c r="CP307" s="32"/>
      <c r="CQ307" s="32"/>
      <c r="CR307" s="32"/>
      <c r="CS307" s="32"/>
      <c r="CT307" s="32"/>
      <c r="CU307" s="32"/>
      <c r="CV307" s="32"/>
      <c r="CW307" s="32"/>
      <c r="CX307" s="32"/>
      <c r="CY307" s="32"/>
      <c r="CZ307" s="32"/>
      <c r="DA307" s="32"/>
      <c r="DB307" s="32"/>
      <c r="DC307" s="32"/>
      <c r="DD307" s="32"/>
      <c r="DE307" s="32"/>
      <c r="DF307" s="32"/>
      <c r="DG307" s="32"/>
      <c r="DH307" s="32"/>
      <c r="DI307" s="32"/>
      <c r="DJ307" s="32"/>
      <c r="DK307" s="32"/>
      <c r="DL307" s="32"/>
      <c r="DM307" s="32"/>
      <c r="DN307" s="32"/>
      <c r="DO307" s="32"/>
      <c r="DP307" s="32"/>
      <c r="DQ307" s="32"/>
      <c r="DR307" s="32"/>
      <c r="DS307" s="32"/>
      <c r="DT307" s="32"/>
      <c r="DU307" s="32"/>
      <c r="DV307" s="32"/>
      <c r="DW307" s="32"/>
      <c r="DX307" s="32"/>
      <c r="DY307" s="32"/>
      <c r="DZ307" s="32"/>
      <c r="EA307" s="32"/>
      <c r="EB307" s="32"/>
      <c r="EC307" s="32"/>
      <c r="ED307" s="32"/>
      <c r="EE307" s="32"/>
      <c r="EF307" s="32"/>
      <c r="EG307" s="32"/>
    </row>
    <row r="308" spans="15:137" x14ac:dyDescent="0.25"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  <c r="AC308" s="32"/>
      <c r="AD308" s="32"/>
      <c r="AE308" s="32"/>
      <c r="AF308" s="32"/>
      <c r="AG308" s="32"/>
      <c r="AH308" s="32"/>
      <c r="AI308" s="32"/>
      <c r="AJ308" s="32"/>
      <c r="AK308" s="32"/>
      <c r="AL308" s="32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32"/>
      <c r="BH308" s="32"/>
      <c r="BI308" s="32"/>
      <c r="BJ308" s="32"/>
      <c r="BK308" s="32"/>
      <c r="BL308" s="32"/>
      <c r="BM308" s="32"/>
      <c r="BN308" s="32"/>
      <c r="BO308" s="32"/>
      <c r="BP308" s="32"/>
      <c r="BQ308" s="32"/>
      <c r="BR308" s="32"/>
      <c r="BS308" s="32"/>
      <c r="BT308" s="32"/>
      <c r="BU308" s="32"/>
      <c r="BV308" s="32"/>
      <c r="BW308" s="32"/>
      <c r="BX308" s="32"/>
      <c r="BY308" s="32"/>
      <c r="BZ308" s="32"/>
      <c r="CA308" s="32"/>
      <c r="CB308" s="32"/>
      <c r="CC308" s="32"/>
      <c r="CD308" s="32"/>
      <c r="CE308" s="32"/>
      <c r="CF308" s="32"/>
      <c r="CG308" s="32"/>
      <c r="CH308" s="32"/>
      <c r="CI308" s="32"/>
      <c r="CJ308" s="32"/>
      <c r="CK308" s="32"/>
      <c r="CL308" s="32"/>
      <c r="CM308" s="32"/>
      <c r="CN308" s="32"/>
      <c r="CO308" s="32"/>
      <c r="CP308" s="32"/>
      <c r="CQ308" s="32"/>
      <c r="CR308" s="32"/>
      <c r="CS308" s="32"/>
      <c r="CT308" s="32"/>
      <c r="CU308" s="32"/>
      <c r="CV308" s="32"/>
      <c r="CW308" s="32"/>
      <c r="CX308" s="32"/>
      <c r="CY308" s="32"/>
      <c r="CZ308" s="32"/>
      <c r="DA308" s="32"/>
      <c r="DB308" s="32"/>
      <c r="DC308" s="32"/>
      <c r="DD308" s="32"/>
      <c r="DE308" s="32"/>
      <c r="DF308" s="32"/>
      <c r="DG308" s="32"/>
      <c r="DH308" s="32"/>
      <c r="DI308" s="32"/>
      <c r="DJ308" s="32"/>
      <c r="DK308" s="32"/>
      <c r="DL308" s="32"/>
      <c r="DM308" s="32"/>
      <c r="DN308" s="32"/>
      <c r="DO308" s="32"/>
      <c r="DP308" s="32"/>
      <c r="DQ308" s="32"/>
      <c r="DR308" s="32"/>
      <c r="DS308" s="32"/>
      <c r="DT308" s="32"/>
      <c r="DU308" s="32"/>
      <c r="DV308" s="32"/>
      <c r="DW308" s="32"/>
      <c r="DX308" s="32"/>
      <c r="DY308" s="32"/>
      <c r="DZ308" s="32"/>
      <c r="EA308" s="32"/>
      <c r="EB308" s="32"/>
      <c r="EC308" s="32"/>
      <c r="ED308" s="32"/>
      <c r="EE308" s="32"/>
      <c r="EF308" s="32"/>
      <c r="EG308" s="32"/>
    </row>
    <row r="309" spans="15:137" x14ac:dyDescent="0.25"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  <c r="AC309" s="32"/>
      <c r="AD309" s="32"/>
      <c r="AE309" s="32"/>
      <c r="AF309" s="32"/>
      <c r="AG309" s="32"/>
      <c r="AH309" s="32"/>
      <c r="AI309" s="32"/>
      <c r="AJ309" s="32"/>
      <c r="AK309" s="32"/>
      <c r="AL309" s="32"/>
      <c r="AM309" s="32"/>
      <c r="AN309" s="32"/>
      <c r="AO309" s="32"/>
      <c r="AP309" s="32"/>
      <c r="AQ309" s="32"/>
      <c r="AR309" s="32"/>
      <c r="AS309" s="32"/>
      <c r="AT309" s="32"/>
      <c r="AU309" s="32"/>
      <c r="AV309" s="32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32"/>
      <c r="BH309" s="32"/>
      <c r="BI309" s="32"/>
      <c r="BJ309" s="32"/>
      <c r="BK309" s="32"/>
      <c r="BL309" s="32"/>
      <c r="BM309" s="32"/>
      <c r="BN309" s="32"/>
      <c r="BO309" s="32"/>
      <c r="BP309" s="32"/>
      <c r="BQ309" s="32"/>
      <c r="BR309" s="32"/>
      <c r="BS309" s="32"/>
      <c r="BT309" s="32"/>
      <c r="BU309" s="32"/>
      <c r="BV309" s="32"/>
      <c r="BW309" s="32"/>
      <c r="BX309" s="32"/>
      <c r="BY309" s="32"/>
      <c r="BZ309" s="32"/>
      <c r="CA309" s="32"/>
      <c r="CB309" s="32"/>
      <c r="CC309" s="32"/>
      <c r="CD309" s="32"/>
      <c r="CE309" s="32"/>
      <c r="CF309" s="32"/>
      <c r="CG309" s="32"/>
      <c r="CH309" s="32"/>
      <c r="CI309" s="32"/>
      <c r="CJ309" s="32"/>
      <c r="CK309" s="32"/>
      <c r="CL309" s="32"/>
      <c r="CM309" s="32"/>
      <c r="CN309" s="32"/>
      <c r="CO309" s="32"/>
      <c r="CP309" s="32"/>
      <c r="CQ309" s="32"/>
      <c r="CR309" s="32"/>
      <c r="CS309" s="32"/>
      <c r="CT309" s="32"/>
      <c r="CU309" s="32"/>
      <c r="CV309" s="32"/>
      <c r="CW309" s="32"/>
      <c r="CX309" s="32"/>
      <c r="CY309" s="32"/>
      <c r="CZ309" s="32"/>
      <c r="DA309" s="32"/>
      <c r="DB309" s="32"/>
      <c r="DC309" s="32"/>
      <c r="DD309" s="32"/>
      <c r="DE309" s="32"/>
      <c r="DF309" s="32"/>
      <c r="DG309" s="32"/>
      <c r="DH309" s="32"/>
      <c r="DI309" s="32"/>
      <c r="DJ309" s="32"/>
      <c r="DK309" s="32"/>
      <c r="DL309" s="32"/>
      <c r="DM309" s="32"/>
      <c r="DN309" s="32"/>
      <c r="DO309" s="32"/>
      <c r="DP309" s="32"/>
      <c r="DQ309" s="32"/>
      <c r="DR309" s="32"/>
      <c r="DS309" s="32"/>
      <c r="DT309" s="32"/>
      <c r="DU309" s="32"/>
      <c r="DV309" s="32"/>
      <c r="DW309" s="32"/>
      <c r="DX309" s="32"/>
      <c r="DY309" s="32"/>
      <c r="DZ309" s="32"/>
      <c r="EA309" s="32"/>
      <c r="EB309" s="32"/>
      <c r="EC309" s="32"/>
      <c r="ED309" s="32"/>
      <c r="EE309" s="32"/>
      <c r="EF309" s="32"/>
      <c r="EG309" s="32"/>
    </row>
    <row r="310" spans="15:137" x14ac:dyDescent="0.25"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  <c r="AC310" s="32"/>
      <c r="AD310" s="32"/>
      <c r="AE310" s="32"/>
      <c r="AF310" s="32"/>
      <c r="AG310" s="32"/>
      <c r="AH310" s="32"/>
      <c r="AI310" s="32"/>
      <c r="AJ310" s="32"/>
      <c r="AK310" s="32"/>
      <c r="AL310" s="32"/>
      <c r="AM310" s="32"/>
      <c r="AN310" s="32"/>
      <c r="AO310" s="32"/>
      <c r="AP310" s="32"/>
      <c r="AQ310" s="32"/>
      <c r="AR310" s="32"/>
      <c r="AS310" s="32"/>
      <c r="AT310" s="32"/>
      <c r="AU310" s="32"/>
      <c r="AV310" s="32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32"/>
      <c r="BH310" s="32"/>
      <c r="BI310" s="32"/>
      <c r="BJ310" s="32"/>
      <c r="BK310" s="32"/>
      <c r="BL310" s="32"/>
      <c r="BM310" s="32"/>
      <c r="BN310" s="32"/>
      <c r="BO310" s="32"/>
      <c r="BP310" s="32"/>
      <c r="BQ310" s="32"/>
      <c r="BR310" s="32"/>
      <c r="BS310" s="32"/>
      <c r="BT310" s="32"/>
      <c r="BU310" s="32"/>
      <c r="BV310" s="32"/>
      <c r="BW310" s="32"/>
      <c r="BX310" s="32"/>
      <c r="BY310" s="32"/>
      <c r="BZ310" s="32"/>
      <c r="CA310" s="32"/>
      <c r="CB310" s="32"/>
      <c r="CC310" s="32"/>
      <c r="CD310" s="32"/>
      <c r="CE310" s="32"/>
      <c r="CF310" s="32"/>
      <c r="CG310" s="32"/>
      <c r="CH310" s="32"/>
      <c r="CI310" s="32"/>
      <c r="CJ310" s="32"/>
      <c r="CK310" s="32"/>
      <c r="CL310" s="32"/>
      <c r="CM310" s="32"/>
      <c r="CN310" s="32"/>
      <c r="CO310" s="32"/>
      <c r="CP310" s="32"/>
      <c r="CQ310" s="32"/>
      <c r="CR310" s="32"/>
      <c r="CS310" s="32"/>
      <c r="CT310" s="32"/>
      <c r="CU310" s="32"/>
      <c r="CV310" s="32"/>
      <c r="CW310" s="32"/>
      <c r="CX310" s="32"/>
      <c r="CY310" s="32"/>
      <c r="CZ310" s="32"/>
      <c r="DA310" s="32"/>
      <c r="DB310" s="32"/>
      <c r="DC310" s="32"/>
      <c r="DD310" s="32"/>
      <c r="DE310" s="32"/>
      <c r="DF310" s="32"/>
      <c r="DG310" s="32"/>
      <c r="DH310" s="32"/>
      <c r="DI310" s="32"/>
      <c r="DJ310" s="32"/>
      <c r="DK310" s="32"/>
      <c r="DL310" s="32"/>
      <c r="DM310" s="32"/>
      <c r="DN310" s="32"/>
      <c r="DO310" s="32"/>
      <c r="DP310" s="32"/>
      <c r="DQ310" s="32"/>
      <c r="DR310" s="32"/>
      <c r="DS310" s="32"/>
      <c r="DT310" s="32"/>
      <c r="DU310" s="32"/>
      <c r="DV310" s="32"/>
      <c r="DW310" s="32"/>
      <c r="DX310" s="32"/>
      <c r="DY310" s="32"/>
      <c r="DZ310" s="32"/>
      <c r="EA310" s="32"/>
      <c r="EB310" s="32"/>
      <c r="EC310" s="32"/>
      <c r="ED310" s="32"/>
      <c r="EE310" s="32"/>
      <c r="EF310" s="32"/>
      <c r="EG310" s="32"/>
    </row>
    <row r="311" spans="15:137" x14ac:dyDescent="0.25"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  <c r="AC311" s="32"/>
      <c r="AD311" s="32"/>
      <c r="AE311" s="32"/>
      <c r="AF311" s="32"/>
      <c r="AG311" s="32"/>
      <c r="AH311" s="32"/>
      <c r="AI311" s="32"/>
      <c r="AJ311" s="32"/>
      <c r="AK311" s="32"/>
      <c r="AL311" s="32"/>
      <c r="AM311" s="32"/>
      <c r="AN311" s="32"/>
      <c r="AO311" s="32"/>
      <c r="AP311" s="32"/>
      <c r="AQ311" s="32"/>
      <c r="AR311" s="32"/>
      <c r="AS311" s="32"/>
      <c r="AT311" s="32"/>
      <c r="AU311" s="32"/>
      <c r="AV311" s="32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32"/>
      <c r="BH311" s="32"/>
      <c r="BI311" s="32"/>
      <c r="BJ311" s="32"/>
      <c r="BK311" s="32"/>
      <c r="BL311" s="32"/>
      <c r="BM311" s="32"/>
      <c r="BN311" s="32"/>
      <c r="BO311" s="32"/>
      <c r="BP311" s="32"/>
      <c r="BQ311" s="32"/>
      <c r="BR311" s="32"/>
      <c r="BS311" s="32"/>
      <c r="BT311" s="32"/>
      <c r="BU311" s="32"/>
      <c r="BV311" s="32"/>
      <c r="BW311" s="32"/>
      <c r="BX311" s="32"/>
      <c r="BY311" s="32"/>
      <c r="BZ311" s="32"/>
      <c r="CA311" s="32"/>
      <c r="CB311" s="32"/>
      <c r="CC311" s="32"/>
      <c r="CD311" s="32"/>
      <c r="CE311" s="32"/>
      <c r="CF311" s="32"/>
      <c r="CG311" s="32"/>
      <c r="CH311" s="32"/>
      <c r="CI311" s="32"/>
      <c r="CJ311" s="32"/>
      <c r="CK311" s="32"/>
      <c r="CL311" s="32"/>
      <c r="CM311" s="32"/>
      <c r="CN311" s="32"/>
      <c r="CO311" s="32"/>
      <c r="CP311" s="32"/>
      <c r="CQ311" s="32"/>
      <c r="CR311" s="32"/>
      <c r="CS311" s="32"/>
      <c r="CT311" s="32"/>
      <c r="CU311" s="32"/>
      <c r="CV311" s="32"/>
      <c r="CW311" s="32"/>
      <c r="CX311" s="32"/>
      <c r="CY311" s="32"/>
      <c r="CZ311" s="32"/>
      <c r="DA311" s="32"/>
      <c r="DB311" s="32"/>
      <c r="DC311" s="32"/>
      <c r="DD311" s="32"/>
      <c r="DE311" s="32"/>
      <c r="DF311" s="32"/>
      <c r="DG311" s="32"/>
      <c r="DH311" s="32"/>
      <c r="DI311" s="32"/>
      <c r="DJ311" s="32"/>
      <c r="DK311" s="32"/>
      <c r="DL311" s="32"/>
      <c r="DM311" s="32"/>
      <c r="DN311" s="32"/>
      <c r="DO311" s="32"/>
      <c r="DP311" s="32"/>
      <c r="DQ311" s="32"/>
      <c r="DR311" s="32"/>
      <c r="DS311" s="32"/>
      <c r="DT311" s="32"/>
      <c r="DU311" s="32"/>
      <c r="DV311" s="32"/>
      <c r="DW311" s="32"/>
      <c r="DX311" s="32"/>
      <c r="DY311" s="32"/>
      <c r="DZ311" s="32"/>
      <c r="EA311" s="32"/>
      <c r="EB311" s="32"/>
      <c r="EC311" s="32"/>
      <c r="ED311" s="32"/>
      <c r="EE311" s="32"/>
      <c r="EF311" s="32"/>
      <c r="EG311" s="32"/>
    </row>
    <row r="312" spans="15:137" x14ac:dyDescent="0.25"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  <c r="AC312" s="32"/>
      <c r="AD312" s="32"/>
      <c r="AE312" s="32"/>
      <c r="AF312" s="32"/>
      <c r="AG312" s="32"/>
      <c r="AH312" s="32"/>
      <c r="AI312" s="32"/>
      <c r="AJ312" s="32"/>
      <c r="AK312" s="32"/>
      <c r="AL312" s="32"/>
      <c r="AM312" s="32"/>
      <c r="AN312" s="32"/>
      <c r="AO312" s="32"/>
      <c r="AP312" s="32"/>
      <c r="AQ312" s="32"/>
      <c r="AR312" s="32"/>
      <c r="AS312" s="32"/>
      <c r="AT312" s="32"/>
      <c r="AU312" s="32"/>
      <c r="AV312" s="32"/>
      <c r="AW312" s="32"/>
      <c r="AX312" s="32"/>
      <c r="AY312" s="32"/>
      <c r="AZ312" s="32"/>
      <c r="BA312" s="32"/>
      <c r="BB312" s="32"/>
      <c r="BC312" s="32"/>
      <c r="BD312" s="32"/>
      <c r="BE312" s="32"/>
      <c r="BF312" s="32"/>
      <c r="BG312" s="32"/>
      <c r="BH312" s="32"/>
      <c r="BI312" s="32"/>
      <c r="BJ312" s="32"/>
      <c r="BK312" s="32"/>
      <c r="BL312" s="32"/>
      <c r="BM312" s="32"/>
      <c r="BN312" s="32"/>
      <c r="BO312" s="32"/>
      <c r="BP312" s="32"/>
      <c r="BQ312" s="32"/>
      <c r="BR312" s="32"/>
      <c r="BS312" s="32"/>
      <c r="BT312" s="32"/>
      <c r="BU312" s="32"/>
      <c r="BV312" s="32"/>
      <c r="BW312" s="32"/>
      <c r="BX312" s="32"/>
      <c r="BY312" s="32"/>
      <c r="BZ312" s="32"/>
      <c r="CA312" s="32"/>
      <c r="CB312" s="32"/>
      <c r="CC312" s="32"/>
      <c r="CD312" s="32"/>
      <c r="CE312" s="32"/>
      <c r="CF312" s="32"/>
      <c r="CG312" s="32"/>
      <c r="CH312" s="32"/>
      <c r="CI312" s="32"/>
      <c r="CJ312" s="32"/>
      <c r="CK312" s="32"/>
      <c r="CL312" s="32"/>
      <c r="CM312" s="32"/>
      <c r="CN312" s="32"/>
      <c r="CO312" s="32"/>
      <c r="CP312" s="32"/>
      <c r="CQ312" s="32"/>
      <c r="CR312" s="32"/>
      <c r="CS312" s="32"/>
      <c r="CT312" s="32"/>
      <c r="CU312" s="32"/>
      <c r="CV312" s="32"/>
      <c r="CW312" s="32"/>
      <c r="CX312" s="32"/>
      <c r="CY312" s="32"/>
      <c r="CZ312" s="32"/>
      <c r="DA312" s="32"/>
      <c r="DB312" s="32"/>
      <c r="DC312" s="32"/>
      <c r="DD312" s="32"/>
      <c r="DE312" s="32"/>
      <c r="DF312" s="32"/>
      <c r="DG312" s="32"/>
      <c r="DH312" s="32"/>
      <c r="DI312" s="32"/>
      <c r="DJ312" s="32"/>
      <c r="DK312" s="32"/>
      <c r="DL312" s="32"/>
      <c r="DM312" s="32"/>
      <c r="DN312" s="32"/>
      <c r="DO312" s="32"/>
      <c r="DP312" s="32"/>
      <c r="DQ312" s="32"/>
      <c r="DR312" s="32"/>
      <c r="DS312" s="32"/>
      <c r="DT312" s="32"/>
      <c r="DU312" s="32"/>
      <c r="DV312" s="32"/>
      <c r="DW312" s="32"/>
      <c r="DX312" s="32"/>
      <c r="DY312" s="32"/>
      <c r="DZ312" s="32"/>
      <c r="EA312" s="32"/>
      <c r="EB312" s="32"/>
      <c r="EC312" s="32"/>
      <c r="ED312" s="32"/>
      <c r="EE312" s="32"/>
      <c r="EF312" s="32"/>
      <c r="EG312" s="32"/>
    </row>
    <row r="313" spans="15:137" x14ac:dyDescent="0.25"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  <c r="AC313" s="32"/>
      <c r="AD313" s="32"/>
      <c r="AE313" s="32"/>
      <c r="AF313" s="32"/>
      <c r="AG313" s="32"/>
      <c r="AH313" s="32"/>
      <c r="AI313" s="32"/>
      <c r="AJ313" s="32"/>
      <c r="AK313" s="32"/>
      <c r="AL313" s="32"/>
      <c r="AM313" s="32"/>
      <c r="AN313" s="32"/>
      <c r="AO313" s="32"/>
      <c r="AP313" s="32"/>
      <c r="AQ313" s="32"/>
      <c r="AR313" s="32"/>
      <c r="AS313" s="32"/>
      <c r="AT313" s="32"/>
      <c r="AU313" s="32"/>
      <c r="AV313" s="32"/>
      <c r="AW313" s="32"/>
      <c r="AX313" s="32"/>
      <c r="AY313" s="32"/>
      <c r="AZ313" s="32"/>
      <c r="BA313" s="32"/>
      <c r="BB313" s="32"/>
      <c r="BC313" s="32"/>
      <c r="BD313" s="32"/>
      <c r="BE313" s="32"/>
      <c r="BF313" s="32"/>
      <c r="BG313" s="32"/>
      <c r="BH313" s="32"/>
      <c r="BI313" s="32"/>
      <c r="BJ313" s="32"/>
      <c r="BK313" s="32"/>
      <c r="BL313" s="32"/>
      <c r="BM313" s="32"/>
      <c r="BN313" s="32"/>
      <c r="BO313" s="32"/>
      <c r="BP313" s="32"/>
      <c r="BQ313" s="32"/>
      <c r="BR313" s="32"/>
      <c r="BS313" s="32"/>
      <c r="BT313" s="32"/>
      <c r="BU313" s="32"/>
      <c r="BV313" s="32"/>
      <c r="BW313" s="32"/>
      <c r="BX313" s="32"/>
      <c r="BY313" s="32"/>
      <c r="BZ313" s="32"/>
      <c r="CA313" s="32"/>
      <c r="CB313" s="32"/>
      <c r="CC313" s="32"/>
      <c r="CD313" s="32"/>
      <c r="CE313" s="32"/>
      <c r="CF313" s="32"/>
      <c r="CG313" s="32"/>
      <c r="CH313" s="32"/>
      <c r="CI313" s="32"/>
      <c r="CJ313" s="32"/>
      <c r="CK313" s="32"/>
      <c r="CL313" s="32"/>
      <c r="CM313" s="32"/>
      <c r="CN313" s="32"/>
      <c r="CO313" s="32"/>
      <c r="CP313" s="32"/>
      <c r="CQ313" s="32"/>
      <c r="CR313" s="32"/>
      <c r="CS313" s="32"/>
      <c r="CT313" s="32"/>
      <c r="CU313" s="32"/>
      <c r="CV313" s="32"/>
      <c r="CW313" s="32"/>
      <c r="CX313" s="32"/>
      <c r="CY313" s="32"/>
      <c r="CZ313" s="32"/>
      <c r="DA313" s="32"/>
      <c r="DB313" s="32"/>
      <c r="DC313" s="32"/>
      <c r="DD313" s="32"/>
      <c r="DE313" s="32"/>
      <c r="DF313" s="32"/>
      <c r="DG313" s="32"/>
      <c r="DH313" s="32"/>
      <c r="DI313" s="32"/>
      <c r="DJ313" s="32"/>
      <c r="DK313" s="32"/>
      <c r="DL313" s="32"/>
      <c r="DM313" s="32"/>
      <c r="DN313" s="32"/>
      <c r="DO313" s="32"/>
      <c r="DP313" s="32"/>
      <c r="DQ313" s="32"/>
      <c r="DR313" s="32"/>
      <c r="DS313" s="32"/>
      <c r="DT313" s="32"/>
      <c r="DU313" s="32"/>
      <c r="DV313" s="32"/>
      <c r="DW313" s="32"/>
      <c r="DX313" s="32"/>
      <c r="DY313" s="32"/>
      <c r="DZ313" s="32"/>
      <c r="EA313" s="32"/>
      <c r="EB313" s="32"/>
      <c r="EC313" s="32"/>
      <c r="ED313" s="32"/>
      <c r="EE313" s="32"/>
      <c r="EF313" s="32"/>
      <c r="EG313" s="32"/>
    </row>
    <row r="314" spans="15:137" x14ac:dyDescent="0.25"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  <c r="AC314" s="32"/>
      <c r="AD314" s="32"/>
      <c r="AE314" s="32"/>
      <c r="AF314" s="32"/>
      <c r="AG314" s="32"/>
      <c r="AH314" s="32"/>
      <c r="AI314" s="32"/>
      <c r="AJ314" s="32"/>
      <c r="AK314" s="32"/>
      <c r="AL314" s="32"/>
      <c r="AM314" s="32"/>
      <c r="AN314" s="32"/>
      <c r="AO314" s="32"/>
      <c r="AP314" s="32"/>
      <c r="AQ314" s="32"/>
      <c r="AR314" s="32"/>
      <c r="AS314" s="32"/>
      <c r="AT314" s="32"/>
      <c r="AU314" s="32"/>
      <c r="AV314" s="32"/>
      <c r="AW314" s="32"/>
      <c r="AX314" s="32"/>
      <c r="AY314" s="32"/>
      <c r="AZ314" s="32"/>
      <c r="BA314" s="32"/>
      <c r="BB314" s="32"/>
      <c r="BC314" s="32"/>
      <c r="BD314" s="32"/>
      <c r="BE314" s="32"/>
      <c r="BF314" s="32"/>
      <c r="BG314" s="32"/>
      <c r="BH314" s="32"/>
      <c r="BI314" s="32"/>
      <c r="BJ314" s="32"/>
      <c r="BK314" s="32"/>
      <c r="BL314" s="32"/>
      <c r="BM314" s="32"/>
      <c r="BN314" s="32"/>
      <c r="BO314" s="32"/>
      <c r="BP314" s="32"/>
      <c r="BQ314" s="32"/>
      <c r="BR314" s="32"/>
      <c r="BS314" s="32"/>
      <c r="BT314" s="32"/>
      <c r="BU314" s="32"/>
      <c r="BV314" s="32"/>
      <c r="BW314" s="32"/>
      <c r="BX314" s="32"/>
      <c r="BY314" s="32"/>
      <c r="BZ314" s="32"/>
      <c r="CA314" s="32"/>
      <c r="CB314" s="32"/>
      <c r="CC314" s="32"/>
      <c r="CD314" s="32"/>
      <c r="CE314" s="32"/>
      <c r="CF314" s="32"/>
      <c r="CG314" s="32"/>
      <c r="CH314" s="32"/>
      <c r="CI314" s="32"/>
      <c r="CJ314" s="32"/>
      <c r="CK314" s="32"/>
      <c r="CL314" s="32"/>
      <c r="CM314" s="32"/>
      <c r="CN314" s="32"/>
      <c r="CO314" s="32"/>
      <c r="CP314" s="32"/>
      <c r="CQ314" s="32"/>
      <c r="CR314" s="32"/>
      <c r="CS314" s="32"/>
      <c r="CT314" s="32"/>
      <c r="CU314" s="32"/>
      <c r="CV314" s="32"/>
      <c r="CW314" s="32"/>
      <c r="CX314" s="32"/>
      <c r="CY314" s="32"/>
      <c r="CZ314" s="32"/>
      <c r="DA314" s="32"/>
      <c r="DB314" s="32"/>
      <c r="DC314" s="32"/>
      <c r="DD314" s="32"/>
      <c r="DE314" s="32"/>
      <c r="DF314" s="32"/>
      <c r="DG314" s="32"/>
      <c r="DH314" s="32"/>
      <c r="DI314" s="32"/>
      <c r="DJ314" s="32"/>
      <c r="DK314" s="32"/>
      <c r="DL314" s="32"/>
      <c r="DM314" s="32"/>
      <c r="DN314" s="32"/>
      <c r="DO314" s="32"/>
      <c r="DP314" s="32"/>
      <c r="DQ314" s="32"/>
      <c r="DR314" s="32"/>
      <c r="DS314" s="32"/>
      <c r="DT314" s="32"/>
      <c r="DU314" s="32"/>
      <c r="DV314" s="32"/>
      <c r="DW314" s="32"/>
      <c r="DX314" s="32"/>
      <c r="DY314" s="32"/>
      <c r="DZ314" s="32"/>
      <c r="EA314" s="32"/>
      <c r="EB314" s="32"/>
      <c r="EC314" s="32"/>
      <c r="ED314" s="32"/>
      <c r="EE314" s="32"/>
      <c r="EF314" s="32"/>
      <c r="EG314" s="32"/>
    </row>
    <row r="315" spans="15:137" x14ac:dyDescent="0.25"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  <c r="AC315" s="32"/>
      <c r="AD315" s="32"/>
      <c r="AE315" s="32"/>
      <c r="AF315" s="32"/>
      <c r="AG315" s="32"/>
      <c r="AH315" s="32"/>
      <c r="AI315" s="32"/>
      <c r="AJ315" s="32"/>
      <c r="AK315" s="32"/>
      <c r="AL315" s="32"/>
      <c r="AM315" s="32"/>
      <c r="AN315" s="32"/>
      <c r="AO315" s="32"/>
      <c r="AP315" s="32"/>
      <c r="AQ315" s="32"/>
      <c r="AR315" s="32"/>
      <c r="AS315" s="32"/>
      <c r="AT315" s="32"/>
      <c r="AU315" s="32"/>
      <c r="AV315" s="32"/>
      <c r="AW315" s="32"/>
      <c r="AX315" s="32"/>
      <c r="AY315" s="32"/>
      <c r="AZ315" s="32"/>
      <c r="BA315" s="32"/>
      <c r="BB315" s="32"/>
      <c r="BC315" s="32"/>
      <c r="BD315" s="32"/>
      <c r="BE315" s="32"/>
      <c r="BF315" s="32"/>
      <c r="BG315" s="32"/>
      <c r="BH315" s="32"/>
      <c r="BI315" s="32"/>
      <c r="BJ315" s="32"/>
      <c r="BK315" s="32"/>
      <c r="BL315" s="32"/>
      <c r="BM315" s="32"/>
      <c r="BN315" s="32"/>
      <c r="BO315" s="32"/>
      <c r="BP315" s="32"/>
      <c r="BQ315" s="32"/>
      <c r="BR315" s="32"/>
      <c r="BS315" s="32"/>
      <c r="BT315" s="32"/>
      <c r="BU315" s="32"/>
      <c r="BV315" s="32"/>
      <c r="BW315" s="32"/>
      <c r="BX315" s="32"/>
      <c r="BY315" s="32"/>
      <c r="BZ315" s="32"/>
      <c r="CA315" s="32"/>
      <c r="CB315" s="32"/>
      <c r="CC315" s="32"/>
      <c r="CD315" s="32"/>
      <c r="CE315" s="32"/>
      <c r="CF315" s="32"/>
      <c r="CG315" s="32"/>
      <c r="CH315" s="32"/>
      <c r="CI315" s="32"/>
      <c r="CJ315" s="32"/>
      <c r="CK315" s="32"/>
      <c r="CL315" s="32"/>
      <c r="CM315" s="32"/>
      <c r="CN315" s="32"/>
      <c r="CO315" s="32"/>
      <c r="CP315" s="32"/>
      <c r="CQ315" s="32"/>
      <c r="CR315" s="32"/>
      <c r="CS315" s="32"/>
      <c r="CT315" s="32"/>
      <c r="CU315" s="32"/>
      <c r="CV315" s="32"/>
      <c r="CW315" s="32"/>
      <c r="CX315" s="32"/>
      <c r="CY315" s="32"/>
      <c r="CZ315" s="32"/>
      <c r="DA315" s="32"/>
      <c r="DB315" s="32"/>
      <c r="DC315" s="32"/>
      <c r="DD315" s="32"/>
      <c r="DE315" s="32"/>
      <c r="DF315" s="32"/>
      <c r="DG315" s="32"/>
      <c r="DH315" s="32"/>
      <c r="DI315" s="32"/>
      <c r="DJ315" s="32"/>
      <c r="DK315" s="32"/>
      <c r="DL315" s="32"/>
      <c r="DM315" s="32"/>
      <c r="DN315" s="32"/>
      <c r="DO315" s="32"/>
      <c r="DP315" s="32"/>
      <c r="DQ315" s="32"/>
      <c r="DR315" s="32"/>
      <c r="DS315" s="32"/>
      <c r="DT315" s="32"/>
      <c r="DU315" s="32"/>
      <c r="DV315" s="32"/>
      <c r="DW315" s="32"/>
      <c r="DX315" s="32"/>
      <c r="DY315" s="32"/>
      <c r="DZ315" s="32"/>
      <c r="EA315" s="32"/>
      <c r="EB315" s="32"/>
      <c r="EC315" s="32"/>
      <c r="ED315" s="32"/>
      <c r="EE315" s="32"/>
      <c r="EF315" s="32"/>
      <c r="EG315" s="32"/>
    </row>
    <row r="316" spans="15:137" x14ac:dyDescent="0.25"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  <c r="AC316" s="32"/>
      <c r="AD316" s="32"/>
      <c r="AE316" s="32"/>
      <c r="AF316" s="32"/>
      <c r="AG316" s="32"/>
      <c r="AH316" s="32"/>
      <c r="AI316" s="32"/>
      <c r="AJ316" s="32"/>
      <c r="AK316" s="32"/>
      <c r="AL316" s="32"/>
      <c r="AM316" s="32"/>
      <c r="AN316" s="32"/>
      <c r="AO316" s="32"/>
      <c r="AP316" s="32"/>
      <c r="AQ316" s="32"/>
      <c r="AR316" s="32"/>
      <c r="AS316" s="32"/>
      <c r="AT316" s="32"/>
      <c r="AU316" s="32"/>
      <c r="AV316" s="32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32"/>
      <c r="BH316" s="32"/>
      <c r="BI316" s="32"/>
      <c r="BJ316" s="32"/>
      <c r="BK316" s="32"/>
      <c r="BL316" s="32"/>
      <c r="BM316" s="32"/>
      <c r="BN316" s="32"/>
      <c r="BO316" s="32"/>
      <c r="BP316" s="32"/>
      <c r="BQ316" s="32"/>
      <c r="BR316" s="32"/>
      <c r="BS316" s="32"/>
      <c r="BT316" s="32"/>
      <c r="BU316" s="32"/>
      <c r="BV316" s="32"/>
      <c r="BW316" s="32"/>
      <c r="BX316" s="32"/>
      <c r="BY316" s="32"/>
      <c r="BZ316" s="32"/>
      <c r="CA316" s="32"/>
      <c r="CB316" s="32"/>
      <c r="CC316" s="32"/>
      <c r="CD316" s="32"/>
      <c r="CE316" s="32"/>
      <c r="CF316" s="32"/>
      <c r="CG316" s="32"/>
      <c r="CH316" s="32"/>
      <c r="CI316" s="32"/>
      <c r="CJ316" s="32"/>
      <c r="CK316" s="32"/>
      <c r="CL316" s="32"/>
      <c r="CM316" s="32"/>
      <c r="CN316" s="32"/>
      <c r="CO316" s="32"/>
      <c r="CP316" s="32"/>
      <c r="CQ316" s="32"/>
      <c r="CR316" s="32"/>
      <c r="CS316" s="32"/>
      <c r="CT316" s="32"/>
      <c r="CU316" s="32"/>
      <c r="CV316" s="32"/>
      <c r="CW316" s="32"/>
      <c r="CX316" s="32"/>
      <c r="CY316" s="32"/>
      <c r="CZ316" s="32"/>
      <c r="DA316" s="32"/>
      <c r="DB316" s="32"/>
      <c r="DC316" s="32"/>
      <c r="DD316" s="32"/>
      <c r="DE316" s="32"/>
      <c r="DF316" s="32"/>
      <c r="DG316" s="32"/>
      <c r="DH316" s="32"/>
      <c r="DI316" s="32"/>
      <c r="DJ316" s="32"/>
      <c r="DK316" s="32"/>
      <c r="DL316" s="32"/>
      <c r="DM316" s="32"/>
      <c r="DN316" s="32"/>
      <c r="DO316" s="32"/>
      <c r="DP316" s="32"/>
      <c r="DQ316" s="32"/>
      <c r="DR316" s="32"/>
      <c r="DS316" s="32"/>
      <c r="DT316" s="32"/>
      <c r="DU316" s="32"/>
      <c r="DV316" s="32"/>
      <c r="DW316" s="32"/>
      <c r="DX316" s="32"/>
      <c r="DY316" s="32"/>
      <c r="DZ316" s="32"/>
      <c r="EA316" s="32"/>
      <c r="EB316" s="32"/>
      <c r="EC316" s="32"/>
      <c r="ED316" s="32"/>
      <c r="EE316" s="32"/>
      <c r="EF316" s="32"/>
      <c r="EG316" s="32"/>
    </row>
    <row r="317" spans="15:137" x14ac:dyDescent="0.25"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  <c r="AC317" s="32"/>
      <c r="AD317" s="32"/>
      <c r="AE317" s="32"/>
      <c r="AF317" s="32"/>
      <c r="AG317" s="32"/>
      <c r="AH317" s="32"/>
      <c r="AI317" s="32"/>
      <c r="AJ317" s="32"/>
      <c r="AK317" s="32"/>
      <c r="AL317" s="32"/>
      <c r="AM317" s="32"/>
      <c r="AN317" s="32"/>
      <c r="AO317" s="32"/>
      <c r="AP317" s="32"/>
      <c r="AQ317" s="32"/>
      <c r="AR317" s="32"/>
      <c r="AS317" s="32"/>
      <c r="AT317" s="32"/>
      <c r="AU317" s="32"/>
      <c r="AV317" s="32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32"/>
      <c r="BH317" s="32"/>
      <c r="BI317" s="32"/>
      <c r="BJ317" s="32"/>
      <c r="BK317" s="32"/>
      <c r="BL317" s="32"/>
      <c r="BM317" s="32"/>
      <c r="BN317" s="32"/>
      <c r="BO317" s="32"/>
      <c r="BP317" s="32"/>
      <c r="BQ317" s="32"/>
      <c r="BR317" s="32"/>
      <c r="BS317" s="32"/>
      <c r="BT317" s="32"/>
      <c r="BU317" s="32"/>
      <c r="BV317" s="32"/>
      <c r="BW317" s="32"/>
      <c r="BX317" s="32"/>
      <c r="BY317" s="32"/>
      <c r="BZ317" s="32"/>
      <c r="CA317" s="32"/>
      <c r="CB317" s="32"/>
      <c r="CC317" s="32"/>
      <c r="CD317" s="32"/>
      <c r="CE317" s="32"/>
      <c r="CF317" s="32"/>
      <c r="CG317" s="32"/>
      <c r="CH317" s="32"/>
      <c r="CI317" s="32"/>
      <c r="CJ317" s="32"/>
      <c r="CK317" s="32"/>
      <c r="CL317" s="32"/>
      <c r="CM317" s="32"/>
      <c r="CN317" s="32"/>
      <c r="CO317" s="32"/>
      <c r="CP317" s="32"/>
      <c r="CQ317" s="32"/>
      <c r="CR317" s="32"/>
      <c r="CS317" s="32"/>
      <c r="CT317" s="32"/>
      <c r="CU317" s="32"/>
      <c r="CV317" s="32"/>
      <c r="CW317" s="32"/>
      <c r="CX317" s="32"/>
      <c r="CY317" s="32"/>
      <c r="CZ317" s="32"/>
      <c r="DA317" s="32"/>
      <c r="DB317" s="32"/>
      <c r="DC317" s="32"/>
      <c r="DD317" s="32"/>
      <c r="DE317" s="32"/>
      <c r="DF317" s="32"/>
      <c r="DG317" s="32"/>
      <c r="DH317" s="32"/>
      <c r="DI317" s="32"/>
      <c r="DJ317" s="32"/>
      <c r="DK317" s="32"/>
      <c r="DL317" s="32"/>
      <c r="DM317" s="32"/>
      <c r="DN317" s="32"/>
      <c r="DO317" s="32"/>
      <c r="DP317" s="32"/>
      <c r="DQ317" s="32"/>
      <c r="DR317" s="32"/>
      <c r="DS317" s="32"/>
      <c r="DT317" s="32"/>
      <c r="DU317" s="32"/>
      <c r="DV317" s="32"/>
      <c r="DW317" s="32"/>
      <c r="DX317" s="32"/>
      <c r="DY317" s="32"/>
      <c r="DZ317" s="32"/>
      <c r="EA317" s="32"/>
      <c r="EB317" s="32"/>
      <c r="EC317" s="32"/>
      <c r="ED317" s="32"/>
      <c r="EE317" s="32"/>
      <c r="EF317" s="32"/>
      <c r="EG317" s="32"/>
    </row>
    <row r="318" spans="15:137" x14ac:dyDescent="0.25"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  <c r="AC318" s="32"/>
      <c r="AD318" s="32"/>
      <c r="AE318" s="32"/>
      <c r="AF318" s="32"/>
      <c r="AG318" s="32"/>
      <c r="AH318" s="32"/>
      <c r="AI318" s="32"/>
      <c r="AJ318" s="32"/>
      <c r="AK318" s="32"/>
      <c r="AL318" s="32"/>
      <c r="AM318" s="32"/>
      <c r="AN318" s="32"/>
      <c r="AO318" s="32"/>
      <c r="AP318" s="32"/>
      <c r="AQ318" s="32"/>
      <c r="AR318" s="32"/>
      <c r="AS318" s="32"/>
      <c r="AT318" s="32"/>
      <c r="AU318" s="32"/>
      <c r="AV318" s="32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32"/>
      <c r="BH318" s="32"/>
      <c r="BI318" s="32"/>
      <c r="BJ318" s="32"/>
      <c r="BK318" s="32"/>
      <c r="BL318" s="32"/>
      <c r="BM318" s="32"/>
      <c r="BN318" s="32"/>
      <c r="BO318" s="32"/>
      <c r="BP318" s="32"/>
      <c r="BQ318" s="32"/>
      <c r="BR318" s="32"/>
      <c r="BS318" s="32"/>
      <c r="BT318" s="32"/>
      <c r="BU318" s="32"/>
      <c r="BV318" s="32"/>
      <c r="BW318" s="32"/>
      <c r="BX318" s="32"/>
      <c r="BY318" s="32"/>
      <c r="BZ318" s="32"/>
      <c r="CA318" s="32"/>
      <c r="CB318" s="32"/>
      <c r="CC318" s="32"/>
      <c r="CD318" s="32"/>
      <c r="CE318" s="32"/>
      <c r="CF318" s="32"/>
      <c r="CG318" s="32"/>
      <c r="CH318" s="32"/>
      <c r="CI318" s="32"/>
      <c r="CJ318" s="32"/>
      <c r="CK318" s="32"/>
      <c r="CL318" s="32"/>
      <c r="CM318" s="32"/>
      <c r="CN318" s="32"/>
      <c r="CO318" s="32"/>
      <c r="CP318" s="32"/>
      <c r="CQ318" s="32"/>
      <c r="CR318" s="32"/>
      <c r="CS318" s="32"/>
      <c r="CT318" s="32"/>
      <c r="CU318" s="32"/>
      <c r="CV318" s="32"/>
      <c r="CW318" s="32"/>
      <c r="CX318" s="32"/>
      <c r="CY318" s="32"/>
      <c r="CZ318" s="32"/>
      <c r="DA318" s="32"/>
      <c r="DB318" s="32"/>
      <c r="DC318" s="32"/>
      <c r="DD318" s="32"/>
      <c r="DE318" s="32"/>
      <c r="DF318" s="32"/>
      <c r="DG318" s="32"/>
      <c r="DH318" s="32"/>
      <c r="DI318" s="32"/>
      <c r="DJ318" s="32"/>
      <c r="DK318" s="32"/>
      <c r="DL318" s="32"/>
      <c r="DM318" s="32"/>
      <c r="DN318" s="32"/>
      <c r="DO318" s="32"/>
      <c r="DP318" s="32"/>
      <c r="DQ318" s="32"/>
      <c r="DR318" s="32"/>
      <c r="DS318" s="32"/>
      <c r="DT318" s="32"/>
      <c r="DU318" s="32"/>
      <c r="DV318" s="32"/>
      <c r="DW318" s="32"/>
      <c r="DX318" s="32"/>
      <c r="DY318" s="32"/>
      <c r="DZ318" s="32"/>
      <c r="EA318" s="32"/>
      <c r="EB318" s="32"/>
      <c r="EC318" s="32"/>
      <c r="ED318" s="32"/>
      <c r="EE318" s="32"/>
      <c r="EF318" s="32"/>
      <c r="EG318" s="32"/>
    </row>
    <row r="319" spans="15:137" x14ac:dyDescent="0.25"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  <c r="AC319" s="32"/>
      <c r="AD319" s="32"/>
      <c r="AE319" s="32"/>
      <c r="AF319" s="32"/>
      <c r="AG319" s="32"/>
      <c r="AH319" s="32"/>
      <c r="AI319" s="32"/>
      <c r="AJ319" s="32"/>
      <c r="AK319" s="32"/>
      <c r="AL319" s="32"/>
      <c r="AM319" s="32"/>
      <c r="AN319" s="32"/>
      <c r="AO319" s="32"/>
      <c r="AP319" s="32"/>
      <c r="AQ319" s="32"/>
      <c r="AR319" s="32"/>
      <c r="AS319" s="32"/>
      <c r="AT319" s="32"/>
      <c r="AU319" s="32"/>
      <c r="AV319" s="32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32"/>
      <c r="BH319" s="32"/>
      <c r="BI319" s="32"/>
      <c r="BJ319" s="32"/>
      <c r="BK319" s="32"/>
      <c r="BL319" s="32"/>
      <c r="BM319" s="32"/>
      <c r="BN319" s="32"/>
      <c r="BO319" s="32"/>
      <c r="BP319" s="32"/>
      <c r="BQ319" s="32"/>
      <c r="BR319" s="32"/>
      <c r="BS319" s="32"/>
      <c r="BT319" s="32"/>
      <c r="BU319" s="32"/>
      <c r="BV319" s="32"/>
      <c r="BW319" s="32"/>
      <c r="BX319" s="32"/>
      <c r="BY319" s="32"/>
      <c r="BZ319" s="32"/>
      <c r="CA319" s="32"/>
      <c r="CB319" s="32"/>
      <c r="CC319" s="32"/>
      <c r="CD319" s="32"/>
      <c r="CE319" s="32"/>
      <c r="CF319" s="32"/>
      <c r="CG319" s="32"/>
      <c r="CH319" s="32"/>
      <c r="CI319" s="32"/>
      <c r="CJ319" s="32"/>
      <c r="CK319" s="32"/>
      <c r="CL319" s="32"/>
      <c r="CM319" s="32"/>
      <c r="CN319" s="32"/>
      <c r="CO319" s="32"/>
      <c r="CP319" s="32"/>
      <c r="CQ319" s="32"/>
      <c r="CR319" s="32"/>
      <c r="CS319" s="32"/>
      <c r="CT319" s="32"/>
      <c r="CU319" s="32"/>
      <c r="CV319" s="32"/>
      <c r="CW319" s="32"/>
      <c r="CX319" s="32"/>
      <c r="CY319" s="32"/>
      <c r="CZ319" s="32"/>
      <c r="DA319" s="32"/>
      <c r="DB319" s="32"/>
      <c r="DC319" s="32"/>
      <c r="DD319" s="32"/>
      <c r="DE319" s="32"/>
      <c r="DF319" s="32"/>
      <c r="DG319" s="32"/>
      <c r="DH319" s="32"/>
      <c r="DI319" s="32"/>
      <c r="DJ319" s="32"/>
      <c r="DK319" s="32"/>
      <c r="DL319" s="32"/>
      <c r="DM319" s="32"/>
      <c r="DN319" s="32"/>
      <c r="DO319" s="32"/>
      <c r="DP319" s="32"/>
      <c r="DQ319" s="32"/>
      <c r="DR319" s="32"/>
      <c r="DS319" s="32"/>
      <c r="DT319" s="32"/>
      <c r="DU319" s="32"/>
      <c r="DV319" s="32"/>
      <c r="DW319" s="32"/>
      <c r="DX319" s="32"/>
      <c r="DY319" s="32"/>
      <c r="DZ319" s="32"/>
      <c r="EA319" s="32"/>
      <c r="EB319" s="32"/>
      <c r="EC319" s="32"/>
      <c r="ED319" s="32"/>
      <c r="EE319" s="32"/>
      <c r="EF319" s="32"/>
      <c r="EG319" s="32"/>
    </row>
    <row r="320" spans="15:137" x14ac:dyDescent="0.25"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  <c r="AC320" s="32"/>
      <c r="AD320" s="32"/>
      <c r="AE320" s="32"/>
      <c r="AF320" s="32"/>
      <c r="AG320" s="32"/>
      <c r="AH320" s="32"/>
      <c r="AI320" s="32"/>
      <c r="AJ320" s="32"/>
      <c r="AK320" s="32"/>
      <c r="AL320" s="32"/>
      <c r="AM320" s="32"/>
      <c r="AN320" s="32"/>
      <c r="AO320" s="32"/>
      <c r="AP320" s="32"/>
      <c r="AQ320" s="32"/>
      <c r="AR320" s="32"/>
      <c r="AS320" s="32"/>
      <c r="AT320" s="32"/>
      <c r="AU320" s="32"/>
      <c r="AV320" s="32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32"/>
      <c r="BH320" s="32"/>
      <c r="BI320" s="32"/>
      <c r="BJ320" s="32"/>
      <c r="BK320" s="32"/>
      <c r="BL320" s="32"/>
      <c r="BM320" s="32"/>
      <c r="BN320" s="32"/>
      <c r="BO320" s="32"/>
      <c r="BP320" s="32"/>
      <c r="BQ320" s="32"/>
      <c r="BR320" s="32"/>
      <c r="BS320" s="32"/>
      <c r="BT320" s="32"/>
      <c r="BU320" s="32"/>
      <c r="BV320" s="32"/>
      <c r="BW320" s="32"/>
      <c r="BX320" s="32"/>
      <c r="BY320" s="32"/>
      <c r="BZ320" s="32"/>
      <c r="CA320" s="32"/>
      <c r="CB320" s="32"/>
      <c r="CC320" s="32"/>
      <c r="CD320" s="32"/>
      <c r="CE320" s="32"/>
      <c r="CF320" s="32"/>
      <c r="CG320" s="32"/>
      <c r="CH320" s="32"/>
      <c r="CI320" s="32"/>
      <c r="CJ320" s="32"/>
      <c r="CK320" s="32"/>
      <c r="CL320" s="32"/>
      <c r="CM320" s="32"/>
      <c r="CN320" s="32"/>
      <c r="CO320" s="32"/>
      <c r="CP320" s="32"/>
      <c r="CQ320" s="32"/>
      <c r="CR320" s="32"/>
      <c r="CS320" s="32"/>
      <c r="CT320" s="32"/>
      <c r="CU320" s="32"/>
      <c r="CV320" s="32"/>
      <c r="CW320" s="32"/>
      <c r="CX320" s="32"/>
      <c r="CY320" s="32"/>
      <c r="CZ320" s="32"/>
      <c r="DA320" s="32"/>
      <c r="DB320" s="32"/>
      <c r="DC320" s="32"/>
      <c r="DD320" s="32"/>
      <c r="DE320" s="32"/>
      <c r="DF320" s="32"/>
      <c r="DG320" s="32"/>
      <c r="DH320" s="32"/>
      <c r="DI320" s="32"/>
      <c r="DJ320" s="32"/>
      <c r="DK320" s="32"/>
      <c r="DL320" s="32"/>
      <c r="DM320" s="32"/>
      <c r="DN320" s="32"/>
      <c r="DO320" s="32"/>
      <c r="DP320" s="32"/>
      <c r="DQ320" s="32"/>
      <c r="DR320" s="32"/>
      <c r="DS320" s="32"/>
      <c r="DT320" s="32"/>
      <c r="DU320" s="32"/>
      <c r="DV320" s="32"/>
      <c r="DW320" s="32"/>
      <c r="DX320" s="32"/>
      <c r="DY320" s="32"/>
      <c r="DZ320" s="32"/>
      <c r="EA320" s="32"/>
      <c r="EB320" s="32"/>
      <c r="EC320" s="32"/>
      <c r="ED320" s="32"/>
      <c r="EE320" s="32"/>
      <c r="EF320" s="32"/>
      <c r="EG320" s="32"/>
    </row>
    <row r="321" spans="15:137" x14ac:dyDescent="0.25"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  <c r="AC321" s="32"/>
      <c r="AD321" s="32"/>
      <c r="AE321" s="32"/>
      <c r="AF321" s="32"/>
      <c r="AG321" s="32"/>
      <c r="AH321" s="32"/>
      <c r="AI321" s="32"/>
      <c r="AJ321" s="32"/>
      <c r="AK321" s="32"/>
      <c r="AL321" s="32"/>
      <c r="AM321" s="32"/>
      <c r="AN321" s="32"/>
      <c r="AO321" s="32"/>
      <c r="AP321" s="32"/>
      <c r="AQ321" s="32"/>
      <c r="AR321" s="32"/>
      <c r="AS321" s="32"/>
      <c r="AT321" s="32"/>
      <c r="AU321" s="32"/>
      <c r="AV321" s="32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32"/>
      <c r="BH321" s="32"/>
      <c r="BI321" s="32"/>
      <c r="BJ321" s="32"/>
      <c r="BK321" s="32"/>
      <c r="BL321" s="32"/>
      <c r="BM321" s="32"/>
      <c r="BN321" s="32"/>
      <c r="BO321" s="32"/>
      <c r="BP321" s="32"/>
      <c r="BQ321" s="32"/>
      <c r="BR321" s="32"/>
      <c r="BS321" s="32"/>
      <c r="BT321" s="32"/>
      <c r="BU321" s="32"/>
      <c r="BV321" s="32"/>
      <c r="BW321" s="32"/>
      <c r="BX321" s="32"/>
      <c r="BY321" s="32"/>
      <c r="BZ321" s="32"/>
      <c r="CA321" s="32"/>
      <c r="CB321" s="32"/>
      <c r="CC321" s="32"/>
      <c r="CD321" s="32"/>
      <c r="CE321" s="32"/>
      <c r="CF321" s="32"/>
      <c r="CG321" s="32"/>
      <c r="CH321" s="32"/>
      <c r="CI321" s="32"/>
      <c r="CJ321" s="32"/>
      <c r="CK321" s="32"/>
      <c r="CL321" s="32"/>
      <c r="CM321" s="32"/>
      <c r="CN321" s="32"/>
      <c r="CO321" s="32"/>
      <c r="CP321" s="32"/>
      <c r="CQ321" s="32"/>
      <c r="CR321" s="32"/>
      <c r="CS321" s="32"/>
      <c r="CT321" s="32"/>
      <c r="CU321" s="32"/>
      <c r="CV321" s="32"/>
      <c r="CW321" s="32"/>
      <c r="CX321" s="32"/>
      <c r="CY321" s="32"/>
      <c r="CZ321" s="32"/>
      <c r="DA321" s="32"/>
      <c r="DB321" s="32"/>
      <c r="DC321" s="32"/>
      <c r="DD321" s="32"/>
      <c r="DE321" s="32"/>
      <c r="DF321" s="32"/>
      <c r="DG321" s="32"/>
      <c r="DH321" s="32"/>
      <c r="DI321" s="32"/>
      <c r="DJ321" s="32"/>
      <c r="DK321" s="32"/>
      <c r="DL321" s="32"/>
      <c r="DM321" s="32"/>
      <c r="DN321" s="32"/>
      <c r="DO321" s="32"/>
      <c r="DP321" s="32"/>
      <c r="DQ321" s="32"/>
      <c r="DR321" s="32"/>
      <c r="DS321" s="32"/>
      <c r="DT321" s="32"/>
      <c r="DU321" s="32"/>
      <c r="DV321" s="32"/>
      <c r="DW321" s="32"/>
      <c r="DX321" s="32"/>
      <c r="DY321" s="32"/>
      <c r="DZ321" s="32"/>
      <c r="EA321" s="32"/>
      <c r="EB321" s="32"/>
      <c r="EC321" s="32"/>
      <c r="ED321" s="32"/>
      <c r="EE321" s="32"/>
      <c r="EF321" s="32"/>
      <c r="EG321" s="32"/>
    </row>
    <row r="322" spans="15:137" x14ac:dyDescent="0.25"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  <c r="AC322" s="32"/>
      <c r="AD322" s="32"/>
      <c r="AE322" s="32"/>
      <c r="AF322" s="32"/>
      <c r="AG322" s="32"/>
      <c r="AH322" s="32"/>
      <c r="AI322" s="32"/>
      <c r="AJ322" s="32"/>
      <c r="AK322" s="32"/>
      <c r="AL322" s="32"/>
      <c r="AM322" s="32"/>
      <c r="AN322" s="32"/>
      <c r="AO322" s="32"/>
      <c r="AP322" s="32"/>
      <c r="AQ322" s="32"/>
      <c r="AR322" s="32"/>
      <c r="AS322" s="32"/>
      <c r="AT322" s="32"/>
      <c r="AU322" s="32"/>
      <c r="AV322" s="32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32"/>
      <c r="BH322" s="32"/>
      <c r="BI322" s="32"/>
      <c r="BJ322" s="32"/>
      <c r="BK322" s="32"/>
      <c r="BL322" s="32"/>
      <c r="BM322" s="32"/>
      <c r="BN322" s="32"/>
      <c r="BO322" s="32"/>
      <c r="BP322" s="32"/>
      <c r="BQ322" s="32"/>
      <c r="BR322" s="32"/>
      <c r="BS322" s="32"/>
      <c r="BT322" s="32"/>
      <c r="BU322" s="32"/>
      <c r="BV322" s="32"/>
      <c r="BW322" s="32"/>
      <c r="BX322" s="32"/>
      <c r="BY322" s="32"/>
      <c r="BZ322" s="32"/>
      <c r="CA322" s="32"/>
      <c r="CB322" s="32"/>
      <c r="CC322" s="32"/>
      <c r="CD322" s="32"/>
      <c r="CE322" s="32"/>
      <c r="CF322" s="32"/>
      <c r="CG322" s="32"/>
      <c r="CH322" s="32"/>
      <c r="CI322" s="32"/>
      <c r="CJ322" s="32"/>
      <c r="CK322" s="32"/>
      <c r="CL322" s="32"/>
      <c r="CM322" s="32"/>
      <c r="CN322" s="32"/>
      <c r="CO322" s="32"/>
      <c r="CP322" s="32"/>
      <c r="CQ322" s="32"/>
      <c r="CR322" s="32"/>
      <c r="CS322" s="32"/>
      <c r="CT322" s="32"/>
      <c r="CU322" s="32"/>
      <c r="CV322" s="32"/>
      <c r="CW322" s="32"/>
      <c r="CX322" s="32"/>
      <c r="CY322" s="32"/>
      <c r="CZ322" s="32"/>
      <c r="DA322" s="32"/>
      <c r="DB322" s="32"/>
      <c r="DC322" s="32"/>
      <c r="DD322" s="32"/>
      <c r="DE322" s="32"/>
      <c r="DF322" s="32"/>
      <c r="DG322" s="32"/>
      <c r="DH322" s="32"/>
      <c r="DI322" s="32"/>
      <c r="DJ322" s="32"/>
      <c r="DK322" s="32"/>
      <c r="DL322" s="32"/>
      <c r="DM322" s="32"/>
      <c r="DN322" s="32"/>
      <c r="DO322" s="32"/>
      <c r="DP322" s="32"/>
      <c r="DQ322" s="32"/>
      <c r="DR322" s="32"/>
      <c r="DS322" s="32"/>
      <c r="DT322" s="32"/>
      <c r="DU322" s="32"/>
      <c r="DV322" s="32"/>
      <c r="DW322" s="32"/>
      <c r="DX322" s="32"/>
      <c r="DY322" s="32"/>
      <c r="DZ322" s="32"/>
      <c r="EA322" s="32"/>
      <c r="EB322" s="32"/>
      <c r="EC322" s="32"/>
      <c r="ED322" s="32"/>
      <c r="EE322" s="32"/>
      <c r="EF322" s="32"/>
      <c r="EG322" s="32"/>
    </row>
    <row r="323" spans="15:137" x14ac:dyDescent="0.25"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  <c r="AC323" s="32"/>
      <c r="AD323" s="32"/>
      <c r="AE323" s="32"/>
      <c r="AF323" s="32"/>
      <c r="AG323" s="32"/>
      <c r="AH323" s="32"/>
      <c r="AI323" s="32"/>
      <c r="AJ323" s="32"/>
      <c r="AK323" s="32"/>
      <c r="AL323" s="32"/>
      <c r="AM323" s="32"/>
      <c r="AN323" s="32"/>
      <c r="AO323" s="32"/>
      <c r="AP323" s="32"/>
      <c r="AQ323" s="32"/>
      <c r="AR323" s="32"/>
      <c r="AS323" s="32"/>
      <c r="AT323" s="32"/>
      <c r="AU323" s="32"/>
      <c r="AV323" s="32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32"/>
      <c r="BH323" s="32"/>
      <c r="BI323" s="32"/>
      <c r="BJ323" s="32"/>
      <c r="BK323" s="32"/>
      <c r="BL323" s="32"/>
      <c r="BM323" s="32"/>
      <c r="BN323" s="32"/>
      <c r="BO323" s="32"/>
      <c r="BP323" s="32"/>
      <c r="BQ323" s="32"/>
      <c r="BR323" s="32"/>
      <c r="BS323" s="32"/>
      <c r="BT323" s="32"/>
      <c r="BU323" s="32"/>
      <c r="BV323" s="32"/>
      <c r="BW323" s="32"/>
      <c r="BX323" s="32"/>
      <c r="BY323" s="32"/>
      <c r="BZ323" s="32"/>
      <c r="CA323" s="32"/>
      <c r="CB323" s="32"/>
      <c r="CC323" s="32"/>
      <c r="CD323" s="32"/>
      <c r="CE323" s="32"/>
      <c r="CF323" s="32"/>
      <c r="CG323" s="32"/>
      <c r="CH323" s="32"/>
      <c r="CI323" s="32"/>
      <c r="CJ323" s="32"/>
      <c r="CK323" s="32"/>
      <c r="CL323" s="32"/>
      <c r="CM323" s="32"/>
      <c r="CN323" s="32"/>
      <c r="CO323" s="32"/>
      <c r="CP323" s="32"/>
      <c r="CQ323" s="32"/>
      <c r="CR323" s="32"/>
      <c r="CS323" s="32"/>
      <c r="CT323" s="32"/>
      <c r="CU323" s="32"/>
      <c r="CV323" s="32"/>
      <c r="CW323" s="32"/>
      <c r="CX323" s="32"/>
      <c r="CY323" s="32"/>
      <c r="CZ323" s="32"/>
      <c r="DA323" s="32"/>
      <c r="DB323" s="32"/>
      <c r="DC323" s="32"/>
      <c r="DD323" s="32"/>
      <c r="DE323" s="32"/>
      <c r="DF323" s="32"/>
      <c r="DG323" s="32"/>
      <c r="DH323" s="32"/>
      <c r="DI323" s="32"/>
      <c r="DJ323" s="32"/>
      <c r="DK323" s="32"/>
      <c r="DL323" s="32"/>
      <c r="DM323" s="32"/>
      <c r="DN323" s="32"/>
      <c r="DO323" s="32"/>
      <c r="DP323" s="32"/>
      <c r="DQ323" s="32"/>
      <c r="DR323" s="32"/>
      <c r="DS323" s="32"/>
      <c r="DT323" s="32"/>
      <c r="DU323" s="32"/>
      <c r="DV323" s="32"/>
      <c r="DW323" s="32"/>
      <c r="DX323" s="32"/>
      <c r="DY323" s="32"/>
      <c r="DZ323" s="32"/>
      <c r="EA323" s="32"/>
      <c r="EB323" s="32"/>
      <c r="EC323" s="32"/>
      <c r="ED323" s="32"/>
      <c r="EE323" s="32"/>
      <c r="EF323" s="32"/>
      <c r="EG323" s="32"/>
    </row>
    <row r="324" spans="15:137" x14ac:dyDescent="0.25"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  <c r="AC324" s="32"/>
      <c r="AD324" s="32"/>
      <c r="AE324" s="32"/>
      <c r="AF324" s="32"/>
      <c r="AG324" s="32"/>
      <c r="AH324" s="32"/>
      <c r="AI324" s="32"/>
      <c r="AJ324" s="32"/>
      <c r="AK324" s="32"/>
      <c r="AL324" s="32"/>
      <c r="AM324" s="32"/>
      <c r="AN324" s="32"/>
      <c r="AO324" s="32"/>
      <c r="AP324" s="32"/>
      <c r="AQ324" s="32"/>
      <c r="AR324" s="32"/>
      <c r="AS324" s="32"/>
      <c r="AT324" s="32"/>
      <c r="AU324" s="32"/>
      <c r="AV324" s="32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32"/>
      <c r="BH324" s="32"/>
      <c r="BI324" s="32"/>
      <c r="BJ324" s="32"/>
      <c r="BK324" s="32"/>
      <c r="BL324" s="32"/>
      <c r="BM324" s="32"/>
      <c r="BN324" s="32"/>
      <c r="BO324" s="32"/>
      <c r="BP324" s="32"/>
      <c r="BQ324" s="32"/>
      <c r="BR324" s="32"/>
      <c r="BS324" s="32"/>
      <c r="BT324" s="32"/>
      <c r="BU324" s="32"/>
      <c r="BV324" s="32"/>
      <c r="BW324" s="32"/>
      <c r="BX324" s="32"/>
      <c r="BY324" s="32"/>
      <c r="BZ324" s="32"/>
      <c r="CA324" s="32"/>
      <c r="CB324" s="32"/>
      <c r="CC324" s="32"/>
      <c r="CD324" s="32"/>
      <c r="CE324" s="32"/>
      <c r="CF324" s="32"/>
      <c r="CG324" s="32"/>
      <c r="CH324" s="32"/>
      <c r="CI324" s="32"/>
      <c r="CJ324" s="32"/>
      <c r="CK324" s="32"/>
      <c r="CL324" s="32"/>
      <c r="CM324" s="32"/>
      <c r="CN324" s="32"/>
      <c r="CO324" s="32"/>
      <c r="CP324" s="32"/>
      <c r="CQ324" s="32"/>
      <c r="CR324" s="32"/>
      <c r="CS324" s="32"/>
      <c r="CT324" s="32"/>
      <c r="CU324" s="32"/>
      <c r="CV324" s="32"/>
      <c r="CW324" s="32"/>
      <c r="CX324" s="32"/>
      <c r="CY324" s="32"/>
      <c r="CZ324" s="32"/>
      <c r="DA324" s="32"/>
      <c r="DB324" s="32"/>
      <c r="DC324" s="32"/>
      <c r="DD324" s="32"/>
      <c r="DE324" s="32"/>
      <c r="DF324" s="32"/>
      <c r="DG324" s="32"/>
      <c r="DH324" s="32"/>
      <c r="DI324" s="32"/>
      <c r="DJ324" s="32"/>
      <c r="DK324" s="32"/>
      <c r="DL324" s="32"/>
      <c r="DM324" s="32"/>
      <c r="DN324" s="32"/>
      <c r="DO324" s="32"/>
      <c r="DP324" s="32"/>
      <c r="DQ324" s="32"/>
      <c r="DR324" s="32"/>
      <c r="DS324" s="32"/>
      <c r="DT324" s="32"/>
      <c r="DU324" s="32"/>
      <c r="DV324" s="32"/>
      <c r="DW324" s="32"/>
      <c r="DX324" s="32"/>
      <c r="DY324" s="32"/>
      <c r="DZ324" s="32"/>
      <c r="EA324" s="32"/>
      <c r="EB324" s="32"/>
      <c r="EC324" s="32"/>
      <c r="ED324" s="32"/>
      <c r="EE324" s="32"/>
      <c r="EF324" s="32"/>
      <c r="EG324" s="32"/>
    </row>
    <row r="325" spans="15:137" x14ac:dyDescent="0.25"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  <c r="AC325" s="32"/>
      <c r="AD325" s="32"/>
      <c r="AE325" s="32"/>
      <c r="AF325" s="32"/>
      <c r="AG325" s="32"/>
      <c r="AH325" s="32"/>
      <c r="AI325" s="32"/>
      <c r="AJ325" s="32"/>
      <c r="AK325" s="32"/>
      <c r="AL325" s="32"/>
      <c r="AM325" s="32"/>
      <c r="AN325" s="32"/>
      <c r="AO325" s="32"/>
      <c r="AP325" s="32"/>
      <c r="AQ325" s="32"/>
      <c r="AR325" s="32"/>
      <c r="AS325" s="32"/>
      <c r="AT325" s="32"/>
      <c r="AU325" s="32"/>
      <c r="AV325" s="32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32"/>
      <c r="BH325" s="32"/>
      <c r="BI325" s="32"/>
      <c r="BJ325" s="32"/>
      <c r="BK325" s="32"/>
      <c r="BL325" s="32"/>
      <c r="BM325" s="32"/>
      <c r="BN325" s="32"/>
      <c r="BO325" s="32"/>
      <c r="BP325" s="32"/>
      <c r="BQ325" s="32"/>
      <c r="BR325" s="32"/>
      <c r="BS325" s="32"/>
      <c r="BT325" s="32"/>
      <c r="BU325" s="32"/>
      <c r="BV325" s="32"/>
      <c r="BW325" s="32"/>
      <c r="BX325" s="32"/>
      <c r="BY325" s="32"/>
      <c r="BZ325" s="32"/>
      <c r="CA325" s="32"/>
      <c r="CB325" s="32"/>
      <c r="CC325" s="32"/>
      <c r="CD325" s="32"/>
      <c r="CE325" s="32"/>
      <c r="CF325" s="32"/>
      <c r="CG325" s="32"/>
      <c r="CH325" s="32"/>
      <c r="CI325" s="32"/>
      <c r="CJ325" s="32"/>
      <c r="CK325" s="32"/>
      <c r="CL325" s="32"/>
      <c r="CM325" s="32"/>
      <c r="CN325" s="32"/>
      <c r="CO325" s="32"/>
      <c r="CP325" s="32"/>
      <c r="CQ325" s="32"/>
      <c r="CR325" s="32"/>
      <c r="CS325" s="32"/>
      <c r="CT325" s="32"/>
      <c r="CU325" s="32"/>
      <c r="CV325" s="32"/>
      <c r="CW325" s="32"/>
      <c r="CX325" s="32"/>
      <c r="CY325" s="32"/>
      <c r="CZ325" s="32"/>
      <c r="DA325" s="32"/>
      <c r="DB325" s="32"/>
      <c r="DC325" s="32"/>
      <c r="DD325" s="32"/>
      <c r="DE325" s="32"/>
      <c r="DF325" s="32"/>
      <c r="DG325" s="32"/>
      <c r="DH325" s="32"/>
      <c r="DI325" s="32"/>
      <c r="DJ325" s="32"/>
      <c r="DK325" s="32"/>
      <c r="DL325" s="32"/>
      <c r="DM325" s="32"/>
      <c r="DN325" s="32"/>
      <c r="DO325" s="32"/>
      <c r="DP325" s="32"/>
      <c r="DQ325" s="32"/>
      <c r="DR325" s="32"/>
      <c r="DS325" s="32"/>
      <c r="DT325" s="32"/>
      <c r="DU325" s="32"/>
      <c r="DV325" s="32"/>
      <c r="DW325" s="32"/>
      <c r="DX325" s="32"/>
      <c r="DY325" s="32"/>
      <c r="DZ325" s="32"/>
      <c r="EA325" s="32"/>
      <c r="EB325" s="32"/>
      <c r="EC325" s="32"/>
      <c r="ED325" s="32"/>
      <c r="EE325" s="32"/>
      <c r="EF325" s="32"/>
      <c r="EG325" s="32"/>
    </row>
    <row r="326" spans="15:137" x14ac:dyDescent="0.25"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  <c r="AC326" s="32"/>
      <c r="AD326" s="32"/>
      <c r="AE326" s="32"/>
      <c r="AF326" s="32"/>
      <c r="AG326" s="32"/>
      <c r="AH326" s="32"/>
      <c r="AI326" s="32"/>
      <c r="AJ326" s="32"/>
      <c r="AK326" s="32"/>
      <c r="AL326" s="32"/>
      <c r="AM326" s="32"/>
      <c r="AN326" s="32"/>
      <c r="AO326" s="32"/>
      <c r="AP326" s="32"/>
      <c r="AQ326" s="32"/>
      <c r="AR326" s="32"/>
      <c r="AS326" s="32"/>
      <c r="AT326" s="32"/>
      <c r="AU326" s="32"/>
      <c r="AV326" s="32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32"/>
      <c r="BH326" s="32"/>
      <c r="BI326" s="32"/>
      <c r="BJ326" s="32"/>
      <c r="BK326" s="32"/>
      <c r="BL326" s="32"/>
      <c r="BM326" s="32"/>
      <c r="BN326" s="32"/>
      <c r="BO326" s="32"/>
      <c r="BP326" s="32"/>
      <c r="BQ326" s="32"/>
      <c r="BR326" s="32"/>
      <c r="BS326" s="32"/>
      <c r="BT326" s="32"/>
      <c r="BU326" s="32"/>
      <c r="BV326" s="32"/>
      <c r="BW326" s="32"/>
      <c r="BX326" s="32"/>
      <c r="BY326" s="32"/>
      <c r="BZ326" s="32"/>
      <c r="CA326" s="32"/>
      <c r="CB326" s="32"/>
      <c r="CC326" s="32"/>
      <c r="CD326" s="32"/>
      <c r="CE326" s="32"/>
      <c r="CF326" s="32"/>
      <c r="CG326" s="32"/>
      <c r="CH326" s="32"/>
      <c r="CI326" s="32"/>
      <c r="CJ326" s="32"/>
      <c r="CK326" s="32"/>
      <c r="CL326" s="32"/>
      <c r="CM326" s="32"/>
      <c r="CN326" s="32"/>
      <c r="CO326" s="32"/>
      <c r="CP326" s="32"/>
      <c r="CQ326" s="32"/>
      <c r="CR326" s="32"/>
      <c r="CS326" s="32"/>
      <c r="CT326" s="32"/>
      <c r="CU326" s="32"/>
      <c r="CV326" s="32"/>
      <c r="CW326" s="32"/>
      <c r="CX326" s="32"/>
      <c r="CY326" s="32"/>
      <c r="CZ326" s="32"/>
      <c r="DA326" s="32"/>
      <c r="DB326" s="32"/>
      <c r="DC326" s="32"/>
      <c r="DD326" s="32"/>
      <c r="DE326" s="32"/>
      <c r="DF326" s="32"/>
      <c r="DG326" s="32"/>
      <c r="DH326" s="32"/>
      <c r="DI326" s="32"/>
      <c r="DJ326" s="32"/>
      <c r="DK326" s="32"/>
      <c r="DL326" s="32"/>
      <c r="DM326" s="32"/>
      <c r="DN326" s="32"/>
      <c r="DO326" s="32"/>
      <c r="DP326" s="32"/>
      <c r="DQ326" s="32"/>
      <c r="DR326" s="32"/>
      <c r="DS326" s="32"/>
      <c r="DT326" s="32"/>
      <c r="DU326" s="32"/>
      <c r="DV326" s="32"/>
      <c r="DW326" s="32"/>
      <c r="DX326" s="32"/>
      <c r="DY326" s="32"/>
      <c r="DZ326" s="32"/>
      <c r="EA326" s="32"/>
      <c r="EB326" s="32"/>
      <c r="EC326" s="32"/>
      <c r="ED326" s="32"/>
      <c r="EE326" s="32"/>
      <c r="EF326" s="32"/>
      <c r="EG326" s="32"/>
    </row>
    <row r="327" spans="15:137" x14ac:dyDescent="0.25"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  <c r="AC327" s="32"/>
      <c r="AD327" s="32"/>
      <c r="AE327" s="32"/>
      <c r="AF327" s="32"/>
      <c r="AG327" s="32"/>
      <c r="AH327" s="32"/>
      <c r="AI327" s="32"/>
      <c r="AJ327" s="32"/>
      <c r="AK327" s="32"/>
      <c r="AL327" s="32"/>
      <c r="AM327" s="32"/>
      <c r="AN327" s="32"/>
      <c r="AO327" s="32"/>
      <c r="AP327" s="32"/>
      <c r="AQ327" s="32"/>
      <c r="AR327" s="32"/>
      <c r="AS327" s="32"/>
      <c r="AT327" s="32"/>
      <c r="AU327" s="32"/>
      <c r="AV327" s="32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32"/>
      <c r="BH327" s="32"/>
      <c r="BI327" s="32"/>
      <c r="BJ327" s="32"/>
      <c r="BK327" s="32"/>
      <c r="BL327" s="32"/>
      <c r="BM327" s="32"/>
      <c r="BN327" s="32"/>
      <c r="BO327" s="32"/>
      <c r="BP327" s="32"/>
      <c r="BQ327" s="32"/>
      <c r="BR327" s="32"/>
      <c r="BS327" s="32"/>
      <c r="BT327" s="32"/>
      <c r="BU327" s="32"/>
      <c r="BV327" s="32"/>
      <c r="BW327" s="32"/>
      <c r="BX327" s="32"/>
      <c r="BY327" s="32"/>
      <c r="BZ327" s="32"/>
      <c r="CA327" s="32"/>
      <c r="CB327" s="32"/>
      <c r="CC327" s="32"/>
      <c r="CD327" s="32"/>
      <c r="CE327" s="32"/>
      <c r="CF327" s="32"/>
      <c r="CG327" s="32"/>
      <c r="CH327" s="32"/>
      <c r="CI327" s="32"/>
      <c r="CJ327" s="32"/>
      <c r="CK327" s="32"/>
      <c r="CL327" s="32"/>
      <c r="CM327" s="32"/>
      <c r="CN327" s="32"/>
      <c r="CO327" s="32"/>
      <c r="CP327" s="32"/>
      <c r="CQ327" s="32"/>
      <c r="CR327" s="32"/>
      <c r="CS327" s="32"/>
      <c r="CT327" s="32"/>
      <c r="CU327" s="32"/>
      <c r="CV327" s="32"/>
      <c r="CW327" s="32"/>
      <c r="CX327" s="32"/>
      <c r="CY327" s="32"/>
      <c r="CZ327" s="32"/>
      <c r="DA327" s="32"/>
      <c r="DB327" s="32"/>
      <c r="DC327" s="32"/>
      <c r="DD327" s="32"/>
      <c r="DE327" s="32"/>
      <c r="DF327" s="32"/>
      <c r="DG327" s="32"/>
      <c r="DH327" s="32"/>
      <c r="DI327" s="32"/>
      <c r="DJ327" s="32"/>
      <c r="DK327" s="32"/>
      <c r="DL327" s="32"/>
      <c r="DM327" s="32"/>
      <c r="DN327" s="32"/>
      <c r="DO327" s="32"/>
      <c r="DP327" s="32"/>
      <c r="DQ327" s="32"/>
      <c r="DR327" s="32"/>
      <c r="DS327" s="32"/>
      <c r="DT327" s="32"/>
      <c r="DU327" s="32"/>
      <c r="DV327" s="32"/>
      <c r="DW327" s="32"/>
      <c r="DX327" s="32"/>
      <c r="DY327" s="32"/>
      <c r="DZ327" s="32"/>
      <c r="EA327" s="32"/>
      <c r="EB327" s="32"/>
      <c r="EC327" s="32"/>
      <c r="ED327" s="32"/>
      <c r="EE327" s="32"/>
      <c r="EF327" s="32"/>
      <c r="EG327" s="32"/>
    </row>
    <row r="328" spans="15:137" x14ac:dyDescent="0.25"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  <c r="AC328" s="32"/>
      <c r="AD328" s="32"/>
      <c r="AE328" s="32"/>
      <c r="AF328" s="32"/>
      <c r="AG328" s="32"/>
      <c r="AH328" s="32"/>
      <c r="AI328" s="32"/>
      <c r="AJ328" s="32"/>
      <c r="AK328" s="32"/>
      <c r="AL328" s="32"/>
      <c r="AM328" s="32"/>
      <c r="AN328" s="32"/>
      <c r="AO328" s="32"/>
      <c r="AP328" s="32"/>
      <c r="AQ328" s="32"/>
      <c r="AR328" s="32"/>
      <c r="AS328" s="32"/>
      <c r="AT328" s="32"/>
      <c r="AU328" s="32"/>
      <c r="AV328" s="32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32"/>
      <c r="BH328" s="32"/>
      <c r="BI328" s="32"/>
      <c r="BJ328" s="32"/>
      <c r="BK328" s="32"/>
      <c r="BL328" s="32"/>
      <c r="BM328" s="32"/>
      <c r="BN328" s="32"/>
      <c r="BO328" s="32"/>
      <c r="BP328" s="32"/>
      <c r="BQ328" s="32"/>
      <c r="BR328" s="32"/>
      <c r="BS328" s="32"/>
      <c r="BT328" s="32"/>
      <c r="BU328" s="32"/>
      <c r="BV328" s="32"/>
      <c r="BW328" s="32"/>
      <c r="BX328" s="32"/>
      <c r="BY328" s="32"/>
      <c r="BZ328" s="32"/>
      <c r="CA328" s="32"/>
      <c r="CB328" s="32"/>
      <c r="CC328" s="32"/>
      <c r="CD328" s="32"/>
      <c r="CE328" s="32"/>
      <c r="CF328" s="32"/>
      <c r="CG328" s="32"/>
      <c r="CH328" s="32"/>
      <c r="CI328" s="32"/>
      <c r="CJ328" s="32"/>
      <c r="CK328" s="32"/>
      <c r="CL328" s="32"/>
      <c r="CM328" s="32"/>
      <c r="CN328" s="32"/>
      <c r="CO328" s="32"/>
      <c r="CP328" s="32"/>
      <c r="CQ328" s="32"/>
      <c r="CR328" s="32"/>
      <c r="CS328" s="32"/>
      <c r="CT328" s="32"/>
      <c r="CU328" s="32"/>
      <c r="CV328" s="32"/>
      <c r="CW328" s="32"/>
      <c r="CX328" s="32"/>
      <c r="CY328" s="32"/>
      <c r="CZ328" s="32"/>
      <c r="DA328" s="32"/>
      <c r="DB328" s="32"/>
      <c r="DC328" s="32"/>
      <c r="DD328" s="32"/>
      <c r="DE328" s="32"/>
      <c r="DF328" s="32"/>
      <c r="DG328" s="32"/>
      <c r="DH328" s="32"/>
      <c r="DI328" s="32"/>
      <c r="DJ328" s="32"/>
      <c r="DK328" s="32"/>
      <c r="DL328" s="32"/>
      <c r="DM328" s="32"/>
      <c r="DN328" s="32"/>
      <c r="DO328" s="32"/>
      <c r="DP328" s="32"/>
      <c r="DQ328" s="32"/>
      <c r="DR328" s="32"/>
      <c r="DS328" s="32"/>
      <c r="DT328" s="32"/>
      <c r="DU328" s="32"/>
      <c r="DV328" s="32"/>
      <c r="DW328" s="32"/>
      <c r="DX328" s="32"/>
      <c r="DY328" s="32"/>
      <c r="DZ328" s="32"/>
      <c r="EA328" s="32"/>
      <c r="EB328" s="32"/>
      <c r="EC328" s="32"/>
      <c r="ED328" s="32"/>
      <c r="EE328" s="32"/>
      <c r="EF328" s="32"/>
      <c r="EG328" s="32"/>
    </row>
    <row r="329" spans="15:137" x14ac:dyDescent="0.25"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  <c r="AC329" s="32"/>
      <c r="AD329" s="32"/>
      <c r="AE329" s="32"/>
      <c r="AF329" s="32"/>
      <c r="AG329" s="32"/>
      <c r="AH329" s="32"/>
      <c r="AI329" s="32"/>
      <c r="AJ329" s="32"/>
      <c r="AK329" s="32"/>
      <c r="AL329" s="32"/>
      <c r="AM329" s="32"/>
      <c r="AN329" s="32"/>
      <c r="AO329" s="32"/>
      <c r="AP329" s="32"/>
      <c r="AQ329" s="32"/>
      <c r="AR329" s="32"/>
      <c r="AS329" s="32"/>
      <c r="AT329" s="32"/>
      <c r="AU329" s="32"/>
      <c r="AV329" s="32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32"/>
      <c r="BH329" s="32"/>
      <c r="BI329" s="32"/>
      <c r="BJ329" s="32"/>
      <c r="BK329" s="32"/>
      <c r="BL329" s="32"/>
      <c r="BM329" s="32"/>
      <c r="BN329" s="32"/>
      <c r="BO329" s="32"/>
      <c r="BP329" s="32"/>
      <c r="BQ329" s="32"/>
      <c r="BR329" s="32"/>
      <c r="BS329" s="32"/>
      <c r="BT329" s="32"/>
      <c r="BU329" s="32"/>
      <c r="BV329" s="32"/>
      <c r="BW329" s="32"/>
      <c r="BX329" s="32"/>
      <c r="BY329" s="32"/>
      <c r="BZ329" s="32"/>
      <c r="CA329" s="32"/>
      <c r="CB329" s="32"/>
      <c r="CC329" s="32"/>
      <c r="CD329" s="32"/>
      <c r="CE329" s="32"/>
      <c r="CF329" s="32"/>
      <c r="CG329" s="32"/>
      <c r="CH329" s="32"/>
      <c r="CI329" s="32"/>
      <c r="CJ329" s="32"/>
      <c r="CK329" s="32"/>
      <c r="CL329" s="32"/>
      <c r="CM329" s="32"/>
      <c r="CN329" s="32"/>
      <c r="CO329" s="32"/>
      <c r="CP329" s="32"/>
      <c r="CQ329" s="32"/>
      <c r="CR329" s="32"/>
      <c r="CS329" s="32"/>
      <c r="CT329" s="32"/>
      <c r="CU329" s="32"/>
      <c r="CV329" s="32"/>
      <c r="CW329" s="32"/>
      <c r="CX329" s="32"/>
      <c r="CY329" s="32"/>
      <c r="CZ329" s="32"/>
      <c r="DA329" s="32"/>
      <c r="DB329" s="32"/>
      <c r="DC329" s="32"/>
      <c r="DD329" s="32"/>
      <c r="DE329" s="32"/>
      <c r="DF329" s="32"/>
      <c r="DG329" s="32"/>
      <c r="DH329" s="32"/>
      <c r="DI329" s="32"/>
      <c r="DJ329" s="32"/>
      <c r="DK329" s="32"/>
      <c r="DL329" s="32"/>
      <c r="DM329" s="32"/>
      <c r="DN329" s="32"/>
      <c r="DO329" s="32"/>
      <c r="DP329" s="32"/>
      <c r="DQ329" s="32"/>
      <c r="DR329" s="32"/>
      <c r="DS329" s="32"/>
      <c r="DT329" s="32"/>
      <c r="DU329" s="32"/>
      <c r="DV329" s="32"/>
      <c r="DW329" s="32"/>
      <c r="DX329" s="32"/>
      <c r="DY329" s="32"/>
      <c r="DZ329" s="32"/>
      <c r="EA329" s="32"/>
      <c r="EB329" s="32"/>
      <c r="EC329" s="32"/>
      <c r="ED329" s="32"/>
      <c r="EE329" s="32"/>
      <c r="EF329" s="32"/>
      <c r="EG329" s="32"/>
    </row>
    <row r="330" spans="15:137" x14ac:dyDescent="0.25"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  <c r="AC330" s="32"/>
      <c r="AD330" s="32"/>
      <c r="AE330" s="32"/>
      <c r="AF330" s="32"/>
      <c r="AG330" s="32"/>
      <c r="AH330" s="32"/>
      <c r="AI330" s="32"/>
      <c r="AJ330" s="32"/>
      <c r="AK330" s="32"/>
      <c r="AL330" s="32"/>
      <c r="AM330" s="32"/>
      <c r="AN330" s="32"/>
      <c r="AO330" s="32"/>
      <c r="AP330" s="32"/>
      <c r="AQ330" s="32"/>
      <c r="AR330" s="32"/>
      <c r="AS330" s="32"/>
      <c r="AT330" s="32"/>
      <c r="AU330" s="32"/>
      <c r="AV330" s="32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32"/>
      <c r="BH330" s="32"/>
      <c r="BI330" s="32"/>
      <c r="BJ330" s="32"/>
      <c r="BK330" s="32"/>
      <c r="BL330" s="32"/>
      <c r="BM330" s="32"/>
      <c r="BN330" s="32"/>
      <c r="BO330" s="32"/>
      <c r="BP330" s="32"/>
      <c r="BQ330" s="32"/>
      <c r="BR330" s="32"/>
      <c r="BS330" s="32"/>
      <c r="BT330" s="32"/>
      <c r="BU330" s="32"/>
      <c r="BV330" s="32"/>
      <c r="BW330" s="32"/>
      <c r="BX330" s="32"/>
      <c r="BY330" s="32"/>
      <c r="BZ330" s="32"/>
      <c r="CA330" s="32"/>
      <c r="CB330" s="32"/>
      <c r="CC330" s="32"/>
      <c r="CD330" s="32"/>
      <c r="CE330" s="32"/>
      <c r="CF330" s="32"/>
      <c r="CG330" s="32"/>
      <c r="CH330" s="32"/>
      <c r="CI330" s="32"/>
      <c r="CJ330" s="32"/>
      <c r="CK330" s="32"/>
      <c r="CL330" s="32"/>
      <c r="CM330" s="32"/>
      <c r="CN330" s="32"/>
      <c r="CO330" s="32"/>
      <c r="CP330" s="32"/>
      <c r="CQ330" s="32"/>
      <c r="CR330" s="32"/>
      <c r="CS330" s="32"/>
      <c r="CT330" s="32"/>
      <c r="CU330" s="32"/>
      <c r="CV330" s="32"/>
      <c r="CW330" s="32"/>
      <c r="CX330" s="32"/>
      <c r="CY330" s="32"/>
      <c r="CZ330" s="32"/>
      <c r="DA330" s="32"/>
      <c r="DB330" s="32"/>
      <c r="DC330" s="32"/>
      <c r="DD330" s="32"/>
      <c r="DE330" s="32"/>
      <c r="DF330" s="32"/>
      <c r="DG330" s="32"/>
      <c r="DH330" s="32"/>
      <c r="DI330" s="32"/>
      <c r="DJ330" s="32"/>
      <c r="DK330" s="32"/>
      <c r="DL330" s="32"/>
      <c r="DM330" s="32"/>
      <c r="DN330" s="32"/>
      <c r="DO330" s="32"/>
      <c r="DP330" s="32"/>
      <c r="DQ330" s="32"/>
      <c r="DR330" s="32"/>
      <c r="DS330" s="32"/>
      <c r="DT330" s="32"/>
      <c r="DU330" s="32"/>
      <c r="DV330" s="32"/>
      <c r="DW330" s="32"/>
      <c r="DX330" s="32"/>
      <c r="DY330" s="32"/>
      <c r="DZ330" s="32"/>
      <c r="EA330" s="32"/>
      <c r="EB330" s="32"/>
      <c r="EC330" s="32"/>
      <c r="ED330" s="32"/>
      <c r="EE330" s="32"/>
      <c r="EF330" s="32"/>
      <c r="EG330" s="32"/>
    </row>
    <row r="331" spans="15:137" x14ac:dyDescent="0.25"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  <c r="AC331" s="32"/>
      <c r="AD331" s="32"/>
      <c r="AE331" s="32"/>
      <c r="AF331" s="32"/>
      <c r="AG331" s="32"/>
      <c r="AH331" s="32"/>
      <c r="AI331" s="32"/>
      <c r="AJ331" s="32"/>
      <c r="AK331" s="32"/>
      <c r="AL331" s="32"/>
      <c r="AM331" s="32"/>
      <c r="AN331" s="32"/>
      <c r="AO331" s="32"/>
      <c r="AP331" s="32"/>
      <c r="AQ331" s="32"/>
      <c r="AR331" s="32"/>
      <c r="AS331" s="32"/>
      <c r="AT331" s="32"/>
      <c r="AU331" s="32"/>
      <c r="AV331" s="32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32"/>
      <c r="BH331" s="32"/>
      <c r="BI331" s="32"/>
      <c r="BJ331" s="32"/>
      <c r="BK331" s="32"/>
      <c r="BL331" s="32"/>
      <c r="BM331" s="32"/>
      <c r="BN331" s="32"/>
      <c r="BO331" s="32"/>
      <c r="BP331" s="32"/>
      <c r="BQ331" s="32"/>
      <c r="BR331" s="32"/>
      <c r="BS331" s="32"/>
      <c r="BT331" s="32"/>
      <c r="BU331" s="32"/>
      <c r="BV331" s="32"/>
      <c r="BW331" s="32"/>
      <c r="BX331" s="32"/>
      <c r="BY331" s="32"/>
      <c r="BZ331" s="32"/>
      <c r="CA331" s="32"/>
      <c r="CB331" s="32"/>
      <c r="CC331" s="32"/>
      <c r="CD331" s="32"/>
      <c r="CE331" s="32"/>
      <c r="CF331" s="32"/>
      <c r="CG331" s="32"/>
      <c r="CH331" s="32"/>
      <c r="CI331" s="32"/>
      <c r="CJ331" s="32"/>
      <c r="CK331" s="32"/>
      <c r="CL331" s="32"/>
      <c r="CM331" s="32"/>
      <c r="CN331" s="32"/>
      <c r="CO331" s="32"/>
      <c r="CP331" s="32"/>
      <c r="CQ331" s="32"/>
      <c r="CR331" s="32"/>
      <c r="CS331" s="32"/>
      <c r="CT331" s="32"/>
      <c r="CU331" s="32"/>
      <c r="CV331" s="32"/>
      <c r="CW331" s="32"/>
      <c r="CX331" s="32"/>
      <c r="CY331" s="32"/>
      <c r="CZ331" s="32"/>
      <c r="DA331" s="32"/>
      <c r="DB331" s="32"/>
      <c r="DC331" s="32"/>
      <c r="DD331" s="32"/>
      <c r="DE331" s="32"/>
      <c r="DF331" s="32"/>
      <c r="DG331" s="32"/>
      <c r="DH331" s="32"/>
      <c r="DI331" s="32"/>
      <c r="DJ331" s="32"/>
      <c r="DK331" s="32"/>
      <c r="DL331" s="32"/>
      <c r="DM331" s="32"/>
      <c r="DN331" s="32"/>
      <c r="DO331" s="32"/>
      <c r="DP331" s="32"/>
      <c r="DQ331" s="32"/>
      <c r="DR331" s="32"/>
      <c r="DS331" s="32"/>
      <c r="DT331" s="32"/>
      <c r="DU331" s="32"/>
      <c r="DV331" s="32"/>
      <c r="DW331" s="32"/>
      <c r="DX331" s="32"/>
      <c r="DY331" s="32"/>
      <c r="DZ331" s="32"/>
      <c r="EA331" s="32"/>
      <c r="EB331" s="32"/>
      <c r="EC331" s="32"/>
      <c r="ED331" s="32"/>
      <c r="EE331" s="32"/>
      <c r="EF331" s="32"/>
      <c r="EG331" s="32"/>
    </row>
    <row r="332" spans="15:137" x14ac:dyDescent="0.25"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  <c r="AC332" s="32"/>
      <c r="AD332" s="32"/>
      <c r="AE332" s="32"/>
      <c r="AF332" s="32"/>
      <c r="AG332" s="32"/>
      <c r="AH332" s="32"/>
      <c r="AI332" s="32"/>
      <c r="AJ332" s="32"/>
      <c r="AK332" s="32"/>
      <c r="AL332" s="32"/>
      <c r="AM332" s="32"/>
      <c r="AN332" s="32"/>
      <c r="AO332" s="32"/>
      <c r="AP332" s="32"/>
      <c r="AQ332" s="32"/>
      <c r="AR332" s="32"/>
      <c r="AS332" s="32"/>
      <c r="AT332" s="32"/>
      <c r="AU332" s="32"/>
      <c r="AV332" s="32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32"/>
      <c r="BH332" s="32"/>
      <c r="BI332" s="32"/>
      <c r="BJ332" s="32"/>
      <c r="BK332" s="32"/>
      <c r="BL332" s="32"/>
      <c r="BM332" s="32"/>
      <c r="BN332" s="32"/>
      <c r="BO332" s="32"/>
      <c r="BP332" s="32"/>
      <c r="BQ332" s="32"/>
      <c r="BR332" s="32"/>
      <c r="BS332" s="32"/>
      <c r="BT332" s="32"/>
      <c r="BU332" s="32"/>
      <c r="BV332" s="32"/>
      <c r="BW332" s="32"/>
      <c r="BX332" s="32"/>
      <c r="BY332" s="32"/>
      <c r="BZ332" s="32"/>
      <c r="CA332" s="32"/>
      <c r="CB332" s="32"/>
      <c r="CC332" s="32"/>
      <c r="CD332" s="32"/>
      <c r="CE332" s="32"/>
      <c r="CF332" s="32"/>
      <c r="CG332" s="32"/>
      <c r="CH332" s="32"/>
      <c r="CI332" s="32"/>
      <c r="CJ332" s="32"/>
      <c r="CK332" s="32"/>
      <c r="CL332" s="32"/>
      <c r="CM332" s="32"/>
      <c r="CN332" s="32"/>
      <c r="CO332" s="32"/>
      <c r="CP332" s="32"/>
      <c r="CQ332" s="32"/>
      <c r="CR332" s="32"/>
      <c r="CS332" s="32"/>
      <c r="CT332" s="32"/>
      <c r="CU332" s="32"/>
      <c r="CV332" s="32"/>
      <c r="CW332" s="32"/>
      <c r="CX332" s="32"/>
      <c r="CY332" s="32"/>
      <c r="CZ332" s="32"/>
      <c r="DA332" s="32"/>
      <c r="DB332" s="32"/>
      <c r="DC332" s="32"/>
      <c r="DD332" s="32"/>
      <c r="DE332" s="32"/>
      <c r="DF332" s="32"/>
      <c r="DG332" s="32"/>
      <c r="DH332" s="32"/>
      <c r="DI332" s="32"/>
      <c r="DJ332" s="32"/>
      <c r="DK332" s="32"/>
      <c r="DL332" s="32"/>
      <c r="DM332" s="32"/>
      <c r="DN332" s="32"/>
      <c r="DO332" s="32"/>
      <c r="DP332" s="32"/>
      <c r="DQ332" s="32"/>
      <c r="DR332" s="32"/>
      <c r="DS332" s="32"/>
      <c r="DT332" s="32"/>
      <c r="DU332" s="32"/>
      <c r="DV332" s="32"/>
      <c r="DW332" s="32"/>
      <c r="DX332" s="32"/>
      <c r="DY332" s="32"/>
      <c r="DZ332" s="32"/>
      <c r="EA332" s="32"/>
      <c r="EB332" s="32"/>
      <c r="EC332" s="32"/>
      <c r="ED332" s="32"/>
      <c r="EE332" s="32"/>
      <c r="EF332" s="32"/>
      <c r="EG332" s="32"/>
    </row>
    <row r="333" spans="15:137" x14ac:dyDescent="0.25"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  <c r="AC333" s="32"/>
      <c r="AD333" s="32"/>
      <c r="AE333" s="32"/>
      <c r="AF333" s="32"/>
      <c r="AG333" s="32"/>
      <c r="AH333" s="32"/>
      <c r="AI333" s="32"/>
      <c r="AJ333" s="32"/>
      <c r="AK333" s="32"/>
      <c r="AL333" s="32"/>
      <c r="AM333" s="32"/>
      <c r="AN333" s="32"/>
      <c r="AO333" s="32"/>
      <c r="AP333" s="32"/>
      <c r="AQ333" s="32"/>
      <c r="AR333" s="32"/>
      <c r="AS333" s="32"/>
      <c r="AT333" s="32"/>
      <c r="AU333" s="32"/>
      <c r="AV333" s="32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32"/>
      <c r="BH333" s="32"/>
      <c r="BI333" s="32"/>
      <c r="BJ333" s="32"/>
      <c r="BK333" s="32"/>
      <c r="BL333" s="32"/>
      <c r="BM333" s="32"/>
      <c r="BN333" s="32"/>
      <c r="BO333" s="32"/>
      <c r="BP333" s="32"/>
      <c r="BQ333" s="32"/>
      <c r="BR333" s="32"/>
      <c r="BS333" s="32"/>
      <c r="BT333" s="32"/>
      <c r="BU333" s="32"/>
      <c r="BV333" s="32"/>
      <c r="BW333" s="32"/>
      <c r="BX333" s="32"/>
      <c r="BY333" s="32"/>
      <c r="BZ333" s="32"/>
      <c r="CA333" s="32"/>
      <c r="CB333" s="32"/>
      <c r="CC333" s="32"/>
      <c r="CD333" s="32"/>
      <c r="CE333" s="32"/>
      <c r="CF333" s="32"/>
      <c r="CG333" s="32"/>
      <c r="CH333" s="32"/>
      <c r="CI333" s="32"/>
      <c r="CJ333" s="32"/>
      <c r="CK333" s="32"/>
      <c r="CL333" s="32"/>
      <c r="CM333" s="32"/>
      <c r="CN333" s="32"/>
      <c r="CO333" s="32"/>
      <c r="CP333" s="32"/>
      <c r="CQ333" s="32"/>
      <c r="CR333" s="32"/>
      <c r="CS333" s="32"/>
      <c r="CT333" s="32"/>
      <c r="CU333" s="32"/>
      <c r="CV333" s="32"/>
      <c r="CW333" s="32"/>
      <c r="CX333" s="32"/>
      <c r="CY333" s="32"/>
      <c r="CZ333" s="32"/>
      <c r="DA333" s="32"/>
      <c r="DB333" s="32"/>
      <c r="DC333" s="32"/>
      <c r="DD333" s="32"/>
      <c r="DE333" s="32"/>
      <c r="DF333" s="32"/>
      <c r="DG333" s="32"/>
      <c r="DH333" s="32"/>
      <c r="DI333" s="32"/>
      <c r="DJ333" s="32"/>
      <c r="DK333" s="32"/>
      <c r="DL333" s="32"/>
      <c r="DM333" s="32"/>
      <c r="DN333" s="32"/>
      <c r="DO333" s="32"/>
      <c r="DP333" s="32"/>
      <c r="DQ333" s="32"/>
      <c r="DR333" s="32"/>
      <c r="DS333" s="32"/>
      <c r="DT333" s="32"/>
      <c r="DU333" s="32"/>
      <c r="DV333" s="32"/>
      <c r="DW333" s="32"/>
      <c r="DX333" s="32"/>
      <c r="DY333" s="32"/>
      <c r="DZ333" s="32"/>
      <c r="EA333" s="32"/>
      <c r="EB333" s="32"/>
      <c r="EC333" s="32"/>
      <c r="ED333" s="32"/>
      <c r="EE333" s="32"/>
      <c r="EF333" s="32"/>
      <c r="EG333" s="32"/>
    </row>
    <row r="334" spans="15:137" x14ac:dyDescent="0.25"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  <c r="AC334" s="32"/>
      <c r="AD334" s="32"/>
      <c r="AE334" s="32"/>
      <c r="AF334" s="32"/>
      <c r="AG334" s="32"/>
      <c r="AH334" s="32"/>
      <c r="AI334" s="32"/>
      <c r="AJ334" s="32"/>
      <c r="AK334" s="32"/>
      <c r="AL334" s="32"/>
      <c r="AM334" s="32"/>
      <c r="AN334" s="32"/>
      <c r="AO334" s="32"/>
      <c r="AP334" s="32"/>
      <c r="AQ334" s="32"/>
      <c r="AR334" s="32"/>
      <c r="AS334" s="32"/>
      <c r="AT334" s="32"/>
      <c r="AU334" s="32"/>
      <c r="AV334" s="32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32"/>
      <c r="BH334" s="32"/>
      <c r="BI334" s="32"/>
      <c r="BJ334" s="32"/>
      <c r="BK334" s="32"/>
      <c r="BL334" s="32"/>
      <c r="BM334" s="32"/>
      <c r="BN334" s="32"/>
      <c r="BO334" s="32"/>
      <c r="BP334" s="32"/>
      <c r="BQ334" s="32"/>
      <c r="BR334" s="32"/>
      <c r="BS334" s="32"/>
      <c r="BT334" s="32"/>
      <c r="BU334" s="32"/>
      <c r="BV334" s="32"/>
      <c r="BW334" s="32"/>
      <c r="BX334" s="32"/>
      <c r="BY334" s="32"/>
      <c r="BZ334" s="32"/>
      <c r="CA334" s="32"/>
      <c r="CB334" s="32"/>
      <c r="CC334" s="32"/>
      <c r="CD334" s="32"/>
      <c r="CE334" s="32"/>
      <c r="CF334" s="32"/>
      <c r="CG334" s="32"/>
      <c r="CH334" s="32"/>
      <c r="CI334" s="32"/>
      <c r="CJ334" s="32"/>
      <c r="CK334" s="32"/>
      <c r="CL334" s="32"/>
      <c r="CM334" s="32"/>
      <c r="CN334" s="32"/>
      <c r="CO334" s="32"/>
      <c r="CP334" s="32"/>
      <c r="CQ334" s="32"/>
      <c r="CR334" s="32"/>
      <c r="CS334" s="32"/>
      <c r="CT334" s="32"/>
      <c r="CU334" s="32"/>
      <c r="CV334" s="32"/>
      <c r="CW334" s="32"/>
      <c r="CX334" s="32"/>
      <c r="CY334" s="32"/>
      <c r="CZ334" s="32"/>
      <c r="DA334" s="32"/>
      <c r="DB334" s="32"/>
      <c r="DC334" s="32"/>
      <c r="DD334" s="32"/>
      <c r="DE334" s="32"/>
      <c r="DF334" s="32"/>
      <c r="DG334" s="32"/>
      <c r="DH334" s="32"/>
      <c r="DI334" s="32"/>
      <c r="DJ334" s="32"/>
      <c r="DK334" s="32"/>
      <c r="DL334" s="32"/>
      <c r="DM334" s="32"/>
      <c r="DN334" s="32"/>
      <c r="DO334" s="32"/>
      <c r="DP334" s="32"/>
      <c r="DQ334" s="32"/>
      <c r="DR334" s="32"/>
      <c r="DS334" s="32"/>
      <c r="DT334" s="32"/>
      <c r="DU334" s="32"/>
      <c r="DV334" s="32"/>
      <c r="DW334" s="32"/>
      <c r="DX334" s="32"/>
      <c r="DY334" s="32"/>
      <c r="DZ334" s="32"/>
      <c r="EA334" s="32"/>
      <c r="EB334" s="32"/>
      <c r="EC334" s="32"/>
      <c r="ED334" s="32"/>
      <c r="EE334" s="32"/>
      <c r="EF334" s="32"/>
      <c r="EG334" s="32"/>
    </row>
    <row r="335" spans="15:137" x14ac:dyDescent="0.25"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  <c r="AC335" s="32"/>
      <c r="AD335" s="32"/>
      <c r="AE335" s="32"/>
      <c r="AF335" s="32"/>
      <c r="AG335" s="32"/>
      <c r="AH335" s="32"/>
      <c r="AI335" s="32"/>
      <c r="AJ335" s="32"/>
      <c r="AK335" s="32"/>
      <c r="AL335" s="32"/>
      <c r="AM335" s="32"/>
      <c r="AN335" s="32"/>
      <c r="AO335" s="32"/>
      <c r="AP335" s="32"/>
      <c r="AQ335" s="32"/>
      <c r="AR335" s="32"/>
      <c r="AS335" s="32"/>
      <c r="AT335" s="32"/>
      <c r="AU335" s="32"/>
      <c r="AV335" s="32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32"/>
      <c r="BH335" s="32"/>
      <c r="BI335" s="32"/>
      <c r="BJ335" s="32"/>
      <c r="BK335" s="32"/>
      <c r="BL335" s="32"/>
      <c r="BM335" s="32"/>
      <c r="BN335" s="32"/>
      <c r="BO335" s="32"/>
      <c r="BP335" s="32"/>
      <c r="BQ335" s="32"/>
      <c r="BR335" s="32"/>
      <c r="BS335" s="32"/>
      <c r="BT335" s="32"/>
      <c r="BU335" s="32"/>
      <c r="BV335" s="32"/>
      <c r="BW335" s="32"/>
      <c r="BX335" s="32"/>
      <c r="BY335" s="32"/>
      <c r="BZ335" s="32"/>
      <c r="CA335" s="32"/>
      <c r="CB335" s="32"/>
      <c r="CC335" s="32"/>
      <c r="CD335" s="32"/>
      <c r="CE335" s="32"/>
      <c r="CF335" s="32"/>
      <c r="CG335" s="32"/>
      <c r="CH335" s="32"/>
      <c r="CI335" s="32"/>
      <c r="CJ335" s="32"/>
      <c r="CK335" s="32"/>
      <c r="CL335" s="32"/>
      <c r="CM335" s="32"/>
      <c r="CN335" s="32"/>
      <c r="CO335" s="32"/>
      <c r="CP335" s="32"/>
      <c r="CQ335" s="32"/>
      <c r="CR335" s="32"/>
      <c r="CS335" s="32"/>
      <c r="CT335" s="32"/>
      <c r="CU335" s="32"/>
      <c r="CV335" s="32"/>
      <c r="CW335" s="32"/>
      <c r="CX335" s="32"/>
      <c r="CY335" s="32"/>
      <c r="CZ335" s="32"/>
      <c r="DA335" s="32"/>
      <c r="DB335" s="32"/>
      <c r="DC335" s="32"/>
      <c r="DD335" s="32"/>
      <c r="DE335" s="32"/>
      <c r="DF335" s="32"/>
      <c r="DG335" s="32"/>
      <c r="DH335" s="32"/>
      <c r="DI335" s="32"/>
      <c r="DJ335" s="32"/>
      <c r="DK335" s="32"/>
      <c r="DL335" s="32"/>
      <c r="DM335" s="32"/>
      <c r="DN335" s="32"/>
      <c r="DO335" s="32"/>
      <c r="DP335" s="32"/>
      <c r="DQ335" s="32"/>
      <c r="DR335" s="32"/>
      <c r="DS335" s="32"/>
      <c r="DT335" s="32"/>
      <c r="DU335" s="32"/>
      <c r="DV335" s="32"/>
      <c r="DW335" s="32"/>
      <c r="DX335" s="32"/>
      <c r="DY335" s="32"/>
      <c r="DZ335" s="32"/>
      <c r="EA335" s="32"/>
      <c r="EB335" s="32"/>
      <c r="EC335" s="32"/>
      <c r="ED335" s="32"/>
      <c r="EE335" s="32"/>
      <c r="EF335" s="32"/>
      <c r="EG335" s="32"/>
    </row>
    <row r="336" spans="15:137" x14ac:dyDescent="0.25"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  <c r="AC336" s="32"/>
      <c r="AD336" s="32"/>
      <c r="AE336" s="32"/>
      <c r="AF336" s="32"/>
      <c r="AG336" s="32"/>
      <c r="AH336" s="32"/>
      <c r="AI336" s="32"/>
      <c r="AJ336" s="32"/>
      <c r="AK336" s="32"/>
      <c r="AL336" s="32"/>
      <c r="AM336" s="32"/>
      <c r="AN336" s="32"/>
      <c r="AO336" s="32"/>
      <c r="AP336" s="32"/>
      <c r="AQ336" s="32"/>
      <c r="AR336" s="32"/>
      <c r="AS336" s="32"/>
      <c r="AT336" s="32"/>
      <c r="AU336" s="32"/>
      <c r="AV336" s="32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32"/>
      <c r="BH336" s="32"/>
      <c r="BI336" s="32"/>
      <c r="BJ336" s="32"/>
      <c r="BK336" s="32"/>
      <c r="BL336" s="32"/>
      <c r="BM336" s="32"/>
      <c r="BN336" s="32"/>
      <c r="BO336" s="32"/>
      <c r="BP336" s="32"/>
      <c r="BQ336" s="32"/>
      <c r="BR336" s="32"/>
      <c r="BS336" s="32"/>
      <c r="BT336" s="32"/>
      <c r="BU336" s="32"/>
      <c r="BV336" s="32"/>
      <c r="BW336" s="32"/>
      <c r="BX336" s="32"/>
      <c r="BY336" s="32"/>
      <c r="BZ336" s="32"/>
      <c r="CA336" s="32"/>
      <c r="CB336" s="32"/>
      <c r="CC336" s="32"/>
      <c r="CD336" s="32"/>
      <c r="CE336" s="32"/>
      <c r="CF336" s="32"/>
      <c r="CG336" s="32"/>
      <c r="CH336" s="32"/>
      <c r="CI336" s="32"/>
      <c r="CJ336" s="32"/>
      <c r="CK336" s="32"/>
      <c r="CL336" s="32"/>
      <c r="CM336" s="32"/>
      <c r="CN336" s="32"/>
      <c r="CO336" s="32"/>
      <c r="CP336" s="32"/>
      <c r="CQ336" s="32"/>
      <c r="CR336" s="32"/>
      <c r="CS336" s="32"/>
      <c r="CT336" s="32"/>
      <c r="CU336" s="32"/>
      <c r="CV336" s="32"/>
      <c r="CW336" s="32"/>
      <c r="CX336" s="32"/>
      <c r="CY336" s="32"/>
      <c r="CZ336" s="32"/>
      <c r="DA336" s="32"/>
      <c r="DB336" s="32"/>
      <c r="DC336" s="32"/>
      <c r="DD336" s="32"/>
      <c r="DE336" s="32"/>
      <c r="DF336" s="32"/>
      <c r="DG336" s="32"/>
      <c r="DH336" s="32"/>
      <c r="DI336" s="32"/>
      <c r="DJ336" s="32"/>
      <c r="DK336" s="32"/>
      <c r="DL336" s="32"/>
      <c r="DM336" s="32"/>
      <c r="DN336" s="32"/>
      <c r="DO336" s="32"/>
      <c r="DP336" s="32"/>
      <c r="DQ336" s="32"/>
      <c r="DR336" s="32"/>
      <c r="DS336" s="32"/>
      <c r="DT336" s="32"/>
      <c r="DU336" s="32"/>
      <c r="DV336" s="32"/>
      <c r="DW336" s="32"/>
      <c r="DX336" s="32"/>
      <c r="DY336" s="32"/>
      <c r="DZ336" s="32"/>
      <c r="EA336" s="32"/>
      <c r="EB336" s="32"/>
      <c r="EC336" s="32"/>
      <c r="ED336" s="32"/>
      <c r="EE336" s="32"/>
      <c r="EF336" s="32"/>
      <c r="EG336" s="32"/>
    </row>
    <row r="337" spans="15:137" x14ac:dyDescent="0.25"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  <c r="AC337" s="32"/>
      <c r="AD337" s="32"/>
      <c r="AE337" s="32"/>
      <c r="AF337" s="32"/>
      <c r="AG337" s="32"/>
      <c r="AH337" s="32"/>
      <c r="AI337" s="32"/>
      <c r="AJ337" s="32"/>
      <c r="AK337" s="32"/>
      <c r="AL337" s="32"/>
      <c r="AM337" s="32"/>
      <c r="AN337" s="32"/>
      <c r="AO337" s="32"/>
      <c r="AP337" s="32"/>
      <c r="AQ337" s="32"/>
      <c r="AR337" s="32"/>
      <c r="AS337" s="32"/>
      <c r="AT337" s="32"/>
      <c r="AU337" s="32"/>
      <c r="AV337" s="32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32"/>
      <c r="BH337" s="32"/>
      <c r="BI337" s="32"/>
      <c r="BJ337" s="32"/>
      <c r="BK337" s="32"/>
      <c r="BL337" s="32"/>
      <c r="BM337" s="32"/>
      <c r="BN337" s="32"/>
      <c r="BO337" s="32"/>
      <c r="BP337" s="32"/>
      <c r="BQ337" s="32"/>
      <c r="BR337" s="32"/>
      <c r="BS337" s="32"/>
      <c r="BT337" s="32"/>
      <c r="BU337" s="32"/>
      <c r="BV337" s="32"/>
      <c r="BW337" s="32"/>
      <c r="BX337" s="32"/>
      <c r="BY337" s="32"/>
      <c r="BZ337" s="32"/>
      <c r="CA337" s="32"/>
      <c r="CB337" s="32"/>
      <c r="CC337" s="32"/>
      <c r="CD337" s="32"/>
      <c r="CE337" s="32"/>
      <c r="CF337" s="32"/>
      <c r="CG337" s="32"/>
      <c r="CH337" s="32"/>
      <c r="CI337" s="32"/>
      <c r="CJ337" s="32"/>
      <c r="CK337" s="32"/>
      <c r="CL337" s="32"/>
      <c r="CM337" s="32"/>
      <c r="CN337" s="32"/>
      <c r="CO337" s="32"/>
      <c r="CP337" s="32"/>
      <c r="CQ337" s="32"/>
      <c r="CR337" s="32"/>
      <c r="CS337" s="32"/>
      <c r="CT337" s="32"/>
      <c r="CU337" s="32"/>
      <c r="CV337" s="32"/>
      <c r="CW337" s="32"/>
      <c r="CX337" s="32"/>
      <c r="CY337" s="32"/>
      <c r="CZ337" s="32"/>
      <c r="DA337" s="32"/>
      <c r="DB337" s="32"/>
      <c r="DC337" s="32"/>
      <c r="DD337" s="32"/>
      <c r="DE337" s="32"/>
      <c r="DF337" s="32"/>
      <c r="DG337" s="32"/>
      <c r="DH337" s="32"/>
      <c r="DI337" s="32"/>
      <c r="DJ337" s="32"/>
      <c r="DK337" s="32"/>
      <c r="DL337" s="32"/>
      <c r="DM337" s="32"/>
      <c r="DN337" s="32"/>
      <c r="DO337" s="32"/>
      <c r="DP337" s="32"/>
      <c r="DQ337" s="32"/>
      <c r="DR337" s="32"/>
      <c r="DS337" s="32"/>
      <c r="DT337" s="32"/>
      <c r="DU337" s="32"/>
      <c r="DV337" s="32"/>
      <c r="DW337" s="32"/>
      <c r="DX337" s="32"/>
      <c r="DY337" s="32"/>
      <c r="DZ337" s="32"/>
      <c r="EA337" s="32"/>
      <c r="EB337" s="32"/>
      <c r="EC337" s="32"/>
      <c r="ED337" s="32"/>
      <c r="EE337" s="32"/>
      <c r="EF337" s="32"/>
      <c r="EG337" s="32"/>
    </row>
    <row r="338" spans="15:137" x14ac:dyDescent="0.25"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  <c r="AC338" s="32"/>
      <c r="AD338" s="32"/>
      <c r="AE338" s="32"/>
      <c r="AF338" s="32"/>
      <c r="AG338" s="32"/>
      <c r="AH338" s="32"/>
      <c r="AI338" s="32"/>
      <c r="AJ338" s="32"/>
      <c r="AK338" s="32"/>
      <c r="AL338" s="32"/>
      <c r="AM338" s="32"/>
      <c r="AN338" s="32"/>
      <c r="AO338" s="32"/>
      <c r="AP338" s="32"/>
      <c r="AQ338" s="32"/>
      <c r="AR338" s="32"/>
      <c r="AS338" s="32"/>
      <c r="AT338" s="32"/>
      <c r="AU338" s="32"/>
      <c r="AV338" s="32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32"/>
      <c r="BH338" s="32"/>
      <c r="BI338" s="32"/>
      <c r="BJ338" s="32"/>
      <c r="BK338" s="32"/>
      <c r="BL338" s="32"/>
      <c r="BM338" s="32"/>
      <c r="BN338" s="32"/>
      <c r="BO338" s="32"/>
      <c r="BP338" s="32"/>
      <c r="BQ338" s="32"/>
      <c r="BR338" s="32"/>
      <c r="BS338" s="32"/>
      <c r="BT338" s="32"/>
      <c r="BU338" s="32"/>
      <c r="BV338" s="32"/>
      <c r="BW338" s="32"/>
      <c r="BX338" s="32"/>
      <c r="BY338" s="32"/>
      <c r="BZ338" s="32"/>
      <c r="CA338" s="32"/>
      <c r="CB338" s="32"/>
      <c r="CC338" s="32"/>
      <c r="CD338" s="32"/>
      <c r="CE338" s="32"/>
      <c r="CF338" s="32"/>
      <c r="CG338" s="32"/>
      <c r="CH338" s="32"/>
      <c r="CI338" s="32"/>
      <c r="CJ338" s="32"/>
      <c r="CK338" s="32"/>
      <c r="CL338" s="32"/>
      <c r="CM338" s="32"/>
      <c r="CN338" s="32"/>
      <c r="CO338" s="32"/>
      <c r="CP338" s="32"/>
      <c r="CQ338" s="32"/>
      <c r="CR338" s="32"/>
      <c r="CS338" s="32"/>
      <c r="CT338" s="32"/>
      <c r="CU338" s="32"/>
      <c r="CV338" s="32"/>
      <c r="CW338" s="32"/>
      <c r="CX338" s="32"/>
      <c r="CY338" s="32"/>
      <c r="CZ338" s="32"/>
      <c r="DA338" s="32"/>
      <c r="DB338" s="32"/>
      <c r="DC338" s="32"/>
      <c r="DD338" s="32"/>
      <c r="DE338" s="32"/>
      <c r="DF338" s="32"/>
      <c r="DG338" s="32"/>
      <c r="DH338" s="32"/>
      <c r="DI338" s="32"/>
      <c r="DJ338" s="32"/>
      <c r="DK338" s="32"/>
      <c r="DL338" s="32"/>
      <c r="DM338" s="32"/>
      <c r="DN338" s="32"/>
      <c r="DO338" s="32"/>
      <c r="DP338" s="32"/>
      <c r="DQ338" s="32"/>
      <c r="DR338" s="32"/>
      <c r="DS338" s="32"/>
      <c r="DT338" s="32"/>
      <c r="DU338" s="32"/>
      <c r="DV338" s="32"/>
      <c r="DW338" s="32"/>
      <c r="DX338" s="32"/>
      <c r="DY338" s="32"/>
      <c r="DZ338" s="32"/>
      <c r="EA338" s="32"/>
      <c r="EB338" s="32"/>
      <c r="EC338" s="32"/>
      <c r="ED338" s="32"/>
      <c r="EE338" s="32"/>
      <c r="EF338" s="32"/>
      <c r="EG338" s="32"/>
    </row>
    <row r="339" spans="15:137" x14ac:dyDescent="0.25"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  <c r="AC339" s="32"/>
      <c r="AD339" s="32"/>
      <c r="AE339" s="32"/>
      <c r="AF339" s="32"/>
      <c r="AG339" s="32"/>
      <c r="AH339" s="32"/>
      <c r="AI339" s="32"/>
      <c r="AJ339" s="32"/>
      <c r="AK339" s="32"/>
      <c r="AL339" s="32"/>
      <c r="AM339" s="32"/>
      <c r="AN339" s="32"/>
      <c r="AO339" s="32"/>
      <c r="AP339" s="32"/>
      <c r="AQ339" s="32"/>
      <c r="AR339" s="32"/>
      <c r="AS339" s="32"/>
      <c r="AT339" s="32"/>
      <c r="AU339" s="32"/>
      <c r="AV339" s="32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32"/>
      <c r="BH339" s="32"/>
      <c r="BI339" s="32"/>
      <c r="BJ339" s="32"/>
      <c r="BK339" s="32"/>
      <c r="BL339" s="32"/>
      <c r="BM339" s="32"/>
      <c r="BN339" s="32"/>
      <c r="BO339" s="32"/>
      <c r="BP339" s="32"/>
      <c r="BQ339" s="32"/>
      <c r="BR339" s="32"/>
      <c r="BS339" s="32"/>
      <c r="BT339" s="32"/>
      <c r="BU339" s="32"/>
      <c r="BV339" s="32"/>
      <c r="BW339" s="32"/>
      <c r="BX339" s="32"/>
      <c r="BY339" s="32"/>
      <c r="BZ339" s="32"/>
      <c r="CA339" s="32"/>
      <c r="CB339" s="32"/>
      <c r="CC339" s="32"/>
      <c r="CD339" s="32"/>
      <c r="CE339" s="32"/>
      <c r="CF339" s="32"/>
      <c r="CG339" s="32"/>
      <c r="CH339" s="32"/>
      <c r="CI339" s="32"/>
      <c r="CJ339" s="32"/>
      <c r="CK339" s="32"/>
      <c r="CL339" s="32"/>
      <c r="CM339" s="32"/>
      <c r="CN339" s="32"/>
      <c r="CO339" s="32"/>
      <c r="CP339" s="32"/>
      <c r="CQ339" s="32"/>
      <c r="CR339" s="32"/>
      <c r="CS339" s="32"/>
      <c r="CT339" s="32"/>
      <c r="CU339" s="32"/>
      <c r="CV339" s="32"/>
      <c r="CW339" s="32"/>
      <c r="CX339" s="32"/>
      <c r="CY339" s="32"/>
      <c r="CZ339" s="32"/>
      <c r="DA339" s="32"/>
      <c r="DB339" s="32"/>
      <c r="DC339" s="32"/>
      <c r="DD339" s="32"/>
      <c r="DE339" s="32"/>
      <c r="DF339" s="32"/>
      <c r="DG339" s="32"/>
      <c r="DH339" s="32"/>
      <c r="DI339" s="32"/>
      <c r="DJ339" s="32"/>
      <c r="DK339" s="32"/>
      <c r="DL339" s="32"/>
      <c r="DM339" s="32"/>
      <c r="DN339" s="32"/>
      <c r="DO339" s="32"/>
      <c r="DP339" s="32"/>
      <c r="DQ339" s="32"/>
      <c r="DR339" s="32"/>
      <c r="DS339" s="32"/>
      <c r="DT339" s="32"/>
      <c r="DU339" s="32"/>
      <c r="DV339" s="32"/>
      <c r="DW339" s="32"/>
      <c r="DX339" s="32"/>
      <c r="DY339" s="32"/>
      <c r="DZ339" s="32"/>
      <c r="EA339" s="32"/>
      <c r="EB339" s="32"/>
      <c r="EC339" s="32"/>
      <c r="ED339" s="32"/>
      <c r="EE339" s="32"/>
      <c r="EF339" s="32"/>
      <c r="EG339" s="32"/>
    </row>
    <row r="340" spans="15:137" x14ac:dyDescent="0.25"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  <c r="AC340" s="32"/>
      <c r="AD340" s="32"/>
      <c r="AE340" s="32"/>
      <c r="AF340" s="32"/>
      <c r="AG340" s="32"/>
      <c r="AH340" s="32"/>
      <c r="AI340" s="32"/>
      <c r="AJ340" s="32"/>
      <c r="AK340" s="32"/>
      <c r="AL340" s="32"/>
      <c r="AM340" s="32"/>
      <c r="AN340" s="32"/>
      <c r="AO340" s="32"/>
      <c r="AP340" s="32"/>
      <c r="AQ340" s="32"/>
      <c r="AR340" s="32"/>
      <c r="AS340" s="32"/>
      <c r="AT340" s="32"/>
      <c r="AU340" s="32"/>
      <c r="AV340" s="32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32"/>
      <c r="BH340" s="32"/>
      <c r="BI340" s="32"/>
      <c r="BJ340" s="32"/>
      <c r="BK340" s="32"/>
      <c r="BL340" s="32"/>
      <c r="BM340" s="32"/>
      <c r="BN340" s="32"/>
      <c r="BO340" s="32"/>
      <c r="BP340" s="32"/>
      <c r="BQ340" s="32"/>
      <c r="BR340" s="32"/>
      <c r="BS340" s="32"/>
      <c r="BT340" s="32"/>
      <c r="BU340" s="32"/>
      <c r="BV340" s="32"/>
      <c r="BW340" s="32"/>
      <c r="BX340" s="32"/>
      <c r="BY340" s="32"/>
      <c r="BZ340" s="32"/>
      <c r="CA340" s="32"/>
      <c r="CB340" s="32"/>
      <c r="CC340" s="32"/>
      <c r="CD340" s="32"/>
      <c r="CE340" s="32"/>
      <c r="CF340" s="32"/>
      <c r="CG340" s="32"/>
      <c r="CH340" s="32"/>
      <c r="CI340" s="32"/>
      <c r="CJ340" s="32"/>
      <c r="CK340" s="32"/>
      <c r="CL340" s="32"/>
      <c r="CM340" s="32"/>
      <c r="CN340" s="32"/>
      <c r="CO340" s="32"/>
      <c r="CP340" s="32"/>
      <c r="CQ340" s="32"/>
      <c r="CR340" s="32"/>
      <c r="CS340" s="32"/>
      <c r="CT340" s="32"/>
      <c r="CU340" s="32"/>
      <c r="CV340" s="32"/>
      <c r="CW340" s="32"/>
      <c r="CX340" s="32"/>
      <c r="CY340" s="32"/>
      <c r="CZ340" s="32"/>
      <c r="DA340" s="32"/>
      <c r="DB340" s="32"/>
      <c r="DC340" s="32"/>
      <c r="DD340" s="32"/>
      <c r="DE340" s="32"/>
      <c r="DF340" s="32"/>
      <c r="DG340" s="32"/>
      <c r="DH340" s="32"/>
      <c r="DI340" s="32"/>
      <c r="DJ340" s="32"/>
      <c r="DK340" s="32"/>
      <c r="DL340" s="32"/>
      <c r="DM340" s="32"/>
      <c r="DN340" s="32"/>
      <c r="DO340" s="32"/>
      <c r="DP340" s="32"/>
      <c r="DQ340" s="32"/>
      <c r="DR340" s="32"/>
      <c r="DS340" s="32"/>
      <c r="DT340" s="32"/>
      <c r="DU340" s="32"/>
      <c r="DV340" s="32"/>
      <c r="DW340" s="32"/>
      <c r="DX340" s="32"/>
      <c r="DY340" s="32"/>
      <c r="DZ340" s="32"/>
      <c r="EA340" s="32"/>
      <c r="EB340" s="32"/>
      <c r="EC340" s="32"/>
      <c r="ED340" s="32"/>
      <c r="EE340" s="32"/>
      <c r="EF340" s="32"/>
      <c r="EG340" s="32"/>
    </row>
    <row r="341" spans="15:137" x14ac:dyDescent="0.25"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  <c r="AC341" s="32"/>
      <c r="AD341" s="32"/>
      <c r="AE341" s="32"/>
      <c r="AF341" s="32"/>
      <c r="AG341" s="32"/>
      <c r="AH341" s="32"/>
      <c r="AI341" s="32"/>
      <c r="AJ341" s="32"/>
      <c r="AK341" s="32"/>
      <c r="AL341" s="32"/>
      <c r="AM341" s="32"/>
      <c r="AN341" s="32"/>
      <c r="AO341" s="32"/>
      <c r="AP341" s="32"/>
      <c r="AQ341" s="32"/>
      <c r="AR341" s="32"/>
      <c r="AS341" s="32"/>
      <c r="AT341" s="32"/>
      <c r="AU341" s="32"/>
      <c r="AV341" s="32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32"/>
      <c r="BH341" s="32"/>
      <c r="BI341" s="32"/>
      <c r="BJ341" s="32"/>
      <c r="BK341" s="32"/>
      <c r="BL341" s="32"/>
      <c r="BM341" s="32"/>
      <c r="BN341" s="32"/>
      <c r="BO341" s="32"/>
      <c r="BP341" s="32"/>
      <c r="BQ341" s="32"/>
      <c r="BR341" s="32"/>
      <c r="BS341" s="32"/>
      <c r="BT341" s="32"/>
      <c r="BU341" s="32"/>
      <c r="BV341" s="32"/>
      <c r="BW341" s="32"/>
      <c r="BX341" s="32"/>
      <c r="BY341" s="32"/>
      <c r="BZ341" s="32"/>
      <c r="CA341" s="32"/>
      <c r="CB341" s="32"/>
      <c r="CC341" s="32"/>
      <c r="CD341" s="32"/>
      <c r="CE341" s="32"/>
      <c r="CF341" s="32"/>
      <c r="CG341" s="32"/>
      <c r="CH341" s="32"/>
      <c r="CI341" s="32"/>
      <c r="CJ341" s="32"/>
      <c r="CK341" s="32"/>
      <c r="CL341" s="32"/>
      <c r="CM341" s="32"/>
      <c r="CN341" s="32"/>
      <c r="CO341" s="32"/>
      <c r="CP341" s="32"/>
      <c r="CQ341" s="32"/>
      <c r="CR341" s="32"/>
      <c r="CS341" s="32"/>
      <c r="CT341" s="32"/>
      <c r="CU341" s="32"/>
      <c r="CV341" s="32"/>
      <c r="CW341" s="32"/>
      <c r="CX341" s="32"/>
      <c r="CY341" s="32"/>
      <c r="CZ341" s="32"/>
      <c r="DA341" s="32"/>
      <c r="DB341" s="32"/>
      <c r="DC341" s="32"/>
      <c r="DD341" s="32"/>
      <c r="DE341" s="32"/>
      <c r="DF341" s="32"/>
      <c r="DG341" s="32"/>
      <c r="DH341" s="32"/>
      <c r="DI341" s="32"/>
      <c r="DJ341" s="32"/>
      <c r="DK341" s="32"/>
      <c r="DL341" s="32"/>
      <c r="DM341" s="32"/>
      <c r="DN341" s="32"/>
      <c r="DO341" s="32"/>
      <c r="DP341" s="32"/>
      <c r="DQ341" s="32"/>
      <c r="DR341" s="32"/>
      <c r="DS341" s="32"/>
      <c r="DT341" s="32"/>
      <c r="DU341" s="32"/>
      <c r="DV341" s="32"/>
      <c r="DW341" s="32"/>
      <c r="DX341" s="32"/>
      <c r="DY341" s="32"/>
      <c r="DZ341" s="32"/>
      <c r="EA341" s="32"/>
      <c r="EB341" s="32"/>
      <c r="EC341" s="32"/>
      <c r="ED341" s="32"/>
      <c r="EE341" s="32"/>
      <c r="EF341" s="32"/>
      <c r="EG341" s="32"/>
    </row>
    <row r="342" spans="15:137" x14ac:dyDescent="0.25"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  <c r="AC342" s="32"/>
      <c r="AD342" s="32"/>
      <c r="AE342" s="32"/>
      <c r="AF342" s="32"/>
      <c r="AG342" s="32"/>
      <c r="AH342" s="32"/>
      <c r="AI342" s="32"/>
      <c r="AJ342" s="32"/>
      <c r="AK342" s="32"/>
      <c r="AL342" s="32"/>
      <c r="AM342" s="32"/>
      <c r="AN342" s="32"/>
      <c r="AO342" s="32"/>
      <c r="AP342" s="32"/>
      <c r="AQ342" s="32"/>
      <c r="AR342" s="32"/>
      <c r="AS342" s="32"/>
      <c r="AT342" s="32"/>
      <c r="AU342" s="32"/>
      <c r="AV342" s="32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32"/>
      <c r="BH342" s="32"/>
      <c r="BI342" s="32"/>
      <c r="BJ342" s="32"/>
      <c r="BK342" s="32"/>
      <c r="BL342" s="32"/>
      <c r="BM342" s="32"/>
      <c r="BN342" s="32"/>
      <c r="BO342" s="32"/>
      <c r="BP342" s="32"/>
      <c r="BQ342" s="32"/>
      <c r="BR342" s="32"/>
      <c r="BS342" s="32"/>
      <c r="BT342" s="32"/>
      <c r="BU342" s="32"/>
      <c r="BV342" s="32"/>
      <c r="BW342" s="32"/>
      <c r="BX342" s="32"/>
      <c r="BY342" s="32"/>
      <c r="BZ342" s="32"/>
      <c r="CA342" s="32"/>
      <c r="CB342" s="32"/>
      <c r="CC342" s="32"/>
      <c r="CD342" s="32"/>
      <c r="CE342" s="32"/>
      <c r="CF342" s="32"/>
      <c r="CG342" s="32"/>
      <c r="CH342" s="32"/>
      <c r="CI342" s="32"/>
      <c r="CJ342" s="32"/>
      <c r="CK342" s="32"/>
      <c r="CL342" s="32"/>
      <c r="CM342" s="32"/>
      <c r="CN342" s="32"/>
      <c r="CO342" s="32"/>
      <c r="CP342" s="32"/>
      <c r="CQ342" s="32"/>
      <c r="CR342" s="32"/>
      <c r="CS342" s="32"/>
      <c r="CT342" s="32"/>
      <c r="CU342" s="32"/>
      <c r="CV342" s="32"/>
      <c r="CW342" s="32"/>
      <c r="CX342" s="32"/>
      <c r="CY342" s="32"/>
      <c r="CZ342" s="32"/>
      <c r="DA342" s="32"/>
      <c r="DB342" s="32"/>
      <c r="DC342" s="32"/>
      <c r="DD342" s="32"/>
      <c r="DE342" s="32"/>
      <c r="DF342" s="32"/>
      <c r="DG342" s="32"/>
      <c r="DH342" s="32"/>
      <c r="DI342" s="32"/>
      <c r="DJ342" s="32"/>
      <c r="DK342" s="32"/>
      <c r="DL342" s="32"/>
      <c r="DM342" s="32"/>
      <c r="DN342" s="32"/>
      <c r="DO342" s="32"/>
      <c r="DP342" s="32"/>
      <c r="DQ342" s="32"/>
      <c r="DR342" s="32"/>
      <c r="DS342" s="32"/>
      <c r="DT342" s="32"/>
      <c r="DU342" s="32"/>
      <c r="DV342" s="32"/>
      <c r="DW342" s="32"/>
      <c r="DX342" s="32"/>
      <c r="DY342" s="32"/>
      <c r="DZ342" s="32"/>
      <c r="EA342" s="32"/>
      <c r="EB342" s="32"/>
      <c r="EC342" s="32"/>
      <c r="ED342" s="32"/>
      <c r="EE342" s="32"/>
      <c r="EF342" s="32"/>
      <c r="EG342" s="32"/>
    </row>
    <row r="343" spans="15:137" x14ac:dyDescent="0.25"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  <c r="AC343" s="32"/>
      <c r="AD343" s="32"/>
      <c r="AE343" s="32"/>
      <c r="AF343" s="32"/>
      <c r="AG343" s="32"/>
      <c r="AH343" s="32"/>
      <c r="AI343" s="32"/>
      <c r="AJ343" s="32"/>
      <c r="AK343" s="32"/>
      <c r="AL343" s="32"/>
      <c r="AM343" s="32"/>
      <c r="AN343" s="32"/>
      <c r="AO343" s="32"/>
      <c r="AP343" s="32"/>
      <c r="AQ343" s="32"/>
      <c r="AR343" s="32"/>
      <c r="AS343" s="32"/>
      <c r="AT343" s="32"/>
      <c r="AU343" s="32"/>
      <c r="AV343" s="32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32"/>
      <c r="BH343" s="32"/>
      <c r="BI343" s="32"/>
      <c r="BJ343" s="32"/>
      <c r="BK343" s="32"/>
      <c r="BL343" s="32"/>
      <c r="BM343" s="32"/>
      <c r="BN343" s="32"/>
      <c r="BO343" s="32"/>
      <c r="BP343" s="32"/>
      <c r="BQ343" s="32"/>
      <c r="BR343" s="32"/>
      <c r="BS343" s="32"/>
      <c r="BT343" s="32"/>
      <c r="BU343" s="32"/>
      <c r="BV343" s="32"/>
      <c r="BW343" s="32"/>
      <c r="BX343" s="32"/>
      <c r="BY343" s="32"/>
      <c r="BZ343" s="32"/>
      <c r="CA343" s="32"/>
      <c r="CB343" s="32"/>
      <c r="CC343" s="32"/>
      <c r="CD343" s="32"/>
      <c r="CE343" s="32"/>
      <c r="CF343" s="32"/>
      <c r="CG343" s="32"/>
      <c r="CH343" s="32"/>
      <c r="CI343" s="32"/>
      <c r="CJ343" s="32"/>
      <c r="CK343" s="32"/>
      <c r="CL343" s="32"/>
      <c r="CM343" s="32"/>
      <c r="CN343" s="32"/>
      <c r="CO343" s="32"/>
      <c r="CP343" s="32"/>
      <c r="CQ343" s="32"/>
      <c r="CR343" s="32"/>
      <c r="CS343" s="32"/>
      <c r="CT343" s="32"/>
      <c r="CU343" s="32"/>
      <c r="CV343" s="32"/>
      <c r="CW343" s="32"/>
      <c r="CX343" s="32"/>
      <c r="CY343" s="32"/>
      <c r="CZ343" s="32"/>
      <c r="DA343" s="32"/>
      <c r="DB343" s="32"/>
      <c r="DC343" s="32"/>
      <c r="DD343" s="32"/>
      <c r="DE343" s="32"/>
      <c r="DF343" s="32"/>
      <c r="DG343" s="32"/>
      <c r="DH343" s="32"/>
      <c r="DI343" s="32"/>
      <c r="DJ343" s="32"/>
      <c r="DK343" s="32"/>
      <c r="DL343" s="32"/>
      <c r="DM343" s="32"/>
      <c r="DN343" s="32"/>
      <c r="DO343" s="32"/>
      <c r="DP343" s="32"/>
      <c r="DQ343" s="32"/>
      <c r="DR343" s="32"/>
      <c r="DS343" s="32"/>
      <c r="DT343" s="32"/>
      <c r="DU343" s="32"/>
      <c r="DV343" s="32"/>
      <c r="DW343" s="32"/>
      <c r="DX343" s="32"/>
      <c r="DY343" s="32"/>
      <c r="DZ343" s="32"/>
      <c r="EA343" s="32"/>
      <c r="EB343" s="32"/>
      <c r="EC343" s="32"/>
      <c r="ED343" s="32"/>
      <c r="EE343" s="32"/>
      <c r="EF343" s="32"/>
      <c r="EG343" s="32"/>
    </row>
    <row r="344" spans="15:137" x14ac:dyDescent="0.25"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  <c r="AC344" s="32"/>
      <c r="AD344" s="32"/>
      <c r="AE344" s="32"/>
      <c r="AF344" s="32"/>
      <c r="AG344" s="32"/>
      <c r="AH344" s="32"/>
      <c r="AI344" s="32"/>
      <c r="AJ344" s="32"/>
      <c r="AK344" s="32"/>
      <c r="AL344" s="32"/>
      <c r="AM344" s="32"/>
      <c r="AN344" s="32"/>
      <c r="AO344" s="32"/>
      <c r="AP344" s="32"/>
      <c r="AQ344" s="32"/>
      <c r="AR344" s="32"/>
      <c r="AS344" s="32"/>
      <c r="AT344" s="32"/>
      <c r="AU344" s="32"/>
      <c r="AV344" s="32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32"/>
      <c r="BH344" s="32"/>
      <c r="BI344" s="32"/>
      <c r="BJ344" s="32"/>
      <c r="BK344" s="32"/>
      <c r="BL344" s="32"/>
      <c r="BM344" s="32"/>
      <c r="BN344" s="32"/>
      <c r="BO344" s="32"/>
      <c r="BP344" s="32"/>
      <c r="BQ344" s="32"/>
      <c r="BR344" s="32"/>
      <c r="BS344" s="32"/>
      <c r="BT344" s="32"/>
      <c r="BU344" s="32"/>
      <c r="BV344" s="32"/>
      <c r="BW344" s="32"/>
      <c r="BX344" s="32"/>
      <c r="BY344" s="32"/>
      <c r="BZ344" s="32"/>
      <c r="CA344" s="32"/>
      <c r="CB344" s="32"/>
      <c r="CC344" s="32"/>
      <c r="CD344" s="32"/>
      <c r="CE344" s="32"/>
      <c r="CF344" s="32"/>
      <c r="CG344" s="32"/>
      <c r="CH344" s="32"/>
      <c r="CI344" s="32"/>
      <c r="CJ344" s="32"/>
      <c r="CK344" s="32"/>
      <c r="CL344" s="32"/>
      <c r="CM344" s="32"/>
      <c r="CN344" s="32"/>
      <c r="CO344" s="32"/>
      <c r="CP344" s="32"/>
      <c r="CQ344" s="32"/>
      <c r="CR344" s="32"/>
      <c r="CS344" s="32"/>
      <c r="CT344" s="32"/>
      <c r="CU344" s="32"/>
      <c r="CV344" s="32"/>
      <c r="CW344" s="32"/>
      <c r="CX344" s="32"/>
      <c r="CY344" s="32"/>
      <c r="CZ344" s="32"/>
      <c r="DA344" s="32"/>
      <c r="DB344" s="32"/>
      <c r="DC344" s="32"/>
      <c r="DD344" s="32"/>
      <c r="DE344" s="32"/>
      <c r="DF344" s="32"/>
      <c r="DG344" s="32"/>
      <c r="DH344" s="32"/>
      <c r="DI344" s="32"/>
      <c r="DJ344" s="32"/>
      <c r="DK344" s="32"/>
      <c r="DL344" s="32"/>
      <c r="DM344" s="32"/>
      <c r="DN344" s="32"/>
      <c r="DO344" s="32"/>
      <c r="DP344" s="32"/>
      <c r="DQ344" s="32"/>
      <c r="DR344" s="32"/>
      <c r="DS344" s="32"/>
      <c r="DT344" s="32"/>
      <c r="DU344" s="32"/>
      <c r="DV344" s="32"/>
      <c r="DW344" s="32"/>
      <c r="DX344" s="32"/>
      <c r="DY344" s="32"/>
      <c r="DZ344" s="32"/>
      <c r="EA344" s="32"/>
      <c r="EB344" s="32"/>
      <c r="EC344" s="32"/>
      <c r="ED344" s="32"/>
      <c r="EE344" s="32"/>
      <c r="EF344" s="32"/>
      <c r="EG344" s="32"/>
    </row>
    <row r="345" spans="15:137" x14ac:dyDescent="0.25"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  <c r="AC345" s="32"/>
      <c r="AD345" s="32"/>
      <c r="AE345" s="32"/>
      <c r="AF345" s="32"/>
      <c r="AG345" s="32"/>
      <c r="AH345" s="32"/>
      <c r="AI345" s="32"/>
      <c r="AJ345" s="32"/>
      <c r="AK345" s="32"/>
      <c r="AL345" s="32"/>
      <c r="AM345" s="32"/>
      <c r="AN345" s="32"/>
      <c r="AO345" s="32"/>
      <c r="AP345" s="32"/>
      <c r="AQ345" s="32"/>
      <c r="AR345" s="32"/>
      <c r="AS345" s="32"/>
      <c r="AT345" s="32"/>
      <c r="AU345" s="32"/>
      <c r="AV345" s="32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32"/>
      <c r="BH345" s="32"/>
      <c r="BI345" s="32"/>
      <c r="BJ345" s="32"/>
      <c r="BK345" s="32"/>
      <c r="BL345" s="32"/>
      <c r="BM345" s="32"/>
      <c r="BN345" s="32"/>
      <c r="BO345" s="32"/>
      <c r="BP345" s="32"/>
      <c r="BQ345" s="32"/>
      <c r="BR345" s="32"/>
      <c r="BS345" s="32"/>
      <c r="BT345" s="32"/>
      <c r="BU345" s="32"/>
      <c r="BV345" s="32"/>
      <c r="BW345" s="32"/>
      <c r="BX345" s="32"/>
      <c r="BY345" s="32"/>
      <c r="BZ345" s="32"/>
      <c r="CA345" s="32"/>
      <c r="CB345" s="32"/>
      <c r="CC345" s="32"/>
      <c r="CD345" s="32"/>
      <c r="CE345" s="32"/>
      <c r="CF345" s="32"/>
      <c r="CG345" s="32"/>
      <c r="CH345" s="32"/>
      <c r="CI345" s="32"/>
      <c r="CJ345" s="32"/>
      <c r="CK345" s="32"/>
      <c r="CL345" s="32"/>
      <c r="CM345" s="32"/>
      <c r="CN345" s="32"/>
      <c r="CO345" s="32"/>
      <c r="CP345" s="32"/>
      <c r="CQ345" s="32"/>
      <c r="CR345" s="32"/>
      <c r="CS345" s="32"/>
      <c r="CT345" s="32"/>
      <c r="CU345" s="32"/>
      <c r="CV345" s="32"/>
      <c r="CW345" s="32"/>
      <c r="CX345" s="32"/>
      <c r="CY345" s="32"/>
      <c r="CZ345" s="32"/>
      <c r="DA345" s="32"/>
      <c r="DB345" s="32"/>
      <c r="DC345" s="32"/>
      <c r="DD345" s="32"/>
      <c r="DE345" s="32"/>
      <c r="DF345" s="32"/>
      <c r="DG345" s="32"/>
      <c r="DH345" s="32"/>
      <c r="DI345" s="32"/>
      <c r="DJ345" s="32"/>
      <c r="DK345" s="32"/>
      <c r="DL345" s="32"/>
      <c r="DM345" s="32"/>
      <c r="DN345" s="32"/>
      <c r="DO345" s="32"/>
      <c r="DP345" s="32"/>
      <c r="DQ345" s="32"/>
      <c r="DR345" s="32"/>
      <c r="DS345" s="32"/>
      <c r="DT345" s="32"/>
      <c r="DU345" s="32"/>
      <c r="DV345" s="32"/>
      <c r="DW345" s="32"/>
      <c r="DX345" s="32"/>
      <c r="DY345" s="32"/>
      <c r="DZ345" s="32"/>
      <c r="EA345" s="32"/>
      <c r="EB345" s="32"/>
      <c r="EC345" s="32"/>
      <c r="ED345" s="32"/>
      <c r="EE345" s="32"/>
      <c r="EF345" s="32"/>
      <c r="EG345" s="32"/>
    </row>
    <row r="346" spans="15:137" x14ac:dyDescent="0.25"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  <c r="AC346" s="32"/>
      <c r="AD346" s="32"/>
      <c r="AE346" s="32"/>
      <c r="AF346" s="32"/>
      <c r="AG346" s="32"/>
      <c r="AH346" s="32"/>
      <c r="AI346" s="32"/>
      <c r="AJ346" s="32"/>
      <c r="AK346" s="32"/>
      <c r="AL346" s="32"/>
      <c r="AM346" s="32"/>
      <c r="AN346" s="32"/>
      <c r="AO346" s="32"/>
      <c r="AP346" s="32"/>
      <c r="AQ346" s="32"/>
      <c r="AR346" s="32"/>
      <c r="AS346" s="32"/>
      <c r="AT346" s="32"/>
      <c r="AU346" s="32"/>
      <c r="AV346" s="32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32"/>
      <c r="BH346" s="32"/>
      <c r="BI346" s="32"/>
      <c r="BJ346" s="32"/>
      <c r="BK346" s="32"/>
      <c r="BL346" s="32"/>
      <c r="BM346" s="32"/>
      <c r="BN346" s="32"/>
      <c r="BO346" s="32"/>
      <c r="BP346" s="32"/>
      <c r="BQ346" s="32"/>
      <c r="BR346" s="32"/>
      <c r="BS346" s="32"/>
      <c r="BT346" s="32"/>
      <c r="BU346" s="32"/>
      <c r="BV346" s="32"/>
      <c r="BW346" s="32"/>
      <c r="BX346" s="32"/>
      <c r="BY346" s="32"/>
      <c r="BZ346" s="32"/>
      <c r="CA346" s="32"/>
      <c r="CB346" s="32"/>
      <c r="CC346" s="32"/>
      <c r="CD346" s="32"/>
      <c r="CE346" s="32"/>
      <c r="CF346" s="32"/>
      <c r="CG346" s="32"/>
      <c r="CH346" s="32"/>
      <c r="CI346" s="32"/>
      <c r="CJ346" s="32"/>
      <c r="CK346" s="32"/>
      <c r="CL346" s="32"/>
      <c r="CM346" s="32"/>
      <c r="CN346" s="32"/>
      <c r="CO346" s="32"/>
      <c r="CP346" s="32"/>
      <c r="CQ346" s="32"/>
      <c r="CR346" s="32"/>
      <c r="CS346" s="32"/>
      <c r="CT346" s="32"/>
      <c r="CU346" s="32"/>
      <c r="CV346" s="32"/>
      <c r="CW346" s="32"/>
      <c r="CX346" s="32"/>
      <c r="CY346" s="32"/>
      <c r="CZ346" s="32"/>
      <c r="DA346" s="32"/>
      <c r="DB346" s="32"/>
      <c r="DC346" s="32"/>
      <c r="DD346" s="32"/>
      <c r="DE346" s="32"/>
      <c r="DF346" s="32"/>
      <c r="DG346" s="32"/>
      <c r="DH346" s="32"/>
      <c r="DI346" s="32"/>
      <c r="DJ346" s="32"/>
      <c r="DK346" s="32"/>
      <c r="DL346" s="32"/>
      <c r="DM346" s="32"/>
      <c r="DN346" s="32"/>
      <c r="DO346" s="32"/>
      <c r="DP346" s="32"/>
      <c r="DQ346" s="32"/>
      <c r="DR346" s="32"/>
      <c r="DS346" s="32"/>
      <c r="DT346" s="32"/>
      <c r="DU346" s="32"/>
      <c r="DV346" s="32"/>
      <c r="DW346" s="32"/>
      <c r="DX346" s="32"/>
      <c r="DY346" s="32"/>
      <c r="DZ346" s="32"/>
      <c r="EA346" s="32"/>
      <c r="EB346" s="32"/>
      <c r="EC346" s="32"/>
      <c r="ED346" s="32"/>
      <c r="EE346" s="32"/>
      <c r="EF346" s="32"/>
      <c r="EG346" s="32"/>
    </row>
    <row r="347" spans="15:137" x14ac:dyDescent="0.25"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  <c r="AC347" s="32"/>
      <c r="AD347" s="32"/>
      <c r="AE347" s="32"/>
      <c r="AF347" s="32"/>
      <c r="AG347" s="32"/>
      <c r="AH347" s="32"/>
      <c r="AI347" s="32"/>
      <c r="AJ347" s="32"/>
      <c r="AK347" s="32"/>
      <c r="AL347" s="32"/>
      <c r="AM347" s="32"/>
      <c r="AN347" s="32"/>
      <c r="AO347" s="32"/>
      <c r="AP347" s="32"/>
      <c r="AQ347" s="32"/>
      <c r="AR347" s="32"/>
      <c r="AS347" s="32"/>
      <c r="AT347" s="32"/>
      <c r="AU347" s="32"/>
      <c r="AV347" s="32"/>
      <c r="AW347" s="32"/>
      <c r="AX347" s="32"/>
      <c r="AY347" s="32"/>
      <c r="AZ347" s="32"/>
      <c r="BA347" s="32"/>
      <c r="BB347" s="32"/>
      <c r="BC347" s="32"/>
      <c r="BD347" s="32"/>
      <c r="BE347" s="32"/>
      <c r="BF347" s="32"/>
      <c r="BG347" s="32"/>
      <c r="BH347" s="32"/>
      <c r="BI347" s="32"/>
      <c r="BJ347" s="32"/>
      <c r="BK347" s="32"/>
      <c r="BL347" s="32"/>
      <c r="BM347" s="32"/>
      <c r="BN347" s="32"/>
      <c r="BO347" s="32"/>
      <c r="BP347" s="32"/>
      <c r="BQ347" s="32"/>
      <c r="BR347" s="32"/>
      <c r="BS347" s="32"/>
      <c r="BT347" s="32"/>
      <c r="BU347" s="32"/>
      <c r="BV347" s="32"/>
      <c r="BW347" s="32"/>
      <c r="BX347" s="32"/>
      <c r="BY347" s="32"/>
      <c r="BZ347" s="32"/>
      <c r="CA347" s="32"/>
      <c r="CB347" s="32"/>
      <c r="CC347" s="32"/>
      <c r="CD347" s="32"/>
      <c r="CE347" s="32"/>
      <c r="CF347" s="32"/>
      <c r="CG347" s="32"/>
      <c r="CH347" s="32"/>
      <c r="CI347" s="32"/>
      <c r="CJ347" s="32"/>
      <c r="CK347" s="32"/>
      <c r="CL347" s="32"/>
      <c r="CM347" s="32"/>
      <c r="CN347" s="32"/>
      <c r="CO347" s="32"/>
      <c r="CP347" s="32"/>
      <c r="CQ347" s="32"/>
      <c r="CR347" s="32"/>
      <c r="CS347" s="32"/>
      <c r="CT347" s="32"/>
      <c r="CU347" s="32"/>
      <c r="CV347" s="32"/>
      <c r="CW347" s="32"/>
      <c r="CX347" s="32"/>
      <c r="CY347" s="32"/>
      <c r="CZ347" s="32"/>
      <c r="DA347" s="32"/>
      <c r="DB347" s="32"/>
      <c r="DC347" s="32"/>
      <c r="DD347" s="32"/>
      <c r="DE347" s="32"/>
      <c r="DF347" s="32"/>
      <c r="DG347" s="32"/>
      <c r="DH347" s="32"/>
      <c r="DI347" s="32"/>
      <c r="DJ347" s="32"/>
      <c r="DK347" s="32"/>
      <c r="DL347" s="32"/>
      <c r="DM347" s="32"/>
      <c r="DN347" s="32"/>
      <c r="DO347" s="32"/>
      <c r="DP347" s="32"/>
      <c r="DQ347" s="32"/>
      <c r="DR347" s="32"/>
      <c r="DS347" s="32"/>
      <c r="DT347" s="32"/>
      <c r="DU347" s="32"/>
      <c r="DV347" s="32"/>
      <c r="DW347" s="32"/>
      <c r="DX347" s="32"/>
      <c r="DY347" s="32"/>
      <c r="DZ347" s="32"/>
      <c r="EA347" s="32"/>
      <c r="EB347" s="32"/>
      <c r="EC347" s="32"/>
      <c r="ED347" s="32"/>
      <c r="EE347" s="32"/>
      <c r="EF347" s="32"/>
      <c r="EG347" s="32"/>
    </row>
    <row r="348" spans="15:137" x14ac:dyDescent="0.25"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  <c r="AC348" s="32"/>
      <c r="AD348" s="32"/>
      <c r="AE348" s="32"/>
      <c r="AF348" s="32"/>
      <c r="AG348" s="32"/>
      <c r="AH348" s="32"/>
      <c r="AI348" s="32"/>
      <c r="AJ348" s="32"/>
      <c r="AK348" s="32"/>
      <c r="AL348" s="32"/>
      <c r="AM348" s="32"/>
      <c r="AN348" s="32"/>
      <c r="AO348" s="32"/>
      <c r="AP348" s="32"/>
      <c r="AQ348" s="32"/>
      <c r="AR348" s="32"/>
      <c r="AS348" s="32"/>
      <c r="AT348" s="32"/>
      <c r="AU348" s="32"/>
      <c r="AV348" s="32"/>
      <c r="AW348" s="32"/>
      <c r="AX348" s="32"/>
      <c r="AY348" s="32"/>
      <c r="AZ348" s="32"/>
      <c r="BA348" s="32"/>
      <c r="BB348" s="32"/>
      <c r="BC348" s="32"/>
      <c r="BD348" s="32"/>
      <c r="BE348" s="32"/>
      <c r="BF348" s="32"/>
      <c r="BG348" s="32"/>
      <c r="BH348" s="32"/>
      <c r="BI348" s="32"/>
      <c r="BJ348" s="32"/>
      <c r="BK348" s="32"/>
      <c r="BL348" s="32"/>
      <c r="BM348" s="32"/>
      <c r="BN348" s="32"/>
      <c r="BO348" s="32"/>
      <c r="BP348" s="32"/>
      <c r="BQ348" s="32"/>
      <c r="BR348" s="32"/>
      <c r="BS348" s="32"/>
      <c r="BT348" s="32"/>
      <c r="BU348" s="32"/>
      <c r="BV348" s="32"/>
      <c r="BW348" s="32"/>
      <c r="BX348" s="32"/>
      <c r="BY348" s="32"/>
      <c r="BZ348" s="32"/>
      <c r="CA348" s="32"/>
      <c r="CB348" s="32"/>
      <c r="CC348" s="32"/>
      <c r="CD348" s="32"/>
      <c r="CE348" s="32"/>
      <c r="CF348" s="32"/>
      <c r="CG348" s="32"/>
      <c r="CH348" s="32"/>
      <c r="CI348" s="32"/>
      <c r="CJ348" s="32"/>
      <c r="CK348" s="32"/>
      <c r="CL348" s="32"/>
      <c r="CM348" s="32"/>
      <c r="CN348" s="32"/>
      <c r="CO348" s="32"/>
      <c r="CP348" s="32"/>
      <c r="CQ348" s="32"/>
      <c r="CR348" s="32"/>
      <c r="CS348" s="32"/>
      <c r="CT348" s="32"/>
      <c r="CU348" s="32"/>
      <c r="CV348" s="32"/>
      <c r="CW348" s="32"/>
      <c r="CX348" s="32"/>
      <c r="CY348" s="32"/>
      <c r="CZ348" s="32"/>
      <c r="DA348" s="32"/>
      <c r="DB348" s="32"/>
      <c r="DC348" s="32"/>
      <c r="DD348" s="32"/>
      <c r="DE348" s="32"/>
      <c r="DF348" s="32"/>
      <c r="DG348" s="32"/>
      <c r="DH348" s="32"/>
      <c r="DI348" s="32"/>
      <c r="DJ348" s="32"/>
      <c r="DK348" s="32"/>
      <c r="DL348" s="32"/>
      <c r="DM348" s="32"/>
      <c r="DN348" s="32"/>
      <c r="DO348" s="32"/>
      <c r="DP348" s="32"/>
      <c r="DQ348" s="32"/>
      <c r="DR348" s="32"/>
      <c r="DS348" s="32"/>
      <c r="DT348" s="32"/>
      <c r="DU348" s="32"/>
      <c r="DV348" s="32"/>
      <c r="DW348" s="32"/>
      <c r="DX348" s="32"/>
      <c r="DY348" s="32"/>
      <c r="DZ348" s="32"/>
      <c r="EA348" s="32"/>
      <c r="EB348" s="32"/>
      <c r="EC348" s="32"/>
      <c r="ED348" s="32"/>
      <c r="EE348" s="32"/>
      <c r="EF348" s="32"/>
      <c r="EG348" s="32"/>
    </row>
    <row r="349" spans="15:137" x14ac:dyDescent="0.25"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  <c r="AC349" s="32"/>
      <c r="AD349" s="32"/>
      <c r="AE349" s="32"/>
      <c r="AF349" s="32"/>
      <c r="AG349" s="32"/>
      <c r="AH349" s="32"/>
      <c r="AI349" s="32"/>
      <c r="AJ349" s="32"/>
      <c r="AK349" s="32"/>
      <c r="AL349" s="32"/>
      <c r="AM349" s="32"/>
      <c r="AN349" s="32"/>
      <c r="AO349" s="32"/>
      <c r="AP349" s="32"/>
      <c r="AQ349" s="32"/>
      <c r="AR349" s="32"/>
      <c r="AS349" s="32"/>
      <c r="AT349" s="32"/>
      <c r="AU349" s="32"/>
      <c r="AV349" s="32"/>
      <c r="AW349" s="32"/>
      <c r="AX349" s="32"/>
      <c r="AY349" s="32"/>
      <c r="AZ349" s="32"/>
      <c r="BA349" s="32"/>
      <c r="BB349" s="32"/>
      <c r="BC349" s="32"/>
      <c r="BD349" s="32"/>
      <c r="BE349" s="32"/>
      <c r="BF349" s="32"/>
      <c r="BG349" s="32"/>
      <c r="BH349" s="32"/>
      <c r="BI349" s="32"/>
      <c r="BJ349" s="32"/>
      <c r="BK349" s="32"/>
      <c r="BL349" s="32"/>
      <c r="BM349" s="32"/>
      <c r="BN349" s="32"/>
      <c r="BO349" s="32"/>
      <c r="BP349" s="32"/>
      <c r="BQ349" s="32"/>
      <c r="BR349" s="32"/>
      <c r="BS349" s="32"/>
      <c r="BT349" s="32"/>
      <c r="BU349" s="32"/>
      <c r="BV349" s="32"/>
      <c r="BW349" s="32"/>
      <c r="BX349" s="32"/>
      <c r="BY349" s="32"/>
      <c r="BZ349" s="32"/>
      <c r="CA349" s="32"/>
      <c r="CB349" s="32"/>
      <c r="CC349" s="32"/>
      <c r="CD349" s="32"/>
      <c r="CE349" s="32"/>
      <c r="CF349" s="32"/>
      <c r="CG349" s="32"/>
      <c r="CH349" s="32"/>
      <c r="CI349" s="32"/>
      <c r="CJ349" s="32"/>
      <c r="CK349" s="32"/>
      <c r="CL349" s="32"/>
      <c r="CM349" s="32"/>
      <c r="CN349" s="32"/>
      <c r="CO349" s="32"/>
      <c r="CP349" s="32"/>
      <c r="CQ349" s="32"/>
      <c r="CR349" s="32"/>
      <c r="CS349" s="32"/>
      <c r="CT349" s="32"/>
      <c r="CU349" s="32"/>
      <c r="CV349" s="32"/>
      <c r="CW349" s="32"/>
      <c r="CX349" s="32"/>
      <c r="CY349" s="32"/>
      <c r="CZ349" s="32"/>
      <c r="DA349" s="32"/>
      <c r="DB349" s="32"/>
      <c r="DC349" s="32"/>
      <c r="DD349" s="32"/>
      <c r="DE349" s="32"/>
      <c r="DF349" s="32"/>
      <c r="DG349" s="32"/>
      <c r="DH349" s="32"/>
      <c r="DI349" s="32"/>
      <c r="DJ349" s="32"/>
      <c r="DK349" s="32"/>
      <c r="DL349" s="32"/>
      <c r="DM349" s="32"/>
      <c r="DN349" s="32"/>
      <c r="DO349" s="32"/>
      <c r="DP349" s="32"/>
      <c r="DQ349" s="32"/>
      <c r="DR349" s="32"/>
      <c r="DS349" s="32"/>
      <c r="DT349" s="32"/>
      <c r="DU349" s="32"/>
      <c r="DV349" s="32"/>
      <c r="DW349" s="32"/>
      <c r="DX349" s="32"/>
      <c r="DY349" s="32"/>
      <c r="DZ349" s="32"/>
      <c r="EA349" s="32"/>
      <c r="EB349" s="32"/>
      <c r="EC349" s="32"/>
      <c r="ED349" s="32"/>
      <c r="EE349" s="32"/>
      <c r="EF349" s="32"/>
      <c r="EG349" s="32"/>
    </row>
    <row r="350" spans="15:137" x14ac:dyDescent="0.25"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  <c r="AJ350" s="32"/>
      <c r="AK350" s="32"/>
      <c r="AL350" s="32"/>
      <c r="AM350" s="32"/>
      <c r="AN350" s="32"/>
      <c r="AO350" s="32"/>
      <c r="AP350" s="32"/>
      <c r="AQ350" s="32"/>
      <c r="AR350" s="32"/>
      <c r="AS350" s="32"/>
      <c r="AT350" s="32"/>
      <c r="AU350" s="32"/>
      <c r="AV350" s="32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32"/>
      <c r="BH350" s="32"/>
      <c r="BI350" s="32"/>
      <c r="BJ350" s="32"/>
      <c r="BK350" s="32"/>
      <c r="BL350" s="32"/>
      <c r="BM350" s="32"/>
      <c r="BN350" s="32"/>
      <c r="BO350" s="32"/>
      <c r="BP350" s="32"/>
      <c r="BQ350" s="32"/>
      <c r="BR350" s="32"/>
      <c r="BS350" s="32"/>
      <c r="BT350" s="32"/>
      <c r="BU350" s="32"/>
      <c r="BV350" s="32"/>
      <c r="BW350" s="32"/>
      <c r="BX350" s="32"/>
      <c r="BY350" s="32"/>
      <c r="BZ350" s="32"/>
      <c r="CA350" s="32"/>
      <c r="CB350" s="32"/>
      <c r="CC350" s="32"/>
      <c r="CD350" s="32"/>
      <c r="CE350" s="32"/>
      <c r="CF350" s="32"/>
      <c r="CG350" s="32"/>
      <c r="CH350" s="32"/>
      <c r="CI350" s="32"/>
      <c r="CJ350" s="32"/>
      <c r="CK350" s="32"/>
      <c r="CL350" s="32"/>
      <c r="CM350" s="32"/>
      <c r="CN350" s="32"/>
      <c r="CO350" s="32"/>
      <c r="CP350" s="32"/>
      <c r="CQ350" s="32"/>
      <c r="CR350" s="32"/>
      <c r="CS350" s="32"/>
      <c r="CT350" s="32"/>
      <c r="CU350" s="32"/>
      <c r="CV350" s="32"/>
      <c r="CW350" s="32"/>
      <c r="CX350" s="32"/>
      <c r="CY350" s="32"/>
      <c r="CZ350" s="32"/>
      <c r="DA350" s="32"/>
      <c r="DB350" s="32"/>
      <c r="DC350" s="32"/>
      <c r="DD350" s="32"/>
      <c r="DE350" s="32"/>
      <c r="DF350" s="32"/>
      <c r="DG350" s="32"/>
      <c r="DH350" s="32"/>
      <c r="DI350" s="32"/>
      <c r="DJ350" s="32"/>
      <c r="DK350" s="32"/>
      <c r="DL350" s="32"/>
      <c r="DM350" s="32"/>
      <c r="DN350" s="32"/>
      <c r="DO350" s="32"/>
      <c r="DP350" s="32"/>
      <c r="DQ350" s="32"/>
      <c r="DR350" s="32"/>
      <c r="DS350" s="32"/>
      <c r="DT350" s="32"/>
      <c r="DU350" s="32"/>
      <c r="DV350" s="32"/>
      <c r="DW350" s="32"/>
      <c r="DX350" s="32"/>
      <c r="DY350" s="32"/>
      <c r="DZ350" s="32"/>
      <c r="EA350" s="32"/>
      <c r="EB350" s="32"/>
      <c r="EC350" s="32"/>
      <c r="ED350" s="32"/>
      <c r="EE350" s="32"/>
      <c r="EF350" s="32"/>
      <c r="EG350" s="32"/>
    </row>
    <row r="351" spans="15:137" x14ac:dyDescent="0.25"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  <c r="AC351" s="32"/>
      <c r="AD351" s="32"/>
      <c r="AE351" s="32"/>
      <c r="AF351" s="32"/>
      <c r="AG351" s="32"/>
      <c r="AH351" s="32"/>
      <c r="AI351" s="32"/>
      <c r="AJ351" s="32"/>
      <c r="AK351" s="32"/>
      <c r="AL351" s="32"/>
      <c r="AM351" s="32"/>
      <c r="AN351" s="32"/>
      <c r="AO351" s="32"/>
      <c r="AP351" s="32"/>
      <c r="AQ351" s="32"/>
      <c r="AR351" s="32"/>
      <c r="AS351" s="32"/>
      <c r="AT351" s="32"/>
      <c r="AU351" s="32"/>
      <c r="AV351" s="32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32"/>
      <c r="BH351" s="32"/>
      <c r="BI351" s="32"/>
      <c r="BJ351" s="32"/>
      <c r="BK351" s="32"/>
      <c r="BL351" s="32"/>
      <c r="BM351" s="32"/>
      <c r="BN351" s="32"/>
      <c r="BO351" s="32"/>
      <c r="BP351" s="32"/>
      <c r="BQ351" s="32"/>
      <c r="BR351" s="32"/>
      <c r="BS351" s="32"/>
      <c r="BT351" s="32"/>
      <c r="BU351" s="32"/>
      <c r="BV351" s="32"/>
      <c r="BW351" s="32"/>
      <c r="BX351" s="32"/>
      <c r="BY351" s="32"/>
      <c r="BZ351" s="32"/>
      <c r="CA351" s="32"/>
      <c r="CB351" s="32"/>
      <c r="CC351" s="32"/>
      <c r="CD351" s="32"/>
      <c r="CE351" s="32"/>
      <c r="CF351" s="32"/>
      <c r="CG351" s="32"/>
      <c r="CH351" s="32"/>
      <c r="CI351" s="32"/>
      <c r="CJ351" s="32"/>
      <c r="CK351" s="32"/>
      <c r="CL351" s="32"/>
      <c r="CM351" s="32"/>
      <c r="CN351" s="32"/>
      <c r="CO351" s="32"/>
      <c r="CP351" s="32"/>
      <c r="CQ351" s="32"/>
      <c r="CR351" s="32"/>
      <c r="CS351" s="32"/>
      <c r="CT351" s="32"/>
      <c r="CU351" s="32"/>
      <c r="CV351" s="32"/>
      <c r="CW351" s="32"/>
      <c r="CX351" s="32"/>
      <c r="CY351" s="32"/>
      <c r="CZ351" s="32"/>
      <c r="DA351" s="32"/>
      <c r="DB351" s="32"/>
      <c r="DC351" s="32"/>
      <c r="DD351" s="32"/>
      <c r="DE351" s="32"/>
      <c r="DF351" s="32"/>
      <c r="DG351" s="32"/>
      <c r="DH351" s="32"/>
      <c r="DI351" s="32"/>
      <c r="DJ351" s="32"/>
      <c r="DK351" s="32"/>
      <c r="DL351" s="32"/>
      <c r="DM351" s="32"/>
      <c r="DN351" s="32"/>
      <c r="DO351" s="32"/>
      <c r="DP351" s="32"/>
      <c r="DQ351" s="32"/>
      <c r="DR351" s="32"/>
      <c r="DS351" s="32"/>
      <c r="DT351" s="32"/>
      <c r="DU351" s="32"/>
      <c r="DV351" s="32"/>
      <c r="DW351" s="32"/>
      <c r="DX351" s="32"/>
      <c r="DY351" s="32"/>
      <c r="DZ351" s="32"/>
      <c r="EA351" s="32"/>
      <c r="EB351" s="32"/>
      <c r="EC351" s="32"/>
      <c r="ED351" s="32"/>
      <c r="EE351" s="32"/>
      <c r="EF351" s="32"/>
      <c r="EG351" s="32"/>
    </row>
    <row r="352" spans="15:137" x14ac:dyDescent="0.25"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  <c r="AC352" s="32"/>
      <c r="AD352" s="32"/>
      <c r="AE352" s="32"/>
      <c r="AF352" s="32"/>
      <c r="AG352" s="32"/>
      <c r="AH352" s="32"/>
      <c r="AI352" s="32"/>
      <c r="AJ352" s="32"/>
      <c r="AK352" s="32"/>
      <c r="AL352" s="32"/>
      <c r="AM352" s="32"/>
      <c r="AN352" s="32"/>
      <c r="AO352" s="32"/>
      <c r="AP352" s="32"/>
      <c r="AQ352" s="32"/>
      <c r="AR352" s="32"/>
      <c r="AS352" s="32"/>
      <c r="AT352" s="32"/>
      <c r="AU352" s="32"/>
      <c r="AV352" s="32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32"/>
      <c r="BH352" s="32"/>
      <c r="BI352" s="32"/>
      <c r="BJ352" s="32"/>
      <c r="BK352" s="32"/>
      <c r="BL352" s="32"/>
      <c r="BM352" s="32"/>
      <c r="BN352" s="32"/>
      <c r="BO352" s="32"/>
      <c r="BP352" s="32"/>
      <c r="BQ352" s="32"/>
      <c r="BR352" s="32"/>
      <c r="BS352" s="32"/>
      <c r="BT352" s="32"/>
      <c r="BU352" s="32"/>
      <c r="BV352" s="32"/>
      <c r="BW352" s="32"/>
      <c r="BX352" s="32"/>
      <c r="BY352" s="32"/>
      <c r="BZ352" s="32"/>
      <c r="CA352" s="32"/>
      <c r="CB352" s="32"/>
      <c r="CC352" s="32"/>
      <c r="CD352" s="32"/>
      <c r="CE352" s="32"/>
      <c r="CF352" s="32"/>
      <c r="CG352" s="32"/>
      <c r="CH352" s="32"/>
      <c r="CI352" s="32"/>
      <c r="CJ352" s="32"/>
      <c r="CK352" s="32"/>
      <c r="CL352" s="32"/>
      <c r="CM352" s="32"/>
      <c r="CN352" s="32"/>
      <c r="CO352" s="32"/>
      <c r="CP352" s="32"/>
      <c r="CQ352" s="32"/>
      <c r="CR352" s="32"/>
      <c r="CS352" s="32"/>
      <c r="CT352" s="32"/>
      <c r="CU352" s="32"/>
      <c r="CV352" s="32"/>
      <c r="CW352" s="32"/>
      <c r="CX352" s="32"/>
      <c r="CY352" s="32"/>
      <c r="CZ352" s="32"/>
      <c r="DA352" s="32"/>
      <c r="DB352" s="32"/>
      <c r="DC352" s="32"/>
      <c r="DD352" s="32"/>
      <c r="DE352" s="32"/>
      <c r="DF352" s="32"/>
      <c r="DG352" s="32"/>
      <c r="DH352" s="32"/>
      <c r="DI352" s="32"/>
      <c r="DJ352" s="32"/>
      <c r="DK352" s="32"/>
      <c r="DL352" s="32"/>
      <c r="DM352" s="32"/>
      <c r="DN352" s="32"/>
      <c r="DO352" s="32"/>
      <c r="DP352" s="32"/>
      <c r="DQ352" s="32"/>
      <c r="DR352" s="32"/>
      <c r="DS352" s="32"/>
      <c r="DT352" s="32"/>
      <c r="DU352" s="32"/>
      <c r="DV352" s="32"/>
      <c r="DW352" s="32"/>
      <c r="DX352" s="32"/>
      <c r="DY352" s="32"/>
      <c r="DZ352" s="32"/>
      <c r="EA352" s="32"/>
      <c r="EB352" s="32"/>
      <c r="EC352" s="32"/>
      <c r="ED352" s="32"/>
      <c r="EE352" s="32"/>
      <c r="EF352" s="32"/>
      <c r="EG352" s="32"/>
    </row>
    <row r="353" spans="15:137" x14ac:dyDescent="0.25"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  <c r="AC353" s="32"/>
      <c r="AD353" s="32"/>
      <c r="AE353" s="32"/>
      <c r="AF353" s="32"/>
      <c r="AG353" s="32"/>
      <c r="AH353" s="32"/>
      <c r="AI353" s="32"/>
      <c r="AJ353" s="32"/>
      <c r="AK353" s="32"/>
      <c r="AL353" s="32"/>
      <c r="AM353" s="32"/>
      <c r="AN353" s="32"/>
      <c r="AO353" s="32"/>
      <c r="AP353" s="32"/>
      <c r="AQ353" s="32"/>
      <c r="AR353" s="32"/>
      <c r="AS353" s="32"/>
      <c r="AT353" s="32"/>
      <c r="AU353" s="32"/>
      <c r="AV353" s="32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32"/>
      <c r="BH353" s="32"/>
      <c r="BI353" s="32"/>
      <c r="BJ353" s="32"/>
      <c r="BK353" s="32"/>
      <c r="BL353" s="32"/>
      <c r="BM353" s="32"/>
      <c r="BN353" s="32"/>
      <c r="BO353" s="32"/>
      <c r="BP353" s="32"/>
      <c r="BQ353" s="32"/>
      <c r="BR353" s="32"/>
      <c r="BS353" s="32"/>
      <c r="BT353" s="32"/>
      <c r="BU353" s="32"/>
      <c r="BV353" s="32"/>
      <c r="BW353" s="32"/>
      <c r="BX353" s="32"/>
      <c r="BY353" s="32"/>
      <c r="BZ353" s="32"/>
      <c r="CA353" s="32"/>
      <c r="CB353" s="32"/>
      <c r="CC353" s="32"/>
      <c r="CD353" s="32"/>
      <c r="CE353" s="32"/>
      <c r="CF353" s="32"/>
      <c r="CG353" s="32"/>
      <c r="CH353" s="32"/>
      <c r="CI353" s="32"/>
      <c r="CJ353" s="32"/>
      <c r="CK353" s="32"/>
      <c r="CL353" s="32"/>
      <c r="CM353" s="32"/>
      <c r="CN353" s="32"/>
      <c r="CO353" s="32"/>
      <c r="CP353" s="32"/>
      <c r="CQ353" s="32"/>
      <c r="CR353" s="32"/>
      <c r="CS353" s="32"/>
      <c r="CT353" s="32"/>
      <c r="CU353" s="32"/>
      <c r="CV353" s="32"/>
      <c r="CW353" s="32"/>
      <c r="CX353" s="32"/>
      <c r="CY353" s="32"/>
      <c r="CZ353" s="32"/>
      <c r="DA353" s="32"/>
      <c r="DB353" s="32"/>
      <c r="DC353" s="32"/>
      <c r="DD353" s="32"/>
      <c r="DE353" s="32"/>
      <c r="DF353" s="32"/>
      <c r="DG353" s="32"/>
      <c r="DH353" s="32"/>
      <c r="DI353" s="32"/>
      <c r="DJ353" s="32"/>
      <c r="DK353" s="32"/>
      <c r="DL353" s="32"/>
      <c r="DM353" s="32"/>
      <c r="DN353" s="32"/>
      <c r="DO353" s="32"/>
      <c r="DP353" s="32"/>
      <c r="DQ353" s="32"/>
      <c r="DR353" s="32"/>
      <c r="DS353" s="32"/>
      <c r="DT353" s="32"/>
      <c r="DU353" s="32"/>
      <c r="DV353" s="32"/>
      <c r="DW353" s="32"/>
      <c r="DX353" s="32"/>
      <c r="DY353" s="32"/>
      <c r="DZ353" s="32"/>
      <c r="EA353" s="32"/>
      <c r="EB353" s="32"/>
      <c r="EC353" s="32"/>
      <c r="ED353" s="32"/>
      <c r="EE353" s="32"/>
      <c r="EF353" s="32"/>
      <c r="EG353" s="32"/>
    </row>
    <row r="354" spans="15:137" x14ac:dyDescent="0.25"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  <c r="AC354" s="32"/>
      <c r="AD354" s="32"/>
      <c r="AE354" s="32"/>
      <c r="AF354" s="32"/>
      <c r="AG354" s="32"/>
      <c r="AH354" s="32"/>
      <c r="AI354" s="32"/>
      <c r="AJ354" s="32"/>
      <c r="AK354" s="32"/>
      <c r="AL354" s="32"/>
      <c r="AM354" s="32"/>
      <c r="AN354" s="32"/>
      <c r="AO354" s="32"/>
      <c r="AP354" s="32"/>
      <c r="AQ354" s="32"/>
      <c r="AR354" s="32"/>
      <c r="AS354" s="32"/>
      <c r="AT354" s="32"/>
      <c r="AU354" s="32"/>
      <c r="AV354" s="32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32"/>
      <c r="BH354" s="32"/>
      <c r="BI354" s="32"/>
      <c r="BJ354" s="32"/>
      <c r="BK354" s="32"/>
      <c r="BL354" s="32"/>
      <c r="BM354" s="32"/>
      <c r="BN354" s="32"/>
      <c r="BO354" s="32"/>
      <c r="BP354" s="32"/>
      <c r="BQ354" s="32"/>
      <c r="BR354" s="32"/>
      <c r="BS354" s="32"/>
      <c r="BT354" s="32"/>
      <c r="BU354" s="32"/>
      <c r="BV354" s="32"/>
      <c r="BW354" s="32"/>
      <c r="BX354" s="32"/>
      <c r="BY354" s="32"/>
      <c r="BZ354" s="32"/>
      <c r="CA354" s="32"/>
      <c r="CB354" s="32"/>
      <c r="CC354" s="32"/>
      <c r="CD354" s="32"/>
      <c r="CE354" s="32"/>
      <c r="CF354" s="32"/>
      <c r="CG354" s="32"/>
      <c r="CH354" s="32"/>
      <c r="CI354" s="32"/>
      <c r="CJ354" s="32"/>
      <c r="CK354" s="32"/>
      <c r="CL354" s="32"/>
      <c r="CM354" s="32"/>
      <c r="CN354" s="32"/>
      <c r="CO354" s="32"/>
      <c r="CP354" s="32"/>
      <c r="CQ354" s="32"/>
      <c r="CR354" s="32"/>
      <c r="CS354" s="32"/>
      <c r="CT354" s="32"/>
      <c r="CU354" s="32"/>
      <c r="CV354" s="32"/>
      <c r="CW354" s="32"/>
      <c r="CX354" s="32"/>
      <c r="CY354" s="32"/>
      <c r="CZ354" s="32"/>
      <c r="DA354" s="32"/>
      <c r="DB354" s="32"/>
      <c r="DC354" s="32"/>
      <c r="DD354" s="32"/>
      <c r="DE354" s="32"/>
      <c r="DF354" s="32"/>
      <c r="DG354" s="32"/>
      <c r="DH354" s="32"/>
      <c r="DI354" s="32"/>
      <c r="DJ354" s="32"/>
      <c r="DK354" s="32"/>
      <c r="DL354" s="32"/>
      <c r="DM354" s="32"/>
      <c r="DN354" s="32"/>
      <c r="DO354" s="32"/>
      <c r="DP354" s="32"/>
      <c r="DQ354" s="32"/>
      <c r="DR354" s="32"/>
      <c r="DS354" s="32"/>
      <c r="DT354" s="32"/>
      <c r="DU354" s="32"/>
      <c r="DV354" s="32"/>
      <c r="DW354" s="32"/>
      <c r="DX354" s="32"/>
      <c r="DY354" s="32"/>
      <c r="DZ354" s="32"/>
      <c r="EA354" s="32"/>
      <c r="EB354" s="32"/>
      <c r="EC354" s="32"/>
      <c r="ED354" s="32"/>
      <c r="EE354" s="32"/>
      <c r="EF354" s="32"/>
      <c r="EG354" s="32"/>
    </row>
    <row r="355" spans="15:137" x14ac:dyDescent="0.25">
      <c r="AQ355" s="32"/>
      <c r="AR355" s="32"/>
      <c r="AS355" s="32"/>
      <c r="AT355" s="32"/>
      <c r="AU355" s="32"/>
      <c r="AV355" s="32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32"/>
      <c r="BH355" s="32"/>
      <c r="BI355" s="32"/>
      <c r="BJ355" s="32"/>
      <c r="BK355" s="32"/>
      <c r="BL355" s="32"/>
      <c r="BM355" s="32"/>
      <c r="BN355" s="32"/>
      <c r="BO355" s="32"/>
      <c r="BP355" s="32"/>
      <c r="BQ355" s="32"/>
      <c r="BR355" s="32"/>
      <c r="BS355" s="32"/>
      <c r="BT355" s="32"/>
      <c r="BU355" s="32"/>
      <c r="BV355" s="32"/>
      <c r="BW355" s="32"/>
      <c r="BX355" s="32"/>
      <c r="BY355" s="32"/>
      <c r="BZ355" s="32"/>
      <c r="CA355" s="32"/>
      <c r="CB355" s="32"/>
      <c r="CC355" s="32"/>
      <c r="CD355" s="32"/>
      <c r="CE355" s="32"/>
      <c r="CF355" s="32"/>
      <c r="CG355" s="32"/>
      <c r="CH355" s="32"/>
      <c r="CI355" s="32"/>
      <c r="CJ355" s="32"/>
      <c r="CK355" s="32"/>
      <c r="CL355" s="32"/>
      <c r="CM355" s="32"/>
      <c r="CN355" s="32"/>
      <c r="CO355" s="32"/>
      <c r="CP355" s="32"/>
      <c r="CQ355" s="32"/>
      <c r="CR355" s="32"/>
      <c r="CS355" s="32"/>
      <c r="CT355" s="32"/>
      <c r="CU355" s="32"/>
      <c r="CV355" s="32"/>
      <c r="CW355" s="32"/>
      <c r="CX355" s="32"/>
      <c r="CY355" s="32"/>
      <c r="CZ355" s="32"/>
      <c r="DA355" s="32"/>
      <c r="DB355" s="32"/>
      <c r="DC355" s="32"/>
      <c r="DD355" s="32"/>
      <c r="DE355" s="32"/>
      <c r="DF355" s="32"/>
      <c r="DG355" s="32"/>
      <c r="DH355" s="32"/>
      <c r="DI355" s="32"/>
      <c r="DJ355" s="32"/>
      <c r="DK355" s="32"/>
      <c r="DL355" s="32"/>
      <c r="DM355" s="32"/>
      <c r="DN355" s="32"/>
      <c r="DO355" s="32"/>
      <c r="DP355" s="32"/>
      <c r="DQ355" s="32"/>
      <c r="DR355" s="32"/>
      <c r="DS355" s="32"/>
      <c r="DT355" s="32"/>
      <c r="DU355" s="32"/>
      <c r="DV355" s="32"/>
      <c r="DW355" s="32"/>
      <c r="DX355" s="32"/>
      <c r="DY355" s="32"/>
      <c r="DZ355" s="32"/>
      <c r="EA355" s="32"/>
      <c r="EB355" s="32"/>
      <c r="EC355" s="32"/>
      <c r="ED355" s="32"/>
      <c r="EE355" s="32"/>
      <c r="EF355" s="32"/>
      <c r="EG355" s="32"/>
    </row>
    <row r="356" spans="15:137" x14ac:dyDescent="0.25">
      <c r="AQ356" s="32"/>
      <c r="AR356" s="32"/>
      <c r="AS356" s="32"/>
      <c r="AT356" s="32"/>
      <c r="AU356" s="32"/>
      <c r="AV356" s="32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32"/>
      <c r="BH356" s="32"/>
      <c r="BI356" s="32"/>
      <c r="BJ356" s="32"/>
      <c r="BK356" s="32"/>
      <c r="BL356" s="32"/>
      <c r="BM356" s="32"/>
      <c r="BN356" s="32"/>
      <c r="BO356" s="32"/>
      <c r="BP356" s="32"/>
      <c r="BQ356" s="32"/>
      <c r="BR356" s="32"/>
      <c r="BS356" s="32"/>
      <c r="BT356" s="32"/>
      <c r="BU356" s="32"/>
      <c r="BV356" s="32"/>
      <c r="BW356" s="32"/>
      <c r="BX356" s="32"/>
      <c r="BY356" s="32"/>
      <c r="BZ356" s="32"/>
      <c r="CA356" s="32"/>
      <c r="CB356" s="32"/>
      <c r="CC356" s="32"/>
      <c r="CD356" s="32"/>
      <c r="CE356" s="32"/>
      <c r="CF356" s="32"/>
      <c r="CG356" s="32"/>
      <c r="CH356" s="32"/>
      <c r="CI356" s="32"/>
      <c r="CJ356" s="32"/>
      <c r="CK356" s="32"/>
      <c r="CL356" s="32"/>
      <c r="CM356" s="32"/>
      <c r="CN356" s="32"/>
      <c r="CO356" s="32"/>
      <c r="CP356" s="32"/>
      <c r="CQ356" s="32"/>
      <c r="CR356" s="32"/>
      <c r="CS356" s="32"/>
      <c r="CT356" s="32"/>
      <c r="CU356" s="32"/>
      <c r="CV356" s="32"/>
      <c r="CW356" s="32"/>
      <c r="CX356" s="32"/>
      <c r="CY356" s="32"/>
      <c r="CZ356" s="32"/>
      <c r="DA356" s="32"/>
      <c r="DB356" s="32"/>
      <c r="DC356" s="32"/>
      <c r="DD356" s="32"/>
      <c r="DE356" s="32"/>
      <c r="DF356" s="32"/>
      <c r="DG356" s="32"/>
      <c r="DH356" s="32"/>
      <c r="DI356" s="32"/>
      <c r="DJ356" s="32"/>
      <c r="DK356" s="32"/>
      <c r="DL356" s="32"/>
      <c r="DM356" s="32"/>
      <c r="DN356" s="32"/>
      <c r="DO356" s="32"/>
      <c r="DP356" s="32"/>
      <c r="DQ356" s="32"/>
      <c r="DR356" s="32"/>
      <c r="DS356" s="32"/>
      <c r="DT356" s="32"/>
      <c r="DU356" s="32"/>
      <c r="DV356" s="32"/>
      <c r="DW356" s="32"/>
      <c r="DX356" s="32"/>
      <c r="DY356" s="32"/>
      <c r="DZ356" s="32"/>
      <c r="EA356" s="32"/>
      <c r="EB356" s="32"/>
      <c r="EC356" s="32"/>
      <c r="ED356" s="32"/>
      <c r="EE356" s="32"/>
      <c r="EF356" s="32"/>
      <c r="EG356" s="32"/>
    </row>
    <row r="357" spans="15:137" x14ac:dyDescent="0.25">
      <c r="AQ357" s="32"/>
      <c r="AR357" s="32"/>
      <c r="AS357" s="32"/>
      <c r="AT357" s="32"/>
      <c r="AU357" s="32"/>
      <c r="AV357" s="32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32"/>
      <c r="BH357" s="32"/>
      <c r="BI357" s="32"/>
      <c r="BJ357" s="32"/>
      <c r="BK357" s="32"/>
      <c r="BL357" s="32"/>
      <c r="BM357" s="32"/>
      <c r="BN357" s="32"/>
      <c r="BO357" s="32"/>
      <c r="BP357" s="32"/>
      <c r="BQ357" s="32"/>
      <c r="BR357" s="32"/>
      <c r="BS357" s="32"/>
      <c r="BT357" s="32"/>
      <c r="BU357" s="32"/>
      <c r="BV357" s="32"/>
      <c r="BW357" s="32"/>
      <c r="BX357" s="32"/>
      <c r="BY357" s="32"/>
      <c r="BZ357" s="32"/>
      <c r="CA357" s="32"/>
      <c r="CB357" s="32"/>
      <c r="CC357" s="32"/>
      <c r="CD357" s="32"/>
      <c r="CE357" s="32"/>
      <c r="CF357" s="32"/>
      <c r="CG357" s="32"/>
      <c r="CH357" s="32"/>
      <c r="CI357" s="32"/>
      <c r="CJ357" s="32"/>
      <c r="CK357" s="32"/>
      <c r="CL357" s="32"/>
      <c r="CM357" s="32"/>
      <c r="CN357" s="32"/>
      <c r="CO357" s="32"/>
      <c r="CP357" s="32"/>
      <c r="CQ357" s="32"/>
      <c r="CR357" s="32"/>
      <c r="CS357" s="32"/>
      <c r="CT357" s="32"/>
      <c r="CU357" s="32"/>
      <c r="CV357" s="32"/>
      <c r="CW357" s="32"/>
      <c r="CX357" s="32"/>
      <c r="CY357" s="32"/>
      <c r="CZ357" s="32"/>
      <c r="DA357" s="32"/>
      <c r="DB357" s="32"/>
      <c r="DC357" s="32"/>
      <c r="DD357" s="32"/>
      <c r="DE357" s="32"/>
      <c r="DF357" s="32"/>
      <c r="DG357" s="32"/>
      <c r="DH357" s="32"/>
      <c r="DI357" s="32"/>
      <c r="DJ357" s="32"/>
      <c r="DK357" s="32"/>
      <c r="DL357" s="32"/>
      <c r="DM357" s="32"/>
      <c r="DN357" s="32"/>
      <c r="DO357" s="32"/>
      <c r="DP357" s="32"/>
      <c r="DQ357" s="32"/>
      <c r="DR357" s="32"/>
      <c r="DS357" s="32"/>
      <c r="DT357" s="32"/>
      <c r="DU357" s="32"/>
      <c r="DV357" s="32"/>
      <c r="DW357" s="32"/>
      <c r="DX357" s="32"/>
      <c r="DY357" s="32"/>
      <c r="DZ357" s="32"/>
      <c r="EA357" s="32"/>
      <c r="EB357" s="32"/>
      <c r="EC357" s="32"/>
      <c r="ED357" s="32"/>
      <c r="EE357" s="32"/>
      <c r="EF357" s="32"/>
      <c r="EG357" s="32"/>
    </row>
    <row r="358" spans="15:137" x14ac:dyDescent="0.25">
      <c r="AQ358" s="32"/>
      <c r="AR358" s="32"/>
      <c r="AS358" s="32"/>
      <c r="AT358" s="32"/>
      <c r="AU358" s="32"/>
      <c r="AV358" s="32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32"/>
      <c r="BH358" s="32"/>
      <c r="BI358" s="32"/>
      <c r="BJ358" s="32"/>
      <c r="BK358" s="32"/>
      <c r="BL358" s="32"/>
      <c r="BM358" s="32"/>
      <c r="BN358" s="32"/>
      <c r="BO358" s="32"/>
      <c r="BP358" s="32"/>
      <c r="BQ358" s="32"/>
      <c r="BR358" s="32"/>
      <c r="BS358" s="32"/>
      <c r="BT358" s="32"/>
      <c r="BU358" s="32"/>
      <c r="BV358" s="32"/>
      <c r="BW358" s="32"/>
      <c r="BX358" s="32"/>
      <c r="BY358" s="32"/>
      <c r="BZ358" s="32"/>
      <c r="CA358" s="32"/>
      <c r="CB358" s="32"/>
      <c r="CC358" s="32"/>
      <c r="CD358" s="32"/>
      <c r="CE358" s="32"/>
      <c r="CF358" s="32"/>
      <c r="CG358" s="32"/>
      <c r="CH358" s="32"/>
      <c r="CI358" s="32"/>
      <c r="CJ358" s="32"/>
      <c r="CK358" s="32"/>
      <c r="CL358" s="32"/>
      <c r="CM358" s="32"/>
      <c r="CN358" s="32"/>
      <c r="CO358" s="32"/>
      <c r="CP358" s="32"/>
      <c r="CQ358" s="32"/>
      <c r="CR358" s="32"/>
      <c r="CS358" s="32"/>
      <c r="CT358" s="32"/>
      <c r="CU358" s="32"/>
      <c r="CV358" s="32"/>
      <c r="CW358" s="32"/>
      <c r="CX358" s="32"/>
      <c r="CY358" s="32"/>
      <c r="CZ358" s="32"/>
      <c r="DA358" s="32"/>
      <c r="DB358" s="32"/>
      <c r="DC358" s="32"/>
      <c r="DD358" s="32"/>
      <c r="DE358" s="32"/>
      <c r="DF358" s="32"/>
      <c r="DG358" s="32"/>
      <c r="DH358" s="32"/>
      <c r="DI358" s="32"/>
      <c r="DJ358" s="32"/>
      <c r="DK358" s="32"/>
      <c r="DL358" s="32"/>
      <c r="DM358" s="32"/>
      <c r="DN358" s="32"/>
      <c r="DO358" s="32"/>
      <c r="DP358" s="32"/>
      <c r="DQ358" s="32"/>
      <c r="DR358" s="32"/>
      <c r="DS358" s="32"/>
      <c r="DT358" s="32"/>
      <c r="DU358" s="32"/>
      <c r="DV358" s="32"/>
      <c r="DW358" s="32"/>
      <c r="DX358" s="32"/>
      <c r="DY358" s="32"/>
      <c r="DZ358" s="32"/>
      <c r="EA358" s="32"/>
      <c r="EB358" s="32"/>
      <c r="EC358" s="32"/>
      <c r="ED358" s="32"/>
      <c r="EE358" s="32"/>
      <c r="EF358" s="32"/>
      <c r="EG358" s="32"/>
    </row>
    <row r="359" spans="15:137" x14ac:dyDescent="0.25">
      <c r="AQ359" s="32"/>
      <c r="AR359" s="32"/>
      <c r="AS359" s="32"/>
      <c r="AT359" s="32"/>
      <c r="AU359" s="32"/>
      <c r="AV359" s="32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32"/>
      <c r="BH359" s="32"/>
      <c r="BI359" s="32"/>
      <c r="BJ359" s="32"/>
      <c r="BK359" s="32"/>
      <c r="BL359" s="32"/>
      <c r="BM359" s="32"/>
      <c r="BN359" s="32"/>
      <c r="BO359" s="32"/>
      <c r="BP359" s="32"/>
      <c r="BQ359" s="32"/>
      <c r="BR359" s="32"/>
      <c r="BS359" s="32"/>
      <c r="BT359" s="32"/>
      <c r="BU359" s="32"/>
      <c r="BV359" s="32"/>
      <c r="BW359" s="32"/>
      <c r="BX359" s="32"/>
      <c r="BY359" s="32"/>
      <c r="BZ359" s="32"/>
      <c r="CA359" s="32"/>
      <c r="CB359" s="32"/>
      <c r="CC359" s="32"/>
      <c r="CD359" s="32"/>
      <c r="CE359" s="32"/>
      <c r="CF359" s="32"/>
      <c r="CG359" s="32"/>
      <c r="CH359" s="32"/>
      <c r="CI359" s="32"/>
      <c r="CJ359" s="32"/>
      <c r="CK359" s="32"/>
      <c r="CL359" s="32"/>
      <c r="CM359" s="32"/>
      <c r="CN359" s="32"/>
      <c r="CO359" s="32"/>
      <c r="CP359" s="32"/>
      <c r="CQ359" s="32"/>
      <c r="CR359" s="32"/>
      <c r="CS359" s="32"/>
      <c r="CT359" s="32"/>
      <c r="CU359" s="32"/>
      <c r="CV359" s="32"/>
      <c r="CW359" s="32"/>
      <c r="CX359" s="32"/>
      <c r="CY359" s="32"/>
      <c r="CZ359" s="32"/>
      <c r="DA359" s="32"/>
      <c r="DB359" s="32"/>
      <c r="DC359" s="32"/>
      <c r="DD359" s="32"/>
      <c r="DE359" s="32"/>
      <c r="DF359" s="32"/>
      <c r="DG359" s="32"/>
      <c r="DH359" s="32"/>
      <c r="DI359" s="32"/>
      <c r="DJ359" s="32"/>
      <c r="DK359" s="32"/>
      <c r="DL359" s="32"/>
      <c r="DM359" s="32"/>
      <c r="DN359" s="32"/>
      <c r="DO359" s="32"/>
      <c r="DP359" s="32"/>
      <c r="DQ359" s="32"/>
      <c r="DR359" s="32"/>
      <c r="DS359" s="32"/>
      <c r="DT359" s="32"/>
      <c r="DU359" s="32"/>
      <c r="DV359" s="32"/>
      <c r="DW359" s="32"/>
      <c r="DX359" s="32"/>
      <c r="DY359" s="32"/>
      <c r="DZ359" s="32"/>
      <c r="EA359" s="32"/>
      <c r="EB359" s="32"/>
      <c r="EC359" s="32"/>
      <c r="ED359" s="32"/>
      <c r="EE359" s="32"/>
      <c r="EF359" s="32"/>
      <c r="EG359" s="32"/>
    </row>
    <row r="360" spans="15:137" x14ac:dyDescent="0.25">
      <c r="AQ360" s="32"/>
      <c r="AR360" s="32"/>
      <c r="AS360" s="32"/>
      <c r="AT360" s="32"/>
      <c r="AU360" s="32"/>
      <c r="AV360" s="32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32"/>
      <c r="BH360" s="32"/>
      <c r="BI360" s="32"/>
      <c r="BJ360" s="32"/>
      <c r="BK360" s="32"/>
      <c r="BL360" s="32"/>
      <c r="BM360" s="32"/>
      <c r="BN360" s="32"/>
      <c r="BO360" s="32"/>
      <c r="BP360" s="32"/>
      <c r="BQ360" s="32"/>
      <c r="BR360" s="32"/>
      <c r="BS360" s="32"/>
      <c r="BT360" s="32"/>
      <c r="BU360" s="32"/>
      <c r="BV360" s="32"/>
      <c r="BW360" s="32"/>
      <c r="BX360" s="32"/>
      <c r="BY360" s="32"/>
      <c r="BZ360" s="32"/>
      <c r="CA360" s="32"/>
      <c r="CB360" s="32"/>
      <c r="CC360" s="32"/>
      <c r="CD360" s="32"/>
      <c r="CE360" s="32"/>
      <c r="CF360" s="32"/>
      <c r="CG360" s="32"/>
      <c r="CH360" s="32"/>
      <c r="CI360" s="32"/>
      <c r="CJ360" s="32"/>
      <c r="CK360" s="32"/>
      <c r="CL360" s="32"/>
      <c r="CM360" s="32"/>
      <c r="CN360" s="32"/>
      <c r="CO360" s="32"/>
      <c r="CP360" s="32"/>
      <c r="CQ360" s="32"/>
      <c r="CR360" s="32"/>
      <c r="CS360" s="32"/>
      <c r="CT360" s="32"/>
      <c r="CU360" s="32"/>
      <c r="CV360" s="32"/>
      <c r="CW360" s="32"/>
      <c r="CX360" s="32"/>
      <c r="CY360" s="32"/>
      <c r="CZ360" s="32"/>
      <c r="DA360" s="32"/>
      <c r="DB360" s="32"/>
      <c r="DC360" s="32"/>
      <c r="DD360" s="32"/>
      <c r="DE360" s="32"/>
      <c r="DF360" s="32"/>
      <c r="DG360" s="32"/>
      <c r="DH360" s="32"/>
      <c r="DI360" s="32"/>
      <c r="DJ360" s="32"/>
      <c r="DK360" s="32"/>
      <c r="DL360" s="32"/>
      <c r="DM360" s="32"/>
      <c r="DN360" s="32"/>
      <c r="DO360" s="32"/>
      <c r="DP360" s="32"/>
      <c r="DQ360" s="32"/>
      <c r="DR360" s="32"/>
      <c r="DS360" s="32"/>
      <c r="DT360" s="32"/>
      <c r="DU360" s="32"/>
      <c r="DV360" s="32"/>
      <c r="DW360" s="32"/>
      <c r="DX360" s="32"/>
      <c r="DY360" s="32"/>
      <c r="DZ360" s="32"/>
      <c r="EA360" s="32"/>
      <c r="EB360" s="32"/>
      <c r="EC360" s="32"/>
      <c r="ED360" s="32"/>
      <c r="EE360" s="32"/>
      <c r="EF360" s="32"/>
      <c r="EG360" s="32"/>
    </row>
    <row r="361" spans="15:137" x14ac:dyDescent="0.25">
      <c r="AQ361" s="32"/>
      <c r="AR361" s="32"/>
      <c r="AS361" s="32"/>
      <c r="AT361" s="32"/>
      <c r="AU361" s="32"/>
      <c r="AV361" s="32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32"/>
      <c r="BH361" s="32"/>
      <c r="BI361" s="32"/>
      <c r="BJ361" s="32"/>
      <c r="BK361" s="32"/>
      <c r="BL361" s="32"/>
      <c r="BM361" s="32"/>
      <c r="BN361" s="32"/>
      <c r="BO361" s="32"/>
      <c r="BP361" s="32"/>
      <c r="BQ361" s="32"/>
      <c r="BR361" s="32"/>
      <c r="BS361" s="32"/>
      <c r="BT361" s="32"/>
      <c r="BU361" s="32"/>
      <c r="BV361" s="32"/>
      <c r="BW361" s="32"/>
      <c r="BX361" s="32"/>
      <c r="BY361" s="32"/>
      <c r="BZ361" s="32"/>
      <c r="CA361" s="32"/>
      <c r="CB361" s="32"/>
      <c r="CC361" s="32"/>
      <c r="CD361" s="32"/>
      <c r="CE361" s="32"/>
      <c r="CF361" s="32"/>
      <c r="CG361" s="32"/>
      <c r="CH361" s="32"/>
      <c r="CI361" s="32"/>
      <c r="CJ361" s="32"/>
      <c r="CK361" s="32"/>
      <c r="CL361" s="32"/>
      <c r="CM361" s="32"/>
      <c r="CN361" s="32"/>
      <c r="CO361" s="32"/>
      <c r="CP361" s="32"/>
      <c r="CQ361" s="32"/>
      <c r="CR361" s="32"/>
      <c r="CS361" s="32"/>
      <c r="CT361" s="32"/>
      <c r="CU361" s="32"/>
      <c r="CV361" s="32"/>
      <c r="CW361" s="32"/>
      <c r="CX361" s="32"/>
      <c r="CY361" s="32"/>
      <c r="CZ361" s="32"/>
      <c r="DA361" s="32"/>
      <c r="DB361" s="32"/>
      <c r="DC361" s="32"/>
      <c r="DD361" s="32"/>
      <c r="DE361" s="32"/>
      <c r="DF361" s="32"/>
      <c r="DG361" s="32"/>
      <c r="DH361" s="32"/>
      <c r="DI361" s="32"/>
      <c r="DJ361" s="32"/>
      <c r="DK361" s="32"/>
      <c r="DL361" s="32"/>
      <c r="DM361" s="32"/>
      <c r="DN361" s="32"/>
      <c r="DO361" s="32"/>
      <c r="DP361" s="32"/>
      <c r="DQ361" s="32"/>
      <c r="DR361" s="32"/>
      <c r="DS361" s="32"/>
      <c r="DT361" s="32"/>
      <c r="DU361" s="32"/>
      <c r="DV361" s="32"/>
      <c r="DW361" s="32"/>
      <c r="DX361" s="32"/>
      <c r="DY361" s="32"/>
      <c r="DZ361" s="32"/>
      <c r="EA361" s="32"/>
      <c r="EB361" s="32"/>
      <c r="EC361" s="32"/>
      <c r="ED361" s="32"/>
      <c r="EE361" s="32"/>
      <c r="EF361" s="32"/>
      <c r="EG361" s="32"/>
    </row>
    <row r="362" spans="15:137" x14ac:dyDescent="0.25">
      <c r="AQ362" s="32"/>
      <c r="AR362" s="32"/>
      <c r="AS362" s="32"/>
      <c r="AT362" s="32"/>
      <c r="AU362" s="32"/>
      <c r="AV362" s="32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32"/>
      <c r="BH362" s="32"/>
      <c r="BI362" s="32"/>
      <c r="BJ362" s="32"/>
      <c r="BK362" s="32"/>
      <c r="BL362" s="32"/>
      <c r="BM362" s="32"/>
      <c r="BN362" s="32"/>
      <c r="BO362" s="32"/>
      <c r="BP362" s="32"/>
      <c r="BQ362" s="32"/>
      <c r="BR362" s="32"/>
      <c r="BS362" s="32"/>
      <c r="BT362" s="32"/>
      <c r="BU362" s="32"/>
      <c r="BV362" s="32"/>
      <c r="BW362" s="32"/>
      <c r="BX362" s="32"/>
      <c r="BY362" s="32"/>
      <c r="BZ362" s="32"/>
      <c r="CA362" s="32"/>
      <c r="CB362" s="32"/>
      <c r="CC362" s="32"/>
      <c r="CD362" s="32"/>
      <c r="CE362" s="32"/>
      <c r="CF362" s="32"/>
      <c r="CG362" s="32"/>
      <c r="CH362" s="32"/>
      <c r="CI362" s="32"/>
      <c r="CJ362" s="32"/>
      <c r="CK362" s="32"/>
      <c r="CL362" s="32"/>
      <c r="CM362" s="32"/>
      <c r="CN362" s="32"/>
      <c r="CO362" s="32"/>
      <c r="CP362" s="32"/>
      <c r="CQ362" s="32"/>
      <c r="CR362" s="32"/>
      <c r="CS362" s="32"/>
      <c r="CT362" s="32"/>
      <c r="CU362" s="32"/>
      <c r="CV362" s="32"/>
      <c r="CW362" s="32"/>
      <c r="CX362" s="32"/>
      <c r="CY362" s="32"/>
      <c r="CZ362" s="32"/>
      <c r="DA362" s="32"/>
      <c r="DB362" s="32"/>
      <c r="DC362" s="32"/>
      <c r="DD362" s="32"/>
      <c r="DE362" s="32"/>
      <c r="DF362" s="32"/>
      <c r="DG362" s="32"/>
      <c r="DH362" s="32"/>
      <c r="DI362" s="32"/>
      <c r="DJ362" s="32"/>
      <c r="DK362" s="32"/>
      <c r="DL362" s="32"/>
      <c r="DM362" s="32"/>
      <c r="DN362" s="32"/>
      <c r="DO362" s="32"/>
      <c r="DP362" s="32"/>
      <c r="DQ362" s="32"/>
      <c r="DR362" s="32"/>
      <c r="DS362" s="32"/>
      <c r="DT362" s="32"/>
      <c r="DU362" s="32"/>
      <c r="DV362" s="32"/>
      <c r="DW362" s="32"/>
      <c r="DX362" s="32"/>
      <c r="DY362" s="32"/>
      <c r="DZ362" s="32"/>
      <c r="EA362" s="32"/>
      <c r="EB362" s="32"/>
      <c r="EC362" s="32"/>
      <c r="ED362" s="32"/>
      <c r="EE362" s="32"/>
      <c r="EF362" s="32"/>
      <c r="EG362" s="32"/>
    </row>
    <row r="363" spans="15:137" x14ac:dyDescent="0.25">
      <c r="AQ363" s="32"/>
      <c r="AR363" s="32"/>
      <c r="AS363" s="32"/>
      <c r="AT363" s="32"/>
      <c r="AU363" s="32"/>
      <c r="AV363" s="32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32"/>
      <c r="BH363" s="32"/>
      <c r="BI363" s="32"/>
      <c r="BJ363" s="32"/>
      <c r="BK363" s="32"/>
      <c r="BL363" s="32"/>
      <c r="BM363" s="32"/>
      <c r="BN363" s="32"/>
      <c r="BO363" s="32"/>
      <c r="BP363" s="32"/>
      <c r="BQ363" s="32"/>
      <c r="BR363" s="32"/>
      <c r="BS363" s="32"/>
      <c r="BT363" s="32"/>
      <c r="BU363" s="32"/>
      <c r="BV363" s="32"/>
      <c r="BW363" s="32"/>
      <c r="BX363" s="32"/>
      <c r="BY363" s="32"/>
      <c r="BZ363" s="32"/>
      <c r="CA363" s="32"/>
      <c r="CB363" s="32"/>
      <c r="CC363" s="32"/>
      <c r="CD363" s="32"/>
      <c r="CE363" s="32"/>
      <c r="CF363" s="32"/>
      <c r="CG363" s="32"/>
      <c r="CH363" s="32"/>
      <c r="CI363" s="32"/>
      <c r="CJ363" s="32"/>
      <c r="CK363" s="32"/>
      <c r="CL363" s="32"/>
      <c r="CM363" s="32"/>
      <c r="CN363" s="32"/>
      <c r="CO363" s="32"/>
      <c r="CP363" s="32"/>
      <c r="CQ363" s="32"/>
      <c r="CR363" s="32"/>
      <c r="CS363" s="32"/>
      <c r="CT363" s="32"/>
      <c r="CU363" s="32"/>
      <c r="CV363" s="32"/>
      <c r="CW363" s="32"/>
      <c r="CX363" s="32"/>
      <c r="CY363" s="32"/>
      <c r="CZ363" s="32"/>
      <c r="DA363" s="32"/>
      <c r="DB363" s="32"/>
      <c r="DC363" s="32"/>
      <c r="DD363" s="32"/>
      <c r="DE363" s="32"/>
      <c r="DF363" s="32"/>
      <c r="DG363" s="32"/>
      <c r="DH363" s="32"/>
      <c r="DI363" s="32"/>
      <c r="DJ363" s="32"/>
      <c r="DK363" s="32"/>
      <c r="DL363" s="32"/>
      <c r="DM363" s="32"/>
      <c r="DN363" s="32"/>
      <c r="DO363" s="32"/>
      <c r="DP363" s="32"/>
      <c r="DQ363" s="32"/>
      <c r="DR363" s="32"/>
      <c r="DS363" s="32"/>
      <c r="DT363" s="32"/>
      <c r="DU363" s="32"/>
      <c r="DV363" s="32"/>
      <c r="DW363" s="32"/>
      <c r="DX363" s="32"/>
      <c r="DY363" s="32"/>
      <c r="DZ363" s="32"/>
      <c r="EA363" s="32"/>
      <c r="EB363" s="32"/>
      <c r="EC363" s="32"/>
      <c r="ED363" s="32"/>
      <c r="EE363" s="32"/>
      <c r="EF363" s="32"/>
      <c r="EG363" s="32"/>
    </row>
    <row r="364" spans="15:137" x14ac:dyDescent="0.25">
      <c r="AQ364" s="32"/>
      <c r="AR364" s="32"/>
      <c r="AS364" s="32"/>
      <c r="AT364" s="32"/>
      <c r="AU364" s="32"/>
      <c r="AV364" s="32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32"/>
      <c r="BH364" s="32"/>
      <c r="BI364" s="32"/>
      <c r="BJ364" s="32"/>
      <c r="BK364" s="32"/>
      <c r="BL364" s="32"/>
      <c r="BM364" s="32"/>
      <c r="BN364" s="32"/>
      <c r="BO364" s="32"/>
      <c r="BP364" s="32"/>
      <c r="BQ364" s="32"/>
      <c r="BR364" s="32"/>
      <c r="BS364" s="32"/>
      <c r="BT364" s="32"/>
      <c r="BU364" s="32"/>
      <c r="BV364" s="32"/>
      <c r="BW364" s="32"/>
      <c r="BX364" s="32"/>
      <c r="BY364" s="32"/>
      <c r="BZ364" s="32"/>
      <c r="CA364" s="32"/>
      <c r="CB364" s="32"/>
      <c r="CC364" s="32"/>
      <c r="CD364" s="32"/>
      <c r="CE364" s="32"/>
      <c r="CF364" s="32"/>
      <c r="CG364" s="32"/>
      <c r="CH364" s="32"/>
      <c r="CI364" s="32"/>
      <c r="CJ364" s="32"/>
      <c r="CK364" s="32"/>
      <c r="CL364" s="32"/>
      <c r="CM364" s="32"/>
      <c r="CN364" s="32"/>
      <c r="CO364" s="32"/>
      <c r="CP364" s="32"/>
      <c r="CQ364" s="32"/>
      <c r="CR364" s="32"/>
      <c r="CS364" s="32"/>
      <c r="CT364" s="32"/>
      <c r="CU364" s="32"/>
      <c r="CV364" s="32"/>
      <c r="CW364" s="32"/>
      <c r="CX364" s="32"/>
      <c r="CY364" s="32"/>
      <c r="CZ364" s="32"/>
      <c r="DA364" s="32"/>
      <c r="DB364" s="32"/>
      <c r="DC364" s="32"/>
      <c r="DD364" s="32"/>
      <c r="DE364" s="32"/>
      <c r="DF364" s="32"/>
      <c r="DG364" s="32"/>
      <c r="DH364" s="32"/>
      <c r="DI364" s="32"/>
      <c r="DJ364" s="32"/>
      <c r="DK364" s="32"/>
      <c r="DL364" s="32"/>
      <c r="DM364" s="32"/>
      <c r="DN364" s="32"/>
      <c r="DO364" s="32"/>
      <c r="DP364" s="32"/>
      <c r="DQ364" s="32"/>
      <c r="DR364" s="32"/>
      <c r="DS364" s="32"/>
      <c r="DT364" s="32"/>
      <c r="DU364" s="32"/>
      <c r="DV364" s="32"/>
      <c r="DW364" s="32"/>
      <c r="DX364" s="32"/>
      <c r="DY364" s="32"/>
      <c r="DZ364" s="32"/>
      <c r="EA364" s="32"/>
      <c r="EB364" s="32"/>
      <c r="EC364" s="32"/>
      <c r="ED364" s="32"/>
      <c r="EE364" s="32"/>
      <c r="EF364" s="32"/>
      <c r="EG364" s="32"/>
    </row>
    <row r="365" spans="15:137" x14ac:dyDescent="0.25">
      <c r="AQ365" s="32"/>
      <c r="AR365" s="32"/>
      <c r="AS365" s="32"/>
      <c r="AT365" s="32"/>
      <c r="AU365" s="32"/>
      <c r="AV365" s="32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32"/>
      <c r="BH365" s="32"/>
      <c r="BI365" s="32"/>
      <c r="BJ365" s="32"/>
      <c r="BK365" s="32"/>
      <c r="BL365" s="32"/>
      <c r="BM365" s="32"/>
      <c r="BN365" s="32"/>
      <c r="BO365" s="32"/>
      <c r="BP365" s="32"/>
      <c r="BQ365" s="32"/>
      <c r="BR365" s="32"/>
      <c r="BS365" s="32"/>
      <c r="BT365" s="32"/>
      <c r="BU365" s="32"/>
      <c r="BV365" s="32"/>
      <c r="BW365" s="32"/>
      <c r="BX365" s="32"/>
      <c r="BY365" s="32"/>
      <c r="BZ365" s="32"/>
      <c r="CA365" s="32"/>
      <c r="CB365" s="32"/>
      <c r="CC365" s="32"/>
      <c r="CD365" s="32"/>
      <c r="CE365" s="32"/>
      <c r="CF365" s="32"/>
      <c r="CG365" s="32"/>
      <c r="CH365" s="32"/>
      <c r="CI365" s="32"/>
      <c r="CJ365" s="32"/>
      <c r="CK365" s="32"/>
      <c r="CL365" s="32"/>
      <c r="CM365" s="32"/>
      <c r="CN365" s="32"/>
      <c r="CO365" s="32"/>
      <c r="CP365" s="32"/>
      <c r="CQ365" s="32"/>
      <c r="CR365" s="32"/>
      <c r="CS365" s="32"/>
      <c r="CT365" s="32"/>
      <c r="CU365" s="32"/>
      <c r="CV365" s="32"/>
      <c r="CW365" s="32"/>
      <c r="CX365" s="32"/>
      <c r="CY365" s="32"/>
      <c r="CZ365" s="32"/>
      <c r="DA365" s="32"/>
      <c r="DB365" s="32"/>
      <c r="DC365" s="32"/>
      <c r="DD365" s="32"/>
      <c r="DE365" s="32"/>
      <c r="DF365" s="32"/>
      <c r="DG365" s="32"/>
      <c r="DH365" s="32"/>
      <c r="DI365" s="32"/>
      <c r="DJ365" s="32"/>
      <c r="DK365" s="32"/>
      <c r="DL365" s="32"/>
      <c r="DM365" s="32"/>
      <c r="DN365" s="32"/>
      <c r="DO365" s="32"/>
      <c r="DP365" s="32"/>
      <c r="DQ365" s="32"/>
      <c r="DR365" s="32"/>
      <c r="DS365" s="32"/>
      <c r="DT365" s="32"/>
      <c r="DU365" s="32"/>
      <c r="DV365" s="32"/>
      <c r="DW365" s="32"/>
      <c r="DX365" s="32"/>
      <c r="DY365" s="32"/>
      <c r="DZ365" s="32"/>
      <c r="EA365" s="32"/>
      <c r="EB365" s="32"/>
      <c r="EC365" s="32"/>
      <c r="ED365" s="32"/>
      <c r="EE365" s="32"/>
      <c r="EF365" s="32"/>
      <c r="EG365" s="32"/>
    </row>
    <row r="366" spans="15:137" x14ac:dyDescent="0.25">
      <c r="AQ366" s="32"/>
      <c r="AR366" s="32"/>
      <c r="AS366" s="32"/>
      <c r="AT366" s="32"/>
      <c r="AU366" s="32"/>
      <c r="AV366" s="32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32"/>
      <c r="BH366" s="32"/>
      <c r="BI366" s="32"/>
      <c r="BJ366" s="32"/>
      <c r="BK366" s="32"/>
      <c r="BL366" s="32"/>
      <c r="BM366" s="32"/>
      <c r="BN366" s="32"/>
      <c r="BO366" s="32"/>
      <c r="BP366" s="32"/>
      <c r="BQ366" s="32"/>
      <c r="BR366" s="32"/>
      <c r="BS366" s="32"/>
      <c r="BT366" s="32"/>
      <c r="BU366" s="32"/>
      <c r="BV366" s="32"/>
      <c r="BW366" s="32"/>
      <c r="BX366" s="32"/>
      <c r="BY366" s="32"/>
      <c r="BZ366" s="32"/>
      <c r="CA366" s="32"/>
      <c r="CB366" s="32"/>
      <c r="CC366" s="32"/>
      <c r="CD366" s="32"/>
      <c r="CE366" s="32"/>
      <c r="CF366" s="32"/>
      <c r="CG366" s="32"/>
      <c r="CH366" s="32"/>
      <c r="CI366" s="32"/>
      <c r="CJ366" s="32"/>
      <c r="CK366" s="32"/>
      <c r="CL366" s="32"/>
      <c r="CM366" s="32"/>
      <c r="CN366" s="32"/>
      <c r="CO366" s="32"/>
      <c r="CP366" s="32"/>
      <c r="CQ366" s="32"/>
      <c r="CR366" s="32"/>
      <c r="CS366" s="32"/>
      <c r="CT366" s="32"/>
      <c r="CU366" s="32"/>
      <c r="CV366" s="32"/>
      <c r="CW366" s="32"/>
      <c r="CX366" s="32"/>
      <c r="CY366" s="32"/>
      <c r="CZ366" s="32"/>
      <c r="DA366" s="32"/>
      <c r="DB366" s="32"/>
      <c r="DC366" s="32"/>
      <c r="DD366" s="32"/>
      <c r="DE366" s="32"/>
      <c r="DF366" s="32"/>
      <c r="DG366" s="32"/>
      <c r="DH366" s="32"/>
      <c r="DI366" s="32"/>
      <c r="DJ366" s="32"/>
      <c r="DK366" s="32"/>
      <c r="DL366" s="32"/>
      <c r="DM366" s="32"/>
      <c r="DN366" s="32"/>
      <c r="DO366" s="32"/>
      <c r="DP366" s="32"/>
      <c r="DQ366" s="32"/>
      <c r="DR366" s="32"/>
      <c r="DS366" s="32"/>
      <c r="DT366" s="32"/>
      <c r="DU366" s="32"/>
      <c r="DV366" s="32"/>
      <c r="DW366" s="32"/>
      <c r="DX366" s="32"/>
      <c r="DY366" s="32"/>
      <c r="DZ366" s="32"/>
      <c r="EA366" s="32"/>
      <c r="EB366" s="32"/>
      <c r="EC366" s="32"/>
      <c r="ED366" s="32"/>
      <c r="EE366" s="32"/>
      <c r="EF366" s="32"/>
      <c r="EG366" s="32"/>
    </row>
    <row r="367" spans="15:137" x14ac:dyDescent="0.25">
      <c r="AQ367" s="32"/>
      <c r="AR367" s="32"/>
      <c r="AS367" s="32"/>
      <c r="AT367" s="32"/>
      <c r="AU367" s="32"/>
      <c r="AV367" s="32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32"/>
      <c r="BH367" s="32"/>
      <c r="BI367" s="32"/>
      <c r="BJ367" s="32"/>
      <c r="BK367" s="32"/>
      <c r="BL367" s="32"/>
      <c r="BM367" s="32"/>
      <c r="BN367" s="32"/>
      <c r="BO367" s="32"/>
      <c r="BP367" s="32"/>
      <c r="BQ367" s="32"/>
      <c r="BR367" s="32"/>
      <c r="BS367" s="32"/>
      <c r="BT367" s="32"/>
      <c r="BU367" s="32"/>
      <c r="BV367" s="32"/>
      <c r="BW367" s="32"/>
      <c r="BX367" s="32"/>
      <c r="BY367" s="32"/>
      <c r="BZ367" s="32"/>
      <c r="CA367" s="32"/>
      <c r="CB367" s="32"/>
      <c r="CC367" s="32"/>
      <c r="CD367" s="32"/>
      <c r="CE367" s="32"/>
      <c r="CF367" s="32"/>
      <c r="CG367" s="32"/>
      <c r="CH367" s="32"/>
      <c r="CI367" s="32"/>
      <c r="CJ367" s="32"/>
      <c r="CK367" s="32"/>
      <c r="CL367" s="32"/>
      <c r="CM367" s="32"/>
      <c r="CN367" s="32"/>
      <c r="CO367" s="32"/>
      <c r="CP367" s="32"/>
      <c r="CQ367" s="32"/>
      <c r="CR367" s="32"/>
      <c r="CS367" s="32"/>
      <c r="CT367" s="32"/>
      <c r="CU367" s="32"/>
      <c r="CV367" s="32"/>
      <c r="CW367" s="32"/>
      <c r="CX367" s="32"/>
      <c r="CY367" s="32"/>
      <c r="CZ367" s="32"/>
      <c r="DA367" s="32"/>
      <c r="DB367" s="32"/>
      <c r="DC367" s="32"/>
      <c r="DD367" s="32"/>
      <c r="DE367" s="32"/>
      <c r="DF367" s="32"/>
      <c r="DG367" s="32"/>
      <c r="DH367" s="32"/>
      <c r="DI367" s="32"/>
      <c r="DJ367" s="32"/>
      <c r="DK367" s="32"/>
      <c r="DL367" s="32"/>
      <c r="DM367" s="32"/>
      <c r="DN367" s="32"/>
      <c r="DO367" s="32"/>
      <c r="DP367" s="32"/>
      <c r="DQ367" s="32"/>
      <c r="DR367" s="32"/>
      <c r="DS367" s="32"/>
      <c r="DT367" s="32"/>
      <c r="DU367" s="32"/>
      <c r="DV367" s="32"/>
      <c r="DW367" s="32"/>
      <c r="DX367" s="32"/>
      <c r="DY367" s="32"/>
      <c r="DZ367" s="32"/>
      <c r="EA367" s="32"/>
      <c r="EB367" s="32"/>
      <c r="EC367" s="32"/>
      <c r="ED367" s="32"/>
      <c r="EE367" s="32"/>
      <c r="EF367" s="32"/>
      <c r="EG367" s="32"/>
    </row>
    <row r="368" spans="15:137" x14ac:dyDescent="0.25">
      <c r="AQ368" s="32"/>
      <c r="AR368" s="32"/>
      <c r="AS368" s="32"/>
      <c r="AT368" s="32"/>
      <c r="AU368" s="32"/>
      <c r="AV368" s="32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32"/>
      <c r="BH368" s="32"/>
      <c r="BI368" s="32"/>
      <c r="BJ368" s="32"/>
      <c r="BK368" s="32"/>
      <c r="BL368" s="32"/>
      <c r="BM368" s="32"/>
      <c r="BN368" s="32"/>
      <c r="BO368" s="32"/>
      <c r="BP368" s="32"/>
      <c r="BQ368" s="32"/>
      <c r="BR368" s="32"/>
      <c r="BS368" s="32"/>
      <c r="BT368" s="32"/>
      <c r="BU368" s="32"/>
      <c r="BV368" s="32"/>
      <c r="BW368" s="32"/>
      <c r="BX368" s="32"/>
      <c r="BY368" s="32"/>
      <c r="BZ368" s="32"/>
      <c r="CA368" s="32"/>
      <c r="CB368" s="32"/>
      <c r="CC368" s="32"/>
      <c r="CD368" s="32"/>
      <c r="CE368" s="32"/>
      <c r="CF368" s="32"/>
      <c r="CG368" s="32"/>
      <c r="CH368" s="32"/>
      <c r="CI368" s="32"/>
      <c r="CJ368" s="32"/>
      <c r="CK368" s="32"/>
      <c r="CL368" s="32"/>
      <c r="CM368" s="32"/>
      <c r="CN368" s="32"/>
      <c r="CO368" s="32"/>
      <c r="CP368" s="32"/>
      <c r="CQ368" s="32"/>
      <c r="CR368" s="32"/>
      <c r="CS368" s="32"/>
      <c r="CT368" s="32"/>
      <c r="CU368" s="32"/>
      <c r="CV368" s="32"/>
      <c r="CW368" s="32"/>
      <c r="CX368" s="32"/>
      <c r="CY368" s="32"/>
      <c r="CZ368" s="32"/>
      <c r="DA368" s="32"/>
      <c r="DB368" s="32"/>
      <c r="DC368" s="32"/>
      <c r="DD368" s="32"/>
      <c r="DE368" s="32"/>
      <c r="DF368" s="32"/>
      <c r="DG368" s="32"/>
      <c r="DH368" s="32"/>
      <c r="DI368" s="32"/>
      <c r="DJ368" s="32"/>
      <c r="DK368" s="32"/>
      <c r="DL368" s="32"/>
      <c r="DM368" s="32"/>
      <c r="DN368" s="32"/>
      <c r="DO368" s="32"/>
      <c r="DP368" s="32"/>
      <c r="DQ368" s="32"/>
      <c r="DR368" s="32"/>
      <c r="DS368" s="32"/>
      <c r="DT368" s="32"/>
      <c r="DU368" s="32"/>
      <c r="DV368" s="32"/>
      <c r="DW368" s="32"/>
      <c r="DX368" s="32"/>
      <c r="DY368" s="32"/>
      <c r="DZ368" s="32"/>
      <c r="EA368" s="32"/>
      <c r="EB368" s="32"/>
      <c r="EC368" s="32"/>
      <c r="ED368" s="32"/>
      <c r="EE368" s="32"/>
      <c r="EF368" s="32"/>
      <c r="EG368" s="32"/>
    </row>
    <row r="369" spans="43:137" x14ac:dyDescent="0.25">
      <c r="AQ369" s="32"/>
      <c r="AR369" s="32"/>
      <c r="AS369" s="32"/>
      <c r="AT369" s="32"/>
      <c r="AU369" s="32"/>
      <c r="AV369" s="32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32"/>
      <c r="BH369" s="32"/>
      <c r="BI369" s="32"/>
      <c r="BJ369" s="32"/>
      <c r="BK369" s="32"/>
      <c r="BL369" s="32"/>
      <c r="BM369" s="32"/>
      <c r="BN369" s="32"/>
      <c r="BO369" s="32"/>
      <c r="BP369" s="32"/>
      <c r="BQ369" s="32"/>
      <c r="BR369" s="32"/>
      <c r="BS369" s="32"/>
      <c r="BT369" s="32"/>
      <c r="BU369" s="32"/>
      <c r="BV369" s="32"/>
      <c r="BW369" s="32"/>
      <c r="BX369" s="32"/>
      <c r="BY369" s="32"/>
      <c r="BZ369" s="32"/>
      <c r="CA369" s="32"/>
      <c r="CB369" s="32"/>
      <c r="CC369" s="32"/>
      <c r="CD369" s="32"/>
      <c r="CE369" s="32"/>
      <c r="CF369" s="32"/>
      <c r="CG369" s="32"/>
      <c r="CH369" s="32"/>
      <c r="CI369" s="32"/>
      <c r="CJ369" s="32"/>
      <c r="CK369" s="32"/>
      <c r="CL369" s="32"/>
      <c r="CM369" s="32"/>
      <c r="CN369" s="32"/>
      <c r="CO369" s="32"/>
      <c r="CP369" s="32"/>
      <c r="CQ369" s="32"/>
      <c r="CR369" s="32"/>
      <c r="CS369" s="32"/>
      <c r="CT369" s="32"/>
      <c r="CU369" s="32"/>
      <c r="CV369" s="32"/>
      <c r="CW369" s="32"/>
      <c r="CX369" s="32"/>
      <c r="CY369" s="32"/>
      <c r="CZ369" s="32"/>
      <c r="DA369" s="32"/>
      <c r="DB369" s="32"/>
      <c r="DC369" s="32"/>
      <c r="DD369" s="32"/>
      <c r="DE369" s="32"/>
      <c r="DF369" s="32"/>
      <c r="DG369" s="32"/>
      <c r="DH369" s="32"/>
      <c r="DI369" s="32"/>
      <c r="DJ369" s="32"/>
      <c r="DK369" s="32"/>
      <c r="DL369" s="32"/>
      <c r="DM369" s="32"/>
      <c r="DN369" s="32"/>
      <c r="DO369" s="32"/>
      <c r="DP369" s="32"/>
      <c r="DQ369" s="32"/>
      <c r="DR369" s="32"/>
      <c r="DS369" s="32"/>
      <c r="DT369" s="32"/>
      <c r="DU369" s="32"/>
      <c r="DV369" s="32"/>
      <c r="DW369" s="32"/>
      <c r="DX369" s="32"/>
      <c r="DY369" s="32"/>
      <c r="DZ369" s="32"/>
      <c r="EA369" s="32"/>
      <c r="EB369" s="32"/>
      <c r="EC369" s="32"/>
      <c r="ED369" s="32"/>
      <c r="EE369" s="32"/>
      <c r="EF369" s="32"/>
      <c r="EG369" s="32"/>
    </row>
    <row r="370" spans="43:137" x14ac:dyDescent="0.25">
      <c r="AQ370" s="32"/>
      <c r="AR370" s="32"/>
      <c r="AS370" s="32"/>
      <c r="AT370" s="32"/>
      <c r="AU370" s="32"/>
      <c r="AV370" s="32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32"/>
      <c r="BH370" s="32"/>
      <c r="BI370" s="32"/>
      <c r="BJ370" s="32"/>
      <c r="BK370" s="32"/>
      <c r="BL370" s="32"/>
      <c r="BM370" s="32"/>
      <c r="BN370" s="32"/>
      <c r="BO370" s="32"/>
      <c r="BP370" s="32"/>
      <c r="BQ370" s="32"/>
      <c r="BR370" s="32"/>
      <c r="BS370" s="32"/>
      <c r="BT370" s="32"/>
      <c r="BU370" s="32"/>
      <c r="BV370" s="32"/>
      <c r="BW370" s="32"/>
      <c r="BX370" s="32"/>
      <c r="BY370" s="32"/>
      <c r="BZ370" s="32"/>
      <c r="CA370" s="32"/>
      <c r="CB370" s="32"/>
      <c r="CC370" s="32"/>
      <c r="CD370" s="32"/>
      <c r="CE370" s="32"/>
      <c r="CF370" s="32"/>
      <c r="CG370" s="32"/>
      <c r="CH370" s="32"/>
      <c r="CI370" s="32"/>
      <c r="CJ370" s="32"/>
      <c r="CK370" s="32"/>
      <c r="CL370" s="32"/>
      <c r="CM370" s="32"/>
      <c r="CN370" s="32"/>
      <c r="CO370" s="32"/>
      <c r="CP370" s="32"/>
      <c r="CQ370" s="32"/>
      <c r="CR370" s="32"/>
      <c r="CS370" s="32"/>
      <c r="CT370" s="32"/>
      <c r="CU370" s="32"/>
      <c r="CV370" s="32"/>
      <c r="CW370" s="32"/>
      <c r="CX370" s="32"/>
      <c r="CY370" s="32"/>
      <c r="CZ370" s="32"/>
      <c r="DA370" s="32"/>
      <c r="DB370" s="32"/>
      <c r="DC370" s="32"/>
      <c r="DD370" s="32"/>
      <c r="DE370" s="32"/>
      <c r="DF370" s="32"/>
      <c r="DG370" s="32"/>
      <c r="DH370" s="32"/>
      <c r="DI370" s="32"/>
      <c r="DJ370" s="32"/>
      <c r="DK370" s="32"/>
      <c r="DL370" s="32"/>
      <c r="DM370" s="32"/>
      <c r="DN370" s="32"/>
      <c r="DO370" s="32"/>
      <c r="DP370" s="32"/>
      <c r="DQ370" s="32"/>
      <c r="DR370" s="32"/>
      <c r="DS370" s="32"/>
      <c r="DT370" s="32"/>
      <c r="DU370" s="32"/>
      <c r="DV370" s="32"/>
      <c r="DW370" s="32"/>
      <c r="DX370" s="32"/>
      <c r="DY370" s="32"/>
      <c r="DZ370" s="32"/>
      <c r="EA370" s="32"/>
      <c r="EB370" s="32"/>
      <c r="EC370" s="32"/>
      <c r="ED370" s="32"/>
      <c r="EE370" s="32"/>
      <c r="EF370" s="32"/>
      <c r="EG370" s="32"/>
    </row>
    <row r="371" spans="43:137" x14ac:dyDescent="0.25"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  <c r="BH371" s="32"/>
      <c r="BI371" s="32"/>
      <c r="BJ371" s="32"/>
      <c r="BK371" s="32"/>
      <c r="BL371" s="32"/>
      <c r="BM371" s="32"/>
      <c r="BN371" s="32"/>
      <c r="BO371" s="32"/>
      <c r="BP371" s="32"/>
      <c r="BQ371" s="32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  <c r="CW371" s="32"/>
      <c r="CX371" s="32"/>
      <c r="CY371" s="32"/>
      <c r="CZ371" s="32"/>
      <c r="DA371" s="32"/>
      <c r="DB371" s="32"/>
      <c r="DC371" s="32"/>
      <c r="DD371" s="32"/>
      <c r="DE371" s="32"/>
      <c r="DF371" s="32"/>
      <c r="DG371" s="32"/>
      <c r="DH371" s="32"/>
      <c r="DI371" s="32"/>
      <c r="DJ371" s="32"/>
      <c r="DK371" s="32"/>
      <c r="DL371" s="32"/>
      <c r="DM371" s="32"/>
      <c r="DN371" s="32"/>
      <c r="DO371" s="32"/>
      <c r="DP371" s="32"/>
      <c r="DQ371" s="32"/>
      <c r="DR371" s="32"/>
      <c r="DS371" s="32"/>
      <c r="DT371" s="32"/>
      <c r="DU371" s="32"/>
      <c r="DV371" s="32"/>
      <c r="DW371" s="32"/>
      <c r="DX371" s="32"/>
      <c r="DY371" s="32"/>
      <c r="DZ371" s="32"/>
      <c r="EA371" s="32"/>
      <c r="EB371" s="32"/>
      <c r="EC371" s="32"/>
      <c r="ED371" s="32"/>
      <c r="EE371" s="32"/>
      <c r="EF371" s="32"/>
      <c r="EG371" s="32"/>
    </row>
    <row r="372" spans="43:137" x14ac:dyDescent="0.25"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  <c r="BH372" s="32"/>
      <c r="BI372" s="32"/>
      <c r="BJ372" s="32"/>
      <c r="BK372" s="32"/>
      <c r="BL372" s="32"/>
      <c r="BM372" s="32"/>
      <c r="BN372" s="32"/>
      <c r="BO372" s="32"/>
      <c r="BP372" s="32"/>
      <c r="BQ372" s="32"/>
      <c r="BR372" s="32"/>
      <c r="BS372" s="32"/>
      <c r="BT372" s="32"/>
      <c r="BU372" s="32"/>
      <c r="BV372" s="32"/>
      <c r="BW372" s="32"/>
      <c r="BX372" s="32"/>
      <c r="BY372" s="32"/>
      <c r="BZ372" s="32"/>
      <c r="CA372" s="32"/>
      <c r="CB372" s="32"/>
      <c r="CC372" s="32"/>
      <c r="CD372" s="32"/>
      <c r="CE372" s="32"/>
      <c r="CF372" s="32"/>
      <c r="CG372" s="32"/>
      <c r="CH372" s="32"/>
      <c r="CI372" s="32"/>
      <c r="CJ372" s="32"/>
      <c r="CK372" s="32"/>
      <c r="CL372" s="32"/>
      <c r="CM372" s="32"/>
      <c r="CN372" s="32"/>
      <c r="CO372" s="32"/>
      <c r="CP372" s="32"/>
      <c r="CQ372" s="32"/>
      <c r="CR372" s="32"/>
      <c r="CS372" s="32"/>
      <c r="CT372" s="32"/>
      <c r="CU372" s="32"/>
      <c r="CV372" s="32"/>
      <c r="CW372" s="32"/>
      <c r="CX372" s="32"/>
      <c r="CY372" s="32"/>
      <c r="CZ372" s="32"/>
      <c r="DA372" s="32"/>
      <c r="DB372" s="32"/>
      <c r="DC372" s="32"/>
      <c r="DD372" s="32"/>
      <c r="DE372" s="32"/>
      <c r="DF372" s="32"/>
      <c r="DG372" s="32"/>
      <c r="DH372" s="32"/>
      <c r="DI372" s="32"/>
      <c r="DJ372" s="32"/>
      <c r="DK372" s="32"/>
      <c r="DL372" s="32"/>
      <c r="DM372" s="32"/>
      <c r="DN372" s="32"/>
      <c r="DO372" s="32"/>
      <c r="DP372" s="32"/>
      <c r="DQ372" s="32"/>
      <c r="DR372" s="32"/>
      <c r="DS372" s="32"/>
      <c r="DT372" s="32"/>
      <c r="DU372" s="32"/>
      <c r="DV372" s="32"/>
      <c r="DW372" s="32"/>
      <c r="DX372" s="32"/>
      <c r="DY372" s="32"/>
      <c r="DZ372" s="32"/>
      <c r="EA372" s="32"/>
      <c r="EB372" s="32"/>
      <c r="EC372" s="32"/>
      <c r="ED372" s="32"/>
      <c r="EE372" s="32"/>
      <c r="EF372" s="32"/>
      <c r="EG372" s="32"/>
    </row>
    <row r="373" spans="43:137" x14ac:dyDescent="0.25"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  <c r="BH373" s="32"/>
      <c r="BI373" s="32"/>
      <c r="BJ373" s="32"/>
      <c r="BK373" s="32"/>
      <c r="BL373" s="32"/>
      <c r="BM373" s="32"/>
      <c r="BN373" s="32"/>
      <c r="BO373" s="32"/>
      <c r="BP373" s="32"/>
      <c r="BQ373" s="32"/>
      <c r="BR373" s="32"/>
      <c r="BS373" s="32"/>
      <c r="BT373" s="32"/>
      <c r="BU373" s="32"/>
      <c r="BV373" s="32"/>
      <c r="BW373" s="32"/>
      <c r="BX373" s="32"/>
      <c r="BY373" s="32"/>
      <c r="BZ373" s="32"/>
      <c r="CA373" s="32"/>
      <c r="CB373" s="32"/>
      <c r="CC373" s="32"/>
      <c r="CD373" s="32"/>
      <c r="CE373" s="32"/>
      <c r="CF373" s="32"/>
      <c r="CG373" s="32"/>
      <c r="CH373" s="32"/>
      <c r="CI373" s="32"/>
      <c r="CJ373" s="32"/>
      <c r="CK373" s="32"/>
      <c r="CL373" s="32"/>
      <c r="CM373" s="32"/>
      <c r="CN373" s="32"/>
      <c r="CO373" s="32"/>
      <c r="CP373" s="32"/>
      <c r="CQ373" s="32"/>
      <c r="CR373" s="32"/>
      <c r="CS373" s="32"/>
      <c r="CT373" s="32"/>
      <c r="CU373" s="32"/>
      <c r="CV373" s="32"/>
      <c r="CW373" s="32"/>
      <c r="CX373" s="32"/>
      <c r="CY373" s="32"/>
      <c r="CZ373" s="32"/>
      <c r="DA373" s="32"/>
      <c r="DB373" s="32"/>
      <c r="DC373" s="32"/>
      <c r="DD373" s="32"/>
      <c r="DE373" s="32"/>
      <c r="DF373" s="32"/>
      <c r="DG373" s="32"/>
      <c r="DH373" s="32"/>
      <c r="DI373" s="32"/>
      <c r="DJ373" s="32"/>
      <c r="DK373" s="32"/>
      <c r="DL373" s="32"/>
      <c r="DM373" s="32"/>
      <c r="DN373" s="32"/>
      <c r="DO373" s="32"/>
      <c r="DP373" s="32"/>
      <c r="DQ373" s="32"/>
      <c r="DR373" s="32"/>
      <c r="DS373" s="32"/>
      <c r="DT373" s="32"/>
      <c r="DU373" s="32"/>
      <c r="DV373" s="32"/>
      <c r="DW373" s="32"/>
      <c r="DX373" s="32"/>
      <c r="DY373" s="32"/>
      <c r="DZ373" s="32"/>
      <c r="EA373" s="32"/>
      <c r="EB373" s="32"/>
      <c r="EC373" s="32"/>
      <c r="ED373" s="32"/>
      <c r="EE373" s="32"/>
      <c r="EF373" s="32"/>
      <c r="EG373" s="32"/>
    </row>
    <row r="374" spans="43:137" x14ac:dyDescent="0.25"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  <c r="BH374" s="32"/>
      <c r="BI374" s="32"/>
      <c r="BJ374" s="32"/>
      <c r="BK374" s="32"/>
      <c r="BL374" s="32"/>
      <c r="BM374" s="32"/>
      <c r="BN374" s="32"/>
      <c r="BO374" s="32"/>
      <c r="BP374" s="32"/>
      <c r="BQ374" s="32"/>
      <c r="BR374" s="32"/>
      <c r="BS374" s="32"/>
      <c r="BT374" s="32"/>
      <c r="BU374" s="32"/>
      <c r="BV374" s="32"/>
      <c r="BW374" s="32"/>
      <c r="BX374" s="32"/>
      <c r="BY374" s="32"/>
      <c r="BZ374" s="32"/>
      <c r="CA374" s="32"/>
      <c r="CB374" s="32"/>
      <c r="CC374" s="32"/>
      <c r="CD374" s="32"/>
      <c r="CE374" s="32"/>
      <c r="CF374" s="32"/>
      <c r="CG374" s="32"/>
      <c r="CH374" s="32"/>
      <c r="CI374" s="32"/>
      <c r="CJ374" s="32"/>
      <c r="CK374" s="32"/>
      <c r="CL374" s="32"/>
      <c r="CM374" s="32"/>
      <c r="CN374" s="32"/>
      <c r="CO374" s="32"/>
      <c r="CP374" s="32"/>
      <c r="CQ374" s="32"/>
      <c r="CR374" s="32"/>
      <c r="CS374" s="32"/>
      <c r="CT374" s="32"/>
      <c r="CU374" s="32"/>
      <c r="CV374" s="32"/>
      <c r="CW374" s="32"/>
      <c r="CX374" s="32"/>
      <c r="CY374" s="32"/>
      <c r="CZ374" s="32"/>
      <c r="DA374" s="32"/>
      <c r="DB374" s="32"/>
      <c r="DC374" s="32"/>
      <c r="DD374" s="32"/>
      <c r="DE374" s="32"/>
      <c r="DF374" s="32"/>
      <c r="DG374" s="32"/>
      <c r="DH374" s="32"/>
      <c r="DI374" s="32"/>
      <c r="DJ374" s="32"/>
      <c r="DK374" s="32"/>
      <c r="DL374" s="32"/>
      <c r="DM374" s="32"/>
      <c r="DN374" s="32"/>
      <c r="DO374" s="32"/>
      <c r="DP374" s="32"/>
      <c r="DQ374" s="32"/>
      <c r="DR374" s="32"/>
      <c r="DS374" s="32"/>
      <c r="DT374" s="32"/>
      <c r="DU374" s="32"/>
      <c r="DV374" s="32"/>
      <c r="DW374" s="32"/>
      <c r="DX374" s="32"/>
      <c r="DY374" s="32"/>
      <c r="DZ374" s="32"/>
      <c r="EA374" s="32"/>
      <c r="EB374" s="32"/>
      <c r="EC374" s="32"/>
      <c r="ED374" s="32"/>
      <c r="EE374" s="32"/>
      <c r="EF374" s="32"/>
      <c r="EG374" s="32"/>
    </row>
    <row r="375" spans="43:137" x14ac:dyDescent="0.25"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  <c r="BH375" s="32"/>
      <c r="BI375" s="32"/>
      <c r="BJ375" s="32"/>
      <c r="BK375" s="32"/>
      <c r="BL375" s="32"/>
      <c r="BM375" s="32"/>
      <c r="BN375" s="32"/>
      <c r="BO375" s="32"/>
      <c r="BP375" s="32"/>
      <c r="BQ375" s="32"/>
      <c r="BR375" s="32"/>
      <c r="BS375" s="32"/>
      <c r="BT375" s="32"/>
      <c r="BU375" s="32"/>
      <c r="BV375" s="32"/>
      <c r="BW375" s="32"/>
      <c r="BX375" s="32"/>
      <c r="BY375" s="32"/>
      <c r="BZ375" s="32"/>
      <c r="CA375" s="32"/>
      <c r="CB375" s="32"/>
      <c r="CC375" s="32"/>
      <c r="CD375" s="32"/>
      <c r="CE375" s="32"/>
      <c r="CF375" s="32"/>
      <c r="CG375" s="32"/>
      <c r="CH375" s="32"/>
      <c r="CI375" s="32"/>
      <c r="CJ375" s="32"/>
      <c r="CK375" s="32"/>
      <c r="CL375" s="32"/>
      <c r="CM375" s="32"/>
      <c r="CN375" s="32"/>
      <c r="CO375" s="32"/>
      <c r="CP375" s="32"/>
      <c r="CQ375" s="32"/>
      <c r="CR375" s="32"/>
      <c r="CS375" s="32"/>
      <c r="CT375" s="32"/>
      <c r="CU375" s="32"/>
      <c r="CV375" s="32"/>
      <c r="CW375" s="32"/>
      <c r="CX375" s="32"/>
      <c r="CY375" s="32"/>
      <c r="CZ375" s="32"/>
      <c r="DA375" s="32"/>
      <c r="DB375" s="32"/>
      <c r="DC375" s="32"/>
      <c r="DD375" s="32"/>
      <c r="DE375" s="32"/>
      <c r="DF375" s="32"/>
      <c r="DG375" s="32"/>
      <c r="DH375" s="32"/>
      <c r="DI375" s="32"/>
      <c r="DJ375" s="32"/>
      <c r="DK375" s="32"/>
      <c r="DL375" s="32"/>
      <c r="DM375" s="32"/>
      <c r="DN375" s="32"/>
      <c r="DO375" s="32"/>
      <c r="DP375" s="32"/>
      <c r="DQ375" s="32"/>
      <c r="DR375" s="32"/>
      <c r="DS375" s="32"/>
      <c r="DT375" s="32"/>
      <c r="DU375" s="32"/>
      <c r="DV375" s="32"/>
      <c r="DW375" s="32"/>
      <c r="DX375" s="32"/>
      <c r="DY375" s="32"/>
      <c r="DZ375" s="32"/>
      <c r="EA375" s="32"/>
      <c r="EB375" s="32"/>
      <c r="EC375" s="32"/>
      <c r="ED375" s="32"/>
      <c r="EE375" s="32"/>
      <c r="EF375" s="32"/>
      <c r="EG375" s="32"/>
    </row>
    <row r="376" spans="43:137" x14ac:dyDescent="0.25"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  <c r="BH376" s="32"/>
      <c r="BI376" s="32"/>
      <c r="BJ376" s="32"/>
      <c r="BK376" s="32"/>
      <c r="BL376" s="32"/>
      <c r="BM376" s="32"/>
      <c r="BN376" s="32"/>
      <c r="BO376" s="32"/>
      <c r="BP376" s="32"/>
      <c r="BQ376" s="32"/>
      <c r="BR376" s="32"/>
      <c r="BS376" s="32"/>
      <c r="BT376" s="32"/>
      <c r="BU376" s="32"/>
      <c r="BV376" s="32"/>
      <c r="BW376" s="32"/>
      <c r="BX376" s="32"/>
      <c r="BY376" s="32"/>
      <c r="BZ376" s="32"/>
      <c r="CA376" s="32"/>
      <c r="CB376" s="32"/>
      <c r="CC376" s="32"/>
      <c r="CD376" s="32"/>
      <c r="CE376" s="32"/>
      <c r="CF376" s="32"/>
      <c r="CG376" s="32"/>
      <c r="CH376" s="32"/>
      <c r="CI376" s="32"/>
      <c r="CJ376" s="32"/>
      <c r="CK376" s="32"/>
      <c r="CL376" s="32"/>
      <c r="CM376" s="32"/>
      <c r="CN376" s="32"/>
      <c r="CO376" s="32"/>
      <c r="CP376" s="32"/>
      <c r="CQ376" s="32"/>
      <c r="CR376" s="32"/>
      <c r="CS376" s="32"/>
      <c r="CT376" s="32"/>
      <c r="CU376" s="32"/>
      <c r="CV376" s="32"/>
      <c r="CW376" s="32"/>
      <c r="CX376" s="32"/>
      <c r="CY376" s="32"/>
      <c r="CZ376" s="32"/>
      <c r="DA376" s="32"/>
      <c r="DB376" s="32"/>
      <c r="DC376" s="32"/>
      <c r="DD376" s="32"/>
      <c r="DE376" s="32"/>
      <c r="DF376" s="32"/>
      <c r="DG376" s="32"/>
      <c r="DH376" s="32"/>
      <c r="DI376" s="32"/>
      <c r="DJ376" s="32"/>
      <c r="DK376" s="32"/>
      <c r="DL376" s="32"/>
      <c r="DM376" s="32"/>
      <c r="DN376" s="32"/>
      <c r="DO376" s="32"/>
      <c r="DP376" s="32"/>
      <c r="DQ376" s="32"/>
      <c r="DR376" s="32"/>
      <c r="DS376" s="32"/>
      <c r="DT376" s="32"/>
      <c r="DU376" s="32"/>
      <c r="DV376" s="32"/>
      <c r="DW376" s="32"/>
      <c r="DX376" s="32"/>
      <c r="DY376" s="32"/>
      <c r="DZ376" s="32"/>
      <c r="EA376" s="32"/>
      <c r="EB376" s="32"/>
      <c r="EC376" s="32"/>
      <c r="ED376" s="32"/>
      <c r="EE376" s="32"/>
      <c r="EF376" s="32"/>
      <c r="EG376" s="32"/>
    </row>
    <row r="377" spans="43:137" x14ac:dyDescent="0.25"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  <c r="BH377" s="32"/>
      <c r="BI377" s="32"/>
      <c r="BJ377" s="32"/>
      <c r="BK377" s="32"/>
      <c r="BL377" s="32"/>
      <c r="BM377" s="32"/>
      <c r="BN377" s="32"/>
      <c r="BO377" s="32"/>
      <c r="BP377" s="32"/>
      <c r="BQ377" s="32"/>
      <c r="BR377" s="32"/>
      <c r="BS377" s="32"/>
      <c r="BT377" s="32"/>
      <c r="BU377" s="32"/>
      <c r="BV377" s="32"/>
      <c r="BW377" s="32"/>
      <c r="BX377" s="32"/>
      <c r="BY377" s="32"/>
      <c r="BZ377" s="32"/>
      <c r="CA377" s="32"/>
      <c r="CB377" s="32"/>
      <c r="CC377" s="32"/>
      <c r="CD377" s="32"/>
      <c r="CE377" s="32"/>
      <c r="CF377" s="32"/>
      <c r="CG377" s="32"/>
      <c r="CH377" s="32"/>
      <c r="CI377" s="32"/>
      <c r="CJ377" s="32"/>
      <c r="CK377" s="32"/>
      <c r="CL377" s="32"/>
      <c r="CM377" s="32"/>
      <c r="CN377" s="32"/>
      <c r="CO377" s="32"/>
      <c r="CP377" s="32"/>
      <c r="CQ377" s="32"/>
      <c r="CR377" s="32"/>
      <c r="CS377" s="32"/>
      <c r="CT377" s="32"/>
      <c r="CU377" s="32"/>
      <c r="CV377" s="32"/>
      <c r="CW377" s="32"/>
      <c r="CX377" s="32"/>
      <c r="CY377" s="32"/>
      <c r="CZ377" s="32"/>
      <c r="DA377" s="32"/>
      <c r="DB377" s="32"/>
      <c r="DC377" s="32"/>
      <c r="DD377" s="32"/>
      <c r="DE377" s="32"/>
      <c r="DF377" s="32"/>
      <c r="DG377" s="32"/>
      <c r="DH377" s="32"/>
      <c r="DI377" s="32"/>
      <c r="DJ377" s="32"/>
      <c r="DK377" s="32"/>
      <c r="DL377" s="32"/>
      <c r="DM377" s="32"/>
      <c r="DN377" s="32"/>
      <c r="DO377" s="32"/>
      <c r="DP377" s="32"/>
      <c r="DQ377" s="32"/>
      <c r="DR377" s="32"/>
      <c r="DS377" s="32"/>
      <c r="DT377" s="32"/>
      <c r="DU377" s="32"/>
      <c r="DV377" s="32"/>
      <c r="DW377" s="32"/>
      <c r="DX377" s="32"/>
      <c r="DY377" s="32"/>
      <c r="DZ377" s="32"/>
      <c r="EA377" s="32"/>
      <c r="EB377" s="32"/>
      <c r="EC377" s="32"/>
      <c r="ED377" s="32"/>
      <c r="EE377" s="32"/>
      <c r="EF377" s="32"/>
      <c r="EG377" s="32"/>
    </row>
    <row r="378" spans="43:137" x14ac:dyDescent="0.25"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  <c r="BH378" s="32"/>
      <c r="BI378" s="32"/>
      <c r="BJ378" s="32"/>
      <c r="BK378" s="32"/>
      <c r="BL378" s="32"/>
      <c r="BM378" s="32"/>
      <c r="BN378" s="32"/>
      <c r="BO378" s="32"/>
      <c r="BP378" s="32"/>
      <c r="BQ378" s="32"/>
      <c r="BR378" s="32"/>
      <c r="BS378" s="32"/>
      <c r="BT378" s="32"/>
      <c r="BU378" s="32"/>
      <c r="BV378" s="32"/>
      <c r="BW378" s="32"/>
      <c r="BX378" s="32"/>
      <c r="BY378" s="32"/>
      <c r="BZ378" s="32"/>
      <c r="CA378" s="32"/>
      <c r="CB378" s="32"/>
      <c r="CC378" s="32"/>
      <c r="CD378" s="32"/>
      <c r="CE378" s="32"/>
      <c r="CF378" s="32"/>
      <c r="CG378" s="32"/>
      <c r="CH378" s="32"/>
      <c r="CI378" s="32"/>
      <c r="CJ378" s="32"/>
      <c r="CK378" s="32"/>
      <c r="CL378" s="32"/>
      <c r="CM378" s="32"/>
      <c r="CN378" s="32"/>
      <c r="CO378" s="32"/>
      <c r="CP378" s="32"/>
      <c r="CQ378" s="32"/>
      <c r="CR378" s="32"/>
      <c r="CS378" s="32"/>
      <c r="CT378" s="32"/>
      <c r="CU378" s="32"/>
      <c r="CV378" s="32"/>
      <c r="CW378" s="32"/>
      <c r="CX378" s="32"/>
      <c r="CY378" s="32"/>
      <c r="CZ378" s="32"/>
      <c r="DA378" s="32"/>
      <c r="DB378" s="32"/>
      <c r="DC378" s="32"/>
      <c r="DD378" s="32"/>
      <c r="DE378" s="32"/>
      <c r="DF378" s="32"/>
      <c r="DG378" s="32"/>
      <c r="DH378" s="32"/>
      <c r="DI378" s="32"/>
      <c r="DJ378" s="32"/>
      <c r="DK378" s="32"/>
      <c r="DL378" s="32"/>
      <c r="DM378" s="32"/>
      <c r="DN378" s="32"/>
      <c r="DO378" s="32"/>
      <c r="DP378" s="32"/>
      <c r="DQ378" s="32"/>
      <c r="DR378" s="32"/>
      <c r="DS378" s="32"/>
      <c r="DT378" s="32"/>
      <c r="DU378" s="32"/>
      <c r="DV378" s="32"/>
      <c r="DW378" s="32"/>
      <c r="DX378" s="32"/>
      <c r="DY378" s="32"/>
      <c r="DZ378" s="32"/>
      <c r="EA378" s="32"/>
      <c r="EB378" s="32"/>
      <c r="EC378" s="32"/>
      <c r="ED378" s="32"/>
      <c r="EE378" s="32"/>
      <c r="EF378" s="32"/>
      <c r="EG378" s="32"/>
    </row>
    <row r="379" spans="43:137" x14ac:dyDescent="0.25"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  <c r="BH379" s="32"/>
      <c r="BI379" s="32"/>
      <c r="BJ379" s="32"/>
      <c r="BK379" s="32"/>
      <c r="BL379" s="32"/>
      <c r="BM379" s="32"/>
      <c r="BN379" s="32"/>
      <c r="BO379" s="32"/>
      <c r="BP379" s="32"/>
      <c r="BQ379" s="32"/>
      <c r="BR379" s="32"/>
      <c r="BS379" s="32"/>
      <c r="BT379" s="32"/>
      <c r="BU379" s="32"/>
      <c r="BV379" s="32"/>
      <c r="BW379" s="32"/>
      <c r="BX379" s="32"/>
      <c r="BY379" s="32"/>
      <c r="BZ379" s="32"/>
      <c r="CA379" s="32"/>
      <c r="CB379" s="32"/>
      <c r="CC379" s="32"/>
      <c r="CD379" s="32"/>
      <c r="CE379" s="32"/>
      <c r="CF379" s="32"/>
      <c r="CG379" s="32"/>
      <c r="CH379" s="32"/>
      <c r="CI379" s="32"/>
      <c r="CJ379" s="32"/>
      <c r="CK379" s="32"/>
      <c r="CL379" s="32"/>
      <c r="CM379" s="32"/>
      <c r="CN379" s="32"/>
      <c r="CO379" s="32"/>
      <c r="CP379" s="32"/>
      <c r="CQ379" s="32"/>
      <c r="CR379" s="32"/>
      <c r="CS379" s="32"/>
      <c r="CT379" s="32"/>
      <c r="CU379" s="32"/>
      <c r="CV379" s="32"/>
      <c r="CW379" s="32"/>
      <c r="CX379" s="32"/>
      <c r="CY379" s="32"/>
      <c r="CZ379" s="32"/>
      <c r="DA379" s="32"/>
      <c r="DB379" s="32"/>
      <c r="DC379" s="32"/>
      <c r="DD379" s="32"/>
      <c r="DE379" s="32"/>
      <c r="DF379" s="32"/>
      <c r="DG379" s="32"/>
      <c r="DH379" s="32"/>
      <c r="DI379" s="32"/>
      <c r="DJ379" s="32"/>
      <c r="DK379" s="32"/>
      <c r="DL379" s="32"/>
      <c r="DM379" s="32"/>
      <c r="DN379" s="32"/>
      <c r="DO379" s="32"/>
      <c r="DP379" s="32"/>
      <c r="DQ379" s="32"/>
      <c r="DR379" s="32"/>
      <c r="DS379" s="32"/>
      <c r="DT379" s="32"/>
      <c r="DU379" s="32"/>
      <c r="DV379" s="32"/>
      <c r="DW379" s="32"/>
      <c r="DX379" s="32"/>
      <c r="DY379" s="32"/>
      <c r="DZ379" s="32"/>
      <c r="EA379" s="32"/>
      <c r="EB379" s="32"/>
      <c r="EC379" s="32"/>
      <c r="ED379" s="32"/>
      <c r="EE379" s="32"/>
      <c r="EF379" s="32"/>
      <c r="EG379" s="32"/>
    </row>
    <row r="380" spans="43:137" x14ac:dyDescent="0.25"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  <c r="BH380" s="32"/>
      <c r="BI380" s="32"/>
      <c r="BJ380" s="32"/>
      <c r="BK380" s="32"/>
      <c r="BL380" s="32"/>
      <c r="BM380" s="32"/>
      <c r="BN380" s="32"/>
      <c r="BO380" s="32"/>
      <c r="BP380" s="32"/>
      <c r="BQ380" s="32"/>
      <c r="BR380" s="32"/>
      <c r="BS380" s="32"/>
      <c r="BT380" s="32"/>
      <c r="BU380" s="32"/>
      <c r="BV380" s="32"/>
      <c r="BW380" s="32"/>
      <c r="BX380" s="32"/>
      <c r="BY380" s="32"/>
      <c r="BZ380" s="32"/>
      <c r="CA380" s="32"/>
      <c r="CB380" s="32"/>
      <c r="CC380" s="32"/>
      <c r="CD380" s="32"/>
      <c r="CE380" s="32"/>
      <c r="CF380" s="32"/>
      <c r="CG380" s="32"/>
      <c r="CH380" s="32"/>
      <c r="CI380" s="32"/>
      <c r="CJ380" s="32"/>
      <c r="CK380" s="32"/>
      <c r="CL380" s="32"/>
      <c r="CM380" s="32"/>
      <c r="CN380" s="32"/>
      <c r="CO380" s="32"/>
      <c r="CP380" s="32"/>
      <c r="CQ380" s="32"/>
      <c r="CR380" s="32"/>
      <c r="CS380" s="32"/>
      <c r="CT380" s="32"/>
      <c r="CU380" s="32"/>
      <c r="CV380" s="32"/>
      <c r="CW380" s="32"/>
      <c r="CX380" s="32"/>
      <c r="CY380" s="32"/>
      <c r="CZ380" s="32"/>
      <c r="DA380" s="32"/>
      <c r="DB380" s="32"/>
      <c r="DC380" s="32"/>
      <c r="DD380" s="32"/>
      <c r="DE380" s="32"/>
      <c r="DF380" s="32"/>
      <c r="DG380" s="32"/>
      <c r="DH380" s="32"/>
      <c r="DI380" s="32"/>
      <c r="DJ380" s="32"/>
      <c r="DK380" s="32"/>
      <c r="DL380" s="32"/>
      <c r="DM380" s="32"/>
      <c r="DN380" s="32"/>
      <c r="DO380" s="32"/>
      <c r="DP380" s="32"/>
      <c r="DQ380" s="32"/>
      <c r="DR380" s="32"/>
      <c r="DS380" s="32"/>
      <c r="DT380" s="32"/>
      <c r="DU380" s="32"/>
      <c r="DV380" s="32"/>
      <c r="DW380" s="32"/>
      <c r="DX380" s="32"/>
      <c r="DY380" s="32"/>
      <c r="DZ380" s="32"/>
      <c r="EA380" s="32"/>
      <c r="EB380" s="32"/>
      <c r="EC380" s="32"/>
      <c r="ED380" s="32"/>
      <c r="EE380" s="32"/>
      <c r="EF380" s="32"/>
      <c r="EG380" s="32"/>
    </row>
    <row r="381" spans="43:137" x14ac:dyDescent="0.25"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  <c r="BH381" s="32"/>
      <c r="BI381" s="32"/>
      <c r="BJ381" s="32"/>
      <c r="BK381" s="32"/>
      <c r="BL381" s="32"/>
      <c r="BM381" s="32"/>
      <c r="BN381" s="32"/>
      <c r="BO381" s="32"/>
      <c r="BP381" s="32"/>
      <c r="BQ381" s="32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  <c r="CW381" s="32"/>
      <c r="CX381" s="32"/>
      <c r="CY381" s="32"/>
      <c r="CZ381" s="32"/>
      <c r="DA381" s="32"/>
      <c r="DB381" s="32"/>
      <c r="DC381" s="32"/>
      <c r="DD381" s="32"/>
      <c r="DE381" s="32"/>
      <c r="DF381" s="32"/>
      <c r="DG381" s="32"/>
      <c r="DH381" s="32"/>
      <c r="DI381" s="32"/>
      <c r="DJ381" s="32"/>
      <c r="DK381" s="32"/>
      <c r="DL381" s="32"/>
      <c r="DM381" s="32"/>
      <c r="DN381" s="32"/>
      <c r="DO381" s="32"/>
      <c r="DP381" s="32"/>
      <c r="DQ381" s="32"/>
      <c r="DR381" s="32"/>
      <c r="DS381" s="32"/>
      <c r="DT381" s="32"/>
      <c r="DU381" s="32"/>
      <c r="DV381" s="32"/>
      <c r="DW381" s="32"/>
      <c r="DX381" s="32"/>
      <c r="DY381" s="32"/>
      <c r="DZ381" s="32"/>
      <c r="EA381" s="32"/>
      <c r="EB381" s="32"/>
      <c r="EC381" s="32"/>
      <c r="ED381" s="32"/>
      <c r="EE381" s="32"/>
      <c r="EF381" s="32"/>
      <c r="EG381" s="32"/>
    </row>
    <row r="382" spans="43:137" x14ac:dyDescent="0.25"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  <c r="BH382" s="32"/>
      <c r="BI382" s="32"/>
      <c r="BJ382" s="32"/>
      <c r="BK382" s="32"/>
      <c r="BL382" s="32"/>
      <c r="BM382" s="32"/>
      <c r="BN382" s="32"/>
      <c r="BO382" s="32"/>
      <c r="BP382" s="32"/>
      <c r="BQ382" s="32"/>
      <c r="BR382" s="32"/>
      <c r="BS382" s="32"/>
      <c r="BT382" s="32"/>
      <c r="BU382" s="32"/>
      <c r="BV382" s="32"/>
      <c r="BW382" s="32"/>
      <c r="BX382" s="32"/>
      <c r="BY382" s="32"/>
      <c r="BZ382" s="32"/>
      <c r="CA382" s="32"/>
      <c r="CB382" s="32"/>
      <c r="CC382" s="32"/>
      <c r="CD382" s="32"/>
      <c r="CE382" s="32"/>
      <c r="CF382" s="32"/>
      <c r="CG382" s="32"/>
      <c r="CH382" s="32"/>
      <c r="CI382" s="32"/>
      <c r="CJ382" s="32"/>
      <c r="CK382" s="32"/>
      <c r="CL382" s="32"/>
      <c r="CM382" s="32"/>
      <c r="CN382" s="32"/>
      <c r="CO382" s="32"/>
      <c r="CP382" s="32"/>
      <c r="CQ382" s="32"/>
      <c r="CR382" s="32"/>
      <c r="CS382" s="32"/>
      <c r="CT382" s="32"/>
      <c r="CU382" s="32"/>
      <c r="CV382" s="32"/>
      <c r="CW382" s="32"/>
      <c r="CX382" s="32"/>
      <c r="CY382" s="32"/>
      <c r="CZ382" s="32"/>
      <c r="DA382" s="32"/>
      <c r="DB382" s="32"/>
      <c r="DC382" s="32"/>
      <c r="DD382" s="32"/>
      <c r="DE382" s="32"/>
      <c r="DF382" s="32"/>
      <c r="DG382" s="32"/>
      <c r="DH382" s="32"/>
      <c r="DI382" s="32"/>
      <c r="DJ382" s="32"/>
      <c r="DK382" s="32"/>
      <c r="DL382" s="32"/>
      <c r="DM382" s="32"/>
      <c r="DN382" s="32"/>
      <c r="DO382" s="32"/>
      <c r="DP382" s="32"/>
      <c r="DQ382" s="32"/>
      <c r="DR382" s="32"/>
      <c r="DS382" s="32"/>
      <c r="DT382" s="32"/>
      <c r="DU382" s="32"/>
      <c r="DV382" s="32"/>
      <c r="DW382" s="32"/>
      <c r="DX382" s="32"/>
      <c r="DY382" s="32"/>
      <c r="DZ382" s="32"/>
      <c r="EA382" s="32"/>
      <c r="EB382" s="32"/>
      <c r="EC382" s="32"/>
      <c r="ED382" s="32"/>
      <c r="EE382" s="32"/>
      <c r="EF382" s="32"/>
      <c r="EG382" s="32"/>
    </row>
    <row r="383" spans="43:137" x14ac:dyDescent="0.25">
      <c r="AQ383" s="32"/>
      <c r="AR383" s="32"/>
      <c r="AS383" s="32"/>
      <c r="AT383" s="32"/>
      <c r="AU383" s="32"/>
      <c r="AV383" s="32"/>
      <c r="AW383" s="32"/>
      <c r="AX383" s="32"/>
      <c r="AY383" s="32"/>
      <c r="AZ383" s="32"/>
      <c r="BA383" s="32"/>
      <c r="BB383" s="32"/>
      <c r="BC383" s="32"/>
      <c r="BD383" s="32"/>
      <c r="BE383" s="32"/>
      <c r="BF383" s="32"/>
      <c r="BG383" s="32"/>
      <c r="BH383" s="32"/>
      <c r="BI383" s="32"/>
      <c r="BJ383" s="32"/>
      <c r="BK383" s="32"/>
      <c r="BL383" s="32"/>
      <c r="BM383" s="32"/>
      <c r="BN383" s="32"/>
      <c r="BO383" s="32"/>
      <c r="BP383" s="32"/>
      <c r="BQ383" s="32"/>
      <c r="BR383" s="32"/>
      <c r="BS383" s="32"/>
      <c r="BT383" s="32"/>
      <c r="BU383" s="32"/>
      <c r="BV383" s="32"/>
      <c r="BW383" s="32"/>
      <c r="BX383" s="32"/>
      <c r="BY383" s="32"/>
      <c r="BZ383" s="32"/>
      <c r="CA383" s="32"/>
      <c r="CB383" s="32"/>
      <c r="CC383" s="32"/>
      <c r="CD383" s="32"/>
      <c r="CE383" s="32"/>
      <c r="CF383" s="32"/>
      <c r="CG383" s="32"/>
      <c r="CH383" s="32"/>
      <c r="CI383" s="32"/>
      <c r="CJ383" s="32"/>
      <c r="CK383" s="32"/>
      <c r="CL383" s="32"/>
      <c r="CM383" s="32"/>
      <c r="CN383" s="32"/>
      <c r="CO383" s="32"/>
      <c r="CP383" s="32"/>
      <c r="CQ383" s="32"/>
      <c r="CR383" s="32"/>
      <c r="CS383" s="32"/>
      <c r="CT383" s="32"/>
      <c r="CU383" s="32"/>
      <c r="CV383" s="32"/>
      <c r="CW383" s="32"/>
      <c r="CX383" s="32"/>
      <c r="CY383" s="32"/>
      <c r="CZ383" s="32"/>
      <c r="DA383" s="32"/>
      <c r="DB383" s="32"/>
      <c r="DC383" s="32"/>
      <c r="DD383" s="32"/>
      <c r="DE383" s="32"/>
      <c r="DF383" s="32"/>
      <c r="DG383" s="32"/>
      <c r="DH383" s="32"/>
      <c r="DI383" s="32"/>
      <c r="DJ383" s="32"/>
      <c r="DK383" s="32"/>
      <c r="DL383" s="32"/>
      <c r="DM383" s="32"/>
      <c r="DN383" s="32"/>
      <c r="DO383" s="32"/>
      <c r="DP383" s="32"/>
      <c r="DQ383" s="32"/>
      <c r="DR383" s="32"/>
      <c r="DS383" s="32"/>
      <c r="DT383" s="32"/>
      <c r="DU383" s="32"/>
      <c r="DV383" s="32"/>
      <c r="DW383" s="32"/>
      <c r="DX383" s="32"/>
      <c r="DY383" s="32"/>
      <c r="DZ383" s="32"/>
      <c r="EA383" s="32"/>
      <c r="EB383" s="32"/>
      <c r="EC383" s="32"/>
      <c r="ED383" s="32"/>
      <c r="EE383" s="32"/>
      <c r="EF383" s="32"/>
      <c r="EG383" s="32"/>
    </row>
    <row r="384" spans="43:137" x14ac:dyDescent="0.25">
      <c r="AQ384" s="32"/>
      <c r="AR384" s="32"/>
      <c r="AS384" s="32"/>
      <c r="AT384" s="32"/>
      <c r="AU384" s="32"/>
      <c r="AV384" s="32"/>
      <c r="AW384" s="32"/>
      <c r="AX384" s="32"/>
      <c r="AY384" s="32"/>
      <c r="AZ384" s="32"/>
      <c r="BA384" s="32"/>
      <c r="BB384" s="32"/>
      <c r="BC384" s="32"/>
      <c r="BD384" s="32"/>
      <c r="BE384" s="32"/>
      <c r="BF384" s="32"/>
      <c r="BG384" s="32"/>
      <c r="BH384" s="32"/>
      <c r="BI384" s="32"/>
      <c r="BJ384" s="32"/>
      <c r="BK384" s="32"/>
      <c r="BL384" s="32"/>
      <c r="BM384" s="32"/>
      <c r="BN384" s="32"/>
      <c r="BO384" s="32"/>
      <c r="BP384" s="32"/>
      <c r="BQ384" s="32"/>
      <c r="BR384" s="32"/>
      <c r="BS384" s="32"/>
      <c r="BT384" s="32"/>
      <c r="BU384" s="32"/>
      <c r="BV384" s="32"/>
      <c r="BW384" s="32"/>
      <c r="BX384" s="32"/>
      <c r="BY384" s="32"/>
      <c r="BZ384" s="32"/>
      <c r="CA384" s="32"/>
      <c r="CB384" s="32"/>
      <c r="CC384" s="32"/>
      <c r="CD384" s="32"/>
      <c r="CE384" s="32"/>
      <c r="CF384" s="32"/>
      <c r="CG384" s="32"/>
      <c r="CH384" s="32"/>
      <c r="CI384" s="32"/>
      <c r="CJ384" s="32"/>
      <c r="CK384" s="32"/>
      <c r="CL384" s="32"/>
      <c r="CM384" s="32"/>
      <c r="CN384" s="32"/>
      <c r="CO384" s="32"/>
      <c r="CP384" s="32"/>
      <c r="CQ384" s="32"/>
      <c r="CR384" s="32"/>
      <c r="CS384" s="32"/>
      <c r="CT384" s="32"/>
      <c r="CU384" s="32"/>
      <c r="CV384" s="32"/>
      <c r="CW384" s="32"/>
      <c r="CX384" s="32"/>
      <c r="CY384" s="32"/>
      <c r="CZ384" s="32"/>
      <c r="DA384" s="32"/>
      <c r="DB384" s="32"/>
      <c r="DC384" s="32"/>
      <c r="DD384" s="32"/>
      <c r="DE384" s="32"/>
      <c r="DF384" s="32"/>
      <c r="DG384" s="32"/>
      <c r="DH384" s="32"/>
      <c r="DI384" s="32"/>
      <c r="DJ384" s="32"/>
      <c r="DK384" s="32"/>
      <c r="DL384" s="32"/>
      <c r="DM384" s="32"/>
      <c r="DN384" s="32"/>
      <c r="DO384" s="32"/>
      <c r="DP384" s="32"/>
      <c r="DQ384" s="32"/>
      <c r="DR384" s="32"/>
      <c r="DS384" s="32"/>
      <c r="DT384" s="32"/>
      <c r="DU384" s="32"/>
      <c r="DV384" s="32"/>
      <c r="DW384" s="32"/>
      <c r="DX384" s="32"/>
      <c r="DY384" s="32"/>
      <c r="DZ384" s="32"/>
      <c r="EA384" s="32"/>
      <c r="EB384" s="32"/>
      <c r="EC384" s="32"/>
      <c r="ED384" s="32"/>
      <c r="EE384" s="32"/>
      <c r="EF384" s="32"/>
      <c r="EG384" s="32"/>
    </row>
    <row r="385" spans="43:137" x14ac:dyDescent="0.25"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  <c r="BH385" s="32"/>
      <c r="BI385" s="32"/>
      <c r="BJ385" s="32"/>
      <c r="BK385" s="32"/>
      <c r="BL385" s="32"/>
      <c r="BM385" s="32"/>
      <c r="BN385" s="32"/>
      <c r="BO385" s="32"/>
      <c r="BP385" s="32"/>
      <c r="BQ385" s="32"/>
      <c r="BR385" s="32"/>
      <c r="BS385" s="32"/>
      <c r="BT385" s="32"/>
      <c r="BU385" s="32"/>
      <c r="BV385" s="32"/>
      <c r="BW385" s="32"/>
      <c r="BX385" s="32"/>
      <c r="BY385" s="32"/>
      <c r="BZ385" s="32"/>
      <c r="CA385" s="32"/>
      <c r="CB385" s="32"/>
      <c r="CC385" s="32"/>
      <c r="CD385" s="32"/>
      <c r="CE385" s="32"/>
      <c r="CF385" s="32"/>
      <c r="CG385" s="32"/>
      <c r="CH385" s="32"/>
      <c r="CI385" s="32"/>
      <c r="CJ385" s="32"/>
      <c r="CK385" s="32"/>
      <c r="CL385" s="32"/>
      <c r="CM385" s="32"/>
      <c r="CN385" s="32"/>
      <c r="CO385" s="32"/>
      <c r="CP385" s="32"/>
      <c r="CQ385" s="32"/>
      <c r="CR385" s="32"/>
      <c r="CS385" s="32"/>
      <c r="CT385" s="32"/>
      <c r="CU385" s="32"/>
      <c r="CV385" s="32"/>
      <c r="CW385" s="32"/>
      <c r="CX385" s="32"/>
      <c r="CY385" s="32"/>
      <c r="CZ385" s="32"/>
      <c r="DA385" s="32"/>
      <c r="DB385" s="32"/>
      <c r="DC385" s="32"/>
      <c r="DD385" s="32"/>
      <c r="DE385" s="32"/>
      <c r="DF385" s="32"/>
      <c r="DG385" s="32"/>
      <c r="DH385" s="32"/>
      <c r="DI385" s="32"/>
      <c r="DJ385" s="32"/>
      <c r="DK385" s="32"/>
      <c r="DL385" s="32"/>
      <c r="DM385" s="32"/>
      <c r="DN385" s="32"/>
      <c r="DO385" s="32"/>
      <c r="DP385" s="32"/>
      <c r="DQ385" s="32"/>
      <c r="DR385" s="32"/>
      <c r="DS385" s="32"/>
      <c r="DT385" s="32"/>
      <c r="DU385" s="32"/>
      <c r="DV385" s="32"/>
      <c r="DW385" s="32"/>
      <c r="DX385" s="32"/>
      <c r="DY385" s="32"/>
      <c r="DZ385" s="32"/>
      <c r="EA385" s="32"/>
      <c r="EB385" s="32"/>
      <c r="EC385" s="32"/>
      <c r="ED385" s="32"/>
      <c r="EE385" s="32"/>
      <c r="EF385" s="32"/>
      <c r="EG385" s="32"/>
    </row>
    <row r="386" spans="43:137" x14ac:dyDescent="0.25"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  <c r="BH386" s="32"/>
      <c r="BI386" s="32"/>
      <c r="BJ386" s="32"/>
      <c r="BK386" s="32"/>
      <c r="BL386" s="32"/>
      <c r="BM386" s="32"/>
      <c r="BN386" s="32"/>
      <c r="BO386" s="32"/>
      <c r="BP386" s="32"/>
      <c r="BQ386" s="32"/>
      <c r="BR386" s="32"/>
      <c r="BS386" s="32"/>
      <c r="BT386" s="32"/>
      <c r="BU386" s="32"/>
      <c r="BV386" s="32"/>
      <c r="BW386" s="32"/>
      <c r="BX386" s="32"/>
      <c r="BY386" s="32"/>
      <c r="BZ386" s="32"/>
      <c r="CA386" s="32"/>
      <c r="CB386" s="32"/>
      <c r="CC386" s="32"/>
      <c r="CD386" s="32"/>
      <c r="CE386" s="32"/>
      <c r="CF386" s="32"/>
      <c r="CG386" s="32"/>
      <c r="CH386" s="32"/>
      <c r="CI386" s="32"/>
      <c r="CJ386" s="32"/>
      <c r="CK386" s="32"/>
      <c r="CL386" s="32"/>
      <c r="CM386" s="32"/>
      <c r="CN386" s="32"/>
      <c r="CO386" s="32"/>
      <c r="CP386" s="32"/>
      <c r="CQ386" s="32"/>
      <c r="CR386" s="32"/>
      <c r="CS386" s="32"/>
      <c r="CT386" s="32"/>
      <c r="CU386" s="32"/>
      <c r="CV386" s="32"/>
      <c r="CW386" s="32"/>
      <c r="CX386" s="32"/>
      <c r="CY386" s="32"/>
      <c r="CZ386" s="32"/>
      <c r="DA386" s="32"/>
      <c r="DB386" s="32"/>
      <c r="DC386" s="32"/>
      <c r="DD386" s="32"/>
      <c r="DE386" s="32"/>
      <c r="DF386" s="32"/>
      <c r="DG386" s="32"/>
      <c r="DH386" s="32"/>
      <c r="DI386" s="32"/>
      <c r="DJ386" s="32"/>
      <c r="DK386" s="32"/>
      <c r="DL386" s="32"/>
      <c r="DM386" s="32"/>
      <c r="DN386" s="32"/>
      <c r="DO386" s="32"/>
      <c r="DP386" s="32"/>
      <c r="DQ386" s="32"/>
      <c r="DR386" s="32"/>
      <c r="DS386" s="32"/>
      <c r="DT386" s="32"/>
      <c r="DU386" s="32"/>
      <c r="DV386" s="32"/>
      <c r="DW386" s="32"/>
      <c r="DX386" s="32"/>
      <c r="DY386" s="32"/>
      <c r="DZ386" s="32"/>
      <c r="EA386" s="32"/>
      <c r="EB386" s="32"/>
      <c r="EC386" s="32"/>
      <c r="ED386" s="32"/>
      <c r="EE386" s="32"/>
      <c r="EF386" s="32"/>
      <c r="EG386" s="32"/>
    </row>
    <row r="387" spans="43:137" x14ac:dyDescent="0.25"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  <c r="BH387" s="32"/>
      <c r="BI387" s="32"/>
      <c r="BJ387" s="32"/>
      <c r="BK387" s="32"/>
      <c r="BL387" s="32"/>
      <c r="BM387" s="32"/>
      <c r="BN387" s="32"/>
      <c r="BO387" s="32"/>
      <c r="BP387" s="32"/>
      <c r="BQ387" s="32"/>
      <c r="BR387" s="32"/>
      <c r="BS387" s="32"/>
      <c r="BT387" s="32"/>
      <c r="BU387" s="32"/>
      <c r="BV387" s="32"/>
      <c r="BW387" s="32"/>
      <c r="BX387" s="32"/>
      <c r="BY387" s="32"/>
      <c r="BZ387" s="32"/>
      <c r="CA387" s="32"/>
      <c r="CB387" s="32"/>
      <c r="CC387" s="32"/>
      <c r="CD387" s="32"/>
      <c r="CE387" s="32"/>
      <c r="CF387" s="32"/>
      <c r="CG387" s="32"/>
      <c r="CH387" s="32"/>
      <c r="CI387" s="32"/>
      <c r="CJ387" s="32"/>
      <c r="CK387" s="32"/>
      <c r="CL387" s="32"/>
      <c r="CM387" s="32"/>
      <c r="CN387" s="32"/>
      <c r="CO387" s="32"/>
      <c r="CP387" s="32"/>
      <c r="CQ387" s="32"/>
      <c r="CR387" s="32"/>
      <c r="CS387" s="32"/>
      <c r="CT387" s="32"/>
      <c r="CU387" s="32"/>
      <c r="CV387" s="32"/>
      <c r="CW387" s="32"/>
      <c r="CX387" s="32"/>
      <c r="CY387" s="32"/>
      <c r="CZ387" s="32"/>
      <c r="DA387" s="32"/>
      <c r="DB387" s="32"/>
      <c r="DC387" s="32"/>
      <c r="DD387" s="32"/>
      <c r="DE387" s="32"/>
      <c r="DF387" s="32"/>
      <c r="DG387" s="32"/>
      <c r="DH387" s="32"/>
      <c r="DI387" s="32"/>
      <c r="DJ387" s="32"/>
      <c r="DK387" s="32"/>
      <c r="DL387" s="32"/>
      <c r="DM387" s="32"/>
      <c r="DN387" s="32"/>
      <c r="DO387" s="32"/>
      <c r="DP387" s="32"/>
      <c r="DQ387" s="32"/>
      <c r="DR387" s="32"/>
      <c r="DS387" s="32"/>
      <c r="DT387" s="32"/>
      <c r="DU387" s="32"/>
      <c r="DV387" s="32"/>
      <c r="DW387" s="32"/>
      <c r="DX387" s="32"/>
      <c r="DY387" s="32"/>
      <c r="DZ387" s="32"/>
      <c r="EA387" s="32"/>
      <c r="EB387" s="32"/>
      <c r="EC387" s="32"/>
      <c r="ED387" s="32"/>
      <c r="EE387" s="32"/>
      <c r="EF387" s="32"/>
      <c r="EG387" s="32"/>
    </row>
    <row r="388" spans="43:137" x14ac:dyDescent="0.25"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  <c r="BH388" s="32"/>
      <c r="BI388" s="32"/>
      <c r="BJ388" s="32"/>
      <c r="BK388" s="32"/>
      <c r="BL388" s="32"/>
      <c r="BM388" s="32"/>
      <c r="BN388" s="32"/>
      <c r="BO388" s="32"/>
      <c r="BP388" s="32"/>
      <c r="BQ388" s="32"/>
      <c r="BR388" s="32"/>
      <c r="BS388" s="32"/>
      <c r="BT388" s="32"/>
      <c r="BU388" s="32"/>
      <c r="BV388" s="32"/>
      <c r="BW388" s="32"/>
      <c r="BX388" s="32"/>
      <c r="BY388" s="32"/>
      <c r="BZ388" s="32"/>
      <c r="CA388" s="32"/>
      <c r="CB388" s="32"/>
      <c r="CC388" s="32"/>
      <c r="CD388" s="32"/>
      <c r="CE388" s="32"/>
      <c r="CF388" s="32"/>
      <c r="CG388" s="32"/>
      <c r="CH388" s="32"/>
      <c r="CI388" s="32"/>
      <c r="CJ388" s="32"/>
      <c r="CK388" s="32"/>
      <c r="CL388" s="32"/>
      <c r="CM388" s="32"/>
      <c r="CN388" s="32"/>
      <c r="CO388" s="32"/>
      <c r="CP388" s="32"/>
      <c r="CQ388" s="32"/>
      <c r="CR388" s="32"/>
      <c r="CS388" s="32"/>
      <c r="CT388" s="32"/>
      <c r="CU388" s="32"/>
      <c r="CV388" s="32"/>
      <c r="CW388" s="32"/>
      <c r="CX388" s="32"/>
      <c r="CY388" s="32"/>
      <c r="CZ388" s="32"/>
      <c r="DA388" s="32"/>
      <c r="DB388" s="32"/>
      <c r="DC388" s="32"/>
      <c r="DD388" s="32"/>
      <c r="DE388" s="32"/>
      <c r="DF388" s="32"/>
      <c r="DG388" s="32"/>
      <c r="DH388" s="32"/>
      <c r="DI388" s="32"/>
      <c r="DJ388" s="32"/>
      <c r="DK388" s="32"/>
      <c r="DL388" s="32"/>
      <c r="DM388" s="32"/>
      <c r="DN388" s="32"/>
      <c r="DO388" s="32"/>
      <c r="DP388" s="32"/>
      <c r="DQ388" s="32"/>
      <c r="DR388" s="32"/>
      <c r="DS388" s="32"/>
      <c r="DT388" s="32"/>
      <c r="DU388" s="32"/>
      <c r="DV388" s="32"/>
      <c r="DW388" s="32"/>
      <c r="DX388" s="32"/>
      <c r="DY388" s="32"/>
      <c r="DZ388" s="32"/>
      <c r="EA388" s="32"/>
      <c r="EB388" s="32"/>
      <c r="EC388" s="32"/>
      <c r="ED388" s="32"/>
      <c r="EE388" s="32"/>
      <c r="EF388" s="32"/>
      <c r="EG388" s="32"/>
    </row>
    <row r="389" spans="43:137" x14ac:dyDescent="0.25"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  <c r="BH389" s="32"/>
      <c r="BI389" s="32"/>
      <c r="BJ389" s="32"/>
      <c r="BK389" s="32"/>
      <c r="BL389" s="32"/>
      <c r="BM389" s="32"/>
      <c r="BN389" s="32"/>
      <c r="BO389" s="32"/>
      <c r="BP389" s="32"/>
      <c r="BQ389" s="32"/>
      <c r="BR389" s="32"/>
      <c r="BS389" s="32"/>
      <c r="BT389" s="32"/>
      <c r="BU389" s="32"/>
      <c r="BV389" s="32"/>
      <c r="BW389" s="32"/>
      <c r="BX389" s="32"/>
      <c r="BY389" s="32"/>
      <c r="BZ389" s="32"/>
      <c r="CA389" s="32"/>
      <c r="CB389" s="32"/>
      <c r="CC389" s="32"/>
      <c r="CD389" s="32"/>
      <c r="CE389" s="32"/>
      <c r="CF389" s="32"/>
      <c r="CG389" s="32"/>
      <c r="CH389" s="32"/>
      <c r="CI389" s="32"/>
      <c r="CJ389" s="32"/>
      <c r="CK389" s="32"/>
      <c r="CL389" s="32"/>
      <c r="CM389" s="32"/>
      <c r="CN389" s="32"/>
      <c r="CO389" s="32"/>
      <c r="CP389" s="32"/>
      <c r="CQ389" s="32"/>
      <c r="CR389" s="32"/>
      <c r="CS389" s="32"/>
      <c r="CT389" s="32"/>
      <c r="CU389" s="32"/>
      <c r="CV389" s="32"/>
      <c r="CW389" s="32"/>
      <c r="CX389" s="32"/>
      <c r="CY389" s="32"/>
      <c r="CZ389" s="32"/>
      <c r="DA389" s="32"/>
      <c r="DB389" s="32"/>
      <c r="DC389" s="32"/>
      <c r="DD389" s="32"/>
      <c r="DE389" s="32"/>
      <c r="DF389" s="32"/>
      <c r="DG389" s="32"/>
      <c r="DH389" s="32"/>
      <c r="DI389" s="32"/>
      <c r="DJ389" s="32"/>
      <c r="DK389" s="32"/>
      <c r="DL389" s="32"/>
      <c r="DM389" s="32"/>
      <c r="DN389" s="32"/>
      <c r="DO389" s="32"/>
      <c r="DP389" s="32"/>
      <c r="DQ389" s="32"/>
      <c r="DR389" s="32"/>
      <c r="DS389" s="32"/>
      <c r="DT389" s="32"/>
      <c r="DU389" s="32"/>
      <c r="DV389" s="32"/>
      <c r="DW389" s="32"/>
      <c r="DX389" s="32"/>
      <c r="DY389" s="32"/>
      <c r="DZ389" s="32"/>
      <c r="EA389" s="32"/>
      <c r="EB389" s="32"/>
      <c r="EC389" s="32"/>
      <c r="ED389" s="32"/>
      <c r="EE389" s="32"/>
      <c r="EF389" s="32"/>
      <c r="EG389" s="32"/>
    </row>
    <row r="390" spans="43:137" x14ac:dyDescent="0.25"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  <c r="BH390" s="32"/>
      <c r="BI390" s="32"/>
      <c r="BJ390" s="32"/>
      <c r="BK390" s="32"/>
      <c r="BL390" s="32"/>
      <c r="BM390" s="32"/>
      <c r="BN390" s="32"/>
      <c r="BO390" s="32"/>
      <c r="BP390" s="32"/>
      <c r="BQ390" s="32"/>
      <c r="BR390" s="32"/>
      <c r="BS390" s="32"/>
      <c r="BT390" s="32"/>
      <c r="BU390" s="32"/>
      <c r="BV390" s="32"/>
      <c r="BW390" s="32"/>
      <c r="BX390" s="32"/>
      <c r="BY390" s="32"/>
      <c r="BZ390" s="32"/>
      <c r="CA390" s="32"/>
      <c r="CB390" s="32"/>
      <c r="CC390" s="32"/>
      <c r="CD390" s="32"/>
      <c r="CE390" s="32"/>
      <c r="CF390" s="32"/>
      <c r="CG390" s="32"/>
      <c r="CH390" s="32"/>
      <c r="CI390" s="32"/>
      <c r="CJ390" s="32"/>
      <c r="CK390" s="32"/>
      <c r="CL390" s="32"/>
      <c r="CM390" s="32"/>
      <c r="CN390" s="32"/>
      <c r="CO390" s="32"/>
      <c r="CP390" s="32"/>
      <c r="CQ390" s="32"/>
      <c r="CR390" s="32"/>
      <c r="CS390" s="32"/>
      <c r="CT390" s="32"/>
      <c r="CU390" s="32"/>
      <c r="CV390" s="32"/>
      <c r="CW390" s="32"/>
      <c r="CX390" s="32"/>
      <c r="CY390" s="32"/>
      <c r="CZ390" s="32"/>
      <c r="DA390" s="32"/>
      <c r="DB390" s="32"/>
      <c r="DC390" s="32"/>
      <c r="DD390" s="32"/>
      <c r="DE390" s="32"/>
      <c r="DF390" s="32"/>
      <c r="DG390" s="32"/>
      <c r="DH390" s="32"/>
      <c r="DI390" s="32"/>
      <c r="DJ390" s="32"/>
      <c r="DK390" s="32"/>
      <c r="DL390" s="32"/>
      <c r="DM390" s="32"/>
      <c r="DN390" s="32"/>
      <c r="DO390" s="32"/>
      <c r="DP390" s="32"/>
      <c r="DQ390" s="32"/>
      <c r="DR390" s="32"/>
      <c r="DS390" s="32"/>
      <c r="DT390" s="32"/>
      <c r="DU390" s="32"/>
      <c r="DV390" s="32"/>
      <c r="DW390" s="32"/>
      <c r="DX390" s="32"/>
      <c r="DY390" s="32"/>
      <c r="DZ390" s="32"/>
      <c r="EA390" s="32"/>
      <c r="EB390" s="32"/>
      <c r="EC390" s="32"/>
      <c r="ED390" s="32"/>
      <c r="EE390" s="32"/>
      <c r="EF390" s="32"/>
      <c r="EG390" s="32"/>
    </row>
    <row r="391" spans="43:137" x14ac:dyDescent="0.25"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  <c r="BH391" s="32"/>
      <c r="BI391" s="32"/>
      <c r="BJ391" s="32"/>
      <c r="BK391" s="32"/>
      <c r="BL391" s="32"/>
      <c r="BM391" s="32"/>
      <c r="BN391" s="32"/>
      <c r="BO391" s="32"/>
      <c r="BP391" s="32"/>
      <c r="BQ391" s="32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  <c r="CW391" s="32"/>
      <c r="CX391" s="32"/>
      <c r="CY391" s="32"/>
      <c r="CZ391" s="32"/>
      <c r="DA391" s="32"/>
      <c r="DB391" s="32"/>
      <c r="DC391" s="32"/>
      <c r="DD391" s="32"/>
      <c r="DE391" s="32"/>
      <c r="DF391" s="32"/>
      <c r="DG391" s="32"/>
      <c r="DH391" s="32"/>
      <c r="DI391" s="32"/>
      <c r="DJ391" s="32"/>
      <c r="DK391" s="32"/>
      <c r="DL391" s="32"/>
      <c r="DM391" s="32"/>
      <c r="DN391" s="32"/>
      <c r="DO391" s="32"/>
      <c r="DP391" s="32"/>
      <c r="DQ391" s="32"/>
      <c r="DR391" s="32"/>
      <c r="DS391" s="32"/>
      <c r="DT391" s="32"/>
      <c r="DU391" s="32"/>
      <c r="DV391" s="32"/>
      <c r="DW391" s="32"/>
      <c r="DX391" s="32"/>
      <c r="DY391" s="32"/>
      <c r="DZ391" s="32"/>
      <c r="EA391" s="32"/>
      <c r="EB391" s="32"/>
      <c r="EC391" s="32"/>
      <c r="ED391" s="32"/>
      <c r="EE391" s="32"/>
      <c r="EF391" s="32"/>
      <c r="EG391" s="32"/>
    </row>
    <row r="392" spans="43:137" x14ac:dyDescent="0.25"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  <c r="BH392" s="32"/>
      <c r="BI392" s="32"/>
      <c r="BJ392" s="32"/>
      <c r="BK392" s="32"/>
      <c r="BL392" s="32"/>
      <c r="BM392" s="32"/>
      <c r="BN392" s="32"/>
      <c r="BO392" s="32"/>
      <c r="BP392" s="32"/>
      <c r="BQ392" s="32"/>
      <c r="BR392" s="32"/>
      <c r="BS392" s="32"/>
      <c r="BT392" s="32"/>
      <c r="BU392" s="32"/>
      <c r="BV392" s="32"/>
      <c r="BW392" s="32"/>
      <c r="BX392" s="32"/>
      <c r="BY392" s="32"/>
      <c r="BZ392" s="32"/>
      <c r="CA392" s="32"/>
      <c r="CB392" s="32"/>
      <c r="CC392" s="32"/>
      <c r="CD392" s="32"/>
      <c r="CE392" s="32"/>
      <c r="CF392" s="32"/>
      <c r="CG392" s="32"/>
      <c r="CH392" s="32"/>
      <c r="CI392" s="32"/>
      <c r="CJ392" s="32"/>
      <c r="CK392" s="32"/>
      <c r="CL392" s="32"/>
      <c r="CM392" s="32"/>
      <c r="CN392" s="32"/>
      <c r="CO392" s="32"/>
      <c r="CP392" s="32"/>
      <c r="CQ392" s="32"/>
      <c r="CR392" s="32"/>
      <c r="CS392" s="32"/>
      <c r="CT392" s="32"/>
      <c r="CU392" s="32"/>
      <c r="CV392" s="32"/>
      <c r="CW392" s="32"/>
      <c r="CX392" s="32"/>
      <c r="CY392" s="32"/>
      <c r="CZ392" s="32"/>
      <c r="DA392" s="32"/>
      <c r="DB392" s="32"/>
      <c r="DC392" s="32"/>
      <c r="DD392" s="32"/>
      <c r="DE392" s="32"/>
      <c r="DF392" s="32"/>
      <c r="DG392" s="32"/>
      <c r="DH392" s="32"/>
      <c r="DI392" s="32"/>
      <c r="DJ392" s="32"/>
      <c r="DK392" s="32"/>
      <c r="DL392" s="32"/>
      <c r="DM392" s="32"/>
      <c r="DN392" s="32"/>
      <c r="DO392" s="32"/>
      <c r="DP392" s="32"/>
      <c r="DQ392" s="32"/>
      <c r="DR392" s="32"/>
      <c r="DS392" s="32"/>
      <c r="DT392" s="32"/>
      <c r="DU392" s="32"/>
      <c r="DV392" s="32"/>
      <c r="DW392" s="32"/>
      <c r="DX392" s="32"/>
      <c r="DY392" s="32"/>
      <c r="DZ392" s="32"/>
      <c r="EA392" s="32"/>
      <c r="EB392" s="32"/>
      <c r="EC392" s="32"/>
      <c r="ED392" s="32"/>
      <c r="EE392" s="32"/>
      <c r="EF392" s="32"/>
      <c r="EG392" s="32"/>
    </row>
    <row r="393" spans="43:137" x14ac:dyDescent="0.25"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  <c r="BH393" s="32"/>
      <c r="BI393" s="32"/>
      <c r="BJ393" s="32"/>
      <c r="BK393" s="32"/>
      <c r="BL393" s="32"/>
      <c r="BM393" s="32"/>
      <c r="BN393" s="32"/>
      <c r="BO393" s="32"/>
      <c r="BP393" s="32"/>
      <c r="BQ393" s="32"/>
      <c r="BR393" s="32"/>
      <c r="BS393" s="32"/>
      <c r="BT393" s="32"/>
      <c r="BU393" s="32"/>
      <c r="BV393" s="32"/>
      <c r="BW393" s="32"/>
      <c r="BX393" s="32"/>
      <c r="BY393" s="32"/>
      <c r="BZ393" s="32"/>
      <c r="CA393" s="32"/>
      <c r="CB393" s="32"/>
      <c r="CC393" s="32"/>
      <c r="CD393" s="32"/>
      <c r="CE393" s="32"/>
      <c r="CF393" s="32"/>
      <c r="CG393" s="32"/>
      <c r="CH393" s="32"/>
      <c r="CI393" s="32"/>
      <c r="CJ393" s="32"/>
      <c r="CK393" s="32"/>
      <c r="CL393" s="32"/>
      <c r="CM393" s="32"/>
      <c r="CN393" s="32"/>
      <c r="CO393" s="32"/>
      <c r="CP393" s="32"/>
      <c r="CQ393" s="32"/>
      <c r="CR393" s="32"/>
      <c r="CS393" s="32"/>
      <c r="CT393" s="32"/>
      <c r="CU393" s="32"/>
      <c r="CV393" s="32"/>
      <c r="CW393" s="32"/>
      <c r="CX393" s="32"/>
      <c r="CY393" s="32"/>
      <c r="CZ393" s="32"/>
      <c r="DA393" s="32"/>
      <c r="DB393" s="32"/>
      <c r="DC393" s="32"/>
      <c r="DD393" s="32"/>
      <c r="DE393" s="32"/>
      <c r="DF393" s="32"/>
      <c r="DG393" s="32"/>
      <c r="DH393" s="32"/>
      <c r="DI393" s="32"/>
      <c r="DJ393" s="32"/>
      <c r="DK393" s="32"/>
      <c r="DL393" s="32"/>
      <c r="DM393" s="32"/>
      <c r="DN393" s="32"/>
      <c r="DO393" s="32"/>
      <c r="DP393" s="32"/>
      <c r="DQ393" s="32"/>
      <c r="DR393" s="32"/>
      <c r="DS393" s="32"/>
      <c r="DT393" s="32"/>
      <c r="DU393" s="32"/>
      <c r="DV393" s="32"/>
      <c r="DW393" s="32"/>
      <c r="DX393" s="32"/>
      <c r="DY393" s="32"/>
      <c r="DZ393" s="32"/>
      <c r="EA393" s="32"/>
      <c r="EB393" s="32"/>
      <c r="EC393" s="32"/>
      <c r="ED393" s="32"/>
      <c r="EE393" s="32"/>
      <c r="EF393" s="32"/>
      <c r="EG393" s="32"/>
    </row>
    <row r="394" spans="43:137" x14ac:dyDescent="0.25">
      <c r="AQ394" s="32"/>
      <c r="AR394" s="32"/>
      <c r="AS394" s="32"/>
      <c r="AT394" s="32"/>
      <c r="AU394" s="32"/>
      <c r="AV394" s="32"/>
      <c r="AW394" s="32"/>
      <c r="AX394" s="32"/>
      <c r="AY394" s="32"/>
      <c r="AZ394" s="32"/>
      <c r="BA394" s="32"/>
      <c r="BB394" s="32"/>
      <c r="BC394" s="32"/>
      <c r="BD394" s="32"/>
      <c r="BE394" s="32"/>
      <c r="BF394" s="32"/>
      <c r="BG394" s="32"/>
      <c r="BH394" s="32"/>
      <c r="BI394" s="32"/>
      <c r="BJ394" s="32"/>
      <c r="BK394" s="32"/>
      <c r="BL394" s="32"/>
      <c r="BM394" s="32"/>
      <c r="BN394" s="32"/>
      <c r="BO394" s="32"/>
      <c r="BP394" s="32"/>
      <c r="BQ394" s="32"/>
      <c r="BR394" s="32"/>
      <c r="BS394" s="32"/>
      <c r="BT394" s="32"/>
      <c r="BU394" s="32"/>
      <c r="BV394" s="32"/>
      <c r="BW394" s="32"/>
      <c r="BX394" s="32"/>
      <c r="BY394" s="32"/>
      <c r="BZ394" s="32"/>
      <c r="CA394" s="32"/>
      <c r="CB394" s="32"/>
      <c r="CC394" s="32"/>
      <c r="CD394" s="32"/>
      <c r="CE394" s="32"/>
      <c r="CF394" s="32"/>
      <c r="CG394" s="32"/>
      <c r="CH394" s="32"/>
      <c r="CI394" s="32"/>
      <c r="CJ394" s="32"/>
      <c r="CK394" s="32"/>
      <c r="CL394" s="32"/>
      <c r="CM394" s="32"/>
      <c r="CN394" s="32"/>
      <c r="CO394" s="32"/>
      <c r="CP394" s="32"/>
      <c r="CQ394" s="32"/>
      <c r="CR394" s="32"/>
      <c r="CS394" s="32"/>
      <c r="CT394" s="32"/>
      <c r="CU394" s="32"/>
      <c r="CV394" s="32"/>
      <c r="CW394" s="32"/>
      <c r="CX394" s="32"/>
      <c r="CY394" s="32"/>
      <c r="CZ394" s="32"/>
      <c r="DA394" s="32"/>
      <c r="DB394" s="32"/>
      <c r="DC394" s="32"/>
      <c r="DD394" s="32"/>
      <c r="DE394" s="32"/>
      <c r="DF394" s="32"/>
      <c r="DG394" s="32"/>
      <c r="DH394" s="32"/>
      <c r="DI394" s="32"/>
      <c r="DJ394" s="32"/>
      <c r="DK394" s="32"/>
      <c r="DL394" s="32"/>
      <c r="DM394" s="32"/>
      <c r="DN394" s="32"/>
      <c r="DO394" s="32"/>
      <c r="DP394" s="32"/>
      <c r="DQ394" s="32"/>
      <c r="DR394" s="32"/>
      <c r="DS394" s="32"/>
      <c r="DT394" s="32"/>
      <c r="DU394" s="32"/>
      <c r="DV394" s="32"/>
      <c r="DW394" s="32"/>
      <c r="DX394" s="32"/>
      <c r="DY394" s="32"/>
      <c r="DZ394" s="32"/>
      <c r="EA394" s="32"/>
      <c r="EB394" s="32"/>
      <c r="EC394" s="32"/>
      <c r="ED394" s="32"/>
      <c r="EE394" s="32"/>
      <c r="EF394" s="32"/>
      <c r="EG394" s="32"/>
    </row>
    <row r="395" spans="43:137" x14ac:dyDescent="0.25">
      <c r="AQ395" s="32"/>
      <c r="AR395" s="32"/>
      <c r="AS395" s="32"/>
      <c r="AT395" s="32"/>
      <c r="AU395" s="32"/>
      <c r="AV395" s="32"/>
      <c r="AW395" s="32"/>
      <c r="AX395" s="32"/>
      <c r="AY395" s="32"/>
      <c r="AZ395" s="32"/>
      <c r="BA395" s="32"/>
      <c r="BB395" s="32"/>
      <c r="BC395" s="32"/>
      <c r="BD395" s="32"/>
      <c r="BE395" s="32"/>
      <c r="BF395" s="32"/>
      <c r="BG395" s="32"/>
      <c r="BH395" s="32"/>
      <c r="BI395" s="32"/>
      <c r="BJ395" s="32"/>
      <c r="BK395" s="32"/>
      <c r="BL395" s="32"/>
      <c r="BM395" s="32"/>
      <c r="BN395" s="32"/>
      <c r="BO395" s="32"/>
      <c r="BP395" s="32"/>
      <c r="BQ395" s="32"/>
      <c r="BR395" s="32"/>
      <c r="BS395" s="32"/>
      <c r="BT395" s="32"/>
      <c r="BU395" s="32"/>
      <c r="BV395" s="32"/>
      <c r="BW395" s="32"/>
      <c r="BX395" s="32"/>
      <c r="BY395" s="32"/>
      <c r="BZ395" s="32"/>
      <c r="CA395" s="32"/>
      <c r="CB395" s="32"/>
      <c r="CC395" s="32"/>
      <c r="CD395" s="32"/>
      <c r="CE395" s="32"/>
      <c r="CF395" s="32"/>
      <c r="CG395" s="32"/>
      <c r="CH395" s="32"/>
      <c r="CI395" s="32"/>
      <c r="CJ395" s="32"/>
      <c r="CK395" s="32"/>
      <c r="CL395" s="32"/>
      <c r="CM395" s="32"/>
      <c r="CN395" s="32"/>
      <c r="CO395" s="32"/>
      <c r="CP395" s="32"/>
      <c r="CQ395" s="32"/>
      <c r="CR395" s="32"/>
      <c r="CS395" s="32"/>
      <c r="CT395" s="32"/>
      <c r="CU395" s="32"/>
      <c r="CV395" s="32"/>
      <c r="CW395" s="32"/>
      <c r="CX395" s="32"/>
      <c r="CY395" s="32"/>
      <c r="CZ395" s="32"/>
      <c r="DA395" s="32"/>
      <c r="DB395" s="32"/>
      <c r="DC395" s="32"/>
      <c r="DD395" s="32"/>
      <c r="DE395" s="32"/>
      <c r="DF395" s="32"/>
      <c r="DG395" s="32"/>
      <c r="DH395" s="32"/>
      <c r="DI395" s="32"/>
      <c r="DJ395" s="32"/>
      <c r="DK395" s="32"/>
      <c r="DL395" s="32"/>
      <c r="DM395" s="32"/>
      <c r="DN395" s="32"/>
      <c r="DO395" s="32"/>
      <c r="DP395" s="32"/>
      <c r="DQ395" s="32"/>
      <c r="DR395" s="32"/>
      <c r="DS395" s="32"/>
      <c r="DT395" s="32"/>
      <c r="DU395" s="32"/>
      <c r="DV395" s="32"/>
      <c r="DW395" s="32"/>
      <c r="DX395" s="32"/>
      <c r="DY395" s="32"/>
      <c r="DZ395" s="32"/>
      <c r="EA395" s="32"/>
      <c r="EB395" s="32"/>
      <c r="EC395" s="32"/>
      <c r="ED395" s="32"/>
      <c r="EE395" s="32"/>
      <c r="EF395" s="32"/>
      <c r="EG395" s="3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E7:E8"/>
    <mergeCell ref="F7:F8"/>
    <mergeCell ref="A2:M2"/>
    <mergeCell ref="A3:M3"/>
    <mergeCell ref="A4:M4"/>
    <mergeCell ref="A5:M5"/>
    <mergeCell ref="D7:D8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ignoredErrors>
    <ignoredError sqref="L223 L255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2023-03-01T14:02:19Z</dcterms:modified>
</cp:coreProperties>
</file>