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JUNIO 2022\"/>
    </mc:Choice>
  </mc:AlternateContent>
  <bookViews>
    <workbookView xWindow="0" yWindow="0" windowWidth="19200" windowHeight="11595" tabRatio="204"/>
  </bookViews>
  <sheets>
    <sheet name="New Text Document" sheetId="1" r:id="rId1"/>
  </sheets>
  <definedNames>
    <definedName name="_xlnm._FilterDatabase" localSheetId="0" hidden="1">'New Text Document'!$A$9:$L$308</definedName>
    <definedName name="_xlnm.Print_Area" localSheetId="0">'New Text Document'!$A$1:$L$257</definedName>
    <definedName name="_xlnm.Print_Titles" localSheetId="0">'New Text Document'!$1:$8</definedName>
    <definedName name="Z_204BDDCD_F0EA_4D68_8827_ED13C8623E2D_.wvu.Cols" localSheetId="0" hidden="1">'New Text Document'!$AY:$AY</definedName>
    <definedName name="Z_204BDDCD_F0EA_4D68_8827_ED13C8623E2D_.wvu.FilterData" localSheetId="0" hidden="1">'New Text Document'!$A$9:$L$308</definedName>
    <definedName name="Z_204BDDCD_F0EA_4D68_8827_ED13C8623E2D_.wvu.PrintArea" localSheetId="0" hidden="1">'New Text Document'!$A$1:$L$257</definedName>
    <definedName name="Z_204BDDCD_F0EA_4D68_8827_ED13C8623E2D_.wvu.PrintTitles" localSheetId="0" hidden="1">'New Text Document'!$1:$8</definedName>
  </definedNames>
  <calcPr calcId="152511"/>
  <customWorkbookViews>
    <customWorkbookView name="68" guid="{204BDDCD-F0EA-4D68-8827-ED13C8623E2D}" maximized="1" xWindow="-8" yWindow="-8" windowWidth="1296" windowHeight="1000" tabRatio="204" activeSheetId="1"/>
  </customWorkbookViews>
</workbook>
</file>

<file path=xl/calcChain.xml><?xml version="1.0" encoding="utf-8"?>
<calcChain xmlns="http://schemas.openxmlformats.org/spreadsheetml/2006/main">
  <c r="L147" i="1" l="1"/>
  <c r="K195" i="1"/>
  <c r="K147" i="1"/>
  <c r="J147" i="1"/>
  <c r="J44" i="1"/>
  <c r="I214" i="1"/>
  <c r="I147" i="1"/>
  <c r="H239" i="1"/>
  <c r="H214" i="1"/>
  <c r="H147" i="1"/>
  <c r="H129" i="1"/>
  <c r="G239" i="1" l="1"/>
  <c r="F239" i="1"/>
  <c r="F237" i="1"/>
  <c r="F232" i="1"/>
  <c r="F214" i="1"/>
  <c r="F209" i="1"/>
  <c r="F205" i="1"/>
  <c r="F168" i="1"/>
  <c r="F147" i="1"/>
  <c r="F133" i="1"/>
  <c r="F129" i="1"/>
  <c r="F116" i="1"/>
  <c r="F109" i="1"/>
  <c r="F105" i="1"/>
  <c r="F101" i="1"/>
  <c r="F90" i="1"/>
  <c r="F64" i="1"/>
  <c r="F44" i="1"/>
  <c r="F34" i="1"/>
  <c r="F30" i="1"/>
  <c r="F26" i="1"/>
  <c r="F21" i="1"/>
  <c r="F15" i="1"/>
  <c r="F11" i="1"/>
  <c r="G147" i="1"/>
  <c r="G122" i="1"/>
  <c r="F201" i="1"/>
  <c r="F220" i="1" l="1"/>
  <c r="B239" i="1"/>
  <c r="F176" i="1"/>
  <c r="F172" i="1"/>
  <c r="F163" i="1"/>
  <c r="F139" i="1"/>
  <c r="F122" i="1"/>
  <c r="L205" i="1"/>
  <c r="K205" i="1"/>
  <c r="J205" i="1"/>
  <c r="I205" i="1"/>
  <c r="H205" i="1"/>
  <c r="G205" i="1"/>
  <c r="G201" i="1"/>
  <c r="H201" i="1"/>
  <c r="I201" i="1"/>
  <c r="J201" i="1"/>
  <c r="K201" i="1"/>
  <c r="L201" i="1"/>
  <c r="F195" i="1"/>
  <c r="L194" i="1"/>
  <c r="J195" i="1"/>
  <c r="H195" i="1"/>
  <c r="G194" i="1"/>
  <c r="I194" i="1"/>
  <c r="L193" i="1"/>
  <c r="G193" i="1"/>
  <c r="I193" i="1"/>
  <c r="I182" i="1"/>
  <c r="I239" i="1" s="1"/>
  <c r="K182" i="1"/>
  <c r="L182" i="1"/>
  <c r="J182" i="1"/>
  <c r="H182" i="1"/>
  <c r="G182" i="1"/>
  <c r="F182" i="1"/>
  <c r="L176" i="1"/>
  <c r="K176" i="1"/>
  <c r="J176" i="1"/>
  <c r="I176" i="1"/>
  <c r="H176" i="1"/>
  <c r="G176" i="1"/>
  <c r="L122" i="1"/>
  <c r="K122" i="1"/>
  <c r="J122" i="1"/>
  <c r="I122" i="1"/>
  <c r="H122" i="1"/>
  <c r="L232" i="1" l="1"/>
  <c r="K232" i="1"/>
  <c r="J232" i="1"/>
  <c r="I232" i="1"/>
  <c r="H232" i="1"/>
  <c r="G232" i="1"/>
  <c r="L220" i="1"/>
  <c r="K220" i="1"/>
  <c r="J220" i="1"/>
  <c r="I220" i="1"/>
  <c r="H220" i="1"/>
  <c r="G220" i="1"/>
  <c r="L214" i="1"/>
  <c r="K214" i="1"/>
  <c r="J214" i="1"/>
  <c r="G214" i="1"/>
  <c r="L101" i="1"/>
  <c r="K101" i="1"/>
  <c r="J101" i="1"/>
  <c r="I101" i="1"/>
  <c r="H101" i="1"/>
  <c r="K34" i="1" l="1"/>
  <c r="J26" i="1"/>
  <c r="H94" i="1"/>
  <c r="G113" i="1" l="1"/>
  <c r="G237" i="1"/>
  <c r="H237" i="1"/>
  <c r="I237" i="1"/>
  <c r="J237" i="1"/>
  <c r="K237" i="1"/>
  <c r="G209" i="1"/>
  <c r="H209" i="1"/>
  <c r="I209" i="1"/>
  <c r="J209" i="1"/>
  <c r="K209" i="1"/>
  <c r="L209" i="1"/>
  <c r="H168" i="1"/>
  <c r="J168" i="1"/>
  <c r="K168" i="1"/>
  <c r="L168" i="1"/>
  <c r="I166" i="1"/>
  <c r="G166" i="1"/>
  <c r="H163" i="1"/>
  <c r="J163" i="1"/>
  <c r="K163" i="1"/>
  <c r="L161" i="1"/>
  <c r="L160" i="1"/>
  <c r="G155" i="1"/>
  <c r="H155" i="1"/>
  <c r="I155" i="1"/>
  <c r="J155" i="1"/>
  <c r="K155" i="1"/>
  <c r="L155" i="1"/>
  <c r="F155" i="1"/>
  <c r="L129" i="1"/>
  <c r="K129" i="1"/>
  <c r="J129" i="1"/>
  <c r="I126" i="1"/>
  <c r="G126" i="1"/>
  <c r="G129" i="1" s="1"/>
  <c r="I125" i="1"/>
  <c r="G109" i="1"/>
  <c r="H109" i="1"/>
  <c r="I109" i="1"/>
  <c r="J109" i="1"/>
  <c r="K109" i="1"/>
  <c r="L109" i="1"/>
  <c r="J90" i="1"/>
  <c r="H60" i="1"/>
  <c r="F60" i="1"/>
  <c r="I129" i="1" l="1"/>
  <c r="K29" i="1"/>
  <c r="L29" i="1" s="1"/>
  <c r="J139" i="1" l="1"/>
  <c r="H139" i="1"/>
  <c r="J133" i="1"/>
  <c r="K139" i="1"/>
  <c r="I138" i="1"/>
  <c r="I139" i="1" s="1"/>
  <c r="H116" i="1"/>
  <c r="J116" i="1"/>
  <c r="K116" i="1"/>
  <c r="L116" i="1"/>
  <c r="J60" i="1" l="1"/>
  <c r="K60" i="1"/>
  <c r="L21" i="1"/>
  <c r="G192" i="1" l="1"/>
  <c r="I192" i="1"/>
  <c r="G191" i="1"/>
  <c r="I191" i="1"/>
  <c r="L71" i="1"/>
  <c r="L48" i="1"/>
  <c r="J21" i="1"/>
  <c r="I21" i="1"/>
  <c r="H21" i="1"/>
  <c r="G21" i="1"/>
  <c r="L15" i="1"/>
  <c r="K15" i="1"/>
  <c r="J15" i="1"/>
  <c r="I15" i="1"/>
  <c r="H15" i="1"/>
  <c r="G15" i="1"/>
  <c r="L30" i="1"/>
  <c r="K30" i="1"/>
  <c r="J30" i="1"/>
  <c r="I30" i="1"/>
  <c r="H30" i="1"/>
  <c r="G30" i="1"/>
  <c r="L192" i="1" l="1"/>
  <c r="L94" i="1"/>
  <c r="K94" i="1"/>
  <c r="J94" i="1"/>
  <c r="I94" i="1"/>
  <c r="F94" i="1"/>
  <c r="G26" i="1"/>
  <c r="H26" i="1"/>
  <c r="I26" i="1"/>
  <c r="K26" i="1"/>
  <c r="L26" i="1"/>
  <c r="L172" i="1" l="1"/>
  <c r="L85" i="1"/>
  <c r="L44" i="1"/>
  <c r="L39" i="1"/>
  <c r="L52" i="1"/>
  <c r="L34" i="1"/>
  <c r="L68" i="1" l="1"/>
  <c r="L133" i="1"/>
  <c r="L104" i="1"/>
  <c r="L105" i="1" s="1"/>
  <c r="K105" i="1"/>
  <c r="J105" i="1"/>
  <c r="I105" i="1"/>
  <c r="H105" i="1"/>
  <c r="G105" i="1"/>
  <c r="L162" i="1"/>
  <c r="L235" i="1"/>
  <c r="L237" i="1" s="1"/>
  <c r="G112" i="1" l="1"/>
  <c r="G116" i="1" s="1"/>
  <c r="G98" i="1" l="1"/>
  <c r="G97" i="1"/>
  <c r="G99" i="1"/>
  <c r="K44" i="1"/>
  <c r="H44" i="1"/>
  <c r="I42" i="1"/>
  <c r="G42" i="1"/>
  <c r="G101" i="1" l="1"/>
  <c r="K172" i="1"/>
  <c r="J172" i="1"/>
  <c r="I172" i="1"/>
  <c r="H172" i="1"/>
  <c r="G172" i="1"/>
  <c r="K85" i="1"/>
  <c r="J85" i="1"/>
  <c r="I85" i="1"/>
  <c r="H85" i="1"/>
  <c r="G85" i="1"/>
  <c r="F85" i="1"/>
  <c r="J52" i="1" l="1"/>
  <c r="I52" i="1"/>
  <c r="H52" i="1"/>
  <c r="G52" i="1"/>
  <c r="F52" i="1"/>
  <c r="J34" i="1"/>
  <c r="I34" i="1"/>
  <c r="H34" i="1"/>
  <c r="G34" i="1"/>
  <c r="H90" i="1" l="1"/>
  <c r="H11" i="1" l="1"/>
  <c r="J11" i="1"/>
  <c r="H39" i="1"/>
  <c r="H48" i="1"/>
  <c r="J48" i="1"/>
  <c r="J239" i="1" s="1"/>
  <c r="I68" i="1"/>
  <c r="J68" i="1"/>
  <c r="H73" i="1"/>
  <c r="J73" i="1"/>
  <c r="G77" i="1"/>
  <c r="H77" i="1"/>
  <c r="I77" i="1"/>
  <c r="H81" i="1"/>
  <c r="J81" i="1"/>
  <c r="F81" i="1"/>
  <c r="F77" i="1"/>
  <c r="F73" i="1"/>
  <c r="F68" i="1"/>
  <c r="F48" i="1"/>
  <c r="F39" i="1"/>
  <c r="I186" i="1"/>
  <c r="G186" i="1"/>
  <c r="I187" i="1"/>
  <c r="G187" i="1"/>
  <c r="I189" i="1"/>
  <c r="G189" i="1"/>
  <c r="I188" i="1"/>
  <c r="G188" i="1"/>
  <c r="I190" i="1"/>
  <c r="G190" i="1"/>
  <c r="I185" i="1"/>
  <c r="G185" i="1"/>
  <c r="K77" i="1"/>
  <c r="I71" i="1"/>
  <c r="G71" i="1"/>
  <c r="J64" i="1"/>
  <c r="H64" i="1"/>
  <c r="I63" i="1"/>
  <c r="I64" i="1" s="1"/>
  <c r="G63" i="1"/>
  <c r="G64" i="1" s="1"/>
  <c r="I55" i="1"/>
  <c r="I60" i="1" s="1"/>
  <c r="G55" i="1"/>
  <c r="G60" i="1" s="1"/>
  <c r="G38" i="1"/>
  <c r="G195" i="1" l="1"/>
  <c r="I195" i="1"/>
  <c r="L190" i="1"/>
  <c r="L188" i="1"/>
  <c r="L189" i="1"/>
  <c r="L187" i="1"/>
  <c r="K63" i="1"/>
  <c r="L63" i="1" s="1"/>
  <c r="L64" i="1" s="1"/>
  <c r="I159" i="1"/>
  <c r="G159" i="1"/>
  <c r="G43" i="1"/>
  <c r="G44" i="1" s="1"/>
  <c r="I43" i="1"/>
  <c r="I44" i="1" s="1"/>
  <c r="G10" i="1"/>
  <c r="G11" i="1" s="1"/>
  <c r="L186" i="1" l="1"/>
  <c r="L195" i="1" s="1"/>
  <c r="L73" i="1"/>
  <c r="K64" i="1"/>
  <c r="L55" i="1"/>
  <c r="L60" i="1" s="1"/>
  <c r="I158" i="1"/>
  <c r="I163" i="1" s="1"/>
  <c r="G158" i="1"/>
  <c r="G163" i="1" s="1"/>
  <c r="K21" i="1" l="1"/>
  <c r="L163" i="1"/>
  <c r="G136" i="1"/>
  <c r="I88" i="1"/>
  <c r="I90" i="1" s="1"/>
  <c r="G88" i="1"/>
  <c r="G90" i="1" s="1"/>
  <c r="G37" i="1"/>
  <c r="G39" i="1" s="1"/>
  <c r="I39" i="1"/>
  <c r="I167" i="1"/>
  <c r="I168" i="1" s="1"/>
  <c r="G167" i="1"/>
  <c r="G168" i="1" s="1"/>
  <c r="G137" i="1"/>
  <c r="L76" i="1"/>
  <c r="L77" i="1" s="1"/>
  <c r="I72" i="1"/>
  <c r="I73" i="1" s="1"/>
  <c r="G72" i="1"/>
  <c r="G73" i="1" s="1"/>
  <c r="G67" i="1"/>
  <c r="G68" i="1" s="1"/>
  <c r="G93" i="1"/>
  <c r="G139" i="1" l="1"/>
  <c r="G94" i="1"/>
  <c r="K11" i="1"/>
  <c r="I11" i="1"/>
  <c r="K73" i="1"/>
  <c r="K90" i="1"/>
  <c r="K39" i="1"/>
  <c r="K68" i="1"/>
  <c r="L11" i="1" l="1"/>
  <c r="L90" i="1"/>
  <c r="L136" i="1"/>
  <c r="L139" i="1" s="1"/>
  <c r="L239" i="1" s="1"/>
  <c r="I112" i="1" l="1"/>
  <c r="I113" i="1"/>
  <c r="I80" i="1"/>
  <c r="I81" i="1" s="1"/>
  <c r="G80" i="1"/>
  <c r="G81" i="1" s="1"/>
  <c r="I48" i="1"/>
  <c r="G47" i="1"/>
  <c r="G48" i="1" s="1"/>
  <c r="I116" i="1" l="1"/>
  <c r="K81" i="1"/>
  <c r="K48" i="1"/>
  <c r="K239" i="1" s="1"/>
  <c r="L81" i="1" l="1"/>
  <c r="L80" i="1"/>
</calcChain>
</file>

<file path=xl/sharedStrings.xml><?xml version="1.0" encoding="utf-8"?>
<sst xmlns="http://schemas.openxmlformats.org/spreadsheetml/2006/main" count="531" uniqueCount="216">
  <si>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</si>
  <si>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</si>
  <si>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</si>
  <si>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</si>
  <si>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</si>
  <si>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</si>
  <si>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</si>
  <si>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</si>
  <si>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</si>
  <si>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</si>
  <si>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</si>
  <si>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</si>
  <si>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Fecha  Termino</t>
  </si>
  <si>
    <t>Nombre</t>
  </si>
  <si>
    <t xml:space="preserve">Subtotal </t>
  </si>
  <si>
    <t xml:space="preserve">Total general: </t>
  </si>
  <si>
    <t>ANALISTA</t>
  </si>
  <si>
    <t>TECNICO</t>
  </si>
  <si>
    <t>CHARINA RODRIGUEZ</t>
  </si>
  <si>
    <t>LIZZY ALEXANDRA FRIAS NUÑEZ</t>
  </si>
  <si>
    <t>ENCARGADO(A)</t>
  </si>
  <si>
    <t>EDILI PEREZ VALLEJO</t>
  </si>
  <si>
    <t>DEPARTAMENTO DE RECURSOS HUMANOS - ONE</t>
  </si>
  <si>
    <t>AMADA RAMONA MARTINEZ FERREIRAS</t>
  </si>
  <si>
    <t>DIRECTORA ADMINISTRATIVA</t>
  </si>
  <si>
    <t>CLARIBEL VIZCAINO PEGUERO</t>
  </si>
  <si>
    <t>YAJAIRA ANTONIA FELIZ RAMIREZ</t>
  </si>
  <si>
    <t>ENCARGADO (O)</t>
  </si>
  <si>
    <t>CRISTINA CABRERA PEREZ</t>
  </si>
  <si>
    <t>DIRECCION DE ESTADISTICAS ECONOMICAS- ONE</t>
  </si>
  <si>
    <t>AUGUSTO VIRGILIO DE LOS SANTOS ALMANZAR</t>
  </si>
  <si>
    <t>DIRECTOR (A)</t>
  </si>
  <si>
    <t>RAUL EMILIO DESENA GALARZA</t>
  </si>
  <si>
    <t>PERLA MASSIEL ROSARIO FABIAN</t>
  </si>
  <si>
    <t>LEA ELIZABETH PAYANO SANTANA</t>
  </si>
  <si>
    <t>ENCARGADO(A) OFICINA ACCESO</t>
  </si>
  <si>
    <t>LEYDA ALTAGRACIA DAMBLAU</t>
  </si>
  <si>
    <t>TECNICO DE RECURSOS HUMANOS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</si>
  <si>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</si>
  <si>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</si>
  <si>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</si>
  <si>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</si>
  <si>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</si>
  <si>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</si>
  <si>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</si>
  <si>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</si>
  <si>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</si>
  <si>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</si>
  <si>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</si>
  <si>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</si>
  <si>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</si>
  <si>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</si>
  <si>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</si>
  <si>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</si>
  <si>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</si>
  <si>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</si>
  <si>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</si>
  <si>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</si>
  <si>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</si>
  <si>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</si>
  <si>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DIVISION DE COORDINACION ACADEMICA-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</si>
  <si>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</si>
  <si>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</si>
  <si>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</si>
  <si>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</si>
  <si>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</si>
  <si>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</si>
  <si>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</si>
  <si>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</si>
  <si>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</si>
  <si>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</si>
  <si>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</si>
  <si>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</si>
  <si>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</si>
  <si>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</si>
  <si>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 xml:space="preserve">AIMEE ARVEL0 GENAO </t>
  </si>
  <si>
    <t>LUIS MANUEL PEÑA SEGURA</t>
  </si>
  <si>
    <t>DANIEL ALEJANDRO DE OLEO SEGURA</t>
  </si>
  <si>
    <t xml:space="preserve">LORENY TORRES KING </t>
  </si>
  <si>
    <t>DIVISION DE RELACIONES INTERNACIONALES-ONE</t>
  </si>
  <si>
    <t>RUTH NAOMI MATEO ABREU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</si>
  <si>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</si>
  <si>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</si>
  <si>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</si>
  <si>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</si>
  <si>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</si>
  <si>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ENCARGADO</t>
  </si>
  <si>
    <t>DIRRECCION DE ESTADISTICAS DEMOGRAFICAS, SOCIALES Y AMBIENTALES- ONE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</si>
  <si>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</si>
  <si>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</si>
  <si>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</si>
  <si>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</si>
  <si>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</si>
  <si>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 xml:space="preserve">         TECNICO ADMINISTRATIVO</t>
  </si>
  <si>
    <t>DIVISION DE PRESUPUESTO-ONE</t>
  </si>
  <si>
    <t xml:space="preserve">DACHEL  ESTEFANY MONEGRO </t>
  </si>
  <si>
    <t xml:space="preserve">ANALISTA </t>
  </si>
  <si>
    <t>JACMAEL LINARES GOMEZ</t>
  </si>
  <si>
    <t>SOPORTE TECNICO</t>
  </si>
  <si>
    <t xml:space="preserve">JOSE ANTONIO DIAZ RAMIREZ </t>
  </si>
  <si>
    <t>RODOLFO GABRIEL JIMENEZ ARIAS</t>
  </si>
  <si>
    <t xml:space="preserve">SILL NATANAEL BATISTA PERDOMO </t>
  </si>
  <si>
    <t xml:space="preserve">            4/9/2021</t>
  </si>
  <si>
    <t xml:space="preserve">            1/9/2021</t>
  </si>
  <si>
    <t>Genero</t>
  </si>
  <si>
    <t>DIVISION DE ADMINISTRACION DE SERVICIOS TIC- ONE</t>
  </si>
  <si>
    <t>RAVEL ELIAS DOMINGUEZ MEDINA</t>
  </si>
  <si>
    <t>DIVISION DE OPERACIONES DE ENCUESTA-ONE</t>
  </si>
  <si>
    <t>COORDINADOR DE CAMPO</t>
  </si>
  <si>
    <t>EDUARDO MIGUEL CACERES ROQUE</t>
  </si>
  <si>
    <t>Subtotal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</si>
  <si>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</si>
  <si>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</si>
  <si>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</si>
  <si>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</si>
  <si>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</si>
  <si>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</si>
  <si>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</si>
  <si>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>DESARROLLADOR DE SISTEMAS</t>
  </si>
  <si>
    <t xml:space="preserve">FERMIN ANTONIO AMADOR FELIZ </t>
  </si>
  <si>
    <t xml:space="preserve">LUIS ARIEL ALEJO APONTE </t>
  </si>
  <si>
    <t>ANALISTA DE RELACIONES INTERN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</si>
  <si>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</si>
  <si>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</si>
  <si>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</si>
  <si>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</si>
  <si>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DIVISION DE SERVICIOS GENERALES</t>
  </si>
  <si>
    <t xml:space="preserve">DIVISION DE ACCESO A LA INFORMACION PUBLICA 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</si>
  <si>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</si>
  <si>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</si>
  <si>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</si>
  <si>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</si>
  <si>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</si>
  <si>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COORDINADOR (A)</t>
  </si>
  <si>
    <t>Nómina de Empleados Temporales</t>
  </si>
  <si>
    <t xml:space="preserve">SORILENNY CLARIBEL CUSTODIO BRITO </t>
  </si>
  <si>
    <t xml:space="preserve">            1/2/2022</t>
  </si>
  <si>
    <t xml:space="preserve">COORDINADOR </t>
  </si>
  <si>
    <t>MERILAYNE DEL CARMEN COLLADO RODRIG</t>
  </si>
  <si>
    <t>TECNICO DE ACCESO A LA INFORM</t>
  </si>
  <si>
    <t xml:space="preserve">PERLA PALOMA CASTILLO PUJOLS </t>
  </si>
  <si>
    <t>COORDINADORA</t>
  </si>
  <si>
    <t xml:space="preserve">KARMYGUERHO ANTOINE CORPORAN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</si>
  <si>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</si>
  <si>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</si>
  <si>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</si>
  <si>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</si>
  <si>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ANALISTA DE ESTADISTICAS ESTR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</si>
  <si>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</si>
  <si>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</si>
  <si>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</si>
  <si>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</si>
  <si>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</si>
  <si>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>LEONALDO JOSE EVE NUÑEZ</t>
  </si>
  <si>
    <t xml:space="preserve">NATHANIEL FRANCISCO DE JESUS REYES </t>
  </si>
  <si>
    <t>YULEIKA INES BERIGUETE RAMIREZ</t>
  </si>
  <si>
    <t>LAURA INOEMA RODRIGUEZ CRUZ</t>
  </si>
  <si>
    <t>TENICO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</si>
  <si>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</si>
  <si>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</si>
  <si>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</si>
  <si>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</si>
  <si>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NICODEL SANTANA GALVA</t>
  </si>
  <si>
    <t>TECNICO SECTORIAL</t>
  </si>
  <si>
    <t xml:space="preserve">IVAN ROBINSON PEREZ FAMILIA 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</si>
  <si>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</si>
  <si>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</si>
  <si>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</si>
  <si>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</si>
  <si>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</si>
  <si>
    <t>SECCION DE REGISTRO, CONTROL Y NÓMINAS- ONE</t>
  </si>
  <si>
    <t>DIVISION DE PROCESAMIENTO DE CENSOS Y ENCUESTAS- ONE</t>
  </si>
  <si>
    <t>MARIA VICTORIA DE LA ROSA PAULINO</t>
  </si>
  <si>
    <t>DIVISION DE DISEÑO Y ANALISIS- ONE</t>
  </si>
  <si>
    <t>YSABEL MARTINEZ MOREL</t>
  </si>
  <si>
    <t>ANALISTA DE DISEÑO CONCEPTUAL</t>
  </si>
  <si>
    <t>GABRIELA FIGUEREO RUDECINDO</t>
  </si>
  <si>
    <t xml:space="preserve">ANALISTA  </t>
  </si>
  <si>
    <t>SIMONE ALEXANDRA MORILLO PEREZ</t>
  </si>
  <si>
    <t>NIDIA KATYUSCA SANTANA HEREDIA</t>
  </si>
  <si>
    <t>LEIDY DARHIANA ZABALA DE LOS SANTOS</t>
  </si>
  <si>
    <t>LIBNY MICHOL TALMA MENA</t>
  </si>
  <si>
    <t>ARNALDO ANDRES CASTILLO MANDE</t>
  </si>
  <si>
    <t>KEINA CESARINA VIDAL OGANDO</t>
  </si>
  <si>
    <t>LUIS ALEJANDRO RODRIGUEZ CID</t>
  </si>
  <si>
    <t>PAOLA MINERVA FELIZ FELIZ</t>
  </si>
  <si>
    <t>DIVISION DE ESTADISTICAS SECTORIALES- ONE</t>
  </si>
  <si>
    <t>YUMIRCA ALTAGRACIA MATOS MELO</t>
  </si>
  <si>
    <t>ANALISTA SECTORIAL</t>
  </si>
  <si>
    <t>DEPARTAMENTO DE METODOLOGIAS- ONE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</si>
  <si>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</si>
  <si>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</si>
  <si>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</si>
  <si>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</si>
  <si>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MILTON ELIAS MATEO MOYA</t>
  </si>
  <si>
    <t>JEISSY ELIZABETH PUELLO VASQUEZ</t>
  </si>
  <si>
    <t>DIOMY ALEXANDRA PEREYRA MORA</t>
  </si>
  <si>
    <t xml:space="preserve">DIEGO ARMANDO GOMEZ FERNANDEZ </t>
  </si>
  <si>
    <t xml:space="preserve">OELYS GARCIA DIAZ </t>
  </si>
  <si>
    <t>PERLA MASSIEL ARIAS ARAGONES</t>
  </si>
  <si>
    <t>PATRICIA MARIA CRUZ CORNELIO</t>
  </si>
  <si>
    <t xml:space="preserve">PAOLA MELISSA ORTEGA BURGOS </t>
  </si>
  <si>
    <t>MERCEDES INES DE LOS SANTOS DIAZ</t>
  </si>
  <si>
    <t>COORDINADOR ADMINISTRATIVA</t>
  </si>
  <si>
    <t>GABRIEL ANTONIO ASCENCIO SANTOS</t>
  </si>
  <si>
    <t>GISSELLE JOHANNA ZORRILLA GREEN</t>
  </si>
  <si>
    <t>ANALISTA DE ESTADISTICA SECTO</t>
  </si>
  <si>
    <t>DEPARTAMENTO DE ESTADISTICAS DEMOGRAFICAS Y SOCIALES-ONE</t>
  </si>
  <si>
    <t>MANUELA GARCIA BALBUENA</t>
  </si>
  <si>
    <t xml:space="preserve">ALEXANDER RAMIREZ ARAUJO </t>
  </si>
  <si>
    <t>MARIA ANDREINA CUEVAS AUGUISTEN</t>
  </si>
  <si>
    <t>CRISMAIRY MALENNY JIMENEZ MENA</t>
  </si>
  <si>
    <t>DEPARTAMENTO DE NORMATIVAS Y METODOLOGIA-ONE</t>
  </si>
  <si>
    <t xml:space="preserve">                                    </t>
  </si>
  <si>
    <t xml:space="preserve">                                                                                                          </t>
  </si>
  <si>
    <t>Mes de Junio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</si>
</sst>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1">
    <xf numFmtId="0" fontId="0" fillId="0" borderId="0" xfId="0"/>
    <xf numFmtId="14" fontId="0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4" fontId="0" fillId="0" borderId="0" xfId="0" applyNumberFormat="1" applyFont="1" applyBorder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14" fontId="0" fillId="0" borderId="0" xfId="0" applyNumberFormat="1" applyFont="1" applyAlignment="1">
      <alignment horizontal="center"/>
    </xf>
    <xf numFmtId="14" fontId="0" fillId="0" borderId="0" xfId="0" applyNumberFormat="1" applyFont="1" applyBorder="1" applyAlignment="1">
      <alignment horizontal="center" vertical="center"/>
    </xf>
    <xf numFmtId="4" fontId="16" fillId="0" borderId="0" xfId="0" applyNumberFormat="1" applyFont="1" applyFill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Fill="1" applyAlignment="1">
      <alignment horizontal="center"/>
    </xf>
    <xf numFmtId="0" fontId="0" fillId="0" borderId="0" xfId="0" applyNumberFormat="1" applyAlignment="1">
      <alignment horizont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/>
    </xf>
    <xf numFmtId="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/>
    </xf>
    <xf numFmtId="0" fontId="22" fillId="33" borderId="0" xfId="0" applyFont="1" applyFill="1" applyAlignment="1">
      <alignment horizontal="center"/>
    </xf>
    <xf numFmtId="0" fontId="0" fillId="0" borderId="0" xfId="0" applyFont="1" applyFill="1" applyAlignment="1">
      <alignment horizontal="center"/>
    </xf>
    <xf numFmtId="4" fontId="0" fillId="0" borderId="0" xfId="0" applyNumberFormat="1" applyFont="1" applyFill="1" applyAlignment="1">
      <alignment horizontal="center" vertical="center"/>
    </xf>
    <xf numFmtId="14" fontId="0" fillId="0" borderId="0" xfId="0" applyNumberFormat="1" applyFont="1" applyFill="1" applyAlignment="1">
      <alignment horizontal="center"/>
    </xf>
    <xf numFmtId="14" fontId="0" fillId="33" borderId="0" xfId="0" applyNumberFormat="1" applyFont="1" applyFill="1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0" fontId="0" fillId="0" borderId="0" xfId="0" applyFont="1" applyAlignment="1">
      <alignment horizontal="center" vertical="center"/>
    </xf>
    <xf numFmtId="0" fontId="0" fillId="36" borderId="19" xfId="0" applyFill="1" applyBorder="1" applyAlignment="1"/>
    <xf numFmtId="0" fontId="0" fillId="36" borderId="20" xfId="0" applyFill="1" applyBorder="1" applyAlignment="1"/>
    <xf numFmtId="0" fontId="0" fillId="38" borderId="0" xfId="0" applyFont="1" applyFill="1" applyBorder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0" fillId="0" borderId="0" xfId="0" applyAlignment="1"/>
    <xf numFmtId="0" fontId="16" fillId="0" borderId="0" xfId="0" applyFont="1" applyFill="1" applyAlignment="1"/>
    <xf numFmtId="0" fontId="16" fillId="38" borderId="0" xfId="0" applyFont="1" applyFill="1" applyAlignment="1"/>
    <xf numFmtId="0" fontId="16" fillId="33" borderId="0" xfId="0" applyFont="1" applyFill="1" applyAlignment="1"/>
    <xf numFmtId="4" fontId="0" fillId="0" borderId="0" xfId="0" applyNumberFormat="1" applyAlignment="1"/>
    <xf numFmtId="0" fontId="0" fillId="0" borderId="0" xfId="0" applyNumberFormat="1" applyAlignment="1"/>
    <xf numFmtId="0" fontId="0" fillId="0" borderId="0" xfId="0" applyFont="1" applyFill="1" applyAlignment="1"/>
    <xf numFmtId="0" fontId="0" fillId="38" borderId="0" xfId="0" applyFill="1" applyAlignment="1"/>
    <xf numFmtId="0" fontId="0" fillId="38" borderId="0" xfId="0" applyFont="1" applyFill="1" applyAlignment="1"/>
    <xf numFmtId="0" fontId="0" fillId="0" borderId="0" xfId="0" applyFill="1" applyAlignment="1"/>
    <xf numFmtId="0" fontId="23" fillId="38" borderId="0" xfId="0" applyFont="1" applyFill="1" applyAlignment="1"/>
    <xf numFmtId="0" fontId="22" fillId="38" borderId="0" xfId="0" applyFont="1" applyFill="1" applyAlignment="1"/>
    <xf numFmtId="0" fontId="19" fillId="0" borderId="0" xfId="0" applyFont="1" applyAlignment="1"/>
    <xf numFmtId="0" fontId="0" fillId="37" borderId="0" xfId="0" applyFill="1" applyAlignment="1"/>
    <xf numFmtId="14" fontId="0" fillId="0" borderId="0" xfId="0" applyNumberFormat="1" applyFill="1" applyAlignment="1"/>
    <xf numFmtId="4" fontId="19" fillId="0" borderId="0" xfId="0" applyNumberFormat="1" applyFont="1" applyAlignment="1"/>
    <xf numFmtId="43" fontId="0" fillId="37" borderId="0" xfId="1" applyFont="1" applyFill="1" applyAlignment="1">
      <alignment wrapText="1"/>
    </xf>
    <xf numFmtId="43" fontId="0" fillId="0" borderId="0" xfId="1" applyFont="1" applyFill="1" applyAlignment="1">
      <alignment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0" fontId="16" fillId="0" borderId="0" xfId="0" applyFont="1" applyBorder="1" applyAlignment="1">
      <alignment horizontal="left" vertical="center"/>
    </xf>
    <xf numFmtId="14" fontId="0" fillId="0" borderId="0" xfId="1" applyNumberFormat="1" applyFont="1" applyBorder="1" applyAlignment="1">
      <alignment horizontal="center" vertical="center" wrapText="1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43" fontId="16" fillId="0" borderId="0" xfId="1" applyFont="1" applyBorder="1" applyAlignment="1"/>
    <xf numFmtId="43" fontId="16" fillId="33" borderId="0" xfId="1" applyFont="1" applyFill="1" applyAlignment="1">
      <alignment horizontal="center" wrapText="1"/>
    </xf>
    <xf numFmtId="0" fontId="0" fillId="0" borderId="0" xfId="0" applyFont="1" applyFill="1" applyBorder="1" applyAlignment="1">
      <alignment horizontal="center" vertical="center"/>
    </xf>
    <xf numFmtId="4" fontId="0" fillId="0" borderId="0" xfId="0" applyNumberFormat="1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>
      <alignment horizontal="center" vertical="center"/>
    </xf>
    <xf numFmtId="0" fontId="16" fillId="37" borderId="0" xfId="0" applyFont="1" applyFill="1" applyAlignment="1"/>
    <xf numFmtId="4" fontId="0" fillId="37" borderId="0" xfId="0" applyNumberFormat="1" applyFont="1" applyFill="1" applyBorder="1" applyAlignment="1">
      <alignment horizontal="center" vertical="center"/>
    </xf>
    <xf numFmtId="14" fontId="0" fillId="37" borderId="0" xfId="0" applyNumberFormat="1" applyFont="1" applyFill="1" applyBorder="1" applyAlignment="1">
      <alignment horizontal="center" vertical="center"/>
    </xf>
    <xf numFmtId="4" fontId="0" fillId="33" borderId="0" xfId="0" applyNumberFormat="1" applyFont="1" applyFill="1" applyBorder="1" applyAlignment="1">
      <alignment horizontal="center" vertical="center"/>
    </xf>
    <xf numFmtId="14" fontId="0" fillId="33" borderId="0" xfId="0" applyNumberFormat="1" applyFont="1" applyFill="1" applyBorder="1" applyAlignment="1">
      <alignment horizontal="center" vertical="center"/>
    </xf>
    <xf numFmtId="0" fontId="0" fillId="33" borderId="0" xfId="0" applyFill="1" applyAlignment="1"/>
    <xf numFmtId="4" fontId="16" fillId="37" borderId="0" xfId="0" applyNumberFormat="1" applyFont="1" applyFill="1" applyAlignment="1">
      <alignment horizontal="center" vertical="center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0" fontId="19" fillId="0" borderId="0" xfId="0" applyFont="1" applyFill="1" applyAlignment="1"/>
    <xf numFmtId="43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0" fontId="19" fillId="33" borderId="0" xfId="0" applyFont="1" applyFill="1" applyAlignment="1"/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Fill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0" fontId="19" fillId="38" borderId="0" xfId="0" applyFont="1" applyFill="1" applyAlignment="1"/>
    <xf numFmtId="0" fontId="0" fillId="37" borderId="0" xfId="0" applyFont="1" applyFill="1" applyAlignment="1"/>
    <xf numFmtId="0" fontId="0" fillId="37" borderId="0" xfId="0" applyFont="1" applyFill="1" applyAlignment="1">
      <alignment horizontal="center"/>
    </xf>
    <xf numFmtId="4" fontId="0" fillId="37" borderId="0" xfId="0" applyNumberFormat="1" applyFont="1" applyFill="1" applyAlignment="1">
      <alignment horizontal="center" vertical="center"/>
    </xf>
    <xf numFmtId="14" fontId="0" fillId="37" borderId="0" xfId="0" applyNumberFormat="1" applyFont="1" applyFill="1" applyAlignment="1">
      <alignment horizontal="center"/>
    </xf>
    <xf numFmtId="0" fontId="19" fillId="37" borderId="0" xfId="0" applyFont="1" applyFill="1" applyAlignment="1"/>
    <xf numFmtId="0" fontId="16" fillId="37" borderId="0" xfId="0" applyFont="1" applyFill="1" applyAlignment="1">
      <alignment horizontal="center"/>
    </xf>
    <xf numFmtId="0" fontId="14" fillId="38" borderId="0" xfId="0" applyFont="1" applyFill="1" applyAlignment="1"/>
    <xf numFmtId="0" fontId="16" fillId="37" borderId="0" xfId="0" applyFont="1" applyFill="1" applyBorder="1" applyAlignment="1">
      <alignment horizontal="center" vertical="center"/>
    </xf>
    <xf numFmtId="0" fontId="16" fillId="33" borderId="0" xfId="0" applyFont="1" applyFill="1" applyBorder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43" fontId="16" fillId="33" borderId="0" xfId="1" applyFont="1" applyFill="1" applyAlignment="1"/>
    <xf numFmtId="43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0" fontId="0" fillId="38" borderId="0" xfId="1" applyNumberFormat="1" applyFont="1" applyFill="1" applyAlignment="1">
      <alignment horizontal="center"/>
    </xf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Border="1" applyAlignment="1">
      <alignment horizontal="left" vertical="center"/>
    </xf>
    <xf numFmtId="0" fontId="16" fillId="0" borderId="0" xfId="0" applyFont="1" applyFill="1" applyBorder="1" applyAlignment="1">
      <alignment horizontal="center" vertical="center"/>
    </xf>
    <xf numFmtId="4" fontId="16" fillId="0" borderId="0" xfId="0" applyNumberFormat="1" applyFont="1" applyFill="1" applyBorder="1" applyAlignment="1">
      <alignment horizontal="center" vertical="center"/>
    </xf>
    <xf numFmtId="14" fontId="16" fillId="0" borderId="0" xfId="0" applyNumberFormat="1" applyFont="1" applyFill="1" applyBorder="1" applyAlignment="1">
      <alignment horizontal="center" vertical="center"/>
    </xf>
    <xf numFmtId="4" fontId="16" fillId="37" borderId="0" xfId="0" applyNumberFormat="1" applyFont="1" applyFill="1" applyBorder="1" applyAlignment="1">
      <alignment horizontal="center" vertical="center"/>
    </xf>
    <xf numFmtId="14" fontId="16" fillId="37" borderId="0" xfId="0" applyNumberFormat="1" applyFont="1" applyFill="1" applyBorder="1" applyAlignment="1">
      <alignment horizontal="center" vertical="center"/>
    </xf>
    <xf numFmtId="0" fontId="0" fillId="33" borderId="0" xfId="0" applyFont="1" applyFill="1" applyAlignment="1"/>
    <xf numFmtId="0" fontId="0" fillId="0" borderId="0" xfId="0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 vertical="center"/>
    </xf>
    <xf numFmtId="14" fontId="16" fillId="37" borderId="0" xfId="0" applyNumberFormat="1" applyFont="1" applyFill="1" applyAlignment="1">
      <alignment horizontal="center"/>
    </xf>
    <xf numFmtId="0" fontId="16" fillId="37" borderId="0" xfId="0" applyFont="1" applyFill="1" applyAlignment="1">
      <alignment horizontal="center" vertical="center"/>
    </xf>
    <xf numFmtId="0" fontId="25" fillId="37" borderId="0" xfId="0" applyFont="1" applyFill="1" applyAlignment="1"/>
    <xf numFmtId="0" fontId="16" fillId="37" borderId="0" xfId="0" applyNumberFormat="1" applyFont="1" applyFill="1" applyAlignment="1">
      <alignment horizontal="center"/>
    </xf>
    <xf numFmtId="0" fontId="16" fillId="37" borderId="0" xfId="0" applyNumberFormat="1" applyFont="1" applyFill="1" applyAlignment="1"/>
    <xf numFmtId="0" fontId="16" fillId="0" borderId="0" xfId="0" applyFont="1" applyFill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43" fontId="16" fillId="37" borderId="0" xfId="1" applyFont="1" applyFill="1" applyAlignment="1"/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0" borderId="0" xfId="1" applyNumberFormat="1" applyFont="1" applyFill="1" applyAlignment="1"/>
    <xf numFmtId="0" fontId="16" fillId="0" borderId="0" xfId="0" applyFont="1" applyBorder="1" applyAlignment="1">
      <alignment horizontal="left" vertical="center"/>
    </xf>
    <xf numFmtId="0" fontId="0" fillId="38" borderId="0" xfId="0" applyFont="1" applyFill="1" applyAlignment="1">
      <alignment vertical="center"/>
    </xf>
    <xf numFmtId="14" fontId="0" fillId="38" borderId="0" xfId="0" applyNumberFormat="1" applyFont="1" applyFill="1" applyAlignment="1">
      <alignment horizontal="center" vertical="top"/>
    </xf>
    <xf numFmtId="0" fontId="0" fillId="38" borderId="0" xfId="0" applyFont="1" applyFill="1" applyAlignment="1">
      <alignment horizontal="center" vertical="top"/>
    </xf>
    <xf numFmtId="14" fontId="0" fillId="0" borderId="0" xfId="0" applyNumberFormat="1" applyAlignment="1">
      <alignment horizontal="center" vertical="top"/>
    </xf>
    <xf numFmtId="4" fontId="0" fillId="0" borderId="0" xfId="0" applyNumberFormat="1" applyAlignment="1">
      <alignment vertical="top"/>
    </xf>
    <xf numFmtId="4" fontId="0" fillId="0" borderId="0" xfId="0" applyNumberFormat="1" applyAlignment="1">
      <alignment vertical="top" wrapText="1"/>
    </xf>
    <xf numFmtId="0" fontId="0" fillId="0" borderId="0" xfId="0" applyNumberFormat="1" applyAlignment="1">
      <alignment horizontal="center" vertical="top"/>
    </xf>
    <xf numFmtId="14" fontId="16" fillId="37" borderId="0" xfId="0" applyNumberFormat="1" applyFont="1" applyFill="1" applyAlignment="1">
      <alignment horizontal="center" vertical="top"/>
    </xf>
    <xf numFmtId="0" fontId="16" fillId="37" borderId="0" xfId="0" applyNumberFormat="1" applyFont="1" applyFill="1" applyAlignment="1">
      <alignment horizontal="center" vertical="top"/>
    </xf>
    <xf numFmtId="43" fontId="1" fillId="0" borderId="0" xfId="1" applyFont="1" applyFill="1" applyAlignment="1">
      <alignment vertical="top" wrapText="1"/>
    </xf>
    <xf numFmtId="2" fontId="1" fillId="0" borderId="0" xfId="1" applyNumberFormat="1" applyFont="1" applyFill="1" applyAlignment="1">
      <alignment vertical="top" wrapText="1"/>
    </xf>
    <xf numFmtId="43" fontId="1" fillId="38" borderId="0" xfId="1" applyFont="1" applyFill="1" applyAlignment="1">
      <alignment vertical="top" wrapText="1"/>
    </xf>
    <xf numFmtId="0" fontId="0" fillId="36" borderId="20" xfId="0" applyFill="1" applyBorder="1" applyAlignment="1">
      <alignment vertical="top"/>
    </xf>
    <xf numFmtId="0" fontId="16" fillId="0" borderId="0" xfId="0" applyFont="1" applyFill="1" applyAlignment="1">
      <alignment vertical="top"/>
    </xf>
    <xf numFmtId="0" fontId="0" fillId="0" borderId="0" xfId="0" applyAlignment="1">
      <alignment vertical="top"/>
    </xf>
    <xf numFmtId="43" fontId="16" fillId="0" borderId="0" xfId="1" applyFont="1" applyFill="1" applyAlignment="1">
      <alignment vertical="top" wrapText="1"/>
    </xf>
    <xf numFmtId="43" fontId="24" fillId="0" borderId="0" xfId="1" applyFont="1" applyBorder="1" applyAlignment="1">
      <alignment vertical="top"/>
    </xf>
    <xf numFmtId="43" fontId="0" fillId="0" borderId="0" xfId="1" applyFont="1" applyFill="1" applyAlignment="1">
      <alignment vertical="top"/>
    </xf>
    <xf numFmtId="4" fontId="0" fillId="0" borderId="0" xfId="0" applyNumberFormat="1" applyFill="1" applyAlignment="1">
      <alignment vertical="top"/>
    </xf>
    <xf numFmtId="4" fontId="16" fillId="0" borderId="0" xfId="0" applyNumberFormat="1" applyFont="1" applyFill="1" applyAlignment="1">
      <alignment vertical="top"/>
    </xf>
    <xf numFmtId="4" fontId="16" fillId="33" borderId="0" xfId="0" applyNumberFormat="1" applyFont="1" applyFill="1" applyAlignment="1">
      <alignment vertical="top"/>
    </xf>
    <xf numFmtId="4" fontId="0" fillId="0" borderId="0" xfId="0" applyNumberFormat="1" applyFont="1" applyFill="1" applyAlignment="1">
      <alignment vertical="top"/>
    </xf>
    <xf numFmtId="0" fontId="16" fillId="0" borderId="0" xfId="0" applyFont="1" applyBorder="1" applyAlignment="1">
      <alignment vertical="top"/>
    </xf>
    <xf numFmtId="2" fontId="0" fillId="0" borderId="0" xfId="1" applyNumberFormat="1" applyFont="1" applyBorder="1" applyAlignment="1">
      <alignment vertical="top"/>
    </xf>
    <xf numFmtId="4" fontId="16" fillId="37" borderId="0" xfId="0" applyNumberFormat="1" applyFont="1" applyFill="1" applyAlignment="1">
      <alignment vertical="top"/>
    </xf>
    <xf numFmtId="4" fontId="16" fillId="38" borderId="0" xfId="0" applyNumberFormat="1" applyFont="1" applyFill="1" applyAlignment="1">
      <alignment vertical="top"/>
    </xf>
    <xf numFmtId="4" fontId="0" fillId="38" borderId="0" xfId="0" applyNumberFormat="1" applyFont="1" applyFill="1" applyAlignment="1">
      <alignment vertical="top"/>
    </xf>
    <xf numFmtId="0" fontId="0" fillId="0" borderId="0" xfId="0" applyFont="1" applyBorder="1" applyAlignment="1">
      <alignment vertical="top"/>
    </xf>
    <xf numFmtId="0" fontId="16" fillId="0" borderId="0" xfId="0" applyFont="1" applyFill="1" applyBorder="1" applyAlignment="1">
      <alignment vertical="top"/>
    </xf>
    <xf numFmtId="4" fontId="16" fillId="38" borderId="0" xfId="0" applyNumberFormat="1" applyFont="1" applyFill="1" applyAlignment="1">
      <alignment vertical="top" wrapText="1"/>
    </xf>
    <xf numFmtId="4" fontId="0" fillId="38" borderId="0" xfId="0" applyNumberFormat="1" applyFont="1" applyFill="1" applyAlignment="1">
      <alignment vertical="top" wrapText="1"/>
    </xf>
    <xf numFmtId="4" fontId="16" fillId="37" borderId="0" xfId="0" applyNumberFormat="1" applyFont="1" applyFill="1" applyAlignment="1">
      <alignment vertical="top" wrapText="1"/>
    </xf>
    <xf numFmtId="43" fontId="16" fillId="0" borderId="0" xfId="1" applyFont="1" applyFill="1" applyBorder="1" applyAlignment="1">
      <alignment vertical="top"/>
    </xf>
    <xf numFmtId="43" fontId="0" fillId="0" borderId="0" xfId="1" applyFont="1" applyAlignment="1">
      <alignment vertical="top" wrapText="1"/>
    </xf>
    <xf numFmtId="43" fontId="16" fillId="37" borderId="0" xfId="1" applyFont="1" applyFill="1" applyAlignment="1">
      <alignment vertical="top" wrapText="1"/>
    </xf>
    <xf numFmtId="4" fontId="16" fillId="33" borderId="0" xfId="0" applyNumberFormat="1" applyFont="1" applyFill="1" applyAlignment="1">
      <alignment vertical="top" wrapText="1"/>
    </xf>
    <xf numFmtId="0" fontId="16" fillId="0" borderId="0" xfId="0" applyFont="1" applyBorder="1" applyAlignment="1">
      <alignment vertical="top" wrapText="1"/>
    </xf>
    <xf numFmtId="4" fontId="16" fillId="11" borderId="0" xfId="21" applyNumberFormat="1" applyFont="1" applyAlignment="1">
      <alignment vertical="top" wrapText="1"/>
    </xf>
    <xf numFmtId="4" fontId="16" fillId="0" borderId="0" xfId="0" applyNumberFormat="1" applyFont="1" applyFill="1" applyAlignment="1">
      <alignment vertical="top" wrapText="1"/>
    </xf>
    <xf numFmtId="4" fontId="0" fillId="0" borderId="0" xfId="0" applyNumberFormat="1" applyFont="1" applyFill="1" applyAlignment="1">
      <alignment vertical="top" wrapText="1"/>
    </xf>
    <xf numFmtId="43" fontId="16" fillId="33" borderId="0" xfId="1" applyFont="1" applyFill="1" applyAlignment="1">
      <alignment vertical="top" wrapText="1"/>
    </xf>
    <xf numFmtId="43" fontId="25" fillId="35" borderId="0" xfId="1" applyFont="1" applyFill="1" applyAlignment="1">
      <alignment vertical="top" wrapText="1"/>
    </xf>
    <xf numFmtId="0" fontId="0" fillId="36" borderId="20" xfId="0" applyFill="1" applyBorder="1" applyAlignment="1">
      <alignment vertical="top" wrapText="1"/>
    </xf>
    <xf numFmtId="0" fontId="16" fillId="0" borderId="0" xfId="0" applyFont="1" applyFill="1" applyAlignment="1">
      <alignment vertical="top" wrapText="1"/>
    </xf>
    <xf numFmtId="0" fontId="0" fillId="0" borderId="0" xfId="0" applyAlignment="1">
      <alignment vertical="top" wrapText="1"/>
    </xf>
    <xf numFmtId="43" fontId="24" fillId="0" borderId="0" xfId="1" applyFont="1" applyBorder="1" applyAlignment="1">
      <alignment vertical="top" wrapText="1"/>
    </xf>
    <xf numFmtId="43" fontId="0" fillId="0" borderId="0" xfId="1" applyFont="1" applyFill="1" applyAlignment="1">
      <alignment vertical="top" wrapText="1"/>
    </xf>
    <xf numFmtId="4" fontId="0" fillId="0" borderId="0" xfId="0" applyNumberFormat="1" applyFill="1" applyAlignment="1">
      <alignment vertical="top" wrapText="1"/>
    </xf>
    <xf numFmtId="4" fontId="0" fillId="0" borderId="0" xfId="0" applyNumberFormat="1" applyFont="1" applyBorder="1" applyAlignment="1">
      <alignment vertical="top" wrapText="1"/>
    </xf>
    <xf numFmtId="2" fontId="0" fillId="0" borderId="0" xfId="0" applyNumberFormat="1" applyFont="1" applyBorder="1" applyAlignment="1">
      <alignment vertical="top" wrapText="1"/>
    </xf>
    <xf numFmtId="0" fontId="0" fillId="0" borderId="0" xfId="0" applyFont="1" applyBorder="1" applyAlignment="1">
      <alignment vertical="top" wrapText="1"/>
    </xf>
    <xf numFmtId="0" fontId="16" fillId="0" borderId="0" xfId="0" applyFont="1" applyFill="1" applyBorder="1" applyAlignment="1">
      <alignment vertical="top" wrapText="1"/>
    </xf>
    <xf numFmtId="43" fontId="16" fillId="0" borderId="0" xfId="1" applyFont="1" applyFill="1" applyBorder="1" applyAlignment="1">
      <alignment vertical="top" wrapText="1"/>
    </xf>
    <xf numFmtId="43" fontId="0" fillId="0" borderId="0" xfId="1" applyFont="1" applyBorder="1" applyAlignment="1">
      <alignment vertical="top" wrapText="1"/>
    </xf>
    <xf numFmtId="43" fontId="16" fillId="0" borderId="0" xfId="1" applyFont="1" applyAlignment="1">
      <alignment vertical="top" wrapText="1"/>
    </xf>
    <xf numFmtId="4" fontId="0" fillId="0" borderId="0" xfId="0" applyNumberFormat="1" applyFont="1" applyBorder="1" applyAlignment="1">
      <alignment vertical="top"/>
    </xf>
    <xf numFmtId="2" fontId="0" fillId="0" borderId="0" xfId="0" applyNumberFormat="1" applyFont="1" applyBorder="1" applyAlignment="1">
      <alignment vertical="top"/>
    </xf>
    <xf numFmtId="4" fontId="16" fillId="11" borderId="0" xfId="21" applyNumberFormat="1" applyFont="1" applyAlignment="1">
      <alignment vertical="top"/>
    </xf>
    <xf numFmtId="2" fontId="1" fillId="0" borderId="0" xfId="1" applyNumberFormat="1" applyFont="1" applyBorder="1" applyAlignment="1">
      <alignment vertical="top"/>
    </xf>
    <xf numFmtId="164" fontId="0" fillId="0" borderId="0" xfId="0" applyNumberFormat="1" applyFont="1" applyBorder="1" applyAlignment="1">
      <alignment vertical="top"/>
    </xf>
    <xf numFmtId="43" fontId="16" fillId="0" borderId="0" xfId="1" applyFont="1" applyAlignment="1">
      <alignment vertical="top"/>
    </xf>
    <xf numFmtId="0" fontId="0" fillId="36" borderId="21" xfId="0" applyFill="1" applyBorder="1" applyAlignment="1">
      <alignment vertical="top" wrapText="1"/>
    </xf>
    <xf numFmtId="2" fontId="16" fillId="0" borderId="0" xfId="1" applyNumberFormat="1" applyFont="1" applyFill="1" applyAlignment="1">
      <alignment vertical="top" wrapText="1"/>
    </xf>
    <xf numFmtId="2" fontId="0" fillId="0" borderId="0" xfId="1" applyNumberFormat="1" applyFont="1" applyBorder="1" applyAlignment="1">
      <alignment vertical="top" wrapText="1"/>
    </xf>
    <xf numFmtId="2" fontId="16" fillId="37" borderId="0" xfId="1" applyNumberFormat="1" applyFont="1" applyFill="1" applyAlignment="1">
      <alignment vertical="top" wrapText="1"/>
    </xf>
    <xf numFmtId="2" fontId="1" fillId="38" borderId="0" xfId="1" applyNumberFormat="1" applyFont="1" applyFill="1" applyAlignment="1">
      <alignment vertical="top" wrapText="1"/>
    </xf>
    <xf numFmtId="2" fontId="16" fillId="33" borderId="0" xfId="1" applyNumberFormat="1" applyFont="1" applyFill="1" applyAlignment="1">
      <alignment vertical="top" wrapText="1"/>
    </xf>
    <xf numFmtId="2" fontId="0" fillId="0" borderId="0" xfId="1" applyNumberFormat="1" applyFont="1" applyAlignment="1">
      <alignment vertical="top" wrapText="1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vertical="top"/>
    </xf>
    <xf numFmtId="4" fontId="18" fillId="34" borderId="16" xfId="1" applyNumberFormat="1" applyFont="1" applyFill="1" applyBorder="1" applyAlignment="1">
      <alignment vertical="top"/>
    </xf>
    <xf numFmtId="4" fontId="18" fillId="34" borderId="13" xfId="1" applyNumberFormat="1" applyFont="1" applyFill="1" applyBorder="1" applyAlignment="1">
      <alignment vertical="top" wrapText="1"/>
    </xf>
    <xf numFmtId="4" fontId="18" fillId="34" borderId="17" xfId="1" applyNumberFormat="1" applyFont="1" applyFill="1" applyBorder="1" applyAlignment="1">
      <alignment vertical="top" wrapText="1"/>
    </xf>
    <xf numFmtId="4" fontId="18" fillId="34" borderId="13" xfId="1" applyNumberFormat="1" applyFont="1" applyFill="1" applyBorder="1" applyAlignment="1">
      <alignment vertical="top"/>
    </xf>
    <xf numFmtId="4" fontId="18" fillId="34" borderId="17" xfId="1" applyNumberFormat="1" applyFont="1" applyFill="1" applyBorder="1" applyAlignment="1">
      <alignment vertical="top"/>
    </xf>
    <xf numFmtId="4" fontId="18" fillId="34" borderId="14" xfId="1" applyNumberFormat="1" applyFont="1" applyFill="1" applyBorder="1" applyAlignment="1">
      <alignment vertical="top" wrapText="1"/>
    </xf>
    <xf numFmtId="4" fontId="18" fillId="34" borderId="18" xfId="1" applyNumberFormat="1" applyFont="1" applyFill="1" applyBorder="1" applyAlignment="1">
      <alignment vertical="top" wrapText="1"/>
    </xf>
    <xf numFmtId="4" fontId="0" fillId="38" borderId="0" xfId="0" applyNumberFormat="1" applyFont="1" applyFill="1" applyBorder="1" applyAlignment="1">
      <alignment vertical="top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332525</xdr:colOff>
      <xdr:row>0</xdr:row>
      <xdr:rowOff>163285</xdr:rowOff>
    </xdr:from>
    <xdr:to>
      <xdr:col>0</xdr:col>
      <xdr:colOff>1645437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525" y="163285"/>
          <a:ext cx="1312912" cy="1277131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385422</xdr:colOff>
      <xdr:row>0</xdr:row>
      <xdr:rowOff>142448</xdr:rowOff>
    </xdr:from>
    <xdr:to>
      <xdr:col>12</xdr:col>
      <xdr:colOff>176337</xdr:colOff>
      <xdr:row>4</xdr:row>
      <xdr:rowOff>221852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771399" y="142448"/>
          <a:ext cx="2350758" cy="118073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653654</xdr:colOff>
      <xdr:row>245</xdr:row>
      <xdr:rowOff>110151</xdr:rowOff>
    </xdr:from>
    <xdr:to>
      <xdr:col>7</xdr:col>
      <xdr:colOff>665611</xdr:colOff>
      <xdr:row>260</xdr:row>
      <xdr:rowOff>148485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07795" y="31319409"/>
          <a:ext cx="8435629" cy="30595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R281"/>
  <sheetViews>
    <sheetView showGridLines="0" tabSelected="1" showWhiteSpace="0" zoomScale="64" zoomScaleNormal="64" zoomScaleSheetLayoutView="57" zoomScalePageLayoutView="70" workbookViewId="0">
      <selection activeCell="E17" sqref="E17"/>
    </sheetView>
  </sheetViews>
  <sheetFormatPr baseColWidth="10" defaultRowHeight="15" x14ac:dyDescent="0.25"/>
  <cols>
    <col min="1" max="1" width="68.28515625" style="38" customWidth="1"/>
    <col min="2" max="2" width="39.85546875" style="14" customWidth="1"/>
    <col min="3" max="3" width="11.42578125" style="14" customWidth="1"/>
    <col min="4" max="4" width="19.140625" style="43" customWidth="1"/>
    <col min="5" max="5" width="18" style="43" customWidth="1"/>
    <col min="6" max="6" width="20.7109375" style="132" customWidth="1"/>
    <col min="7" max="7" width="16.85546875" style="133" customWidth="1"/>
    <col min="8" max="8" width="17.42578125" style="132" customWidth="1"/>
    <col min="9" max="9" width="17.28515625" style="132" customWidth="1"/>
    <col min="10" max="10" width="16.42578125" style="132" customWidth="1"/>
    <col min="11" max="11" width="18.42578125" style="132" customWidth="1"/>
    <col min="12" max="12" width="19.85546875" style="133" customWidth="1"/>
    <col min="13" max="13" width="17.7109375" style="38" customWidth="1"/>
    <col min="14" max="40" width="11.42578125" style="38"/>
    <col min="41" max="50" width="11.42578125" style="38" customWidth="1"/>
    <col min="51" max="51" width="11.42578125" style="38" hidden="1" customWidth="1"/>
    <col min="52" max="16384" width="11.42578125" style="38"/>
  </cols>
  <sheetData>
    <row r="1" spans="1:236" x14ac:dyDescent="0.25">
      <c r="A1" s="33"/>
      <c r="B1" s="34"/>
      <c r="C1" s="34"/>
      <c r="D1" s="34"/>
      <c r="E1" s="34"/>
      <c r="F1" s="140"/>
      <c r="G1" s="170"/>
      <c r="H1" s="140"/>
      <c r="I1" s="140"/>
      <c r="J1" s="140"/>
      <c r="K1" s="140"/>
      <c r="L1" s="189"/>
    </row>
    <row r="2" spans="1:236" ht="26.25" x14ac:dyDescent="0.4">
      <c r="A2" s="198" t="s">
        <v>10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200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/>
      <c r="AQ2" s="39"/>
      <c r="AR2" s="39"/>
      <c r="AS2" s="39"/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/>
      <c r="CB2" s="39"/>
      <c r="CC2" s="39"/>
      <c r="CD2" s="39"/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/>
      <c r="DM2" s="39"/>
      <c r="DN2" s="39"/>
      <c r="DO2" s="39"/>
      <c r="DP2" s="39"/>
      <c r="DQ2" s="39"/>
      <c r="DR2" s="39"/>
      <c r="DS2" s="39"/>
      <c r="DT2" s="39"/>
      <c r="DU2" s="39"/>
      <c r="DV2" s="39"/>
      <c r="DW2" s="39"/>
      <c r="DX2" s="39"/>
      <c r="DY2" s="39"/>
      <c r="DZ2" s="39"/>
      <c r="EA2" s="39"/>
      <c r="EB2" s="39"/>
      <c r="EC2" s="39"/>
      <c r="ED2" s="39"/>
      <c r="EE2" s="39"/>
      <c r="EF2" s="39"/>
      <c r="EG2" s="39"/>
      <c r="EH2" s="39"/>
      <c r="EI2" s="39"/>
      <c r="EJ2" s="39"/>
      <c r="EK2" s="39"/>
      <c r="EL2" s="39"/>
      <c r="EM2" s="39"/>
      <c r="EN2" s="39"/>
      <c r="EO2" s="39"/>
      <c r="EP2" s="39"/>
      <c r="EQ2" s="39"/>
      <c r="ER2" s="39"/>
      <c r="ES2" s="39"/>
      <c r="ET2" s="39"/>
      <c r="EU2" s="39"/>
      <c r="EV2" s="39"/>
      <c r="EW2" s="39"/>
      <c r="EX2" s="39"/>
      <c r="EY2" s="39"/>
      <c r="EZ2" s="39"/>
      <c r="FA2" s="39"/>
      <c r="FB2" s="39"/>
      <c r="FC2" s="39"/>
      <c r="FD2" s="39"/>
      <c r="FE2" s="39"/>
      <c r="FF2" s="39"/>
      <c r="FG2" s="39"/>
      <c r="FH2" s="39"/>
      <c r="FI2" s="39"/>
      <c r="FJ2" s="39"/>
      <c r="FK2" s="39"/>
      <c r="FL2" s="39"/>
      <c r="FM2" s="39"/>
      <c r="FN2" s="39"/>
      <c r="FO2" s="39"/>
      <c r="FP2" s="39"/>
      <c r="FQ2" s="39"/>
      <c r="FR2" s="39"/>
      <c r="FS2" s="39"/>
      <c r="FT2" s="39"/>
      <c r="FU2" s="39"/>
      <c r="FV2" s="39"/>
      <c r="FW2" s="39"/>
      <c r="FX2" s="39"/>
      <c r="FY2" s="39"/>
      <c r="FZ2" s="39"/>
      <c r="GA2" s="39"/>
      <c r="GB2" s="39"/>
      <c r="GC2" s="39"/>
      <c r="GD2" s="39"/>
      <c r="GE2" s="39"/>
      <c r="GF2" s="39"/>
      <c r="GG2" s="39"/>
      <c r="GH2" s="39"/>
      <c r="GI2" s="39"/>
      <c r="GJ2" s="39"/>
      <c r="GK2" s="39"/>
      <c r="GL2" s="39"/>
      <c r="GM2" s="39"/>
      <c r="GN2" s="39"/>
      <c r="GO2" s="39"/>
      <c r="GP2" s="39"/>
      <c r="GQ2" s="39"/>
      <c r="GR2" s="39"/>
      <c r="GS2" s="39"/>
      <c r="GT2" s="39"/>
      <c r="GU2" s="39"/>
      <c r="GV2" s="39"/>
      <c r="GW2" s="39"/>
      <c r="GX2" s="39"/>
      <c r="GY2" s="39"/>
      <c r="GZ2" s="39"/>
      <c r="HA2" s="39"/>
      <c r="HB2" s="39"/>
      <c r="HC2" s="39"/>
      <c r="HD2" s="39"/>
      <c r="HE2" s="39"/>
      <c r="HF2" s="39"/>
      <c r="HG2" s="39"/>
      <c r="HH2" s="39"/>
      <c r="HI2" s="39"/>
      <c r="HJ2" s="39"/>
      <c r="HK2" s="39"/>
      <c r="HL2" s="39"/>
      <c r="HM2" s="39"/>
      <c r="HN2" s="39"/>
      <c r="HO2" s="39"/>
      <c r="HP2" s="39"/>
      <c r="HQ2" s="39"/>
      <c r="HR2" s="39"/>
      <c r="HS2" s="39"/>
      <c r="HT2" s="39"/>
      <c r="HU2" s="39"/>
      <c r="HV2" s="39"/>
      <c r="HW2" s="39"/>
      <c r="HX2" s="39"/>
      <c r="HY2" s="39"/>
      <c r="HZ2" s="39"/>
      <c r="IA2" s="39"/>
      <c r="IB2" s="39"/>
    </row>
    <row r="3" spans="1:236" ht="26.25" x14ac:dyDescent="0.4">
      <c r="A3" s="198" t="s">
        <v>8</v>
      </c>
      <c r="B3" s="199"/>
      <c r="C3" s="199"/>
      <c r="D3" s="199"/>
      <c r="E3" s="199"/>
      <c r="F3" s="199"/>
      <c r="G3" s="199"/>
      <c r="H3" s="199"/>
      <c r="I3" s="199"/>
      <c r="J3" s="199"/>
      <c r="K3" s="199"/>
      <c r="L3" s="200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  <c r="AN3" s="39"/>
      <c r="AO3" s="39"/>
      <c r="AP3" s="39"/>
      <c r="AQ3" s="39"/>
      <c r="AR3" s="39"/>
      <c r="AS3" s="39"/>
      <c r="AT3" s="39"/>
      <c r="AU3" s="39"/>
      <c r="AV3" s="39"/>
      <c r="AW3" s="39"/>
      <c r="AX3" s="39"/>
      <c r="AY3" s="39"/>
      <c r="AZ3" s="39"/>
      <c r="BA3" s="39"/>
      <c r="BB3" s="39"/>
      <c r="BC3" s="39"/>
      <c r="BD3" s="39"/>
      <c r="BE3" s="39"/>
      <c r="BF3" s="39"/>
      <c r="BG3" s="39"/>
      <c r="BH3" s="39"/>
      <c r="BI3" s="39"/>
      <c r="BJ3" s="39"/>
      <c r="BK3" s="39"/>
      <c r="BL3" s="39"/>
      <c r="BM3" s="39"/>
      <c r="BN3" s="39"/>
      <c r="BO3" s="39"/>
      <c r="BP3" s="39"/>
      <c r="BQ3" s="39"/>
      <c r="BR3" s="39"/>
      <c r="BS3" s="39"/>
      <c r="BT3" s="39"/>
      <c r="BU3" s="39"/>
      <c r="BV3" s="39"/>
      <c r="BW3" s="39"/>
      <c r="BX3" s="39"/>
      <c r="BY3" s="39"/>
      <c r="BZ3" s="39"/>
      <c r="CA3" s="39"/>
      <c r="CB3" s="39"/>
      <c r="CC3" s="39"/>
      <c r="CD3" s="39"/>
      <c r="CE3" s="39"/>
      <c r="CF3" s="39"/>
      <c r="CG3" s="39"/>
      <c r="CH3" s="39"/>
      <c r="CI3" s="39"/>
      <c r="CJ3" s="39"/>
      <c r="CK3" s="39"/>
      <c r="CL3" s="39"/>
      <c r="CM3" s="39"/>
      <c r="CN3" s="39"/>
      <c r="CO3" s="39"/>
      <c r="CP3" s="39"/>
      <c r="CQ3" s="39"/>
      <c r="CR3" s="39"/>
      <c r="CS3" s="39"/>
      <c r="CT3" s="39"/>
      <c r="CU3" s="39"/>
      <c r="CV3" s="39"/>
      <c r="CW3" s="39"/>
      <c r="CX3" s="39"/>
      <c r="CY3" s="39"/>
      <c r="CZ3" s="39"/>
      <c r="DA3" s="39"/>
      <c r="DB3" s="39"/>
      <c r="DC3" s="39"/>
      <c r="DD3" s="39"/>
      <c r="DE3" s="39"/>
      <c r="DF3" s="39"/>
      <c r="DG3" s="39"/>
      <c r="DH3" s="39"/>
      <c r="DI3" s="39"/>
      <c r="DJ3" s="39"/>
      <c r="DK3" s="39"/>
      <c r="DL3" s="39"/>
      <c r="DM3" s="39"/>
      <c r="DN3" s="39"/>
      <c r="DO3" s="39"/>
      <c r="DP3" s="39"/>
      <c r="DQ3" s="39"/>
      <c r="DR3" s="39"/>
      <c r="DS3" s="39"/>
      <c r="DT3" s="39"/>
      <c r="DU3" s="39"/>
      <c r="DV3" s="39"/>
      <c r="DW3" s="39"/>
      <c r="DX3" s="39"/>
      <c r="DY3" s="39"/>
      <c r="DZ3" s="39"/>
      <c r="EA3" s="39"/>
      <c r="EB3" s="39"/>
      <c r="EC3" s="39"/>
      <c r="ED3" s="39"/>
      <c r="EE3" s="39"/>
      <c r="EF3" s="39"/>
      <c r="EG3" s="39"/>
      <c r="EH3" s="39"/>
      <c r="EI3" s="39"/>
      <c r="EJ3" s="39"/>
      <c r="EK3" s="39"/>
      <c r="EL3" s="39"/>
      <c r="EM3" s="39"/>
      <c r="EN3" s="39"/>
      <c r="EO3" s="39"/>
      <c r="EP3" s="39"/>
      <c r="EQ3" s="39"/>
      <c r="ER3" s="39"/>
      <c r="ES3" s="39"/>
      <c r="ET3" s="39"/>
      <c r="EU3" s="39"/>
      <c r="EV3" s="39"/>
      <c r="EW3" s="39"/>
      <c r="EX3" s="39"/>
      <c r="EY3" s="39"/>
      <c r="EZ3" s="39"/>
      <c r="FA3" s="39"/>
      <c r="FB3" s="39"/>
      <c r="FC3" s="39"/>
      <c r="FD3" s="39"/>
      <c r="FE3" s="39"/>
      <c r="FF3" s="39"/>
      <c r="FG3" s="39"/>
      <c r="FH3" s="39"/>
      <c r="FI3" s="39"/>
      <c r="FJ3" s="39"/>
      <c r="FK3" s="39"/>
      <c r="FL3" s="39"/>
      <c r="FM3" s="39"/>
      <c r="FN3" s="39"/>
      <c r="FO3" s="39"/>
      <c r="FP3" s="39"/>
      <c r="FQ3" s="39"/>
      <c r="FR3" s="39"/>
      <c r="FS3" s="39"/>
      <c r="FT3" s="39"/>
      <c r="FU3" s="39"/>
      <c r="FV3" s="39"/>
      <c r="FW3" s="39"/>
      <c r="FX3" s="39"/>
      <c r="FY3" s="39"/>
      <c r="FZ3" s="39"/>
      <c r="GA3" s="39"/>
      <c r="GB3" s="39"/>
      <c r="GC3" s="39"/>
      <c r="GD3" s="39"/>
      <c r="GE3" s="39"/>
      <c r="GF3" s="39"/>
      <c r="GG3" s="39"/>
      <c r="GH3" s="39"/>
      <c r="GI3" s="39"/>
      <c r="GJ3" s="39"/>
      <c r="GK3" s="39"/>
      <c r="GL3" s="39"/>
      <c r="GM3" s="39"/>
      <c r="GN3" s="39"/>
      <c r="GO3" s="39"/>
      <c r="GP3" s="39"/>
      <c r="GQ3" s="39"/>
      <c r="GR3" s="39"/>
      <c r="GS3" s="39"/>
      <c r="GT3" s="39"/>
      <c r="GU3" s="39"/>
      <c r="GV3" s="39"/>
      <c r="GW3" s="39"/>
      <c r="GX3" s="39"/>
      <c r="GY3" s="39"/>
      <c r="GZ3" s="39"/>
      <c r="HA3" s="39"/>
      <c r="HB3" s="39"/>
      <c r="HC3" s="39"/>
      <c r="HD3" s="39"/>
      <c r="HE3" s="39"/>
      <c r="HF3" s="39"/>
      <c r="HG3" s="39"/>
      <c r="HH3" s="39"/>
      <c r="HI3" s="39"/>
      <c r="HJ3" s="39"/>
      <c r="HK3" s="39"/>
      <c r="HL3" s="39"/>
      <c r="HM3" s="39"/>
      <c r="HN3" s="39"/>
      <c r="HO3" s="39"/>
      <c r="HP3" s="39"/>
      <c r="HQ3" s="39"/>
      <c r="HR3" s="39"/>
      <c r="HS3" s="39"/>
      <c r="HT3" s="39"/>
      <c r="HU3" s="39"/>
      <c r="HV3" s="39"/>
      <c r="HW3" s="39"/>
      <c r="HX3" s="39"/>
      <c r="HY3" s="39"/>
      <c r="HZ3" s="39"/>
      <c r="IA3" s="39"/>
      <c r="IB3" s="39"/>
    </row>
    <row r="4" spans="1:236" ht="20.25" x14ac:dyDescent="0.3">
      <c r="A4" s="201" t="s">
        <v>9</v>
      </c>
      <c r="B4" s="202"/>
      <c r="C4" s="202"/>
      <c r="D4" s="202"/>
      <c r="E4" s="202"/>
      <c r="F4" s="202"/>
      <c r="G4" s="202"/>
      <c r="H4" s="202"/>
      <c r="I4" s="202"/>
      <c r="J4" s="202"/>
      <c r="K4" s="202"/>
      <c r="L4" s="203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39"/>
      <c r="AU4" s="39"/>
      <c r="AV4" s="39"/>
      <c r="AW4" s="39"/>
      <c r="AX4" s="39"/>
      <c r="AY4" s="39"/>
      <c r="AZ4" s="39"/>
      <c r="BA4" s="39"/>
      <c r="BB4" s="39"/>
      <c r="BC4" s="39"/>
      <c r="BD4" s="39"/>
      <c r="BE4" s="39"/>
      <c r="BF4" s="39"/>
      <c r="BG4" s="39"/>
      <c r="BH4" s="39"/>
      <c r="BI4" s="39"/>
      <c r="BJ4" s="39"/>
      <c r="BK4" s="39"/>
      <c r="BL4" s="39"/>
      <c r="BM4" s="39"/>
      <c r="BN4" s="39"/>
      <c r="BO4" s="39"/>
      <c r="BP4" s="39"/>
      <c r="BQ4" s="39"/>
      <c r="BR4" s="39"/>
      <c r="BS4" s="39"/>
      <c r="BT4" s="39"/>
      <c r="BU4" s="39"/>
      <c r="BV4" s="39"/>
      <c r="BW4" s="39"/>
      <c r="BX4" s="39"/>
      <c r="BY4" s="39"/>
      <c r="BZ4" s="39"/>
      <c r="CA4" s="39"/>
      <c r="CB4" s="39"/>
      <c r="CC4" s="39"/>
      <c r="CD4" s="39"/>
      <c r="CE4" s="39"/>
      <c r="CF4" s="39"/>
      <c r="CG4" s="39"/>
      <c r="CH4" s="39"/>
      <c r="CI4" s="39"/>
      <c r="CJ4" s="39"/>
      <c r="CK4" s="39"/>
      <c r="CL4" s="39"/>
      <c r="CM4" s="39"/>
      <c r="CN4" s="39"/>
      <c r="CO4" s="39"/>
      <c r="CP4" s="39"/>
      <c r="CQ4" s="39"/>
      <c r="CR4" s="39"/>
      <c r="CS4" s="39"/>
      <c r="CT4" s="39"/>
      <c r="CU4" s="39"/>
      <c r="CV4" s="39"/>
      <c r="CW4" s="39"/>
      <c r="CX4" s="39"/>
      <c r="CY4" s="39"/>
      <c r="CZ4" s="39"/>
      <c r="DA4" s="39"/>
      <c r="DB4" s="39"/>
      <c r="DC4" s="39"/>
      <c r="DD4" s="39"/>
      <c r="DE4" s="39"/>
      <c r="DF4" s="39"/>
      <c r="DG4" s="39"/>
      <c r="DH4" s="39"/>
      <c r="DI4" s="39"/>
      <c r="DJ4" s="39"/>
      <c r="DK4" s="39"/>
      <c r="DL4" s="39"/>
      <c r="DM4" s="39"/>
      <c r="DN4" s="39"/>
      <c r="DO4" s="39"/>
      <c r="DP4" s="39"/>
      <c r="DQ4" s="39"/>
      <c r="DR4" s="39"/>
      <c r="DS4" s="39"/>
      <c r="DT4" s="39"/>
      <c r="DU4" s="39"/>
      <c r="DV4" s="39"/>
      <c r="DW4" s="39"/>
      <c r="DX4" s="39"/>
      <c r="DY4" s="39"/>
      <c r="DZ4" s="39"/>
      <c r="EA4" s="39"/>
      <c r="EB4" s="39"/>
      <c r="EC4" s="39"/>
      <c r="ED4" s="39"/>
      <c r="EE4" s="39"/>
      <c r="EF4" s="39"/>
      <c r="EG4" s="39"/>
      <c r="EH4" s="39"/>
      <c r="EI4" s="39"/>
      <c r="EJ4" s="39"/>
      <c r="EK4" s="39"/>
      <c r="EL4" s="39"/>
      <c r="EM4" s="39"/>
      <c r="EN4" s="39"/>
      <c r="EO4" s="39"/>
      <c r="EP4" s="39"/>
      <c r="EQ4" s="39"/>
      <c r="ER4" s="39"/>
      <c r="ES4" s="39"/>
      <c r="ET4" s="39"/>
      <c r="EU4" s="39"/>
      <c r="EV4" s="39"/>
      <c r="EW4" s="39"/>
      <c r="EX4" s="39"/>
      <c r="EY4" s="39"/>
      <c r="EZ4" s="39"/>
      <c r="FA4" s="39"/>
      <c r="FB4" s="39"/>
      <c r="FC4" s="39"/>
      <c r="FD4" s="39"/>
      <c r="FE4" s="39"/>
      <c r="FF4" s="39"/>
      <c r="FG4" s="39"/>
      <c r="FH4" s="39"/>
      <c r="FI4" s="39"/>
      <c r="FJ4" s="39"/>
      <c r="FK4" s="39"/>
      <c r="FL4" s="39"/>
      <c r="FM4" s="39"/>
      <c r="FN4" s="39"/>
      <c r="FO4" s="39"/>
      <c r="FP4" s="39"/>
      <c r="FQ4" s="39"/>
      <c r="FR4" s="39"/>
      <c r="FS4" s="39"/>
      <c r="FT4" s="39"/>
      <c r="FU4" s="39"/>
      <c r="FV4" s="39"/>
      <c r="FW4" s="39"/>
      <c r="FX4" s="39"/>
      <c r="FY4" s="39"/>
      <c r="FZ4" s="39"/>
      <c r="GA4" s="39"/>
      <c r="GB4" s="39"/>
      <c r="GC4" s="39"/>
      <c r="GD4" s="39"/>
      <c r="GE4" s="39"/>
      <c r="GF4" s="39"/>
      <c r="GG4" s="39"/>
      <c r="GH4" s="39"/>
      <c r="GI4" s="39"/>
      <c r="GJ4" s="39"/>
      <c r="GK4" s="39"/>
      <c r="GL4" s="39"/>
      <c r="GM4" s="39"/>
      <c r="GN4" s="39"/>
      <c r="GO4" s="39"/>
      <c r="GP4" s="39"/>
      <c r="GQ4" s="39"/>
      <c r="GR4" s="39"/>
      <c r="GS4" s="39"/>
      <c r="GT4" s="39"/>
      <c r="GU4" s="39"/>
      <c r="GV4" s="39"/>
      <c r="GW4" s="39"/>
      <c r="GX4" s="39"/>
      <c r="GY4" s="39"/>
      <c r="GZ4" s="39"/>
      <c r="HA4" s="39"/>
      <c r="HB4" s="39"/>
      <c r="HC4" s="39"/>
      <c r="HD4" s="39"/>
      <c r="HE4" s="39"/>
      <c r="HF4" s="39"/>
      <c r="HG4" s="39"/>
      <c r="HH4" s="39"/>
      <c r="HI4" s="39"/>
      <c r="HJ4" s="39"/>
      <c r="HK4" s="39"/>
      <c r="HL4" s="39"/>
      <c r="HM4" s="39"/>
      <c r="HN4" s="39"/>
      <c r="HO4" s="39"/>
      <c r="HP4" s="39"/>
      <c r="HQ4" s="39"/>
      <c r="HR4" s="39"/>
      <c r="HS4" s="39"/>
      <c r="HT4" s="39"/>
      <c r="HU4" s="39"/>
      <c r="HV4" s="39"/>
      <c r="HW4" s="39"/>
      <c r="HX4" s="39"/>
      <c r="HY4" s="39"/>
      <c r="HZ4" s="39"/>
      <c r="IA4" s="39"/>
      <c r="IB4" s="39"/>
    </row>
    <row r="5" spans="1:236" ht="20.25" x14ac:dyDescent="0.3">
      <c r="A5" s="201" t="s">
        <v>134</v>
      </c>
      <c r="B5" s="202"/>
      <c r="C5" s="202"/>
      <c r="D5" s="202"/>
      <c r="E5" s="202"/>
      <c r="F5" s="202"/>
      <c r="G5" s="202"/>
      <c r="H5" s="202"/>
      <c r="I5" s="202"/>
      <c r="J5" s="202"/>
      <c r="K5" s="202"/>
      <c r="L5" s="203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39"/>
      <c r="AX5" s="39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9"/>
      <c r="CD5" s="39"/>
      <c r="CE5" s="39"/>
      <c r="CF5" s="39"/>
      <c r="CG5" s="39"/>
      <c r="CH5" s="39"/>
      <c r="CI5" s="39"/>
      <c r="CJ5" s="39"/>
      <c r="CK5" s="39"/>
      <c r="CL5" s="39"/>
      <c r="CM5" s="39"/>
      <c r="CN5" s="39"/>
      <c r="CO5" s="39"/>
      <c r="CP5" s="39"/>
      <c r="CQ5" s="39"/>
      <c r="CR5" s="39"/>
      <c r="CS5" s="39"/>
      <c r="CT5" s="39"/>
      <c r="CU5" s="39"/>
      <c r="CV5" s="39"/>
      <c r="CW5" s="39"/>
      <c r="CX5" s="39"/>
      <c r="CY5" s="39"/>
      <c r="CZ5" s="39"/>
      <c r="DA5" s="39"/>
      <c r="DB5" s="39"/>
      <c r="DC5" s="39"/>
      <c r="DD5" s="39"/>
      <c r="DE5" s="39"/>
      <c r="DF5" s="39"/>
      <c r="DG5" s="39"/>
      <c r="DH5" s="39"/>
      <c r="DI5" s="39"/>
      <c r="DJ5" s="39"/>
      <c r="DK5" s="39"/>
      <c r="DL5" s="39"/>
      <c r="DM5" s="39"/>
      <c r="DN5" s="39"/>
      <c r="DO5" s="39"/>
      <c r="DP5" s="39"/>
      <c r="DQ5" s="39"/>
      <c r="DR5" s="39"/>
      <c r="DS5" s="39"/>
      <c r="DT5" s="39"/>
      <c r="DU5" s="39"/>
      <c r="DV5" s="39"/>
      <c r="DW5" s="39"/>
      <c r="DX5" s="39"/>
      <c r="DY5" s="39"/>
      <c r="DZ5" s="39"/>
      <c r="EA5" s="39"/>
      <c r="EB5" s="39"/>
      <c r="EC5" s="39"/>
      <c r="ED5" s="39"/>
      <c r="EE5" s="39"/>
      <c r="EF5" s="39"/>
      <c r="EG5" s="39"/>
      <c r="EH5" s="39"/>
      <c r="EI5" s="39"/>
      <c r="EJ5" s="39"/>
      <c r="EK5" s="39"/>
      <c r="EL5" s="39"/>
      <c r="EM5" s="39"/>
      <c r="EN5" s="39"/>
      <c r="EO5" s="39"/>
      <c r="EP5" s="39"/>
      <c r="EQ5" s="39"/>
      <c r="ER5" s="39"/>
      <c r="ES5" s="39"/>
      <c r="ET5" s="39"/>
      <c r="EU5" s="39"/>
      <c r="EV5" s="39"/>
      <c r="EW5" s="39"/>
      <c r="EX5" s="39"/>
      <c r="EY5" s="39"/>
      <c r="EZ5" s="39"/>
      <c r="FA5" s="39"/>
      <c r="FB5" s="39"/>
      <c r="FC5" s="39"/>
      <c r="FD5" s="39"/>
      <c r="FE5" s="39"/>
      <c r="FF5" s="39"/>
      <c r="FG5" s="39"/>
      <c r="FH5" s="39"/>
      <c r="FI5" s="39"/>
      <c r="FJ5" s="39"/>
      <c r="FK5" s="39"/>
      <c r="FL5" s="39"/>
      <c r="FM5" s="39"/>
      <c r="FN5" s="39"/>
      <c r="FO5" s="39"/>
      <c r="FP5" s="39"/>
      <c r="FQ5" s="39"/>
      <c r="FR5" s="39"/>
      <c r="FS5" s="39"/>
      <c r="FT5" s="39"/>
      <c r="FU5" s="39"/>
      <c r="FV5" s="39"/>
      <c r="FW5" s="39"/>
      <c r="FX5" s="39"/>
      <c r="FY5" s="39"/>
      <c r="FZ5" s="39"/>
      <c r="GA5" s="39"/>
      <c r="GB5" s="39"/>
      <c r="GC5" s="39"/>
      <c r="GD5" s="39"/>
      <c r="GE5" s="39"/>
      <c r="GF5" s="39"/>
      <c r="GG5" s="39"/>
      <c r="GH5" s="39"/>
      <c r="GI5" s="39"/>
      <c r="GJ5" s="39"/>
      <c r="GK5" s="39"/>
      <c r="GL5" s="39"/>
      <c r="GM5" s="39"/>
      <c r="GN5" s="39"/>
      <c r="GO5" s="39"/>
      <c r="GP5" s="39"/>
      <c r="GQ5" s="39"/>
      <c r="GR5" s="39"/>
      <c r="GS5" s="39"/>
      <c r="GT5" s="39"/>
      <c r="GU5" s="39"/>
      <c r="GV5" s="39"/>
      <c r="GW5" s="39"/>
      <c r="GX5" s="39"/>
      <c r="GY5" s="39"/>
      <c r="GZ5" s="39"/>
      <c r="HA5" s="39"/>
      <c r="HB5" s="39"/>
      <c r="HC5" s="39"/>
      <c r="HD5" s="39"/>
      <c r="HE5" s="39"/>
      <c r="HF5" s="39"/>
      <c r="HG5" s="39"/>
      <c r="HH5" s="39"/>
      <c r="HI5" s="39"/>
      <c r="HJ5" s="39"/>
      <c r="HK5" s="39"/>
      <c r="HL5" s="39"/>
      <c r="HM5" s="39"/>
      <c r="HN5" s="39"/>
      <c r="HO5" s="39"/>
      <c r="HP5" s="39"/>
      <c r="HQ5" s="39"/>
      <c r="HR5" s="39"/>
      <c r="HS5" s="39"/>
      <c r="HT5" s="39"/>
      <c r="HU5" s="39"/>
      <c r="HV5" s="39"/>
      <c r="HW5" s="39"/>
      <c r="HX5" s="39"/>
      <c r="HY5" s="39"/>
      <c r="HZ5" s="39"/>
      <c r="IA5" s="39"/>
      <c r="IB5" s="39"/>
    </row>
    <row r="6" spans="1:236" ht="21" thickBot="1" x14ac:dyDescent="0.35">
      <c r="A6" s="207" t="s">
        <v>215</v>
      </c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20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  <c r="FF6" s="39"/>
      <c r="FG6" s="39"/>
      <c r="FH6" s="39"/>
      <c r="FI6" s="39"/>
      <c r="FJ6" s="39"/>
      <c r="FK6" s="39"/>
      <c r="FL6" s="39"/>
      <c r="FM6" s="39"/>
      <c r="FN6" s="39"/>
      <c r="FO6" s="39"/>
      <c r="FP6" s="39"/>
      <c r="FQ6" s="39"/>
      <c r="FR6" s="39"/>
      <c r="FS6" s="39"/>
      <c r="FT6" s="39"/>
      <c r="FU6" s="39"/>
      <c r="FV6" s="39"/>
      <c r="FW6" s="39"/>
      <c r="FX6" s="39"/>
      <c r="FY6" s="39"/>
      <c r="FZ6" s="39"/>
      <c r="GA6" s="39"/>
      <c r="GB6" s="39"/>
      <c r="GC6" s="39"/>
      <c r="GD6" s="39"/>
      <c r="GE6" s="39"/>
      <c r="GF6" s="39"/>
      <c r="GG6" s="39"/>
      <c r="GH6" s="39"/>
      <c r="GI6" s="39"/>
      <c r="GJ6" s="39"/>
      <c r="GK6" s="39"/>
      <c r="GL6" s="39"/>
      <c r="GM6" s="39"/>
      <c r="GN6" s="39"/>
      <c r="GO6" s="39"/>
      <c r="GP6" s="39"/>
      <c r="GQ6" s="39"/>
      <c r="GR6" s="39"/>
      <c r="GS6" s="39"/>
      <c r="GT6" s="39"/>
      <c r="GU6" s="39"/>
      <c r="GV6" s="39"/>
      <c r="GW6" s="39"/>
      <c r="GX6" s="39"/>
      <c r="GY6" s="39"/>
      <c r="GZ6" s="39"/>
      <c r="HA6" s="39"/>
      <c r="HB6" s="39"/>
      <c r="HC6" s="39"/>
      <c r="HD6" s="39"/>
      <c r="HE6" s="39"/>
      <c r="HF6" s="39"/>
      <c r="HG6" s="39"/>
      <c r="HH6" s="39"/>
      <c r="HI6" s="39"/>
      <c r="HJ6" s="39"/>
      <c r="HK6" s="39"/>
      <c r="HL6" s="39"/>
      <c r="HM6" s="39"/>
      <c r="HN6" s="39"/>
      <c r="HO6" s="39"/>
      <c r="HP6" s="39"/>
      <c r="HQ6" s="39"/>
      <c r="HR6" s="39"/>
      <c r="HS6" s="39"/>
      <c r="HT6" s="39"/>
      <c r="HU6" s="39"/>
      <c r="HV6" s="39"/>
      <c r="HW6" s="39"/>
      <c r="HX6" s="39"/>
      <c r="HY6" s="39"/>
      <c r="HZ6" s="39"/>
      <c r="IA6" s="39"/>
      <c r="IB6" s="39"/>
    </row>
    <row r="7" spans="1:236" x14ac:dyDescent="0.25">
      <c r="A7" s="210" t="s">
        <v>13</v>
      </c>
      <c r="B7" s="205" t="s">
        <v>0</v>
      </c>
      <c r="C7" s="205" t="s">
        <v>104</v>
      </c>
      <c r="D7" s="196" t="s">
        <v>11</v>
      </c>
      <c r="E7" s="196" t="s">
        <v>12</v>
      </c>
      <c r="F7" s="212" t="s">
        <v>7</v>
      </c>
      <c r="G7" s="214" t="s">
        <v>1</v>
      </c>
      <c r="H7" s="212" t="s">
        <v>2</v>
      </c>
      <c r="I7" s="216" t="s">
        <v>3</v>
      </c>
      <c r="J7" s="212" t="s">
        <v>4</v>
      </c>
      <c r="K7" s="212" t="s">
        <v>5</v>
      </c>
      <c r="L7" s="218" t="s">
        <v>6</v>
      </c>
      <c r="O7" s="39"/>
      <c r="P7" s="40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9"/>
      <c r="DL7" s="39"/>
      <c r="DM7" s="39"/>
      <c r="DN7" s="39"/>
      <c r="DO7" s="39"/>
      <c r="DP7" s="39"/>
      <c r="DQ7" s="39"/>
      <c r="DR7" s="39"/>
      <c r="DS7" s="39"/>
      <c r="DT7" s="39"/>
      <c r="DU7" s="39"/>
      <c r="DV7" s="39"/>
      <c r="DW7" s="39"/>
      <c r="DX7" s="39"/>
      <c r="DY7" s="39"/>
      <c r="DZ7" s="39"/>
      <c r="EA7" s="39"/>
      <c r="EB7" s="39"/>
      <c r="EC7" s="39"/>
      <c r="ED7" s="39"/>
      <c r="EE7" s="39"/>
      <c r="EF7" s="39"/>
      <c r="EG7" s="39"/>
      <c r="EH7" s="39"/>
      <c r="EI7" s="39"/>
      <c r="EJ7" s="39"/>
      <c r="EK7" s="39"/>
      <c r="EL7" s="39"/>
      <c r="EM7" s="39"/>
      <c r="EN7" s="39"/>
      <c r="EO7" s="39"/>
      <c r="EP7" s="39"/>
      <c r="EQ7" s="39"/>
      <c r="ER7" s="39"/>
      <c r="ES7" s="39"/>
      <c r="ET7" s="39"/>
      <c r="EU7" s="39"/>
      <c r="EV7" s="39"/>
      <c r="EW7" s="39"/>
      <c r="EX7" s="39"/>
      <c r="EY7" s="39"/>
      <c r="EZ7" s="39"/>
      <c r="FA7" s="39"/>
      <c r="FB7" s="39"/>
      <c r="FC7" s="39"/>
      <c r="FD7" s="39"/>
      <c r="FE7" s="39"/>
      <c r="FF7" s="39"/>
      <c r="FG7" s="39"/>
      <c r="FH7" s="39"/>
      <c r="FI7" s="39"/>
      <c r="FJ7" s="39"/>
      <c r="FK7" s="39"/>
      <c r="FL7" s="39"/>
      <c r="FM7" s="39"/>
      <c r="FN7" s="39"/>
      <c r="FO7" s="39"/>
      <c r="FP7" s="39"/>
      <c r="FQ7" s="39"/>
      <c r="FR7" s="39"/>
      <c r="FS7" s="39"/>
      <c r="FT7" s="39"/>
      <c r="FU7" s="39"/>
      <c r="FV7" s="39"/>
      <c r="FW7" s="39"/>
      <c r="FX7" s="39"/>
      <c r="FY7" s="39"/>
      <c r="FZ7" s="39"/>
      <c r="GA7" s="39"/>
      <c r="GB7" s="39"/>
      <c r="GC7" s="39"/>
      <c r="GD7" s="39"/>
      <c r="GE7" s="39"/>
      <c r="GF7" s="39"/>
      <c r="GG7" s="39"/>
      <c r="GH7" s="39"/>
      <c r="GI7" s="39"/>
      <c r="GJ7" s="39"/>
      <c r="GK7" s="39"/>
      <c r="GL7" s="39"/>
      <c r="GM7" s="39"/>
      <c r="GN7" s="39"/>
      <c r="GO7" s="39"/>
      <c r="GP7" s="39"/>
      <c r="GQ7" s="39"/>
      <c r="GR7" s="39"/>
      <c r="GS7" s="39"/>
      <c r="GT7" s="39"/>
      <c r="GU7" s="39"/>
      <c r="GV7" s="39"/>
      <c r="GW7" s="39"/>
      <c r="GX7" s="39"/>
      <c r="GY7" s="39"/>
      <c r="GZ7" s="39"/>
      <c r="HA7" s="39"/>
      <c r="HB7" s="39"/>
      <c r="HC7" s="39"/>
      <c r="HD7" s="39"/>
      <c r="HE7" s="39"/>
      <c r="HF7" s="39"/>
      <c r="HG7" s="39"/>
      <c r="HH7" s="39"/>
      <c r="HI7" s="39"/>
      <c r="HJ7" s="39"/>
      <c r="HK7" s="39"/>
      <c r="HL7" s="39"/>
      <c r="HM7" s="39"/>
      <c r="HN7" s="39"/>
      <c r="HO7" s="39"/>
      <c r="HP7" s="39"/>
      <c r="HQ7" s="39"/>
      <c r="HR7" s="39"/>
      <c r="HS7" s="39"/>
      <c r="HT7" s="39"/>
      <c r="HU7" s="39"/>
      <c r="HV7" s="39"/>
      <c r="HW7" s="39"/>
      <c r="HX7" s="39"/>
      <c r="HY7" s="39"/>
      <c r="HZ7" s="39"/>
      <c r="IA7" s="39"/>
      <c r="IB7" s="39"/>
    </row>
    <row r="8" spans="1:236" ht="15.75" thickBot="1" x14ac:dyDescent="0.3">
      <c r="A8" s="211"/>
      <c r="B8" s="206"/>
      <c r="C8" s="206"/>
      <c r="D8" s="197"/>
      <c r="E8" s="197"/>
      <c r="F8" s="213"/>
      <c r="G8" s="215"/>
      <c r="H8" s="213"/>
      <c r="I8" s="217"/>
      <c r="J8" s="213"/>
      <c r="K8" s="213"/>
      <c r="L8" s="219"/>
    </row>
    <row r="9" spans="1:236" x14ac:dyDescent="0.25">
      <c r="A9" s="204" t="s">
        <v>127</v>
      </c>
      <c r="B9" s="204"/>
      <c r="C9" s="204"/>
      <c r="D9" s="204"/>
      <c r="E9" s="204"/>
      <c r="F9" s="204"/>
      <c r="G9" s="204"/>
      <c r="H9" s="204"/>
      <c r="I9" s="204"/>
      <c r="J9" s="204"/>
      <c r="K9" s="204"/>
      <c r="L9" s="204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R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C9" s="39"/>
      <c r="ED9" s="39"/>
      <c r="EE9" s="39"/>
      <c r="EF9" s="39"/>
      <c r="EG9" s="39"/>
      <c r="EH9" s="39"/>
      <c r="EI9" s="39"/>
      <c r="EJ9" s="39"/>
      <c r="EK9" s="39"/>
      <c r="EL9" s="39"/>
      <c r="EM9" s="39"/>
      <c r="EN9" s="39"/>
      <c r="EO9" s="39"/>
      <c r="EP9" s="39"/>
      <c r="EQ9" s="39"/>
      <c r="ER9" s="39"/>
      <c r="ES9" s="39"/>
      <c r="ET9" s="39"/>
      <c r="EU9" s="39"/>
      <c r="EV9" s="39"/>
      <c r="EW9" s="39"/>
      <c r="EX9" s="39"/>
      <c r="EY9" s="39"/>
      <c r="EZ9" s="39"/>
      <c r="FA9" s="39"/>
      <c r="FB9" s="39"/>
      <c r="FC9" s="39"/>
      <c r="FD9" s="39"/>
      <c r="FE9" s="39"/>
      <c r="FF9" s="39"/>
      <c r="FG9" s="39"/>
      <c r="FH9" s="39"/>
      <c r="FI9" s="39"/>
      <c r="FJ9" s="39"/>
      <c r="FK9" s="39"/>
      <c r="FL9" s="39"/>
      <c r="FM9" s="39"/>
      <c r="FN9" s="39"/>
      <c r="FO9" s="39"/>
      <c r="FP9" s="39"/>
      <c r="FQ9" s="39"/>
      <c r="FR9" s="39"/>
      <c r="FS9" s="39"/>
      <c r="FT9" s="39"/>
      <c r="FU9" s="39"/>
      <c r="FV9" s="39"/>
      <c r="FW9" s="39"/>
      <c r="FX9" s="39"/>
      <c r="FY9" s="39"/>
      <c r="FZ9" s="39"/>
      <c r="GA9" s="39"/>
      <c r="GB9" s="39"/>
      <c r="GC9" s="39"/>
      <c r="GD9" s="39"/>
      <c r="GE9" s="39"/>
      <c r="GF9" s="39"/>
      <c r="GG9" s="39"/>
      <c r="GH9" s="39"/>
      <c r="GI9" s="39"/>
      <c r="GJ9" s="39"/>
      <c r="GK9" s="39"/>
      <c r="GL9" s="39"/>
      <c r="GM9" s="39"/>
      <c r="GN9" s="39"/>
      <c r="GO9" s="39"/>
      <c r="GP9" s="39"/>
      <c r="GQ9" s="39"/>
      <c r="GR9" s="39"/>
      <c r="GS9" s="39"/>
      <c r="GT9" s="39"/>
      <c r="GU9" s="39"/>
      <c r="GV9" s="39"/>
      <c r="GW9" s="39"/>
      <c r="GX9" s="39"/>
      <c r="GY9" s="39"/>
      <c r="GZ9" s="39"/>
      <c r="HA9" s="39"/>
      <c r="HB9" s="39"/>
      <c r="HC9" s="39"/>
      <c r="HD9" s="39"/>
      <c r="HE9" s="39"/>
      <c r="HF9" s="39"/>
      <c r="HG9" s="39"/>
      <c r="HH9" s="39"/>
      <c r="HI9" s="39"/>
      <c r="HJ9" s="39"/>
      <c r="HK9" s="39"/>
      <c r="HL9" s="39"/>
      <c r="HM9" s="39"/>
      <c r="HN9" s="39"/>
      <c r="HO9" s="39"/>
      <c r="HP9" s="39"/>
      <c r="HQ9" s="39"/>
      <c r="HR9" s="39"/>
      <c r="HS9" s="39"/>
      <c r="HT9" s="39"/>
      <c r="HU9" s="39"/>
      <c r="HV9" s="39"/>
      <c r="HW9" s="39"/>
      <c r="HX9" s="39"/>
      <c r="HY9" s="39"/>
      <c r="HZ9" s="39"/>
      <c r="IA9" s="39"/>
      <c r="IB9" s="39"/>
    </row>
    <row r="10" spans="1:236" x14ac:dyDescent="0.25">
      <c r="A10" s="38" t="s">
        <v>34</v>
      </c>
      <c r="B10" s="3" t="s">
        <v>35</v>
      </c>
      <c r="C10" s="6" t="s">
        <v>74</v>
      </c>
      <c r="D10" s="10">
        <v>44470</v>
      </c>
      <c r="E10" s="10" t="s">
        <v>114</v>
      </c>
      <c r="F10" s="132">
        <v>89500</v>
      </c>
      <c r="G10" s="176">
        <f>F10*0.0287</f>
        <v>2568.65</v>
      </c>
      <c r="H10" s="183">
        <v>8960.4500000000007</v>
      </c>
      <c r="I10" s="183">
        <v>2720.8</v>
      </c>
      <c r="J10" s="183">
        <v>2725.24</v>
      </c>
      <c r="K10" s="187">
        <v>16975.14</v>
      </c>
      <c r="L10" s="176">
        <v>72524.86</v>
      </c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9"/>
      <c r="DH10" s="39"/>
      <c r="DI10" s="39"/>
      <c r="DJ10" s="39"/>
      <c r="DK10" s="39"/>
      <c r="DL10" s="39"/>
      <c r="DM10" s="39"/>
      <c r="DN10" s="39"/>
      <c r="DO10" s="39"/>
      <c r="DP10" s="39"/>
      <c r="DQ10" s="39"/>
      <c r="DR10" s="39"/>
      <c r="DS10" s="39"/>
      <c r="DT10" s="39"/>
      <c r="DU10" s="39"/>
      <c r="DV10" s="39"/>
      <c r="DW10" s="39"/>
      <c r="DX10" s="39"/>
      <c r="DY10" s="39"/>
      <c r="DZ10" s="39"/>
      <c r="EA10" s="39"/>
      <c r="EB10" s="39"/>
      <c r="EC10" s="39"/>
      <c r="ED10" s="39"/>
      <c r="EE10" s="39"/>
      <c r="EF10" s="39"/>
      <c r="EG10" s="39"/>
      <c r="EH10" s="39"/>
      <c r="EI10" s="39"/>
      <c r="EJ10" s="39"/>
      <c r="EK10" s="39"/>
      <c r="EL10" s="39"/>
      <c r="EM10" s="39"/>
      <c r="EN10" s="39"/>
      <c r="EO10" s="39"/>
      <c r="EP10" s="39"/>
      <c r="EQ10" s="39"/>
      <c r="ER10" s="39"/>
      <c r="ES10" s="39"/>
      <c r="ET10" s="39"/>
      <c r="EU10" s="39"/>
      <c r="EV10" s="39"/>
      <c r="EW10" s="39"/>
      <c r="EX10" s="39"/>
      <c r="EY10" s="39"/>
      <c r="EZ10" s="39"/>
      <c r="FA10" s="39"/>
      <c r="FB10" s="39"/>
      <c r="FC10" s="39"/>
      <c r="FD10" s="39"/>
      <c r="FE10" s="39"/>
      <c r="FF10" s="39"/>
      <c r="FG10" s="39"/>
      <c r="FH10" s="39"/>
      <c r="FI10" s="39"/>
      <c r="FJ10" s="39"/>
      <c r="FK10" s="39"/>
      <c r="FL10" s="39"/>
      <c r="FM10" s="39"/>
      <c r="FN10" s="39"/>
      <c r="FO10" s="39"/>
      <c r="FP10" s="39"/>
      <c r="FQ10" s="39"/>
      <c r="FR10" s="39"/>
      <c r="FS10" s="39"/>
      <c r="FT10" s="39"/>
      <c r="FU10" s="39"/>
      <c r="FV10" s="39"/>
      <c r="FW10" s="39"/>
      <c r="FX10" s="39"/>
      <c r="FY10" s="39"/>
      <c r="FZ10" s="39"/>
      <c r="GA10" s="39"/>
      <c r="GB10" s="39"/>
      <c r="GC10" s="39"/>
      <c r="GD10" s="39"/>
      <c r="GE10" s="39"/>
      <c r="GF10" s="39"/>
      <c r="GG10" s="39"/>
      <c r="GH10" s="39"/>
      <c r="GI10" s="39"/>
      <c r="GJ10" s="39"/>
      <c r="GK10" s="39"/>
      <c r="GL10" s="39"/>
      <c r="GM10" s="39"/>
      <c r="GN10" s="39"/>
      <c r="GO10" s="39"/>
      <c r="GP10" s="39"/>
      <c r="GQ10" s="39"/>
      <c r="GR10" s="39"/>
      <c r="GS10" s="39"/>
      <c r="GT10" s="39"/>
      <c r="GU10" s="39"/>
      <c r="GV10" s="39"/>
      <c r="GW10" s="39"/>
      <c r="GX10" s="39"/>
      <c r="GY10" s="39"/>
      <c r="GZ10" s="39"/>
      <c r="HA10" s="39"/>
      <c r="HB10" s="39"/>
      <c r="HC10" s="39"/>
      <c r="HD10" s="39"/>
      <c r="HE10" s="39"/>
      <c r="HF10" s="39"/>
      <c r="HG10" s="39"/>
      <c r="HH10" s="39"/>
      <c r="HI10" s="39"/>
      <c r="HJ10" s="39"/>
      <c r="HK10" s="39"/>
      <c r="HL10" s="39"/>
      <c r="HM10" s="39"/>
      <c r="HN10" s="39"/>
      <c r="HO10" s="39"/>
      <c r="HP10" s="39"/>
      <c r="HQ10" s="39"/>
      <c r="HR10" s="39"/>
      <c r="HS10" s="39"/>
      <c r="HT10" s="39"/>
      <c r="HU10" s="39"/>
      <c r="HV10" s="39"/>
      <c r="HW10" s="39"/>
      <c r="HX10" s="39"/>
      <c r="HY10" s="39"/>
      <c r="HZ10" s="39"/>
      <c r="IA10" s="39"/>
      <c r="IB10" s="39"/>
    </row>
    <row r="11" spans="1:236" x14ac:dyDescent="0.25">
      <c r="A11" s="41" t="s">
        <v>14</v>
      </c>
      <c r="B11" s="12">
        <v>1</v>
      </c>
      <c r="C11" s="7"/>
      <c r="D11" s="41"/>
      <c r="E11" s="41"/>
      <c r="F11" s="148">
        <f>SUM(F10:F10)</f>
        <v>89500</v>
      </c>
      <c r="G11" s="163">
        <f t="shared" ref="G11:K11" si="0">SUM(G10:G10)</f>
        <v>2568.65</v>
      </c>
      <c r="H11" s="148">
        <f t="shared" si="0"/>
        <v>8960.4500000000007</v>
      </c>
      <c r="I11" s="148">
        <f t="shared" si="0"/>
        <v>2720.8</v>
      </c>
      <c r="J11" s="148">
        <f t="shared" si="0"/>
        <v>2725.24</v>
      </c>
      <c r="K11" s="148">
        <f t="shared" si="0"/>
        <v>16975.14</v>
      </c>
      <c r="L11" s="163">
        <f>F11-K11</f>
        <v>72524.86</v>
      </c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39"/>
      <c r="DB11" s="39"/>
      <c r="DC11" s="39"/>
      <c r="DD11" s="39"/>
      <c r="DE11" s="39"/>
      <c r="DF11" s="39"/>
      <c r="DG11" s="39"/>
      <c r="DH11" s="39"/>
      <c r="DI11" s="39"/>
      <c r="DJ11" s="39"/>
      <c r="DK11" s="39"/>
      <c r="DL11" s="39"/>
      <c r="DM11" s="39"/>
      <c r="DN11" s="39"/>
      <c r="DO11" s="39"/>
      <c r="DP11" s="39"/>
      <c r="DQ11" s="39"/>
      <c r="DR11" s="39"/>
      <c r="DS11" s="39"/>
      <c r="DT11" s="39"/>
      <c r="DU11" s="39"/>
      <c r="DV11" s="39"/>
      <c r="DW11" s="39"/>
      <c r="DX11" s="39"/>
      <c r="DY11" s="39"/>
      <c r="DZ11" s="39"/>
      <c r="EA11" s="39"/>
      <c r="EB11" s="39"/>
      <c r="EC11" s="39"/>
      <c r="ED11" s="39"/>
      <c r="EE11" s="39"/>
      <c r="EF11" s="39"/>
      <c r="EG11" s="39"/>
      <c r="EH11" s="39"/>
      <c r="EI11" s="39"/>
      <c r="EJ11" s="39"/>
      <c r="EK11" s="39"/>
      <c r="EL11" s="39"/>
      <c r="EM11" s="39"/>
      <c r="EN11" s="39"/>
      <c r="EO11" s="39"/>
      <c r="EP11" s="39"/>
      <c r="EQ11" s="39"/>
      <c r="ER11" s="39"/>
      <c r="ES11" s="39"/>
      <c r="ET11" s="39"/>
      <c r="EU11" s="39"/>
      <c r="EV11" s="39"/>
      <c r="EW11" s="39"/>
      <c r="EX11" s="39"/>
      <c r="EY11" s="39"/>
      <c r="EZ11" s="39"/>
      <c r="FA11" s="39"/>
      <c r="FB11" s="39"/>
      <c r="FC11" s="39"/>
      <c r="FD11" s="39"/>
      <c r="FE11" s="39"/>
      <c r="FF11" s="39"/>
      <c r="FG11" s="39"/>
      <c r="FH11" s="39"/>
      <c r="FI11" s="39"/>
      <c r="FJ11" s="39"/>
      <c r="FK11" s="39"/>
      <c r="FL11" s="39"/>
      <c r="FM11" s="39"/>
      <c r="FN11" s="39"/>
      <c r="FO11" s="39"/>
      <c r="FP11" s="39"/>
      <c r="FQ11" s="39"/>
      <c r="FR11" s="39"/>
      <c r="FS11" s="39"/>
      <c r="FT11" s="39"/>
      <c r="FU11" s="39"/>
      <c r="FV11" s="39"/>
      <c r="FW11" s="39"/>
      <c r="FX11" s="39"/>
      <c r="FY11" s="39"/>
      <c r="FZ11" s="39"/>
      <c r="GA11" s="39"/>
      <c r="GB11" s="39"/>
      <c r="GC11" s="39"/>
      <c r="GD11" s="39"/>
      <c r="GE11" s="39"/>
      <c r="GF11" s="39"/>
      <c r="GG11" s="39"/>
      <c r="GH11" s="39"/>
      <c r="GI11" s="39"/>
      <c r="GJ11" s="39"/>
      <c r="GK11" s="39"/>
      <c r="GL11" s="39"/>
      <c r="GM11" s="39"/>
      <c r="GN11" s="39"/>
      <c r="GO11" s="39"/>
      <c r="GP11" s="39"/>
      <c r="GQ11" s="39"/>
      <c r="GR11" s="39"/>
      <c r="GS11" s="39"/>
      <c r="GT11" s="39"/>
      <c r="GU11" s="39"/>
      <c r="GV11" s="39"/>
      <c r="GW11" s="39"/>
      <c r="GX11" s="39"/>
      <c r="GY11" s="39"/>
      <c r="GZ11" s="39"/>
      <c r="HA11" s="39"/>
      <c r="HB11" s="39"/>
      <c r="HC11" s="39"/>
      <c r="HD11" s="39"/>
      <c r="HE11" s="39"/>
      <c r="HF11" s="39"/>
      <c r="HG11" s="39"/>
      <c r="HH11" s="39"/>
      <c r="HI11" s="39"/>
      <c r="HJ11" s="39"/>
      <c r="HK11" s="39"/>
      <c r="HL11" s="39"/>
      <c r="HM11" s="39"/>
      <c r="HN11" s="39"/>
      <c r="HO11" s="39"/>
      <c r="HP11" s="39"/>
      <c r="HQ11" s="39"/>
      <c r="HR11" s="39"/>
      <c r="HS11" s="39"/>
      <c r="HT11" s="39"/>
      <c r="HU11" s="39"/>
      <c r="HV11" s="39"/>
      <c r="HW11" s="39"/>
      <c r="HX11" s="39"/>
      <c r="HY11" s="39"/>
      <c r="HZ11" s="39"/>
      <c r="IA11" s="39"/>
      <c r="IB11" s="39"/>
    </row>
    <row r="12" spans="1:236" s="47" customFormat="1" x14ac:dyDescent="0.25">
      <c r="B12" s="13"/>
      <c r="C12" s="11"/>
      <c r="D12" s="39"/>
      <c r="E12" s="39"/>
      <c r="F12" s="147"/>
      <c r="G12" s="166"/>
      <c r="H12" s="147"/>
      <c r="I12" s="147"/>
      <c r="J12" s="147"/>
      <c r="K12" s="147"/>
      <c r="L12" s="166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39"/>
      <c r="AX12" s="39"/>
      <c r="AY12" s="39"/>
      <c r="AZ12" s="39"/>
      <c r="BA12" s="39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39"/>
      <c r="CL12" s="39"/>
      <c r="CM12" s="39"/>
      <c r="CN12" s="39"/>
      <c r="CO12" s="39"/>
      <c r="CP12" s="39"/>
      <c r="CQ12" s="39"/>
      <c r="CR12" s="39"/>
      <c r="CS12" s="39"/>
      <c r="CT12" s="39"/>
      <c r="CU12" s="39"/>
      <c r="CV12" s="39"/>
      <c r="CW12" s="39"/>
      <c r="CX12" s="39"/>
      <c r="CY12" s="39"/>
      <c r="CZ12" s="39"/>
      <c r="DA12" s="39"/>
      <c r="DB12" s="39"/>
      <c r="DC12" s="39"/>
      <c r="DD12" s="39"/>
      <c r="DE12" s="39"/>
      <c r="DF12" s="39"/>
      <c r="DG12" s="39"/>
      <c r="DH12" s="39"/>
      <c r="DI12" s="39"/>
      <c r="DJ12" s="39"/>
      <c r="DK12" s="39"/>
      <c r="DL12" s="39"/>
      <c r="DM12" s="39"/>
      <c r="DN12" s="39"/>
      <c r="DO12" s="39"/>
      <c r="DP12" s="39"/>
      <c r="DQ12" s="39"/>
      <c r="DR12" s="39"/>
      <c r="DS12" s="39"/>
      <c r="DT12" s="39"/>
      <c r="DU12" s="39"/>
      <c r="DV12" s="39"/>
      <c r="DW12" s="39"/>
      <c r="DX12" s="39"/>
      <c r="DY12" s="39"/>
      <c r="DZ12" s="39"/>
      <c r="EA12" s="39"/>
      <c r="EB12" s="39"/>
      <c r="EC12" s="39"/>
      <c r="ED12" s="39"/>
      <c r="EE12" s="39"/>
      <c r="EF12" s="39"/>
      <c r="EG12" s="39"/>
      <c r="EH12" s="39"/>
      <c r="EI12" s="39"/>
      <c r="EJ12" s="39"/>
      <c r="EK12" s="39"/>
      <c r="EL12" s="39"/>
      <c r="EM12" s="39"/>
      <c r="EN12" s="39"/>
      <c r="EO12" s="39"/>
      <c r="EP12" s="39"/>
      <c r="EQ12" s="39"/>
      <c r="ER12" s="39"/>
      <c r="ES12" s="39"/>
      <c r="ET12" s="39"/>
      <c r="EU12" s="39"/>
      <c r="EV12" s="39"/>
      <c r="EW12" s="39"/>
      <c r="EX12" s="39"/>
      <c r="EY12" s="39"/>
      <c r="EZ12" s="39"/>
      <c r="FA12" s="39"/>
      <c r="FB12" s="39"/>
      <c r="FC12" s="39"/>
      <c r="FD12" s="39"/>
      <c r="FE12" s="39"/>
      <c r="FF12" s="39"/>
      <c r="FG12" s="39"/>
      <c r="FH12" s="39"/>
      <c r="FI12" s="39"/>
      <c r="FJ12" s="39"/>
      <c r="FK12" s="39"/>
      <c r="FL12" s="39"/>
      <c r="FM12" s="39"/>
      <c r="FN12" s="39"/>
      <c r="FO12" s="39"/>
      <c r="FP12" s="39"/>
      <c r="FQ12" s="39"/>
      <c r="FR12" s="39"/>
      <c r="FS12" s="39"/>
      <c r="FT12" s="39"/>
      <c r="FU12" s="39"/>
      <c r="FV12" s="39"/>
      <c r="FW12" s="39"/>
      <c r="FX12" s="39"/>
      <c r="FY12" s="39"/>
      <c r="FZ12" s="39"/>
      <c r="GA12" s="39"/>
      <c r="GB12" s="39"/>
      <c r="GC12" s="39"/>
      <c r="GD12" s="39"/>
      <c r="GE12" s="39"/>
      <c r="GF12" s="39"/>
      <c r="GG12" s="39"/>
      <c r="GH12" s="39"/>
      <c r="GI12" s="39"/>
      <c r="GJ12" s="39"/>
      <c r="GK12" s="39"/>
      <c r="GL12" s="39"/>
      <c r="GM12" s="39"/>
      <c r="GN12" s="39"/>
      <c r="GO12" s="39"/>
      <c r="GP12" s="39"/>
      <c r="GQ12" s="39"/>
      <c r="GR12" s="39"/>
      <c r="GS12" s="39"/>
      <c r="GT12" s="39"/>
      <c r="GU12" s="39"/>
      <c r="GV12" s="39"/>
      <c r="GW12" s="39"/>
      <c r="GX12" s="39"/>
      <c r="GY12" s="39"/>
      <c r="GZ12" s="39"/>
      <c r="HA12" s="39"/>
      <c r="HB12" s="39"/>
      <c r="HC12" s="39"/>
      <c r="HD12" s="39"/>
      <c r="HE12" s="39"/>
      <c r="HF12" s="39"/>
      <c r="HG12" s="39"/>
      <c r="HH12" s="39"/>
      <c r="HI12" s="39"/>
      <c r="HJ12" s="39"/>
      <c r="HK12" s="39"/>
      <c r="HL12" s="39"/>
      <c r="HM12" s="39"/>
      <c r="HN12" s="39"/>
      <c r="HO12" s="39"/>
      <c r="HP12" s="39"/>
      <c r="HQ12" s="39"/>
      <c r="HR12" s="39"/>
      <c r="HS12" s="39"/>
      <c r="HT12" s="39"/>
      <c r="HU12" s="39"/>
      <c r="HV12" s="39"/>
      <c r="HW12" s="39"/>
      <c r="HX12" s="39"/>
      <c r="HY12" s="39"/>
      <c r="HZ12" s="39"/>
      <c r="IA12" s="39"/>
      <c r="IB12" s="39"/>
    </row>
    <row r="13" spans="1:236" s="47" customFormat="1" x14ac:dyDescent="0.25">
      <c r="A13" s="39" t="s">
        <v>128</v>
      </c>
      <c r="B13" s="13"/>
      <c r="C13" s="11"/>
      <c r="D13" s="39"/>
      <c r="E13" s="39"/>
      <c r="F13" s="147"/>
      <c r="G13" s="166"/>
      <c r="H13" s="147"/>
      <c r="I13" s="147"/>
      <c r="J13" s="147"/>
      <c r="K13" s="147"/>
      <c r="L13" s="166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39"/>
      <c r="AI13" s="39"/>
      <c r="AJ13" s="39"/>
      <c r="AK13" s="39"/>
      <c r="AL13" s="39"/>
      <c r="AM13" s="39"/>
      <c r="AN13" s="39"/>
      <c r="AO13" s="39"/>
      <c r="AP13" s="39"/>
      <c r="AQ13" s="39"/>
      <c r="AR13" s="39"/>
      <c r="AS13" s="39"/>
      <c r="AT13" s="39"/>
      <c r="AU13" s="39"/>
      <c r="AV13" s="39"/>
      <c r="AW13" s="39"/>
      <c r="AX13" s="39"/>
      <c r="AY13" s="39"/>
      <c r="AZ13" s="39"/>
      <c r="BA13" s="39"/>
      <c r="BB13" s="39"/>
      <c r="BC13" s="39"/>
      <c r="BD13" s="39"/>
      <c r="BE13" s="39"/>
      <c r="BF13" s="39"/>
      <c r="BG13" s="39"/>
      <c r="BH13" s="39"/>
      <c r="BI13" s="39"/>
      <c r="BJ13" s="39"/>
      <c r="BK13" s="39"/>
      <c r="BL13" s="39"/>
      <c r="BM13" s="39"/>
      <c r="BN13" s="39"/>
      <c r="BO13" s="39"/>
      <c r="BP13" s="39"/>
      <c r="BQ13" s="39"/>
      <c r="BR13" s="39"/>
      <c r="BS13" s="39"/>
      <c r="BT13" s="39"/>
      <c r="BU13" s="39"/>
      <c r="BV13" s="39"/>
      <c r="BW13" s="39"/>
      <c r="BX13" s="39"/>
      <c r="BY13" s="39"/>
      <c r="BZ13" s="39"/>
      <c r="CA13" s="39"/>
      <c r="CB13" s="39"/>
      <c r="CC13" s="39"/>
      <c r="CD13" s="39"/>
      <c r="CE13" s="39"/>
      <c r="CF13" s="39"/>
      <c r="CG13" s="39"/>
      <c r="CH13" s="39"/>
      <c r="CI13" s="39"/>
      <c r="CJ13" s="39"/>
      <c r="CK13" s="39"/>
      <c r="CL13" s="39"/>
      <c r="CM13" s="39"/>
      <c r="CN13" s="39"/>
      <c r="CO13" s="39"/>
      <c r="CP13" s="39"/>
      <c r="CQ13" s="39"/>
      <c r="CR13" s="39"/>
      <c r="CS13" s="39"/>
      <c r="CT13" s="39"/>
      <c r="CU13" s="39"/>
      <c r="CV13" s="39"/>
      <c r="CW13" s="39"/>
      <c r="CX13" s="39"/>
      <c r="CY13" s="39"/>
      <c r="CZ13" s="39"/>
      <c r="DA13" s="39"/>
      <c r="DB13" s="39"/>
      <c r="DC13" s="39"/>
      <c r="DD13" s="39"/>
      <c r="DE13" s="39"/>
      <c r="DF13" s="39"/>
      <c r="DG13" s="39"/>
      <c r="DH13" s="39"/>
      <c r="DI13" s="39"/>
      <c r="DJ13" s="39"/>
      <c r="DK13" s="39"/>
      <c r="DL13" s="39"/>
      <c r="DM13" s="39"/>
      <c r="DN13" s="39"/>
      <c r="DO13" s="39"/>
      <c r="DP13" s="39"/>
      <c r="DQ13" s="39"/>
      <c r="DR13" s="39"/>
      <c r="DS13" s="39"/>
      <c r="DT13" s="39"/>
      <c r="DU13" s="39"/>
      <c r="DV13" s="39"/>
      <c r="DW13" s="39"/>
      <c r="DX13" s="39"/>
      <c r="DY13" s="39"/>
      <c r="DZ13" s="39"/>
      <c r="EA13" s="39"/>
      <c r="EB13" s="39"/>
      <c r="EC13" s="39"/>
      <c r="ED13" s="39"/>
      <c r="EE13" s="39"/>
      <c r="EF13" s="39"/>
      <c r="EG13" s="39"/>
      <c r="EH13" s="39"/>
      <c r="EI13" s="39"/>
      <c r="EJ13" s="39"/>
      <c r="EK13" s="39"/>
      <c r="EL13" s="39"/>
      <c r="EM13" s="39"/>
      <c r="EN13" s="39"/>
      <c r="EO13" s="39"/>
      <c r="EP13" s="39"/>
      <c r="EQ13" s="39"/>
      <c r="ER13" s="39"/>
      <c r="ES13" s="39"/>
      <c r="ET13" s="39"/>
      <c r="EU13" s="39"/>
      <c r="EV13" s="39"/>
      <c r="EW13" s="39"/>
      <c r="EX13" s="39"/>
      <c r="EY13" s="39"/>
      <c r="EZ13" s="39"/>
      <c r="FA13" s="39"/>
      <c r="FB13" s="39"/>
      <c r="FC13" s="39"/>
      <c r="FD13" s="39"/>
      <c r="FE13" s="39"/>
      <c r="FF13" s="39"/>
      <c r="FG13" s="39"/>
      <c r="FH13" s="39"/>
      <c r="FI13" s="39"/>
      <c r="FJ13" s="39"/>
      <c r="FK13" s="39"/>
      <c r="FL13" s="39"/>
      <c r="FM13" s="39"/>
      <c r="FN13" s="39"/>
      <c r="FO13" s="39"/>
      <c r="FP13" s="39"/>
      <c r="FQ13" s="39"/>
      <c r="FR13" s="39"/>
      <c r="FS13" s="39"/>
      <c r="FT13" s="39"/>
      <c r="FU13" s="39"/>
      <c r="FV13" s="39"/>
      <c r="FW13" s="39"/>
      <c r="FX13" s="39"/>
      <c r="FY13" s="39"/>
      <c r="FZ13" s="39"/>
      <c r="GA13" s="39"/>
      <c r="GB13" s="39"/>
      <c r="GC13" s="39"/>
      <c r="GD13" s="39"/>
      <c r="GE13" s="39"/>
      <c r="GF13" s="39"/>
      <c r="GG13" s="39"/>
      <c r="GH13" s="39"/>
      <c r="GI13" s="39"/>
      <c r="GJ13" s="39"/>
      <c r="GK13" s="39"/>
      <c r="GL13" s="39"/>
      <c r="GM13" s="39"/>
      <c r="GN13" s="39"/>
      <c r="GO13" s="39"/>
      <c r="GP13" s="39"/>
      <c r="GQ13" s="39"/>
      <c r="GR13" s="39"/>
      <c r="GS13" s="39"/>
      <c r="GT13" s="39"/>
      <c r="GU13" s="39"/>
      <c r="GV13" s="39"/>
      <c r="GW13" s="39"/>
      <c r="GX13" s="39"/>
      <c r="GY13" s="39"/>
      <c r="GZ13" s="39"/>
      <c r="HA13" s="39"/>
      <c r="HB13" s="39"/>
      <c r="HC13" s="39"/>
      <c r="HD13" s="39"/>
      <c r="HE13" s="39"/>
      <c r="HF13" s="39"/>
      <c r="HG13" s="39"/>
      <c r="HH13" s="39"/>
      <c r="HI13" s="39"/>
      <c r="HJ13" s="39"/>
      <c r="HK13" s="39"/>
      <c r="HL13" s="39"/>
      <c r="HM13" s="39"/>
      <c r="HN13" s="39"/>
      <c r="HO13" s="39"/>
      <c r="HP13" s="39"/>
      <c r="HQ13" s="39"/>
      <c r="HR13" s="39"/>
      <c r="HS13" s="39"/>
      <c r="HT13" s="39"/>
      <c r="HU13" s="39"/>
      <c r="HV13" s="39"/>
      <c r="HW13" s="39"/>
      <c r="HX13" s="39"/>
      <c r="HY13" s="39"/>
      <c r="HZ13" s="39"/>
      <c r="IA13" s="39"/>
      <c r="IB13" s="39"/>
    </row>
    <row r="14" spans="1:236" s="44" customFormat="1" x14ac:dyDescent="0.25">
      <c r="A14" s="44" t="s">
        <v>129</v>
      </c>
      <c r="B14" s="22" t="s">
        <v>56</v>
      </c>
      <c r="C14" s="23" t="s">
        <v>74</v>
      </c>
      <c r="D14" s="24">
        <v>44409</v>
      </c>
      <c r="E14" s="112" t="s">
        <v>114</v>
      </c>
      <c r="F14" s="149">
        <v>133000</v>
      </c>
      <c r="G14" s="167">
        <v>3817.1</v>
      </c>
      <c r="H14" s="149">
        <v>0</v>
      </c>
      <c r="I14" s="149">
        <v>4043.2</v>
      </c>
      <c r="J14" s="149">
        <v>13621.2</v>
      </c>
      <c r="K14" s="149">
        <v>21481.5</v>
      </c>
      <c r="L14" s="167">
        <v>111518.5</v>
      </c>
      <c r="M14" s="46"/>
      <c r="N14" s="46"/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  <c r="AL14" s="46"/>
      <c r="AM14" s="46"/>
      <c r="AN14" s="46"/>
      <c r="AO14" s="46"/>
      <c r="AP14" s="46"/>
    </row>
    <row r="15" spans="1:236" s="41" customFormat="1" x14ac:dyDescent="0.25">
      <c r="A15" s="41" t="s">
        <v>14</v>
      </c>
      <c r="B15" s="12">
        <v>1</v>
      </c>
      <c r="C15" s="7"/>
      <c r="D15" s="111"/>
      <c r="F15" s="148">
        <f>F14</f>
        <v>133000</v>
      </c>
      <c r="G15" s="163">
        <f t="shared" ref="G15:L15" si="1">G14</f>
        <v>3817.1</v>
      </c>
      <c r="H15" s="148">
        <f t="shared" si="1"/>
        <v>0</v>
      </c>
      <c r="I15" s="148">
        <f t="shared" si="1"/>
        <v>4043.2</v>
      </c>
      <c r="J15" s="148">
        <f t="shared" si="1"/>
        <v>13621.2</v>
      </c>
      <c r="K15" s="148">
        <f t="shared" si="1"/>
        <v>21481.5</v>
      </c>
      <c r="L15" s="163">
        <f t="shared" si="1"/>
        <v>111518.5</v>
      </c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0"/>
      <c r="AO15" s="40"/>
      <c r="AP15" s="40"/>
    </row>
    <row r="17" spans="1:236" ht="11.25" customHeight="1" x14ac:dyDescent="0.25">
      <c r="A17" s="37" t="s">
        <v>46</v>
      </c>
      <c r="B17" s="37"/>
      <c r="C17" s="37"/>
      <c r="D17" s="59"/>
      <c r="E17" s="37"/>
      <c r="F17" s="150"/>
      <c r="G17" s="164"/>
      <c r="H17" s="150"/>
      <c r="I17" s="150"/>
      <c r="J17" s="150"/>
      <c r="K17" s="150"/>
      <c r="L17" s="164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39"/>
      <c r="BL17" s="39"/>
      <c r="BM17" s="39"/>
      <c r="BN17" s="39"/>
      <c r="BO17" s="39"/>
      <c r="BP17" s="39"/>
      <c r="BQ17" s="39"/>
      <c r="BR17" s="39"/>
      <c r="BS17" s="39"/>
      <c r="BT17" s="39"/>
      <c r="BU17" s="39"/>
      <c r="BV17" s="39"/>
      <c r="BW17" s="39"/>
      <c r="BX17" s="39"/>
      <c r="BY17" s="39"/>
      <c r="BZ17" s="39"/>
      <c r="CA17" s="39"/>
      <c r="CB17" s="39"/>
      <c r="CC17" s="39"/>
      <c r="CD17" s="39"/>
      <c r="CE17" s="39"/>
      <c r="CF17" s="39"/>
      <c r="CG17" s="39"/>
      <c r="CH17" s="39"/>
      <c r="CI17" s="39"/>
      <c r="CJ17" s="39"/>
      <c r="CK17" s="39"/>
      <c r="CL17" s="39"/>
      <c r="CM17" s="39"/>
      <c r="CN17" s="39"/>
      <c r="CO17" s="39"/>
      <c r="CP17" s="39"/>
      <c r="CQ17" s="39"/>
      <c r="CR17" s="39"/>
      <c r="CS17" s="39"/>
      <c r="CT17" s="39"/>
      <c r="CU17" s="39"/>
      <c r="CV17" s="39"/>
      <c r="CW17" s="39"/>
      <c r="CX17" s="39"/>
      <c r="CY17" s="39"/>
      <c r="CZ17" s="39"/>
      <c r="DA17" s="39"/>
      <c r="DB17" s="39"/>
      <c r="DC17" s="39"/>
      <c r="DD17" s="39"/>
      <c r="DE17" s="39"/>
      <c r="DF17" s="39"/>
      <c r="DG17" s="39"/>
      <c r="DH17" s="39"/>
      <c r="DI17" s="39"/>
      <c r="DJ17" s="39"/>
      <c r="DK17" s="39"/>
      <c r="DL17" s="39"/>
      <c r="DM17" s="39"/>
      <c r="DN17" s="39"/>
      <c r="DO17" s="39"/>
      <c r="DP17" s="39"/>
      <c r="DQ17" s="39"/>
      <c r="DR17" s="39"/>
      <c r="DS17" s="39"/>
      <c r="DT17" s="39"/>
      <c r="DU17" s="39"/>
      <c r="DV17" s="39"/>
      <c r="DW17" s="39"/>
      <c r="DX17" s="39"/>
      <c r="DY17" s="39"/>
      <c r="DZ17" s="39"/>
      <c r="EA17" s="39"/>
      <c r="EB17" s="39"/>
      <c r="EC17" s="39"/>
      <c r="ED17" s="39"/>
      <c r="EE17" s="39"/>
      <c r="EF17" s="39"/>
      <c r="EG17" s="39"/>
      <c r="EH17" s="39"/>
      <c r="EI17" s="39"/>
      <c r="EJ17" s="39"/>
      <c r="EK17" s="39"/>
      <c r="EL17" s="39"/>
      <c r="EM17" s="39"/>
      <c r="EN17" s="39"/>
      <c r="EO17" s="39"/>
      <c r="EP17" s="39"/>
      <c r="EQ17" s="39"/>
      <c r="ER17" s="39"/>
      <c r="ES17" s="39"/>
      <c r="ET17" s="39"/>
      <c r="EU17" s="39"/>
      <c r="EV17" s="39"/>
      <c r="EW17" s="39"/>
      <c r="EX17" s="39"/>
      <c r="EY17" s="39"/>
      <c r="EZ17" s="39"/>
      <c r="FA17" s="39"/>
      <c r="FB17" s="39"/>
      <c r="FC17" s="39"/>
      <c r="FD17" s="39"/>
      <c r="FE17" s="39"/>
      <c r="FF17" s="39"/>
      <c r="FG17" s="39"/>
      <c r="FH17" s="39"/>
      <c r="FI17" s="39"/>
      <c r="FJ17" s="39"/>
      <c r="FK17" s="39"/>
      <c r="FL17" s="39"/>
      <c r="FM17" s="39"/>
      <c r="FN17" s="39"/>
      <c r="FO17" s="39"/>
      <c r="FP17" s="39"/>
      <c r="FQ17" s="39"/>
      <c r="FR17" s="39"/>
      <c r="FS17" s="39"/>
      <c r="FT17" s="39"/>
      <c r="FU17" s="39"/>
      <c r="FV17" s="39"/>
      <c r="FW17" s="39"/>
      <c r="FX17" s="39"/>
      <c r="FY17" s="39"/>
      <c r="FZ17" s="39"/>
      <c r="GA17" s="39"/>
      <c r="GB17" s="39"/>
      <c r="GC17" s="39"/>
      <c r="GD17" s="39"/>
      <c r="GE17" s="39"/>
      <c r="GF17" s="39"/>
      <c r="GG17" s="39"/>
      <c r="GH17" s="39"/>
      <c r="GI17" s="39"/>
      <c r="GJ17" s="39"/>
      <c r="GK17" s="39"/>
      <c r="GL17" s="39"/>
      <c r="GM17" s="39"/>
      <c r="GN17" s="39"/>
      <c r="GO17" s="39"/>
      <c r="GP17" s="39"/>
      <c r="GQ17" s="39"/>
      <c r="GR17" s="39"/>
      <c r="GS17" s="39"/>
      <c r="GT17" s="39"/>
      <c r="GU17" s="39"/>
      <c r="GV17" s="39"/>
      <c r="GW17" s="39"/>
      <c r="GX17" s="39"/>
      <c r="GY17" s="39"/>
      <c r="GZ17" s="39"/>
      <c r="HA17" s="39"/>
      <c r="HB17" s="39"/>
      <c r="HC17" s="39"/>
      <c r="HD17" s="39"/>
      <c r="HE17" s="39"/>
      <c r="HF17" s="39"/>
      <c r="HG17" s="39"/>
      <c r="HH17" s="39"/>
      <c r="HI17" s="39"/>
      <c r="HJ17" s="39"/>
      <c r="HK17" s="39"/>
      <c r="HL17" s="39"/>
      <c r="HM17" s="39"/>
      <c r="HN17" s="39"/>
      <c r="HO17" s="39"/>
      <c r="HP17" s="39"/>
      <c r="HQ17" s="39"/>
      <c r="HR17" s="39"/>
      <c r="HS17" s="39"/>
      <c r="HT17" s="39"/>
      <c r="HU17" s="39"/>
      <c r="HV17" s="39"/>
      <c r="HW17" s="39"/>
      <c r="HX17" s="39"/>
      <c r="HY17" s="39"/>
      <c r="HZ17" s="39"/>
      <c r="IA17" s="39"/>
      <c r="IB17" s="39"/>
    </row>
    <row r="18" spans="1:236" s="32" customFormat="1" ht="11.25" customHeight="1" x14ac:dyDescent="0.25">
      <c r="A18" s="4" t="s">
        <v>78</v>
      </c>
      <c r="B18" s="5" t="s">
        <v>93</v>
      </c>
      <c r="C18" s="5" t="s">
        <v>74</v>
      </c>
      <c r="D18" s="105" t="s">
        <v>102</v>
      </c>
      <c r="E18" s="10" t="s">
        <v>114</v>
      </c>
      <c r="F18" s="151">
        <v>40000</v>
      </c>
      <c r="G18" s="177">
        <v>1148</v>
      </c>
      <c r="H18" s="184">
        <v>0</v>
      </c>
      <c r="I18" s="184">
        <v>1216</v>
      </c>
      <c r="J18" s="184">
        <v>4025</v>
      </c>
      <c r="K18" s="184">
        <v>6389</v>
      </c>
      <c r="L18" s="191">
        <v>33611</v>
      </c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39"/>
      <c r="CW18" s="39"/>
      <c r="CX18" s="39"/>
      <c r="CY18" s="39"/>
      <c r="CZ18" s="39"/>
      <c r="DA18" s="39"/>
      <c r="DB18" s="39"/>
      <c r="DC18" s="39"/>
      <c r="DD18" s="39"/>
      <c r="DE18" s="39"/>
      <c r="DF18" s="39"/>
      <c r="DG18" s="39"/>
      <c r="DH18" s="39"/>
      <c r="DI18" s="39"/>
      <c r="DJ18" s="39"/>
      <c r="DK18" s="39"/>
      <c r="DL18" s="39"/>
      <c r="DM18" s="39"/>
      <c r="DN18" s="39"/>
      <c r="DO18" s="39"/>
      <c r="DP18" s="39"/>
      <c r="DQ18" s="39"/>
      <c r="DR18" s="39"/>
      <c r="DS18" s="39"/>
      <c r="DT18" s="39"/>
      <c r="DU18" s="39"/>
      <c r="DV18" s="39"/>
      <c r="DW18" s="39"/>
      <c r="DX18" s="39"/>
      <c r="DY18" s="39"/>
      <c r="DZ18" s="39"/>
      <c r="EA18" s="39"/>
      <c r="EB18" s="39"/>
      <c r="EC18" s="39"/>
      <c r="ED18" s="39"/>
      <c r="EE18" s="39"/>
      <c r="EF18" s="39"/>
      <c r="EG18" s="39"/>
      <c r="EH18" s="39"/>
      <c r="EI18" s="39"/>
      <c r="EJ18" s="39"/>
      <c r="EK18" s="39"/>
      <c r="EL18" s="39"/>
      <c r="EM18" s="39"/>
      <c r="EN18" s="39"/>
      <c r="EO18" s="39"/>
      <c r="EP18" s="39"/>
      <c r="EQ18" s="39"/>
      <c r="ER18" s="39"/>
      <c r="ES18" s="39"/>
      <c r="ET18" s="39"/>
      <c r="EU18" s="39"/>
      <c r="EV18" s="39"/>
      <c r="EW18" s="39"/>
      <c r="EX18" s="39"/>
      <c r="EY18" s="39"/>
      <c r="EZ18" s="39"/>
      <c r="FA18" s="39"/>
      <c r="FB18" s="39"/>
      <c r="FC18" s="39"/>
      <c r="FD18" s="39"/>
      <c r="FE18" s="39"/>
      <c r="FF18" s="39"/>
      <c r="FG18" s="39"/>
      <c r="FH18" s="39"/>
      <c r="FI18" s="39"/>
      <c r="FJ18" s="39"/>
      <c r="FK18" s="39"/>
      <c r="FL18" s="39"/>
      <c r="FM18" s="39"/>
      <c r="FN18" s="39"/>
      <c r="FO18" s="39"/>
      <c r="FP18" s="39"/>
      <c r="FQ18" s="39"/>
      <c r="FR18" s="39"/>
      <c r="FS18" s="39"/>
      <c r="FT18" s="39"/>
      <c r="FU18" s="39"/>
      <c r="FV18" s="39"/>
      <c r="FW18" s="39"/>
      <c r="FX18" s="39"/>
      <c r="FY18" s="39"/>
      <c r="FZ18" s="39"/>
      <c r="GA18" s="39"/>
      <c r="GB18" s="39"/>
      <c r="GC18" s="39"/>
      <c r="GD18" s="39"/>
      <c r="GE18" s="39"/>
      <c r="GF18" s="39"/>
      <c r="GG18" s="39"/>
      <c r="GH18" s="39"/>
      <c r="GI18" s="39"/>
      <c r="GJ18" s="39"/>
      <c r="GK18" s="39"/>
      <c r="GL18" s="39"/>
      <c r="GM18" s="39"/>
      <c r="GN18" s="39"/>
      <c r="GO18" s="39"/>
      <c r="GP18" s="39"/>
      <c r="GQ18" s="39"/>
      <c r="GR18" s="39"/>
      <c r="GS18" s="39"/>
      <c r="GT18" s="39"/>
      <c r="GU18" s="39"/>
      <c r="GV18" s="39"/>
      <c r="GW18" s="39"/>
      <c r="GX18" s="39"/>
      <c r="GY18" s="39"/>
      <c r="GZ18" s="39"/>
      <c r="HA18" s="39"/>
      <c r="HB18" s="39"/>
      <c r="HC18" s="39"/>
      <c r="HD18" s="39"/>
      <c r="HE18" s="39"/>
      <c r="HF18" s="39"/>
      <c r="HG18" s="39"/>
      <c r="HH18" s="39"/>
      <c r="HI18" s="39"/>
      <c r="HJ18" s="39"/>
      <c r="HK18" s="39"/>
      <c r="HL18" s="39"/>
      <c r="HM18" s="39"/>
      <c r="HN18" s="39"/>
      <c r="HO18" s="39"/>
      <c r="HP18" s="39"/>
      <c r="HQ18" s="39"/>
      <c r="HR18" s="39"/>
      <c r="HS18" s="39"/>
      <c r="HT18" s="39"/>
      <c r="HU18" s="39"/>
      <c r="HV18" s="39"/>
      <c r="HW18" s="39"/>
      <c r="HX18" s="39"/>
      <c r="HY18" s="39"/>
      <c r="HZ18" s="39"/>
      <c r="IA18" s="39"/>
      <c r="IB18" s="39"/>
    </row>
    <row r="19" spans="1:236" s="32" customFormat="1" ht="11.25" customHeight="1" x14ac:dyDescent="0.25">
      <c r="A19" s="4" t="s">
        <v>135</v>
      </c>
      <c r="B19" s="5" t="s">
        <v>137</v>
      </c>
      <c r="C19" s="5" t="s">
        <v>74</v>
      </c>
      <c r="D19" s="105" t="s">
        <v>136</v>
      </c>
      <c r="E19" s="10" t="s">
        <v>114</v>
      </c>
      <c r="F19" s="151">
        <v>87500</v>
      </c>
      <c r="G19" s="177">
        <v>2511.25</v>
      </c>
      <c r="H19" s="184">
        <v>8827.5300000000007</v>
      </c>
      <c r="I19" s="184">
        <v>2660</v>
      </c>
      <c r="J19" s="184">
        <v>1915.12</v>
      </c>
      <c r="K19" s="184">
        <v>15913.9</v>
      </c>
      <c r="L19" s="191">
        <v>71586.100000000006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  <c r="AK19" s="39"/>
      <c r="AL19" s="39"/>
      <c r="AM19" s="39"/>
      <c r="AN19" s="39"/>
      <c r="AO19" s="39"/>
      <c r="AP19" s="39"/>
      <c r="AQ19" s="39"/>
      <c r="AR19" s="39"/>
      <c r="AS19" s="39"/>
      <c r="AT19" s="39"/>
      <c r="AU19" s="39"/>
      <c r="AV19" s="39"/>
      <c r="AW19" s="39"/>
      <c r="AX19" s="39"/>
      <c r="AY19" s="39"/>
      <c r="AZ19" s="39"/>
      <c r="BA19" s="39"/>
      <c r="BB19" s="39"/>
      <c r="BC19" s="39"/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39"/>
      <c r="BS19" s="39"/>
      <c r="BT19" s="39"/>
      <c r="BU19" s="39"/>
      <c r="BV19" s="39"/>
      <c r="BW19" s="39"/>
      <c r="BX19" s="39"/>
      <c r="BY19" s="39"/>
      <c r="BZ19" s="39"/>
      <c r="CA19" s="39"/>
      <c r="CB19" s="39"/>
      <c r="CC19" s="39"/>
      <c r="CD19" s="39"/>
      <c r="CE19" s="39"/>
      <c r="CF19" s="39"/>
      <c r="CG19" s="39"/>
      <c r="CH19" s="39"/>
      <c r="CI19" s="39"/>
      <c r="CJ19" s="39"/>
      <c r="CK19" s="39"/>
      <c r="CL19" s="39"/>
      <c r="CM19" s="39"/>
      <c r="CN19" s="39"/>
      <c r="CO19" s="39"/>
      <c r="CP19" s="39"/>
      <c r="CQ19" s="39"/>
      <c r="CR19" s="39"/>
      <c r="CS19" s="39"/>
      <c r="CT19" s="39"/>
      <c r="CU19" s="39"/>
      <c r="CV19" s="39"/>
      <c r="CW19" s="39"/>
      <c r="CX19" s="39"/>
      <c r="CY19" s="39"/>
      <c r="CZ19" s="39"/>
      <c r="DA19" s="39"/>
      <c r="DB19" s="39"/>
      <c r="DC19" s="39"/>
      <c r="DD19" s="39"/>
      <c r="DE19" s="39"/>
      <c r="DF19" s="39"/>
      <c r="DG19" s="39"/>
      <c r="DH19" s="39"/>
      <c r="DI19" s="39"/>
      <c r="DJ19" s="39"/>
      <c r="DK19" s="39"/>
      <c r="DL19" s="39"/>
      <c r="DM19" s="39"/>
      <c r="DN19" s="39"/>
      <c r="DO19" s="39"/>
      <c r="DP19" s="39"/>
      <c r="DQ19" s="39"/>
      <c r="DR19" s="39"/>
      <c r="DS19" s="39"/>
      <c r="DT19" s="39"/>
      <c r="DU19" s="39"/>
      <c r="DV19" s="39"/>
      <c r="DW19" s="39"/>
      <c r="DX19" s="39"/>
      <c r="DY19" s="39"/>
      <c r="DZ19" s="39"/>
      <c r="EA19" s="39"/>
      <c r="EB19" s="39"/>
      <c r="EC19" s="39"/>
      <c r="ED19" s="39"/>
      <c r="EE19" s="39"/>
      <c r="EF19" s="39"/>
      <c r="EG19" s="39"/>
      <c r="EH19" s="39"/>
      <c r="EI19" s="39"/>
      <c r="EJ19" s="39"/>
      <c r="EK19" s="39"/>
      <c r="EL19" s="39"/>
      <c r="EM19" s="39"/>
      <c r="EN19" s="39"/>
      <c r="EO19" s="39"/>
      <c r="EP19" s="39"/>
      <c r="EQ19" s="39"/>
      <c r="ER19" s="39"/>
      <c r="ES19" s="39"/>
      <c r="ET19" s="39"/>
      <c r="EU19" s="39"/>
      <c r="EV19" s="39"/>
      <c r="EW19" s="39"/>
      <c r="EX19" s="39"/>
      <c r="EY19" s="39"/>
      <c r="EZ19" s="39"/>
      <c r="FA19" s="39"/>
      <c r="FB19" s="39"/>
      <c r="FC19" s="39"/>
      <c r="FD19" s="39"/>
      <c r="FE19" s="39"/>
      <c r="FF19" s="39"/>
      <c r="FG19" s="39"/>
      <c r="FH19" s="39"/>
      <c r="FI19" s="39"/>
      <c r="FJ19" s="39"/>
      <c r="FK19" s="39"/>
      <c r="FL19" s="39"/>
      <c r="FM19" s="39"/>
      <c r="FN19" s="39"/>
      <c r="FO19" s="39"/>
      <c r="FP19" s="39"/>
      <c r="FQ19" s="39"/>
      <c r="FR19" s="39"/>
      <c r="FS19" s="39"/>
      <c r="FT19" s="39"/>
      <c r="FU19" s="39"/>
      <c r="FV19" s="39"/>
      <c r="FW19" s="39"/>
      <c r="FX19" s="39"/>
      <c r="FY19" s="39"/>
      <c r="FZ19" s="39"/>
      <c r="GA19" s="39"/>
      <c r="GB19" s="39"/>
      <c r="GC19" s="39"/>
      <c r="GD19" s="39"/>
      <c r="GE19" s="39"/>
      <c r="GF19" s="39"/>
      <c r="GG19" s="39"/>
      <c r="GH19" s="39"/>
      <c r="GI19" s="39"/>
      <c r="GJ19" s="39"/>
      <c r="GK19" s="39"/>
      <c r="GL19" s="39"/>
      <c r="GM19" s="39"/>
      <c r="GN19" s="39"/>
      <c r="GO19" s="39"/>
      <c r="GP19" s="39"/>
      <c r="GQ19" s="39"/>
      <c r="GR19" s="39"/>
      <c r="GS19" s="39"/>
      <c r="GT19" s="39"/>
      <c r="GU19" s="39"/>
      <c r="GV19" s="39"/>
      <c r="GW19" s="39"/>
      <c r="GX19" s="39"/>
      <c r="GY19" s="39"/>
      <c r="GZ19" s="39"/>
      <c r="HA19" s="39"/>
      <c r="HB19" s="39"/>
      <c r="HC19" s="39"/>
      <c r="HD19" s="39"/>
      <c r="HE19" s="39"/>
      <c r="HF19" s="39"/>
      <c r="HG19" s="39"/>
      <c r="HH19" s="39"/>
      <c r="HI19" s="39"/>
      <c r="HJ19" s="39"/>
      <c r="HK19" s="39"/>
      <c r="HL19" s="39"/>
      <c r="HM19" s="39"/>
      <c r="HN19" s="39"/>
      <c r="HO19" s="39"/>
      <c r="HP19" s="39"/>
      <c r="HQ19" s="39"/>
      <c r="HR19" s="39"/>
      <c r="HS19" s="39"/>
      <c r="HT19" s="39"/>
      <c r="HU19" s="39"/>
      <c r="HV19" s="39"/>
      <c r="HW19" s="39"/>
      <c r="HX19" s="39"/>
      <c r="HY19" s="39"/>
      <c r="HZ19" s="39"/>
      <c r="IA19" s="39"/>
      <c r="IB19" s="39"/>
    </row>
    <row r="20" spans="1:236" x14ac:dyDescent="0.25">
      <c r="A20" s="4" t="s">
        <v>71</v>
      </c>
      <c r="B20" s="5" t="s">
        <v>72</v>
      </c>
      <c r="C20" s="6" t="s">
        <v>73</v>
      </c>
      <c r="D20" s="4" t="s">
        <v>103</v>
      </c>
      <c r="E20" s="10" t="s">
        <v>114</v>
      </c>
      <c r="F20" s="132">
        <v>75000</v>
      </c>
      <c r="G20" s="176">
        <v>2152.5</v>
      </c>
      <c r="H20" s="183">
        <v>4930.96</v>
      </c>
      <c r="I20" s="183">
        <v>2280</v>
      </c>
      <c r="J20" s="183">
        <v>25</v>
      </c>
      <c r="K20" s="183">
        <v>9388.4599999999991</v>
      </c>
      <c r="L20" s="176">
        <v>65611.539999999994</v>
      </c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39"/>
      <c r="AL20" s="39"/>
      <c r="AM20" s="39"/>
      <c r="AN20" s="39"/>
      <c r="AO20" s="39"/>
      <c r="AP20" s="39"/>
      <c r="AQ20" s="39"/>
      <c r="AR20" s="39"/>
      <c r="AS20" s="39"/>
      <c r="AT20" s="39"/>
      <c r="AU20" s="39"/>
      <c r="AV20" s="39"/>
      <c r="AW20" s="39"/>
      <c r="AX20" s="39"/>
      <c r="AY20" s="39"/>
      <c r="AZ20" s="39"/>
      <c r="BA20" s="39"/>
      <c r="BB20" s="39"/>
      <c r="BC20" s="39"/>
      <c r="BD20" s="39"/>
      <c r="BE20" s="39"/>
      <c r="BF20" s="39"/>
      <c r="BG20" s="39"/>
      <c r="BH20" s="39"/>
      <c r="BI20" s="39"/>
      <c r="BJ20" s="39"/>
      <c r="BK20" s="39"/>
      <c r="BL20" s="39"/>
      <c r="BM20" s="39"/>
      <c r="BN20" s="39"/>
      <c r="BO20" s="39"/>
      <c r="BP20" s="39"/>
      <c r="BQ20" s="39"/>
      <c r="BR20" s="39"/>
      <c r="BS20" s="39"/>
      <c r="BT20" s="39"/>
      <c r="BU20" s="39"/>
      <c r="BV20" s="39"/>
      <c r="BW20" s="39"/>
      <c r="BX20" s="39"/>
      <c r="BY20" s="39"/>
      <c r="BZ20" s="39"/>
      <c r="CA20" s="39"/>
      <c r="CB20" s="39"/>
      <c r="CC20" s="39"/>
      <c r="CD20" s="39"/>
      <c r="CE20" s="39"/>
      <c r="CF20" s="39"/>
      <c r="CG20" s="39"/>
      <c r="CH20" s="39"/>
      <c r="CI20" s="39"/>
      <c r="CJ20" s="39"/>
      <c r="CK20" s="39"/>
      <c r="CL20" s="39"/>
      <c r="CM20" s="39"/>
      <c r="CN20" s="39"/>
      <c r="CO20" s="39"/>
      <c r="CP20" s="39"/>
      <c r="CQ20" s="39"/>
      <c r="CR20" s="39"/>
      <c r="CS20" s="39"/>
      <c r="CT20" s="39"/>
      <c r="CU20" s="39"/>
      <c r="CV20" s="39"/>
      <c r="CW20" s="39"/>
      <c r="CX20" s="39"/>
      <c r="CY20" s="39"/>
      <c r="CZ20" s="39"/>
      <c r="DA20" s="39"/>
      <c r="DB20" s="39"/>
      <c r="DC20" s="39"/>
      <c r="DD20" s="39"/>
      <c r="DE20" s="39"/>
      <c r="DF20" s="39"/>
      <c r="DG20" s="39"/>
      <c r="DH20" s="39"/>
      <c r="DI20" s="39"/>
      <c r="DJ20" s="39"/>
      <c r="DK20" s="39"/>
      <c r="DL20" s="39"/>
      <c r="DM20" s="39"/>
      <c r="DN20" s="39"/>
      <c r="DO20" s="39"/>
      <c r="DP20" s="39"/>
      <c r="DQ20" s="39"/>
      <c r="DR20" s="39"/>
      <c r="DS20" s="39"/>
      <c r="DT20" s="39"/>
      <c r="DU20" s="39"/>
      <c r="DV20" s="39"/>
      <c r="DW20" s="39"/>
      <c r="DX20" s="39"/>
      <c r="DY20" s="39"/>
      <c r="DZ20" s="39"/>
      <c r="EA20" s="39"/>
      <c r="EB20" s="39"/>
      <c r="EC20" s="39"/>
      <c r="ED20" s="39"/>
      <c r="EE20" s="39"/>
      <c r="EF20" s="39"/>
      <c r="EG20" s="39"/>
      <c r="EH20" s="39"/>
      <c r="EI20" s="39"/>
      <c r="EJ20" s="39"/>
      <c r="EK20" s="39"/>
      <c r="EL20" s="39"/>
      <c r="EM20" s="39"/>
      <c r="EN20" s="39"/>
      <c r="EO20" s="39"/>
      <c r="EP20" s="39"/>
      <c r="EQ20" s="39"/>
      <c r="ER20" s="39"/>
      <c r="ES20" s="39"/>
      <c r="ET20" s="39"/>
      <c r="EU20" s="39"/>
      <c r="EV20" s="39"/>
      <c r="EW20" s="39"/>
      <c r="EX20" s="39"/>
      <c r="EY20" s="39"/>
      <c r="EZ20" s="39"/>
      <c r="FA20" s="39"/>
      <c r="FB20" s="39"/>
      <c r="FC20" s="39"/>
      <c r="FD20" s="39"/>
      <c r="FE20" s="39"/>
      <c r="FF20" s="39"/>
      <c r="FG20" s="39"/>
      <c r="FH20" s="39"/>
      <c r="FI20" s="39"/>
      <c r="FJ20" s="39"/>
      <c r="FK20" s="39"/>
      <c r="FL20" s="39"/>
      <c r="FM20" s="39"/>
      <c r="FN20" s="39"/>
      <c r="FO20" s="39"/>
      <c r="FP20" s="39"/>
      <c r="FQ20" s="39"/>
      <c r="FR20" s="39"/>
      <c r="FS20" s="39"/>
      <c r="FT20" s="39"/>
      <c r="FU20" s="39"/>
      <c r="FV20" s="39"/>
      <c r="FW20" s="39"/>
      <c r="FX20" s="39"/>
      <c r="FY20" s="39"/>
      <c r="FZ20" s="39"/>
      <c r="GA20" s="39"/>
      <c r="GB20" s="39"/>
      <c r="GC20" s="39"/>
      <c r="GD20" s="39"/>
      <c r="GE20" s="39"/>
      <c r="GF20" s="39"/>
      <c r="GG20" s="39"/>
      <c r="GH20" s="39"/>
      <c r="GI20" s="39"/>
      <c r="GJ20" s="39"/>
      <c r="GK20" s="39"/>
      <c r="GL20" s="39"/>
      <c r="GM20" s="39"/>
      <c r="GN20" s="39"/>
      <c r="GO20" s="39"/>
      <c r="GP20" s="39"/>
      <c r="GQ20" s="39"/>
      <c r="GR20" s="39"/>
      <c r="GS20" s="39"/>
      <c r="GT20" s="39"/>
      <c r="GU20" s="39"/>
      <c r="GV20" s="39"/>
      <c r="GW20" s="39"/>
      <c r="GX20" s="39"/>
      <c r="GY20" s="39"/>
      <c r="GZ20" s="39"/>
      <c r="HA20" s="39"/>
      <c r="HB20" s="39"/>
      <c r="HC20" s="39"/>
      <c r="HD20" s="39"/>
      <c r="HE20" s="39"/>
      <c r="HF20" s="39"/>
      <c r="HG20" s="39"/>
      <c r="HH20" s="39"/>
      <c r="HI20" s="39"/>
      <c r="HJ20" s="39"/>
      <c r="HK20" s="39"/>
      <c r="HL20" s="39"/>
      <c r="HM20" s="39"/>
      <c r="HN20" s="39"/>
      <c r="HO20" s="39"/>
      <c r="HP20" s="39"/>
      <c r="HQ20" s="39"/>
      <c r="HR20" s="39"/>
      <c r="HS20" s="39"/>
      <c r="HT20" s="39"/>
      <c r="HU20" s="39"/>
      <c r="HV20" s="39"/>
      <c r="HW20" s="39"/>
      <c r="HX20" s="39"/>
      <c r="HY20" s="39"/>
      <c r="HZ20" s="39"/>
      <c r="IA20" s="39"/>
      <c r="IB20" s="39"/>
    </row>
    <row r="21" spans="1:236" x14ac:dyDescent="0.25">
      <c r="A21" s="41" t="s">
        <v>14</v>
      </c>
      <c r="B21" s="12">
        <v>3</v>
      </c>
      <c r="C21" s="7"/>
      <c r="D21" s="41"/>
      <c r="E21" s="41"/>
      <c r="F21" s="148">
        <f>F19+F18+F20</f>
        <v>202500</v>
      </c>
      <c r="G21" s="163">
        <f>SUM(G18:G20)</f>
        <v>5811.75</v>
      </c>
      <c r="H21" s="148">
        <f>SUM(H18:H20)</f>
        <v>13758.490000000002</v>
      </c>
      <c r="I21" s="148">
        <f>SUM(I18:I20)</f>
        <v>6156</v>
      </c>
      <c r="J21" s="148">
        <f>SUM(J18:J20)</f>
        <v>5965.12</v>
      </c>
      <c r="K21" s="148">
        <f>SUM(K18:K20)</f>
        <v>31691.360000000001</v>
      </c>
      <c r="L21" s="163">
        <f>L19+L18+L20</f>
        <v>170808.64</v>
      </c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39"/>
      <c r="AI21" s="39"/>
      <c r="AJ21" s="39"/>
      <c r="AK21" s="39"/>
      <c r="AL21" s="39"/>
      <c r="AM21" s="39"/>
      <c r="AN21" s="39"/>
      <c r="AO21" s="39"/>
      <c r="AP21" s="39"/>
      <c r="AQ21" s="39"/>
      <c r="AR21" s="39"/>
      <c r="AS21" s="39"/>
      <c r="AT21" s="39"/>
      <c r="AU21" s="39"/>
      <c r="AV21" s="39"/>
      <c r="AW21" s="39"/>
      <c r="AX21" s="39"/>
      <c r="AY21" s="39"/>
      <c r="AZ21" s="39"/>
      <c r="BA21" s="39"/>
      <c r="BB21" s="39"/>
      <c r="BC21" s="39"/>
      <c r="BD21" s="39"/>
      <c r="BE21" s="39"/>
      <c r="BF21" s="39"/>
      <c r="BG21" s="39"/>
      <c r="BH21" s="39"/>
      <c r="BI21" s="39"/>
      <c r="BJ21" s="39"/>
      <c r="BK21" s="39"/>
      <c r="BL21" s="39"/>
      <c r="BM21" s="39"/>
      <c r="BN21" s="39"/>
      <c r="BO21" s="39"/>
      <c r="BP21" s="39"/>
      <c r="BQ21" s="39"/>
      <c r="BR21" s="39"/>
      <c r="BS21" s="39"/>
      <c r="BT21" s="39"/>
      <c r="BU21" s="39"/>
      <c r="BV21" s="39"/>
      <c r="BW21" s="39"/>
      <c r="BX21" s="39"/>
      <c r="BY21" s="39"/>
      <c r="BZ21" s="39"/>
      <c r="CA21" s="39"/>
      <c r="CB21" s="39"/>
      <c r="CC21" s="39"/>
      <c r="CD21" s="39"/>
      <c r="CE21" s="39"/>
      <c r="CF21" s="39"/>
      <c r="CG21" s="39"/>
      <c r="CH21" s="39"/>
      <c r="CI21" s="39"/>
      <c r="CJ21" s="39"/>
      <c r="CK21" s="39"/>
      <c r="CL21" s="39"/>
      <c r="CM21" s="39"/>
      <c r="CN21" s="39"/>
      <c r="CO21" s="39"/>
      <c r="CP21" s="39"/>
      <c r="CQ21" s="39"/>
      <c r="CR21" s="39"/>
      <c r="CS21" s="39"/>
      <c r="CT21" s="39"/>
      <c r="CU21" s="39"/>
      <c r="CV21" s="39"/>
      <c r="CW21" s="39"/>
      <c r="CX21" s="39"/>
      <c r="CY21" s="39"/>
      <c r="CZ21" s="39"/>
      <c r="DA21" s="39"/>
      <c r="DB21" s="39"/>
      <c r="DC21" s="39"/>
      <c r="DD21" s="39"/>
      <c r="DE21" s="39"/>
      <c r="DF21" s="39"/>
      <c r="DG21" s="39"/>
      <c r="DH21" s="39"/>
      <c r="DI21" s="39"/>
      <c r="DJ21" s="39"/>
      <c r="DK21" s="39"/>
      <c r="DL21" s="39"/>
      <c r="DM21" s="39"/>
      <c r="DN21" s="39"/>
      <c r="DO21" s="39"/>
      <c r="DP21" s="39"/>
      <c r="DQ21" s="39"/>
      <c r="DR21" s="39"/>
      <c r="DS21" s="39"/>
      <c r="DT21" s="39"/>
      <c r="DU21" s="39"/>
      <c r="DV21" s="39"/>
      <c r="DW21" s="39"/>
      <c r="DX21" s="39"/>
      <c r="DY21" s="39"/>
      <c r="DZ21" s="39"/>
      <c r="EA21" s="39"/>
      <c r="EB21" s="39"/>
      <c r="EC21" s="39"/>
      <c r="ED21" s="39"/>
      <c r="EE21" s="39"/>
      <c r="EF21" s="39"/>
      <c r="EG21" s="39"/>
      <c r="EH21" s="39"/>
      <c r="EI21" s="39"/>
      <c r="EJ21" s="39"/>
      <c r="EK21" s="39"/>
      <c r="EL21" s="39"/>
      <c r="EM21" s="39"/>
      <c r="EN21" s="39"/>
      <c r="EO21" s="39"/>
      <c r="EP21" s="39"/>
      <c r="EQ21" s="39"/>
      <c r="ER21" s="39"/>
      <c r="ES21" s="39"/>
      <c r="ET21" s="39"/>
      <c r="EU21" s="39"/>
      <c r="EV21" s="39"/>
      <c r="EW21" s="39"/>
      <c r="EX21" s="39"/>
      <c r="EY21" s="39"/>
      <c r="EZ21" s="39"/>
      <c r="FA21" s="39"/>
      <c r="FB21" s="39"/>
      <c r="FC21" s="39"/>
      <c r="FD21" s="39"/>
      <c r="FE21" s="39"/>
      <c r="FF21" s="39"/>
      <c r="FG21" s="39"/>
      <c r="FH21" s="39"/>
      <c r="FI21" s="39"/>
      <c r="FJ21" s="39"/>
      <c r="FK21" s="39"/>
      <c r="FL21" s="39"/>
      <c r="FM21" s="39"/>
      <c r="FN21" s="39"/>
      <c r="FO21" s="39"/>
      <c r="FP21" s="39"/>
      <c r="FQ21" s="39"/>
      <c r="FR21" s="39"/>
      <c r="FS21" s="39"/>
      <c r="FT21" s="39"/>
      <c r="FU21" s="39"/>
      <c r="FV21" s="39"/>
      <c r="FW21" s="39"/>
      <c r="FX21" s="39"/>
      <c r="FY21" s="39"/>
      <c r="FZ21" s="39"/>
      <c r="GA21" s="39"/>
      <c r="GB21" s="39"/>
      <c r="GC21" s="39"/>
      <c r="GD21" s="39"/>
      <c r="GE21" s="39"/>
      <c r="GF21" s="39"/>
      <c r="GG21" s="39"/>
      <c r="GH21" s="39"/>
      <c r="GI21" s="39"/>
      <c r="GJ21" s="39"/>
      <c r="GK21" s="39"/>
      <c r="GL21" s="39"/>
      <c r="GM21" s="39"/>
      <c r="GN21" s="39"/>
      <c r="GO21" s="39"/>
      <c r="GP21" s="39"/>
      <c r="GQ21" s="39"/>
      <c r="GR21" s="39"/>
      <c r="GS21" s="39"/>
      <c r="GT21" s="39"/>
      <c r="GU21" s="39"/>
      <c r="GV21" s="39"/>
      <c r="GW21" s="39"/>
      <c r="GX21" s="39"/>
      <c r="GY21" s="39"/>
      <c r="GZ21" s="39"/>
      <c r="HA21" s="39"/>
      <c r="HB21" s="39"/>
      <c r="HC21" s="39"/>
      <c r="HD21" s="39"/>
      <c r="HE21" s="39"/>
      <c r="HF21" s="39"/>
      <c r="HG21" s="39"/>
      <c r="HH21" s="39"/>
      <c r="HI21" s="39"/>
      <c r="HJ21" s="39"/>
      <c r="HK21" s="39"/>
      <c r="HL21" s="39"/>
      <c r="HM21" s="39"/>
      <c r="HN21" s="39"/>
      <c r="HO21" s="39"/>
      <c r="HP21" s="39"/>
      <c r="HQ21" s="39"/>
      <c r="HR21" s="39"/>
      <c r="HS21" s="39"/>
      <c r="HT21" s="39"/>
      <c r="HU21" s="39"/>
      <c r="HV21" s="39"/>
      <c r="HW21" s="39"/>
      <c r="HX21" s="39"/>
      <c r="HY21" s="39"/>
      <c r="HZ21" s="39"/>
      <c r="IA21" s="39"/>
      <c r="IB21" s="39"/>
    </row>
    <row r="23" spans="1:236" s="47" customFormat="1" x14ac:dyDescent="0.25">
      <c r="A23" s="39" t="s">
        <v>79</v>
      </c>
      <c r="B23" s="13"/>
      <c r="C23" s="11"/>
      <c r="D23" s="39"/>
      <c r="E23" s="39"/>
      <c r="F23" s="149"/>
      <c r="G23" s="167"/>
      <c r="H23" s="149"/>
      <c r="I23" s="149"/>
      <c r="J23" s="149"/>
      <c r="K23" s="149"/>
      <c r="L23" s="167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8"/>
      <c r="AN23" s="38"/>
      <c r="AO23" s="38"/>
      <c r="AP23" s="38"/>
      <c r="AQ23" s="38"/>
      <c r="AR23" s="38"/>
      <c r="AS23" s="38"/>
      <c r="AT23" s="38"/>
      <c r="AU23" s="38"/>
      <c r="AV23" s="38"/>
      <c r="AW23" s="38"/>
      <c r="AX23" s="38"/>
      <c r="AY23" s="38"/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38"/>
      <c r="BY23" s="38"/>
      <c r="BZ23" s="38"/>
      <c r="CA23" s="38"/>
      <c r="CB23" s="38"/>
      <c r="CC23" s="38"/>
      <c r="CD23" s="38"/>
      <c r="CE23" s="38"/>
      <c r="CF23" s="38"/>
      <c r="CG23" s="38"/>
      <c r="CH23" s="38"/>
      <c r="CI23" s="38"/>
      <c r="CJ23" s="38"/>
      <c r="CK23" s="38"/>
      <c r="CL23" s="38"/>
      <c r="CM23" s="38"/>
      <c r="CN23" s="38"/>
      <c r="CO23" s="38"/>
      <c r="CP23" s="38"/>
      <c r="CQ23" s="38"/>
      <c r="CR23" s="38"/>
      <c r="CS23" s="38"/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38"/>
      <c r="DS23" s="38"/>
      <c r="DT23" s="38"/>
      <c r="DU23" s="38"/>
      <c r="DV23" s="38"/>
      <c r="DW23" s="38"/>
      <c r="DX23" s="38"/>
      <c r="DY23" s="38"/>
      <c r="DZ23" s="38"/>
      <c r="EA23" s="38"/>
      <c r="EB23" s="38"/>
      <c r="EC23" s="38"/>
      <c r="ED23" s="38"/>
      <c r="EE23" s="38"/>
      <c r="EF23" s="38"/>
      <c r="EG23" s="38"/>
      <c r="EH23" s="38"/>
      <c r="EI23" s="38"/>
      <c r="EJ23" s="38"/>
      <c r="EK23" s="38"/>
      <c r="EL23" s="38"/>
      <c r="EM23" s="38"/>
      <c r="EN23" s="38"/>
      <c r="EO23" s="38"/>
      <c r="EP23" s="38"/>
      <c r="EQ23" s="38"/>
      <c r="ER23" s="38"/>
      <c r="ES23" s="38"/>
      <c r="ET23" s="38"/>
      <c r="EU23" s="38"/>
      <c r="EV23" s="38"/>
      <c r="EW23" s="38"/>
      <c r="EX23" s="38"/>
      <c r="EY23" s="38"/>
      <c r="EZ23" s="38"/>
      <c r="FA23" s="38"/>
      <c r="FB23" s="38"/>
      <c r="FC23" s="38"/>
      <c r="FD23" s="38"/>
      <c r="FE23" s="38"/>
      <c r="FF23" s="38"/>
      <c r="FG23" s="38"/>
      <c r="FH23" s="38"/>
      <c r="FI23" s="38"/>
      <c r="FJ23" s="38"/>
      <c r="FK23" s="38"/>
      <c r="FL23" s="38"/>
      <c r="FM23" s="38"/>
      <c r="FN23" s="38"/>
      <c r="FO23" s="38"/>
      <c r="FP23" s="38"/>
      <c r="FQ23" s="38"/>
      <c r="FR23" s="38"/>
      <c r="FS23" s="38"/>
      <c r="FT23" s="38"/>
      <c r="FU23" s="38"/>
      <c r="FV23" s="38"/>
      <c r="FW23" s="38"/>
      <c r="FX23" s="38"/>
      <c r="FY23" s="38"/>
      <c r="FZ23" s="38"/>
      <c r="GA23" s="38"/>
      <c r="GB23" s="38"/>
      <c r="GC23" s="38"/>
      <c r="GD23" s="38"/>
      <c r="GE23" s="38"/>
      <c r="GF23" s="38"/>
      <c r="GG23" s="38"/>
      <c r="GH23" s="38"/>
      <c r="GI23" s="38"/>
      <c r="GJ23" s="38"/>
      <c r="GK23" s="38"/>
      <c r="GL23" s="38"/>
      <c r="GM23" s="38"/>
      <c r="GN23" s="38"/>
      <c r="GO23" s="38"/>
      <c r="GP23" s="38"/>
      <c r="GQ23" s="38"/>
      <c r="GR23" s="38"/>
      <c r="GS23" s="38"/>
      <c r="GT23" s="38"/>
      <c r="GU23" s="38"/>
      <c r="GV23" s="38"/>
      <c r="GW23" s="38"/>
      <c r="GX23" s="38"/>
      <c r="GY23" s="38"/>
      <c r="GZ23" s="38"/>
      <c r="HA23" s="38"/>
      <c r="HB23" s="38"/>
      <c r="HC23" s="38"/>
      <c r="HD23" s="38"/>
      <c r="HE23" s="38"/>
      <c r="HF23" s="38"/>
      <c r="HG23" s="38"/>
      <c r="HH23" s="38"/>
      <c r="HI23" s="38"/>
      <c r="HJ23" s="38"/>
      <c r="HK23" s="38"/>
      <c r="HL23" s="38"/>
      <c r="HM23" s="38"/>
      <c r="HN23" s="38"/>
      <c r="HO23" s="38"/>
      <c r="HP23" s="38"/>
      <c r="HQ23" s="38"/>
      <c r="HR23" s="38"/>
      <c r="HS23" s="38"/>
      <c r="HT23" s="38"/>
      <c r="HU23" s="38"/>
      <c r="HV23" s="38"/>
      <c r="HW23" s="38"/>
      <c r="HX23" s="38"/>
      <c r="HY23" s="38"/>
      <c r="HZ23" s="38"/>
      <c r="IA23" s="38"/>
      <c r="IB23" s="38"/>
    </row>
    <row r="24" spans="1:236" s="47" customFormat="1" x14ac:dyDescent="0.25">
      <c r="A24" s="44" t="s">
        <v>80</v>
      </c>
      <c r="B24" s="22" t="s">
        <v>16</v>
      </c>
      <c r="C24" s="23" t="s">
        <v>74</v>
      </c>
      <c r="D24" s="24">
        <v>44348</v>
      </c>
      <c r="E24" s="10" t="s">
        <v>114</v>
      </c>
      <c r="F24" s="149">
        <v>60000</v>
      </c>
      <c r="G24" s="167">
        <v>1722</v>
      </c>
      <c r="H24" s="149">
        <v>0</v>
      </c>
      <c r="I24" s="149">
        <v>1824</v>
      </c>
      <c r="J24" s="149">
        <v>25</v>
      </c>
      <c r="K24" s="149">
        <v>3571</v>
      </c>
      <c r="L24" s="167">
        <v>56429</v>
      </c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  <c r="AN24" s="38"/>
      <c r="AO24" s="38"/>
      <c r="AP24" s="38"/>
      <c r="AQ24" s="38"/>
      <c r="AR24" s="38"/>
      <c r="AS24" s="38"/>
      <c r="AT24" s="38"/>
      <c r="AU24" s="38"/>
      <c r="AV24" s="38"/>
      <c r="AW24" s="38"/>
      <c r="AX24" s="38"/>
      <c r="AY24" s="38"/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38"/>
      <c r="BY24" s="38"/>
      <c r="BZ24" s="38"/>
      <c r="CA24" s="38"/>
      <c r="CB24" s="38"/>
      <c r="CC24" s="38"/>
      <c r="CD24" s="38"/>
      <c r="CE24" s="38"/>
      <c r="CF24" s="38"/>
      <c r="CG24" s="38"/>
      <c r="CH24" s="38"/>
      <c r="CI24" s="38"/>
      <c r="CJ24" s="38"/>
      <c r="CK24" s="38"/>
      <c r="CL24" s="38"/>
      <c r="CM24" s="38"/>
      <c r="CN24" s="38"/>
      <c r="CO24" s="38"/>
      <c r="CP24" s="38"/>
      <c r="CQ24" s="38"/>
      <c r="CR24" s="38"/>
      <c r="CS24" s="38"/>
      <c r="CT24" s="38"/>
      <c r="CU24" s="38"/>
      <c r="CV24" s="38"/>
      <c r="CW24" s="38"/>
      <c r="CX24" s="38"/>
      <c r="CY24" s="38"/>
      <c r="CZ24" s="38"/>
      <c r="DA24" s="38"/>
      <c r="DB24" s="38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8"/>
      <c r="DP24" s="38"/>
      <c r="DQ24" s="38"/>
      <c r="DR24" s="38"/>
      <c r="DS24" s="38"/>
      <c r="DT24" s="38"/>
      <c r="DU24" s="38"/>
      <c r="DV24" s="38"/>
      <c r="DW24" s="38"/>
      <c r="DX24" s="38"/>
      <c r="DY24" s="38"/>
      <c r="DZ24" s="38"/>
      <c r="EA24" s="38"/>
      <c r="EB24" s="38"/>
      <c r="EC24" s="38"/>
      <c r="ED24" s="38"/>
      <c r="EE24" s="38"/>
      <c r="EF24" s="38"/>
      <c r="EG24" s="38"/>
      <c r="EH24" s="38"/>
      <c r="EI24" s="38"/>
      <c r="EJ24" s="38"/>
      <c r="EK24" s="38"/>
      <c r="EL24" s="38"/>
      <c r="EM24" s="38"/>
      <c r="EN24" s="38"/>
      <c r="EO24" s="38"/>
      <c r="EP24" s="38"/>
      <c r="EQ24" s="38"/>
      <c r="ER24" s="38"/>
      <c r="ES24" s="38"/>
      <c r="ET24" s="38"/>
      <c r="EU24" s="38"/>
      <c r="EV24" s="38"/>
      <c r="EW24" s="38"/>
      <c r="EX24" s="38"/>
      <c r="EY24" s="38"/>
      <c r="EZ24" s="38"/>
      <c r="FA24" s="38"/>
      <c r="FB24" s="38"/>
      <c r="FC24" s="38"/>
      <c r="FD24" s="38"/>
      <c r="FE24" s="38"/>
      <c r="FF24" s="38"/>
      <c r="FG24" s="38"/>
      <c r="FH24" s="38"/>
      <c r="FI24" s="38"/>
      <c r="FJ24" s="38"/>
      <c r="FK24" s="38"/>
      <c r="FL24" s="38"/>
      <c r="FM24" s="38"/>
      <c r="FN24" s="38"/>
      <c r="FO24" s="38"/>
      <c r="FP24" s="38"/>
      <c r="FQ24" s="38"/>
      <c r="FR24" s="38"/>
      <c r="FS24" s="38"/>
      <c r="FT24" s="38"/>
      <c r="FU24" s="38"/>
      <c r="FV24" s="38"/>
      <c r="FW24" s="38"/>
      <c r="FX24" s="38"/>
      <c r="FY24" s="38"/>
      <c r="FZ24" s="38"/>
      <c r="GA24" s="38"/>
      <c r="GB24" s="38"/>
      <c r="GC24" s="38"/>
      <c r="GD24" s="38"/>
      <c r="GE24" s="38"/>
      <c r="GF24" s="38"/>
      <c r="GG24" s="38"/>
      <c r="GH24" s="38"/>
      <c r="GI24" s="38"/>
      <c r="GJ24" s="38"/>
      <c r="GK24" s="38"/>
      <c r="GL24" s="38"/>
      <c r="GM24" s="38"/>
      <c r="GN24" s="38"/>
      <c r="GO24" s="38"/>
      <c r="GP24" s="38"/>
      <c r="GQ24" s="38"/>
      <c r="GR24" s="38"/>
      <c r="GS24" s="38"/>
      <c r="GT24" s="38"/>
      <c r="GU24" s="38"/>
      <c r="GV24" s="38"/>
      <c r="GW24" s="38"/>
      <c r="GX24" s="38"/>
      <c r="GY24" s="38"/>
      <c r="GZ24" s="38"/>
      <c r="HA24" s="38"/>
      <c r="HB24" s="38"/>
      <c r="HC24" s="38"/>
      <c r="HD24" s="38"/>
      <c r="HE24" s="38"/>
      <c r="HF24" s="38"/>
      <c r="HG24" s="38"/>
      <c r="HH24" s="38"/>
      <c r="HI24" s="38"/>
      <c r="HJ24" s="38"/>
      <c r="HK24" s="38"/>
      <c r="HL24" s="38"/>
      <c r="HM24" s="38"/>
      <c r="HN24" s="38"/>
      <c r="HO24" s="38"/>
      <c r="HP24" s="38"/>
      <c r="HQ24" s="38"/>
      <c r="HR24" s="38"/>
      <c r="HS24" s="38"/>
      <c r="HT24" s="38"/>
      <c r="HU24" s="38"/>
      <c r="HV24" s="38"/>
      <c r="HW24" s="38"/>
      <c r="HX24" s="38"/>
      <c r="HY24" s="38"/>
      <c r="HZ24" s="38"/>
      <c r="IA24" s="38"/>
      <c r="IB24" s="38"/>
    </row>
    <row r="25" spans="1:236" s="47" customFormat="1" x14ac:dyDescent="0.25">
      <c r="A25" s="44" t="s">
        <v>120</v>
      </c>
      <c r="B25" s="22" t="s">
        <v>121</v>
      </c>
      <c r="C25" s="23" t="s">
        <v>73</v>
      </c>
      <c r="D25" s="24">
        <v>44542</v>
      </c>
      <c r="E25" s="10" t="s">
        <v>114</v>
      </c>
      <c r="F25" s="149">
        <v>60000</v>
      </c>
      <c r="G25" s="167">
        <v>1722</v>
      </c>
      <c r="H25" s="149">
        <v>3486.68</v>
      </c>
      <c r="I25" s="149">
        <v>1824</v>
      </c>
      <c r="J25" s="149">
        <v>25</v>
      </c>
      <c r="K25" s="149">
        <v>7057.68</v>
      </c>
      <c r="L25" s="167">
        <v>52942.32</v>
      </c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38"/>
      <c r="AO25" s="38"/>
      <c r="AP25" s="38"/>
      <c r="AQ25" s="38"/>
      <c r="AR25" s="38"/>
      <c r="AS25" s="38"/>
      <c r="AT25" s="38"/>
      <c r="AU25" s="38"/>
      <c r="AV25" s="38"/>
      <c r="AW25" s="38"/>
      <c r="AX25" s="38"/>
      <c r="AY25" s="38"/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38"/>
      <c r="BY25" s="38"/>
      <c r="BZ25" s="38"/>
      <c r="CA25" s="38"/>
      <c r="CB25" s="38"/>
      <c r="CC25" s="38"/>
      <c r="CD25" s="38"/>
      <c r="CE25" s="38"/>
      <c r="CF25" s="38"/>
      <c r="CG25" s="38"/>
      <c r="CH25" s="38"/>
      <c r="CI25" s="38"/>
      <c r="CJ25" s="38"/>
      <c r="CK25" s="38"/>
      <c r="CL25" s="38"/>
      <c r="CM25" s="38"/>
      <c r="CN25" s="38"/>
      <c r="CO25" s="38"/>
      <c r="CP25" s="38"/>
      <c r="CQ25" s="38"/>
      <c r="CR25" s="38"/>
      <c r="CS25" s="38"/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38"/>
      <c r="DS25" s="38"/>
      <c r="DT25" s="38"/>
      <c r="DU25" s="38"/>
      <c r="DV25" s="38"/>
      <c r="DW25" s="38"/>
      <c r="DX25" s="38"/>
      <c r="DY25" s="38"/>
      <c r="DZ25" s="38"/>
      <c r="EA25" s="38"/>
      <c r="EB25" s="38"/>
      <c r="EC25" s="38"/>
      <c r="ED25" s="38"/>
      <c r="EE25" s="38"/>
      <c r="EF25" s="38"/>
      <c r="EG25" s="38"/>
      <c r="EH25" s="38"/>
      <c r="EI25" s="38"/>
      <c r="EJ25" s="38"/>
      <c r="EK25" s="38"/>
      <c r="EL25" s="38"/>
      <c r="EM25" s="38"/>
      <c r="EN25" s="38"/>
      <c r="EO25" s="38"/>
      <c r="EP25" s="38"/>
      <c r="EQ25" s="38"/>
      <c r="ER25" s="38"/>
      <c r="ES25" s="38"/>
      <c r="ET25" s="38"/>
      <c r="EU25" s="38"/>
      <c r="EV25" s="38"/>
      <c r="EW25" s="38"/>
      <c r="EX25" s="38"/>
      <c r="EY25" s="38"/>
      <c r="EZ25" s="38"/>
      <c r="FA25" s="38"/>
      <c r="FB25" s="38"/>
      <c r="FC25" s="38"/>
      <c r="FD25" s="38"/>
      <c r="FE25" s="38"/>
      <c r="FF25" s="38"/>
      <c r="FG25" s="38"/>
      <c r="FH25" s="38"/>
      <c r="FI25" s="38"/>
      <c r="FJ25" s="38"/>
      <c r="FK25" s="38"/>
      <c r="FL25" s="38"/>
      <c r="FM25" s="38"/>
      <c r="FN25" s="38"/>
      <c r="FO25" s="38"/>
      <c r="FP25" s="38"/>
      <c r="FQ25" s="38"/>
      <c r="FR25" s="38"/>
      <c r="FS25" s="38"/>
      <c r="FT25" s="38"/>
      <c r="FU25" s="38"/>
      <c r="FV25" s="38"/>
      <c r="FW25" s="38"/>
      <c r="FX25" s="38"/>
      <c r="FY25" s="38"/>
      <c r="FZ25" s="38"/>
      <c r="GA25" s="38"/>
      <c r="GB25" s="38"/>
      <c r="GC25" s="38"/>
      <c r="GD25" s="38"/>
      <c r="GE25" s="38"/>
      <c r="GF25" s="38"/>
      <c r="GG25" s="38"/>
      <c r="GH25" s="38"/>
      <c r="GI25" s="38"/>
      <c r="GJ25" s="38"/>
      <c r="GK25" s="38"/>
      <c r="GL25" s="38"/>
      <c r="GM25" s="38"/>
      <c r="GN25" s="38"/>
      <c r="GO25" s="38"/>
      <c r="GP25" s="38"/>
      <c r="GQ25" s="38"/>
      <c r="GR25" s="38"/>
      <c r="GS25" s="38"/>
      <c r="GT25" s="38"/>
      <c r="GU25" s="38"/>
      <c r="GV25" s="38"/>
      <c r="GW25" s="38"/>
      <c r="GX25" s="38"/>
      <c r="GY25" s="38"/>
      <c r="GZ25" s="38"/>
      <c r="HA25" s="38"/>
      <c r="HB25" s="38"/>
      <c r="HC25" s="38"/>
      <c r="HD25" s="38"/>
      <c r="HE25" s="38"/>
      <c r="HF25" s="38"/>
      <c r="HG25" s="38"/>
      <c r="HH25" s="38"/>
      <c r="HI25" s="38"/>
      <c r="HJ25" s="38"/>
      <c r="HK25" s="38"/>
      <c r="HL25" s="38"/>
      <c r="HM25" s="38"/>
      <c r="HN25" s="38"/>
      <c r="HO25" s="38"/>
      <c r="HP25" s="38"/>
      <c r="HQ25" s="38"/>
      <c r="HR25" s="38"/>
      <c r="HS25" s="38"/>
      <c r="HT25" s="38"/>
      <c r="HU25" s="38"/>
      <c r="HV25" s="38"/>
      <c r="HW25" s="38"/>
      <c r="HX25" s="38"/>
      <c r="HY25" s="38"/>
      <c r="HZ25" s="38"/>
      <c r="IA25" s="38"/>
      <c r="IB25" s="38"/>
    </row>
    <row r="26" spans="1:236" s="39" customFormat="1" x14ac:dyDescent="0.25">
      <c r="A26" s="41" t="s">
        <v>14</v>
      </c>
      <c r="B26" s="12">
        <v>2</v>
      </c>
      <c r="C26" s="7"/>
      <c r="D26" s="41"/>
      <c r="E26" s="41"/>
      <c r="F26" s="148">
        <f>F24+F25</f>
        <v>120000</v>
      </c>
      <c r="G26" s="163">
        <f>G24+G25</f>
        <v>3444</v>
      </c>
      <c r="H26" s="148">
        <f>H24+H25</f>
        <v>3486.68</v>
      </c>
      <c r="I26" s="148">
        <f>I24+I25</f>
        <v>3648</v>
      </c>
      <c r="J26" s="148">
        <f>J24+J25</f>
        <v>50</v>
      </c>
      <c r="K26" s="148">
        <f>K25+K24</f>
        <v>10628.68</v>
      </c>
      <c r="L26" s="163">
        <f>L24+L25</f>
        <v>109371.32</v>
      </c>
      <c r="AT26" s="45"/>
      <c r="AU26" s="45"/>
      <c r="AV26" s="45"/>
      <c r="AW26" s="45"/>
      <c r="AX26" s="45"/>
      <c r="AY26" s="45"/>
      <c r="AZ26" s="45"/>
      <c r="BA26" s="45"/>
      <c r="BB26" s="45"/>
      <c r="BC26" s="45"/>
      <c r="BD26" s="45"/>
      <c r="BE26" s="45"/>
      <c r="BF26" s="45"/>
      <c r="BG26" s="45"/>
      <c r="BH26" s="45"/>
      <c r="BI26" s="45"/>
      <c r="BJ26" s="45"/>
      <c r="BK26" s="45"/>
      <c r="BL26" s="45"/>
      <c r="BM26" s="45"/>
      <c r="BN26" s="45"/>
      <c r="BO26" s="45"/>
      <c r="BP26" s="45"/>
      <c r="BQ26" s="45"/>
      <c r="BR26" s="45"/>
      <c r="BS26" s="45"/>
      <c r="BT26" s="45"/>
      <c r="BU26" s="45"/>
      <c r="BV26" s="45"/>
      <c r="BW26" s="45"/>
      <c r="BX26" s="45"/>
      <c r="BY26" s="45"/>
      <c r="BZ26" s="45"/>
      <c r="CA26" s="45"/>
      <c r="CB26" s="45"/>
      <c r="CC26" s="45"/>
      <c r="CD26" s="45"/>
      <c r="CE26" s="45"/>
      <c r="CF26" s="45"/>
      <c r="CG26" s="45"/>
      <c r="CH26" s="45"/>
      <c r="CI26" s="45"/>
      <c r="CJ26" s="45"/>
      <c r="CK26" s="45"/>
      <c r="CL26" s="45"/>
      <c r="CM26" s="45"/>
      <c r="CN26" s="45"/>
      <c r="CO26" s="45"/>
      <c r="CP26" s="45"/>
      <c r="CQ26" s="45"/>
      <c r="CR26" s="45"/>
      <c r="CS26" s="45"/>
      <c r="CT26" s="45"/>
      <c r="CU26" s="45"/>
      <c r="CV26" s="45"/>
      <c r="CW26" s="45"/>
      <c r="CX26" s="45"/>
      <c r="CY26" s="45"/>
      <c r="CZ26" s="45"/>
      <c r="DA26" s="45"/>
      <c r="DB26" s="45"/>
      <c r="DC26" s="45"/>
      <c r="DD26" s="45"/>
      <c r="DE26" s="45"/>
      <c r="DF26" s="45"/>
      <c r="DG26" s="45"/>
      <c r="DH26" s="45"/>
      <c r="DI26" s="45"/>
      <c r="DJ26" s="45"/>
      <c r="DK26" s="45"/>
      <c r="DL26" s="45"/>
      <c r="DM26" s="45"/>
      <c r="DN26" s="45"/>
      <c r="DO26" s="45"/>
      <c r="DP26" s="45"/>
      <c r="DQ26" s="45"/>
      <c r="DR26" s="45"/>
      <c r="DS26" s="45"/>
      <c r="DT26" s="45"/>
      <c r="DU26" s="45"/>
      <c r="DV26" s="45"/>
      <c r="DW26" s="45"/>
      <c r="DX26" s="45"/>
      <c r="DY26" s="45"/>
      <c r="DZ26" s="45"/>
      <c r="EA26" s="45"/>
      <c r="EB26" s="45"/>
      <c r="EC26" s="45"/>
      <c r="ED26" s="45"/>
      <c r="EE26" s="45"/>
      <c r="EF26" s="45"/>
      <c r="EG26" s="45"/>
      <c r="EH26" s="45"/>
      <c r="EI26" s="45"/>
      <c r="EJ26" s="45"/>
      <c r="EK26" s="45"/>
      <c r="EL26" s="45"/>
      <c r="EM26" s="45"/>
      <c r="EN26" s="45"/>
      <c r="EO26" s="45"/>
      <c r="EP26" s="45"/>
      <c r="EQ26" s="45"/>
      <c r="ER26" s="45"/>
      <c r="ES26" s="45"/>
      <c r="ET26" s="45"/>
      <c r="EU26" s="45"/>
      <c r="EV26" s="45"/>
      <c r="EW26" s="45"/>
      <c r="EX26" s="45"/>
      <c r="EY26" s="45"/>
      <c r="EZ26" s="45"/>
      <c r="FA26" s="45"/>
      <c r="FB26" s="45"/>
      <c r="FC26" s="45"/>
      <c r="FD26" s="45"/>
      <c r="FE26" s="45"/>
      <c r="FF26" s="45"/>
      <c r="FG26" s="45"/>
      <c r="FH26" s="45"/>
      <c r="FI26" s="45"/>
      <c r="FJ26" s="45"/>
      <c r="FK26" s="45"/>
      <c r="FL26" s="45"/>
      <c r="FM26" s="45"/>
      <c r="FN26" s="45"/>
      <c r="FO26" s="45"/>
      <c r="FP26" s="45"/>
      <c r="FQ26" s="45"/>
      <c r="FR26" s="45"/>
      <c r="FS26" s="45"/>
      <c r="FT26" s="45"/>
      <c r="FU26" s="45"/>
      <c r="FV26" s="45"/>
      <c r="FW26" s="45"/>
      <c r="FX26" s="45"/>
      <c r="FY26" s="45"/>
      <c r="FZ26" s="45"/>
      <c r="GA26" s="45"/>
      <c r="GB26" s="45"/>
      <c r="GC26" s="45"/>
      <c r="GD26" s="45"/>
      <c r="GE26" s="45"/>
      <c r="GF26" s="45"/>
      <c r="GG26" s="45"/>
      <c r="GH26" s="45"/>
      <c r="GI26" s="45"/>
      <c r="GJ26" s="45"/>
      <c r="GK26" s="45"/>
      <c r="GL26" s="45"/>
      <c r="GM26" s="45"/>
      <c r="GN26" s="45"/>
      <c r="GO26" s="45"/>
      <c r="GP26" s="45"/>
      <c r="GQ26" s="45"/>
      <c r="GR26" s="45"/>
      <c r="GS26" s="45"/>
      <c r="GT26" s="45"/>
      <c r="GU26" s="45"/>
      <c r="GV26" s="45"/>
      <c r="GW26" s="45"/>
      <c r="GX26" s="45"/>
      <c r="GY26" s="45"/>
      <c r="GZ26" s="45"/>
      <c r="HA26" s="45"/>
      <c r="HB26" s="45"/>
      <c r="HC26" s="45"/>
      <c r="HD26" s="45"/>
      <c r="HE26" s="45"/>
      <c r="HF26" s="45"/>
      <c r="HG26" s="45"/>
      <c r="HH26" s="45"/>
      <c r="HI26" s="45"/>
      <c r="HJ26" s="45"/>
      <c r="HK26" s="45"/>
      <c r="HL26" s="45"/>
      <c r="HM26" s="45"/>
      <c r="HN26" s="45"/>
      <c r="HO26" s="45"/>
      <c r="HP26" s="45"/>
      <c r="HQ26" s="45"/>
      <c r="HR26" s="45"/>
      <c r="HS26" s="45"/>
      <c r="HT26" s="45"/>
      <c r="HU26" s="45"/>
      <c r="HV26" s="45"/>
      <c r="HW26" s="45"/>
      <c r="HX26" s="45"/>
      <c r="HY26" s="45"/>
      <c r="HZ26" s="45"/>
      <c r="IA26" s="45"/>
      <c r="IB26" s="45"/>
    </row>
    <row r="28" spans="1:236" s="40" customFormat="1" x14ac:dyDescent="0.25">
      <c r="A28" s="40" t="s">
        <v>22</v>
      </c>
      <c r="B28" s="16"/>
      <c r="C28" s="17"/>
      <c r="F28" s="153"/>
      <c r="G28" s="157"/>
      <c r="H28" s="153"/>
      <c r="I28" s="153"/>
      <c r="J28" s="153"/>
      <c r="K28" s="153"/>
      <c r="L28" s="157"/>
      <c r="AT28" s="45"/>
      <c r="AU28" s="45"/>
      <c r="AV28" s="45"/>
      <c r="AW28" s="45"/>
      <c r="AX28" s="45"/>
      <c r="AY28" s="45"/>
      <c r="AZ28" s="45"/>
      <c r="BA28" s="45"/>
      <c r="BB28" s="45"/>
      <c r="BC28" s="45"/>
      <c r="BD28" s="45"/>
      <c r="BE28" s="45"/>
      <c r="BF28" s="45"/>
      <c r="BG28" s="45"/>
      <c r="BH28" s="45"/>
      <c r="BI28" s="45"/>
      <c r="BJ28" s="45"/>
      <c r="BK28" s="45"/>
      <c r="BL28" s="45"/>
      <c r="BM28" s="45"/>
      <c r="BN28" s="45"/>
      <c r="BO28" s="45"/>
      <c r="BP28" s="45"/>
      <c r="BQ28" s="45"/>
      <c r="BR28" s="45"/>
      <c r="BS28" s="45"/>
      <c r="BT28" s="45"/>
      <c r="BU28" s="45"/>
      <c r="BV28" s="45"/>
      <c r="BW28" s="45"/>
      <c r="BX28" s="45"/>
      <c r="BY28" s="45"/>
      <c r="BZ28" s="45"/>
      <c r="CA28" s="45"/>
      <c r="CB28" s="45"/>
      <c r="CC28" s="45"/>
      <c r="CD28" s="45"/>
      <c r="CE28" s="45"/>
      <c r="CF28" s="45"/>
      <c r="CG28" s="45"/>
      <c r="CH28" s="45"/>
      <c r="CI28" s="45"/>
      <c r="CJ28" s="45"/>
      <c r="CK28" s="45"/>
      <c r="CL28" s="45"/>
      <c r="CM28" s="45"/>
      <c r="CN28" s="45"/>
      <c r="CO28" s="45"/>
      <c r="CP28" s="45"/>
      <c r="CQ28" s="45"/>
      <c r="CR28" s="45"/>
      <c r="CS28" s="45"/>
      <c r="CT28" s="45"/>
      <c r="CU28" s="45"/>
      <c r="CV28" s="45"/>
      <c r="CW28" s="45"/>
      <c r="CX28" s="45"/>
      <c r="CY28" s="45"/>
      <c r="CZ28" s="45"/>
      <c r="DA28" s="45"/>
      <c r="DB28" s="45"/>
      <c r="DC28" s="45"/>
      <c r="DD28" s="45"/>
      <c r="DE28" s="45"/>
      <c r="DF28" s="45"/>
      <c r="DG28" s="45"/>
      <c r="DH28" s="45"/>
      <c r="DI28" s="45"/>
      <c r="DJ28" s="45"/>
      <c r="DK28" s="45"/>
      <c r="DL28" s="45"/>
      <c r="DM28" s="45"/>
      <c r="DN28" s="45"/>
      <c r="DO28" s="45"/>
      <c r="DP28" s="45"/>
      <c r="DQ28" s="45"/>
      <c r="DR28" s="45"/>
      <c r="DS28" s="45"/>
      <c r="DT28" s="45"/>
      <c r="DU28" s="45"/>
      <c r="DV28" s="45"/>
      <c r="DW28" s="45"/>
      <c r="DX28" s="45"/>
      <c r="DY28" s="45"/>
      <c r="DZ28" s="45"/>
      <c r="EA28" s="45"/>
      <c r="EB28" s="45"/>
      <c r="EC28" s="45"/>
      <c r="ED28" s="45"/>
      <c r="EE28" s="45"/>
      <c r="EF28" s="45"/>
      <c r="EG28" s="45"/>
      <c r="EH28" s="45"/>
      <c r="EI28" s="45"/>
      <c r="EJ28" s="45"/>
      <c r="EK28" s="45"/>
      <c r="EL28" s="45"/>
      <c r="EM28" s="45"/>
      <c r="EN28" s="45"/>
      <c r="EO28" s="45"/>
      <c r="EP28" s="45"/>
      <c r="EQ28" s="45"/>
      <c r="ER28" s="45"/>
      <c r="ES28" s="45"/>
      <c r="ET28" s="45"/>
      <c r="EU28" s="45"/>
      <c r="EV28" s="45"/>
      <c r="EW28" s="45"/>
      <c r="EX28" s="45"/>
      <c r="EY28" s="45"/>
      <c r="EZ28" s="45"/>
      <c r="FA28" s="45"/>
      <c r="FB28" s="45"/>
      <c r="FC28" s="45"/>
      <c r="FD28" s="45"/>
      <c r="FE28" s="45"/>
      <c r="FF28" s="45"/>
      <c r="FG28" s="45"/>
      <c r="FH28" s="45"/>
      <c r="FI28" s="45"/>
      <c r="FJ28" s="45"/>
      <c r="FK28" s="45"/>
      <c r="FL28" s="45"/>
      <c r="FM28" s="45"/>
      <c r="FN28" s="45"/>
      <c r="FO28" s="45"/>
      <c r="FP28" s="45"/>
      <c r="FQ28" s="45"/>
      <c r="FR28" s="45"/>
      <c r="FS28" s="45"/>
      <c r="FT28" s="45"/>
      <c r="FU28" s="45"/>
      <c r="FV28" s="45"/>
      <c r="FW28" s="45"/>
      <c r="FX28" s="45"/>
      <c r="FY28" s="45"/>
      <c r="FZ28" s="45"/>
      <c r="GA28" s="45"/>
      <c r="GB28" s="45"/>
      <c r="GC28" s="45"/>
      <c r="GD28" s="45"/>
      <c r="GE28" s="45"/>
      <c r="GF28" s="45"/>
      <c r="GG28" s="45"/>
      <c r="GH28" s="45"/>
      <c r="GI28" s="45"/>
      <c r="GJ28" s="45"/>
      <c r="GK28" s="45"/>
      <c r="GL28" s="45"/>
      <c r="GM28" s="45"/>
      <c r="GN28" s="45"/>
      <c r="GO28" s="45"/>
      <c r="GP28" s="45"/>
      <c r="GQ28" s="45"/>
      <c r="GR28" s="45"/>
      <c r="GS28" s="45"/>
      <c r="GT28" s="45"/>
      <c r="GU28" s="45"/>
      <c r="GV28" s="45"/>
      <c r="GW28" s="45"/>
      <c r="GX28" s="45"/>
      <c r="GY28" s="45"/>
      <c r="GZ28" s="45"/>
      <c r="HA28" s="45"/>
      <c r="HB28" s="45"/>
      <c r="HC28" s="45"/>
      <c r="HD28" s="45"/>
      <c r="HE28" s="45"/>
      <c r="HF28" s="45"/>
      <c r="HG28" s="45"/>
      <c r="HH28" s="45"/>
      <c r="HI28" s="45"/>
      <c r="HJ28" s="45"/>
      <c r="HK28" s="45"/>
      <c r="HL28" s="45"/>
      <c r="HM28" s="45"/>
      <c r="HN28" s="45"/>
      <c r="HO28" s="45"/>
      <c r="HP28" s="45"/>
      <c r="HQ28" s="45"/>
      <c r="HR28" s="45"/>
      <c r="HS28" s="45"/>
      <c r="HT28" s="45"/>
      <c r="HU28" s="45"/>
      <c r="HV28" s="45"/>
      <c r="HW28" s="45"/>
      <c r="HX28" s="45"/>
      <c r="HY28" s="45"/>
      <c r="HZ28" s="45"/>
      <c r="IA28" s="45"/>
      <c r="IB28" s="45"/>
    </row>
    <row r="29" spans="1:236" s="46" customFormat="1" x14ac:dyDescent="0.25">
      <c r="A29" s="46" t="s">
        <v>55</v>
      </c>
      <c r="B29" s="18" t="s">
        <v>56</v>
      </c>
      <c r="C29" s="19" t="s">
        <v>74</v>
      </c>
      <c r="D29" s="24">
        <v>44244</v>
      </c>
      <c r="E29" s="24" t="s">
        <v>114</v>
      </c>
      <c r="F29" s="154">
        <v>133000</v>
      </c>
      <c r="G29" s="158">
        <v>3817.1</v>
      </c>
      <c r="H29" s="154">
        <v>19192.73</v>
      </c>
      <c r="I29" s="154">
        <v>4043.2</v>
      </c>
      <c r="J29" s="154">
        <v>13417.42</v>
      </c>
      <c r="K29" s="154">
        <f>+G29+H29+I29+J29</f>
        <v>40470.449999999997</v>
      </c>
      <c r="L29" s="158">
        <f>+F29-K29</f>
        <v>92529.55</v>
      </c>
    </row>
    <row r="30" spans="1:236" x14ac:dyDescent="0.25">
      <c r="A30" s="41" t="s">
        <v>14</v>
      </c>
      <c r="B30" s="12">
        <v>1</v>
      </c>
      <c r="C30" s="7"/>
      <c r="D30" s="41"/>
      <c r="E30" s="41" t="s">
        <v>214</v>
      </c>
      <c r="F30" s="148">
        <f>F29</f>
        <v>133000</v>
      </c>
      <c r="G30" s="163">
        <f t="shared" ref="G30:L30" si="2">G29</f>
        <v>3817.1</v>
      </c>
      <c r="H30" s="148">
        <f t="shared" si="2"/>
        <v>19192.73</v>
      </c>
      <c r="I30" s="148">
        <f t="shared" si="2"/>
        <v>4043.2</v>
      </c>
      <c r="J30" s="148">
        <f t="shared" si="2"/>
        <v>13417.42</v>
      </c>
      <c r="K30" s="148">
        <f t="shared" si="2"/>
        <v>40470.449999999997</v>
      </c>
      <c r="L30" s="163">
        <f t="shared" si="2"/>
        <v>92529.55</v>
      </c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P30" s="39"/>
      <c r="BQ30" s="39"/>
      <c r="BR30" s="39"/>
      <c r="BS30" s="39"/>
      <c r="BT30" s="39"/>
      <c r="BU30" s="39"/>
      <c r="BV30" s="39"/>
      <c r="BW30" s="39"/>
      <c r="BX30" s="39"/>
      <c r="BY30" s="39"/>
      <c r="BZ30" s="39"/>
      <c r="CA30" s="39"/>
      <c r="CB30" s="39"/>
      <c r="CC30" s="39"/>
      <c r="CD30" s="39"/>
      <c r="CE30" s="39"/>
      <c r="CF30" s="39"/>
      <c r="CG30" s="39"/>
      <c r="CH30" s="39"/>
      <c r="CI30" s="39"/>
      <c r="CJ30" s="39"/>
      <c r="CK30" s="39"/>
      <c r="CL30" s="39"/>
      <c r="CM30" s="39"/>
      <c r="CN30" s="39"/>
      <c r="CO30" s="39"/>
      <c r="CP30" s="39"/>
      <c r="CQ30" s="39"/>
      <c r="CR30" s="39"/>
      <c r="CS30" s="39"/>
      <c r="CT30" s="39"/>
      <c r="CU30" s="39"/>
      <c r="CV30" s="39"/>
      <c r="CW30" s="39"/>
      <c r="CX30" s="39"/>
      <c r="CY30" s="39"/>
      <c r="CZ30" s="39"/>
      <c r="DA30" s="39"/>
      <c r="DB30" s="39"/>
      <c r="DC30" s="39"/>
      <c r="DD30" s="39"/>
      <c r="DE30" s="39"/>
      <c r="DF30" s="39"/>
      <c r="DG30" s="39"/>
      <c r="DH30" s="39"/>
      <c r="DI30" s="39"/>
      <c r="DJ30" s="39"/>
      <c r="DK30" s="39"/>
      <c r="DL30" s="39"/>
      <c r="DM30" s="39"/>
      <c r="DN30" s="39"/>
      <c r="DO30" s="39"/>
      <c r="DP30" s="39"/>
      <c r="DQ30" s="39"/>
      <c r="DR30" s="39"/>
      <c r="DS30" s="39"/>
      <c r="DT30" s="39"/>
      <c r="DU30" s="39"/>
      <c r="DV30" s="39"/>
      <c r="DW30" s="39"/>
      <c r="DX30" s="39"/>
      <c r="DY30" s="39"/>
      <c r="DZ30" s="39"/>
      <c r="EA30" s="39"/>
      <c r="EB30" s="39"/>
      <c r="EC30" s="39"/>
      <c r="ED30" s="39"/>
      <c r="EE30" s="39"/>
      <c r="EF30" s="39"/>
      <c r="EG30" s="39"/>
      <c r="EH30" s="39"/>
      <c r="EI30" s="39"/>
      <c r="EJ30" s="39"/>
      <c r="EK30" s="39"/>
      <c r="EL30" s="39"/>
      <c r="EM30" s="39"/>
      <c r="EN30" s="39"/>
      <c r="EO30" s="39"/>
      <c r="EP30" s="39"/>
      <c r="EQ30" s="39"/>
      <c r="ER30" s="39"/>
      <c r="ES30" s="39"/>
      <c r="ET30" s="39"/>
      <c r="EU30" s="39"/>
      <c r="EV30" s="39"/>
      <c r="EW30" s="39"/>
      <c r="EX30" s="39"/>
      <c r="EY30" s="39"/>
      <c r="EZ30" s="39"/>
      <c r="FA30" s="39"/>
      <c r="FB30" s="39"/>
      <c r="FC30" s="39"/>
      <c r="FD30" s="39"/>
      <c r="FE30" s="39"/>
      <c r="FF30" s="39"/>
      <c r="FG30" s="39"/>
      <c r="FH30" s="39"/>
      <c r="FI30" s="39"/>
      <c r="FJ30" s="39"/>
      <c r="FK30" s="39"/>
      <c r="FL30" s="39"/>
      <c r="FM30" s="39"/>
      <c r="FN30" s="39"/>
      <c r="FO30" s="39"/>
      <c r="FP30" s="39"/>
      <c r="FQ30" s="39"/>
      <c r="FR30" s="39"/>
      <c r="FS30" s="39"/>
      <c r="FT30" s="39"/>
      <c r="FU30" s="39"/>
      <c r="FV30" s="39"/>
      <c r="FW30" s="39"/>
      <c r="FX30" s="39"/>
      <c r="FY30" s="39"/>
      <c r="FZ30" s="39"/>
      <c r="GA30" s="39"/>
      <c r="GB30" s="39"/>
      <c r="GC30" s="39"/>
      <c r="GD30" s="39"/>
      <c r="GE30" s="39"/>
      <c r="GF30" s="39"/>
      <c r="GG30" s="39"/>
      <c r="GH30" s="39"/>
      <c r="GI30" s="39"/>
      <c r="GJ30" s="39"/>
      <c r="GK30" s="39"/>
      <c r="GL30" s="39"/>
      <c r="GM30" s="39"/>
      <c r="GN30" s="39"/>
      <c r="GO30" s="39"/>
      <c r="GP30" s="39"/>
      <c r="GQ30" s="39"/>
      <c r="GR30" s="39"/>
      <c r="GS30" s="39"/>
      <c r="GT30" s="39"/>
      <c r="GU30" s="39"/>
      <c r="GV30" s="39"/>
      <c r="GW30" s="39"/>
      <c r="GX30" s="39"/>
      <c r="GY30" s="39"/>
      <c r="GZ30" s="39"/>
      <c r="HA30" s="39"/>
      <c r="HB30" s="39"/>
      <c r="HC30" s="39"/>
      <c r="HD30" s="39"/>
      <c r="HE30" s="39"/>
      <c r="HF30" s="39"/>
      <c r="HG30" s="39"/>
      <c r="HH30" s="39"/>
      <c r="HI30" s="39"/>
      <c r="HJ30" s="39"/>
      <c r="HK30" s="39"/>
      <c r="HL30" s="39"/>
      <c r="HM30" s="39"/>
      <c r="HN30" s="39"/>
      <c r="HO30" s="39"/>
      <c r="HP30" s="39"/>
      <c r="HQ30" s="39"/>
      <c r="HR30" s="39"/>
      <c r="HS30" s="39"/>
      <c r="HT30" s="39"/>
      <c r="HU30" s="39"/>
      <c r="HV30" s="39"/>
      <c r="HW30" s="39"/>
      <c r="HX30" s="39"/>
      <c r="HY30" s="39"/>
      <c r="HZ30" s="39"/>
      <c r="IA30" s="39"/>
      <c r="IB30" s="39"/>
    </row>
    <row r="32" spans="1:236" s="45" customFormat="1" x14ac:dyDescent="0.25">
      <c r="A32" s="40" t="s">
        <v>170</v>
      </c>
      <c r="B32" s="16"/>
      <c r="C32" s="17"/>
      <c r="D32" s="40"/>
      <c r="E32" s="40"/>
      <c r="F32" s="153"/>
      <c r="G32" s="157"/>
      <c r="H32" s="153"/>
      <c r="I32" s="153"/>
      <c r="J32" s="153"/>
      <c r="K32" s="153"/>
      <c r="L32" s="157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0"/>
      <c r="BM32" s="40"/>
      <c r="BN32" s="40"/>
      <c r="BO32" s="40"/>
      <c r="BP32" s="40"/>
      <c r="BQ32" s="40"/>
      <c r="BR32" s="40"/>
      <c r="BS32" s="40"/>
      <c r="BT32" s="40"/>
      <c r="BU32" s="40"/>
      <c r="BV32" s="40"/>
      <c r="BW32" s="40"/>
      <c r="BX32" s="40"/>
      <c r="BY32" s="40"/>
      <c r="BZ32" s="40"/>
      <c r="CA32" s="40"/>
      <c r="CB32" s="40"/>
      <c r="CC32" s="40"/>
      <c r="CD32" s="40"/>
      <c r="CE32" s="40"/>
      <c r="CF32" s="40"/>
      <c r="CG32" s="40"/>
      <c r="CH32" s="40"/>
      <c r="CI32" s="40"/>
      <c r="CJ32" s="40"/>
      <c r="CK32" s="40"/>
      <c r="CL32" s="40"/>
      <c r="CM32" s="40"/>
      <c r="CN32" s="40"/>
      <c r="CO32" s="40"/>
      <c r="CP32" s="40"/>
      <c r="CQ32" s="40"/>
      <c r="CR32" s="40"/>
      <c r="CS32" s="40"/>
      <c r="CT32" s="40"/>
      <c r="CU32" s="40"/>
      <c r="CV32" s="40"/>
      <c r="CW32" s="40"/>
      <c r="CX32" s="40"/>
      <c r="CY32" s="40"/>
      <c r="CZ32" s="40"/>
      <c r="DA32" s="40"/>
      <c r="DB32" s="40"/>
      <c r="DC32" s="40"/>
      <c r="DD32" s="40"/>
      <c r="DE32" s="40"/>
      <c r="DF32" s="40"/>
      <c r="DG32" s="40"/>
      <c r="DH32" s="40"/>
      <c r="DI32" s="40"/>
      <c r="DJ32" s="40"/>
      <c r="DK32" s="40"/>
      <c r="DL32" s="40"/>
      <c r="DM32" s="40"/>
      <c r="DN32" s="40"/>
      <c r="DO32" s="40"/>
      <c r="DP32" s="40"/>
      <c r="DQ32" s="40"/>
      <c r="DR32" s="40"/>
      <c r="DS32" s="40"/>
      <c r="DT32" s="40"/>
      <c r="DU32" s="40"/>
      <c r="DV32" s="40"/>
      <c r="DW32" s="40"/>
      <c r="DX32" s="40"/>
      <c r="DY32" s="40"/>
      <c r="DZ32" s="40"/>
      <c r="EA32" s="40"/>
      <c r="EB32" s="40"/>
      <c r="EC32" s="40"/>
      <c r="ED32" s="40"/>
      <c r="EE32" s="40"/>
      <c r="EF32" s="40"/>
      <c r="EG32" s="40"/>
      <c r="EH32" s="40"/>
      <c r="EI32" s="40"/>
      <c r="EJ32" s="40"/>
      <c r="EK32" s="40"/>
      <c r="EL32" s="40"/>
      <c r="EM32" s="40"/>
      <c r="EN32" s="40"/>
      <c r="EO32" s="40"/>
      <c r="EP32" s="40"/>
      <c r="EQ32" s="40"/>
      <c r="ER32" s="40"/>
      <c r="ES32" s="40"/>
      <c r="ET32" s="40"/>
      <c r="EU32" s="40"/>
      <c r="EV32" s="40"/>
      <c r="EW32" s="40"/>
      <c r="EX32" s="40"/>
      <c r="EY32" s="40"/>
      <c r="EZ32" s="40"/>
      <c r="FA32" s="40"/>
      <c r="FB32" s="40"/>
      <c r="FC32" s="40"/>
      <c r="FD32" s="40"/>
      <c r="FE32" s="40"/>
      <c r="FF32" s="40"/>
      <c r="FG32" s="40"/>
      <c r="FH32" s="40"/>
      <c r="FI32" s="40"/>
      <c r="FJ32" s="40"/>
      <c r="FK32" s="40"/>
      <c r="FL32" s="40"/>
      <c r="FM32" s="40"/>
      <c r="FN32" s="40"/>
      <c r="FO32" s="40"/>
      <c r="FP32" s="40"/>
      <c r="FQ32" s="40"/>
      <c r="FR32" s="40"/>
      <c r="FS32" s="40"/>
      <c r="FT32" s="40"/>
      <c r="FU32" s="40"/>
      <c r="FV32" s="40"/>
      <c r="FW32" s="40"/>
      <c r="FX32" s="40"/>
      <c r="FY32" s="40"/>
      <c r="FZ32" s="40"/>
      <c r="GA32" s="40"/>
      <c r="GB32" s="40"/>
      <c r="GC32" s="40"/>
      <c r="GD32" s="40"/>
      <c r="GE32" s="40"/>
      <c r="GF32" s="40"/>
      <c r="GG32" s="40"/>
      <c r="GH32" s="40"/>
      <c r="GI32" s="40"/>
      <c r="GJ32" s="40"/>
      <c r="GK32" s="40"/>
      <c r="GL32" s="40"/>
      <c r="GM32" s="40"/>
      <c r="GN32" s="40"/>
      <c r="GO32" s="40"/>
      <c r="GP32" s="40"/>
      <c r="GQ32" s="40"/>
      <c r="GR32" s="40"/>
      <c r="GS32" s="40"/>
      <c r="GT32" s="40"/>
      <c r="GU32" s="40"/>
      <c r="GV32" s="40"/>
      <c r="GW32" s="40"/>
      <c r="GX32" s="40"/>
      <c r="GY32" s="40"/>
      <c r="GZ32" s="40"/>
      <c r="HA32" s="40"/>
      <c r="HB32" s="40"/>
      <c r="HC32" s="40"/>
      <c r="HD32" s="40"/>
      <c r="HE32" s="40"/>
      <c r="HF32" s="40"/>
      <c r="HG32" s="40"/>
      <c r="HH32" s="40"/>
      <c r="HI32" s="40"/>
      <c r="HJ32" s="40"/>
      <c r="HK32" s="40"/>
      <c r="HL32" s="40"/>
      <c r="HM32" s="40"/>
      <c r="HN32" s="40"/>
      <c r="HO32" s="40"/>
      <c r="HP32" s="40"/>
      <c r="HQ32" s="40"/>
      <c r="HR32" s="40"/>
      <c r="HS32" s="40"/>
      <c r="HT32" s="40"/>
      <c r="HU32" s="40"/>
      <c r="HV32" s="40"/>
      <c r="HW32" s="40"/>
      <c r="HX32" s="40"/>
      <c r="HY32" s="40"/>
      <c r="HZ32" s="40"/>
      <c r="IA32" s="40"/>
      <c r="IB32" s="40"/>
    </row>
    <row r="33" spans="1:236" s="47" customFormat="1" x14ac:dyDescent="0.25">
      <c r="A33" s="44" t="s">
        <v>81</v>
      </c>
      <c r="B33" s="22" t="s">
        <v>82</v>
      </c>
      <c r="C33" s="23" t="s">
        <v>73</v>
      </c>
      <c r="D33" s="24">
        <v>44287</v>
      </c>
      <c r="E33" s="10" t="s">
        <v>114</v>
      </c>
      <c r="F33" s="149">
        <v>44000</v>
      </c>
      <c r="G33" s="167">
        <v>1262.8</v>
      </c>
      <c r="H33" s="149">
        <v>0</v>
      </c>
      <c r="I33" s="149">
        <v>1337.6</v>
      </c>
      <c r="J33" s="149">
        <v>25</v>
      </c>
      <c r="K33" s="149">
        <v>2625.4</v>
      </c>
      <c r="L33" s="167">
        <v>41374.6</v>
      </c>
      <c r="O33" s="38"/>
      <c r="P33" s="38"/>
      <c r="Q33" s="38"/>
      <c r="R33" s="38"/>
      <c r="S33" s="38"/>
      <c r="T33" s="38"/>
      <c r="U33" s="38"/>
      <c r="V33" s="38"/>
      <c r="W33" s="45"/>
      <c r="X33" s="45"/>
      <c r="Y33" s="45"/>
      <c r="Z33" s="45"/>
      <c r="AA33" s="45"/>
      <c r="AB33" s="45"/>
      <c r="AC33" s="45"/>
      <c r="AD33" s="45"/>
      <c r="AE33" s="45"/>
      <c r="AF33" s="45"/>
      <c r="AG33" s="45"/>
      <c r="AH33" s="45"/>
      <c r="AI33" s="45"/>
      <c r="AJ33" s="45"/>
      <c r="AK33" s="45"/>
      <c r="AL33" s="45"/>
      <c r="AM33" s="45"/>
      <c r="AN33" s="45"/>
      <c r="AO33" s="45"/>
      <c r="AP33" s="45"/>
      <c r="AQ33" s="45"/>
      <c r="AR33" s="45"/>
      <c r="AS33" s="45"/>
      <c r="AT33" s="45"/>
      <c r="AU33" s="45"/>
      <c r="AV33" s="45"/>
      <c r="AW33" s="45"/>
      <c r="AX33" s="45"/>
      <c r="AY33" s="45"/>
      <c r="AZ33" s="45"/>
      <c r="BA33" s="45"/>
      <c r="BB33" s="45"/>
      <c r="BC33" s="45"/>
      <c r="BD33" s="45"/>
      <c r="BE33" s="45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38"/>
      <c r="BY33" s="38"/>
      <c r="BZ33" s="38"/>
      <c r="CA33" s="38"/>
      <c r="CB33" s="38"/>
      <c r="CC33" s="38"/>
      <c r="CD33" s="38"/>
      <c r="CE33" s="38"/>
      <c r="CF33" s="38"/>
      <c r="CG33" s="38"/>
      <c r="CH33" s="38"/>
      <c r="CI33" s="38"/>
      <c r="CJ33" s="38"/>
      <c r="CK33" s="38"/>
      <c r="CL33" s="38"/>
      <c r="CM33" s="38"/>
      <c r="CN33" s="38"/>
      <c r="CO33" s="38"/>
      <c r="CP33" s="38"/>
      <c r="CQ33" s="38"/>
      <c r="CR33" s="38"/>
      <c r="CS33" s="38"/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38"/>
      <c r="DS33" s="38"/>
      <c r="DT33" s="38"/>
      <c r="DU33" s="38"/>
      <c r="DV33" s="38"/>
      <c r="DW33" s="38"/>
      <c r="DX33" s="38"/>
      <c r="DY33" s="38"/>
      <c r="DZ33" s="38"/>
      <c r="EA33" s="38"/>
      <c r="EB33" s="38"/>
      <c r="EC33" s="38"/>
      <c r="ED33" s="38"/>
      <c r="EE33" s="38"/>
      <c r="EF33" s="38"/>
      <c r="EG33" s="38"/>
      <c r="EH33" s="38"/>
      <c r="EI33" s="38"/>
      <c r="EJ33" s="38"/>
      <c r="EK33" s="38"/>
      <c r="EL33" s="38"/>
      <c r="EM33" s="38"/>
      <c r="EN33" s="38"/>
      <c r="EO33" s="38"/>
      <c r="EP33" s="38"/>
      <c r="EQ33" s="38"/>
      <c r="ER33" s="38"/>
      <c r="ES33" s="38"/>
      <c r="ET33" s="38"/>
      <c r="EU33" s="38"/>
      <c r="EV33" s="38"/>
      <c r="EW33" s="38"/>
      <c r="EX33" s="38"/>
      <c r="EY33" s="38"/>
      <c r="EZ33" s="38"/>
      <c r="FA33" s="38"/>
      <c r="FB33" s="38"/>
      <c r="FC33" s="38"/>
      <c r="FD33" s="38"/>
      <c r="FE33" s="38"/>
      <c r="FF33" s="38"/>
      <c r="FG33" s="38"/>
      <c r="FH33" s="38"/>
      <c r="FI33" s="38"/>
      <c r="FJ33" s="38"/>
      <c r="FK33" s="38"/>
      <c r="FL33" s="38"/>
      <c r="FM33" s="38"/>
      <c r="FN33" s="38"/>
      <c r="FO33" s="38"/>
      <c r="FP33" s="38"/>
      <c r="FQ33" s="38"/>
      <c r="FR33" s="38"/>
      <c r="FS33" s="38"/>
      <c r="FT33" s="38"/>
      <c r="FU33" s="38"/>
      <c r="FV33" s="38"/>
      <c r="FW33" s="38"/>
      <c r="FX33" s="38"/>
      <c r="FY33" s="38"/>
      <c r="FZ33" s="38"/>
      <c r="GA33" s="38"/>
      <c r="GB33" s="38"/>
      <c r="GC33" s="38"/>
      <c r="GD33" s="38"/>
      <c r="GE33" s="38"/>
      <c r="GF33" s="38"/>
      <c r="GG33" s="38"/>
      <c r="GH33" s="38"/>
      <c r="GI33" s="38"/>
      <c r="GJ33" s="38"/>
      <c r="GK33" s="38"/>
      <c r="GL33" s="38"/>
      <c r="GM33" s="38"/>
      <c r="GN33" s="38"/>
      <c r="GO33" s="38"/>
      <c r="GP33" s="38"/>
      <c r="GQ33" s="38"/>
      <c r="GR33" s="38"/>
      <c r="GS33" s="38"/>
      <c r="GT33" s="38"/>
      <c r="GU33" s="38"/>
      <c r="GV33" s="38"/>
      <c r="GW33" s="38"/>
      <c r="GX33" s="38"/>
      <c r="GY33" s="38"/>
      <c r="GZ33" s="38"/>
      <c r="HA33" s="38"/>
      <c r="HB33" s="38"/>
      <c r="HC33" s="38"/>
      <c r="HD33" s="38"/>
      <c r="HE33" s="38"/>
      <c r="HF33" s="38"/>
      <c r="HG33" s="38"/>
      <c r="HH33" s="38"/>
      <c r="HI33" s="38"/>
      <c r="HJ33" s="38"/>
      <c r="HK33" s="38"/>
      <c r="HL33" s="38"/>
      <c r="HM33" s="38"/>
      <c r="HN33" s="38"/>
      <c r="HO33" s="38"/>
      <c r="HP33" s="38"/>
      <c r="HQ33" s="38"/>
      <c r="HR33" s="38"/>
      <c r="HS33" s="38"/>
      <c r="HT33" s="38"/>
      <c r="HU33" s="38"/>
      <c r="HV33" s="38"/>
      <c r="HW33" s="38"/>
      <c r="HX33" s="38"/>
      <c r="HY33" s="38"/>
      <c r="HZ33" s="38"/>
      <c r="IA33" s="38"/>
      <c r="IB33" s="38"/>
    </row>
    <row r="34" spans="1:236" s="39" customFormat="1" x14ac:dyDescent="0.25">
      <c r="A34" s="41" t="s">
        <v>14</v>
      </c>
      <c r="B34" s="12">
        <v>1</v>
      </c>
      <c r="C34" s="7"/>
      <c r="D34" s="41"/>
      <c r="E34" s="41"/>
      <c r="F34" s="148">
        <f>F33</f>
        <v>44000</v>
      </c>
      <c r="G34" s="163">
        <f t="shared" ref="G34:L34" si="3">G33</f>
        <v>1262.8</v>
      </c>
      <c r="H34" s="148">
        <f t="shared" si="3"/>
        <v>0</v>
      </c>
      <c r="I34" s="148">
        <f t="shared" si="3"/>
        <v>1337.6</v>
      </c>
      <c r="J34" s="148">
        <f t="shared" si="3"/>
        <v>25</v>
      </c>
      <c r="K34" s="148">
        <f t="shared" si="3"/>
        <v>2625.4</v>
      </c>
      <c r="L34" s="163">
        <f t="shared" si="3"/>
        <v>41374.6</v>
      </c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  <c r="AM34" s="40"/>
      <c r="AN34" s="40"/>
      <c r="AO34" s="40"/>
      <c r="AP34" s="40"/>
      <c r="AQ34" s="40"/>
      <c r="AR34" s="40"/>
      <c r="AS34" s="40"/>
      <c r="AT34" s="40"/>
      <c r="AU34" s="40"/>
      <c r="AV34" s="40"/>
      <c r="AW34" s="40"/>
      <c r="AX34" s="40"/>
      <c r="AY34" s="40"/>
      <c r="AZ34" s="40"/>
      <c r="BA34" s="40"/>
      <c r="BB34" s="40"/>
      <c r="BC34" s="40"/>
      <c r="BD34" s="40"/>
      <c r="BE34" s="40"/>
    </row>
    <row r="35" spans="1:236" s="39" customFormat="1" x14ac:dyDescent="0.25">
      <c r="B35" s="13"/>
      <c r="C35" s="11"/>
      <c r="F35" s="147"/>
      <c r="G35" s="166"/>
      <c r="H35" s="147"/>
      <c r="I35" s="147"/>
      <c r="J35" s="147"/>
      <c r="K35" s="147"/>
      <c r="L35" s="166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48"/>
    </row>
    <row r="36" spans="1:236" s="39" customFormat="1" x14ac:dyDescent="0.25">
      <c r="A36" s="37" t="s">
        <v>54</v>
      </c>
      <c r="B36" s="37"/>
      <c r="C36" s="37"/>
      <c r="D36" s="37"/>
      <c r="E36" s="37"/>
      <c r="F36" s="150"/>
      <c r="G36" s="164"/>
      <c r="H36" s="150"/>
      <c r="I36" s="150"/>
      <c r="J36" s="150"/>
      <c r="K36" s="150"/>
      <c r="L36" s="164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48"/>
    </row>
    <row r="37" spans="1:236" x14ac:dyDescent="0.25">
      <c r="A37" s="38" t="s">
        <v>36</v>
      </c>
      <c r="B37" s="3" t="s">
        <v>37</v>
      </c>
      <c r="C37" s="6" t="s">
        <v>74</v>
      </c>
      <c r="D37" s="9">
        <v>44276</v>
      </c>
      <c r="E37" s="10" t="s">
        <v>114</v>
      </c>
      <c r="F37" s="132">
        <v>40000</v>
      </c>
      <c r="G37" s="176">
        <f>F37*0.0287</f>
        <v>1148</v>
      </c>
      <c r="H37" s="183">
        <v>0</v>
      </c>
      <c r="I37" s="183">
        <v>1216</v>
      </c>
      <c r="J37" s="183">
        <v>275</v>
      </c>
      <c r="K37" s="183">
        <v>2851.4</v>
      </c>
      <c r="L37" s="176">
        <v>37148.6</v>
      </c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  <c r="AC37" s="48"/>
      <c r="AD37" s="48"/>
      <c r="AE37" s="48"/>
      <c r="AF37" s="48"/>
      <c r="AG37" s="48"/>
      <c r="AH37" s="48"/>
      <c r="AI37" s="48"/>
      <c r="AJ37" s="48"/>
      <c r="AK37" s="48"/>
      <c r="AL37" s="48"/>
      <c r="AM37" s="48"/>
      <c r="AN37" s="48"/>
      <c r="AO37" s="48"/>
      <c r="AP37" s="48"/>
      <c r="AQ37" s="48"/>
      <c r="AR37" s="48"/>
      <c r="AS37" s="48"/>
      <c r="AT37" s="39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P37" s="39"/>
      <c r="BQ37" s="39"/>
      <c r="BR37" s="39"/>
      <c r="BS37" s="39"/>
      <c r="BT37" s="39"/>
      <c r="BU37" s="39"/>
      <c r="BV37" s="39"/>
      <c r="BW37" s="39"/>
      <c r="BX37" s="39"/>
      <c r="BY37" s="39"/>
      <c r="BZ37" s="39"/>
      <c r="CA37" s="39"/>
      <c r="CB37" s="39"/>
      <c r="CC37" s="39"/>
      <c r="CD37" s="39"/>
      <c r="CE37" s="39"/>
      <c r="CF37" s="39"/>
      <c r="CG37" s="39"/>
      <c r="CH37" s="39"/>
      <c r="CI37" s="39"/>
      <c r="CJ37" s="39"/>
      <c r="CK37" s="39"/>
      <c r="CL37" s="39"/>
      <c r="CM37" s="39"/>
      <c r="CN37" s="39"/>
      <c r="CO37" s="39"/>
      <c r="CP37" s="39"/>
      <c r="CQ37" s="39"/>
      <c r="CR37" s="39"/>
      <c r="CS37" s="39"/>
      <c r="CT37" s="39"/>
      <c r="CU37" s="39"/>
      <c r="CV37" s="39"/>
      <c r="CW37" s="39"/>
      <c r="CX37" s="39"/>
      <c r="CY37" s="39"/>
      <c r="CZ37" s="39"/>
      <c r="DA37" s="39"/>
      <c r="DB37" s="39"/>
      <c r="DC37" s="39"/>
      <c r="DD37" s="39"/>
      <c r="DE37" s="39"/>
      <c r="DF37" s="39"/>
      <c r="DG37" s="39"/>
      <c r="DH37" s="39"/>
      <c r="DI37" s="39"/>
      <c r="DJ37" s="39"/>
      <c r="DK37" s="39"/>
      <c r="DL37" s="39"/>
      <c r="DM37" s="39"/>
      <c r="DN37" s="39"/>
      <c r="DO37" s="39"/>
      <c r="DP37" s="39"/>
      <c r="DQ37" s="39"/>
      <c r="DR37" s="39"/>
      <c r="DS37" s="39"/>
      <c r="DT37" s="39"/>
      <c r="DU37" s="39"/>
      <c r="DV37" s="39"/>
      <c r="DW37" s="39"/>
      <c r="DX37" s="39"/>
      <c r="DY37" s="39"/>
      <c r="DZ37" s="39"/>
      <c r="EA37" s="39"/>
      <c r="EB37" s="39"/>
      <c r="EC37" s="39"/>
      <c r="ED37" s="39"/>
      <c r="EE37" s="39"/>
      <c r="EF37" s="39"/>
      <c r="EG37" s="39"/>
      <c r="EH37" s="39"/>
      <c r="EI37" s="39"/>
      <c r="EJ37" s="39"/>
      <c r="EK37" s="39"/>
      <c r="EL37" s="39"/>
      <c r="EM37" s="39"/>
      <c r="EN37" s="39"/>
      <c r="EO37" s="39"/>
      <c r="EP37" s="39"/>
      <c r="EQ37" s="39"/>
      <c r="ER37" s="39"/>
      <c r="ES37" s="39"/>
      <c r="ET37" s="39"/>
      <c r="EU37" s="39"/>
      <c r="EV37" s="39"/>
      <c r="EW37" s="39"/>
      <c r="EX37" s="39"/>
      <c r="EY37" s="39"/>
      <c r="EZ37" s="39"/>
      <c r="FA37" s="39"/>
      <c r="FB37" s="39"/>
      <c r="FC37" s="39"/>
      <c r="FD37" s="39"/>
      <c r="FE37" s="39"/>
      <c r="FF37" s="39"/>
      <c r="FG37" s="39"/>
      <c r="FH37" s="39"/>
      <c r="FI37" s="39"/>
      <c r="FJ37" s="39"/>
      <c r="FK37" s="39"/>
      <c r="FL37" s="39"/>
      <c r="FM37" s="39"/>
      <c r="FN37" s="39"/>
      <c r="FO37" s="39"/>
      <c r="FP37" s="39"/>
      <c r="FQ37" s="39"/>
      <c r="FR37" s="39"/>
      <c r="FS37" s="39"/>
      <c r="FT37" s="39"/>
      <c r="FU37" s="39"/>
      <c r="FV37" s="39"/>
      <c r="FW37" s="39"/>
      <c r="FX37" s="39"/>
      <c r="FY37" s="39"/>
      <c r="FZ37" s="39"/>
      <c r="GA37" s="39"/>
      <c r="GB37" s="39"/>
      <c r="GC37" s="39"/>
      <c r="GD37" s="39"/>
      <c r="GE37" s="39"/>
      <c r="GF37" s="39"/>
      <c r="GG37" s="39"/>
      <c r="GH37" s="39"/>
      <c r="GI37" s="39"/>
      <c r="GJ37" s="39"/>
      <c r="GK37" s="39"/>
      <c r="GL37" s="39"/>
      <c r="GM37" s="39"/>
      <c r="GN37" s="39"/>
      <c r="GO37" s="39"/>
      <c r="GP37" s="39"/>
      <c r="GQ37" s="39"/>
      <c r="GR37" s="39"/>
      <c r="GS37" s="39"/>
      <c r="GT37" s="39"/>
      <c r="GU37" s="39"/>
      <c r="GV37" s="39"/>
      <c r="GW37" s="39"/>
      <c r="GX37" s="39"/>
      <c r="GY37" s="39"/>
      <c r="GZ37" s="39"/>
      <c r="HA37" s="39"/>
      <c r="HB37" s="39"/>
      <c r="HC37" s="39"/>
      <c r="HD37" s="39"/>
      <c r="HE37" s="39"/>
      <c r="HF37" s="39"/>
      <c r="HG37" s="39"/>
      <c r="HH37" s="39"/>
      <c r="HI37" s="39"/>
      <c r="HJ37" s="39"/>
      <c r="HK37" s="39"/>
      <c r="HL37" s="39"/>
      <c r="HM37" s="39"/>
      <c r="HN37" s="39"/>
      <c r="HO37" s="39"/>
      <c r="HP37" s="39"/>
      <c r="HQ37" s="39"/>
      <c r="HR37" s="39"/>
      <c r="HS37" s="39"/>
      <c r="HT37" s="39"/>
      <c r="HU37" s="39"/>
      <c r="HV37" s="39"/>
      <c r="HW37" s="39"/>
      <c r="HX37" s="39"/>
      <c r="HY37" s="39"/>
      <c r="HZ37" s="39"/>
      <c r="IA37" s="39"/>
      <c r="IB37" s="39"/>
    </row>
    <row r="38" spans="1:236" s="39" customFormat="1" x14ac:dyDescent="0.25">
      <c r="A38" s="4" t="s">
        <v>40</v>
      </c>
      <c r="B38" s="5" t="s">
        <v>16</v>
      </c>
      <c r="C38" s="6" t="s">
        <v>73</v>
      </c>
      <c r="D38" s="9">
        <v>44276</v>
      </c>
      <c r="E38" s="10" t="s">
        <v>114</v>
      </c>
      <c r="F38" s="132">
        <v>40000</v>
      </c>
      <c r="G38" s="176">
        <f>F38*0.0287</f>
        <v>1148</v>
      </c>
      <c r="H38" s="183">
        <v>0</v>
      </c>
      <c r="I38" s="183">
        <v>1216</v>
      </c>
      <c r="J38" s="183">
        <v>1323.88</v>
      </c>
      <c r="K38" s="183">
        <v>3763.4</v>
      </c>
      <c r="L38" s="176">
        <v>36236.6</v>
      </c>
      <c r="O38" s="49"/>
      <c r="P38" s="49"/>
      <c r="Q38" s="49"/>
      <c r="R38" s="49"/>
      <c r="S38" s="49"/>
      <c r="T38" s="49"/>
      <c r="U38" s="49"/>
      <c r="V38" s="49"/>
      <c r="W38" s="49"/>
      <c r="X38" s="49"/>
      <c r="Y38" s="49"/>
      <c r="Z38" s="49"/>
      <c r="AA38" s="49"/>
      <c r="AB38" s="49"/>
      <c r="AC38" s="49"/>
      <c r="AD38" s="49"/>
      <c r="AE38" s="49"/>
      <c r="AF38" s="49"/>
      <c r="AG38" s="49"/>
      <c r="AH38" s="49"/>
      <c r="AI38" s="49"/>
      <c r="AJ38" s="49"/>
      <c r="AK38" s="49"/>
      <c r="AL38" s="49"/>
      <c r="AM38" s="49"/>
      <c r="AN38" s="49"/>
      <c r="AO38" s="49"/>
      <c r="AP38" s="49"/>
      <c r="AQ38" s="49"/>
      <c r="AR38" s="49"/>
      <c r="AS38" s="49"/>
      <c r="AT38" s="38"/>
      <c r="AU38" s="38"/>
      <c r="AV38" s="38"/>
      <c r="AW38" s="38"/>
      <c r="AX38" s="38"/>
      <c r="AY38" s="38"/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38"/>
      <c r="BY38" s="38"/>
      <c r="BZ38" s="38"/>
      <c r="CA38" s="38"/>
      <c r="CB38" s="38"/>
      <c r="CC38" s="38"/>
      <c r="CD38" s="38"/>
      <c r="CE38" s="38"/>
      <c r="CF38" s="38"/>
      <c r="CG38" s="38"/>
      <c r="CH38" s="38"/>
      <c r="CI38" s="38"/>
      <c r="CJ38" s="38"/>
      <c r="CK38" s="38"/>
      <c r="CL38" s="38"/>
      <c r="CM38" s="38"/>
      <c r="CN38" s="38"/>
      <c r="CO38" s="38"/>
      <c r="CP38" s="38"/>
      <c r="CQ38" s="38"/>
      <c r="CR38" s="38"/>
      <c r="CS38" s="38"/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38"/>
      <c r="DS38" s="38"/>
      <c r="DT38" s="38"/>
      <c r="DU38" s="38"/>
      <c r="DV38" s="38"/>
      <c r="DW38" s="38"/>
      <c r="DX38" s="38"/>
      <c r="DY38" s="38"/>
      <c r="DZ38" s="38"/>
      <c r="EA38" s="38"/>
      <c r="EB38" s="38"/>
      <c r="EC38" s="38"/>
      <c r="ED38" s="38"/>
      <c r="EE38" s="38"/>
      <c r="EF38" s="38"/>
      <c r="EG38" s="38"/>
      <c r="EH38" s="38"/>
      <c r="EI38" s="38"/>
      <c r="EJ38" s="38"/>
      <c r="EK38" s="38"/>
      <c r="EL38" s="38"/>
      <c r="EM38" s="38"/>
      <c r="EN38" s="38"/>
      <c r="EO38" s="38"/>
      <c r="EP38" s="38"/>
      <c r="EQ38" s="38"/>
      <c r="ER38" s="38"/>
      <c r="ES38" s="38"/>
      <c r="ET38" s="38"/>
      <c r="EU38" s="38"/>
      <c r="EV38" s="38"/>
      <c r="EW38" s="38"/>
      <c r="EX38" s="38"/>
      <c r="EY38" s="38"/>
      <c r="EZ38" s="38"/>
      <c r="FA38" s="38"/>
      <c r="FB38" s="38"/>
      <c r="FC38" s="38"/>
      <c r="FD38" s="38"/>
      <c r="FE38" s="38"/>
      <c r="FF38" s="38"/>
      <c r="FG38" s="38"/>
      <c r="FH38" s="38"/>
      <c r="FI38" s="38"/>
      <c r="FJ38" s="38"/>
      <c r="FK38" s="38"/>
      <c r="FL38" s="38"/>
      <c r="FM38" s="38"/>
      <c r="FN38" s="38"/>
      <c r="FO38" s="38"/>
      <c r="FP38" s="38"/>
      <c r="FQ38" s="38"/>
      <c r="FR38" s="38"/>
      <c r="FS38" s="38"/>
      <c r="FT38" s="38"/>
      <c r="FU38" s="38"/>
      <c r="FV38" s="38"/>
      <c r="FW38" s="38"/>
      <c r="FX38" s="38"/>
      <c r="FY38" s="38"/>
      <c r="FZ38" s="38"/>
      <c r="GA38" s="38"/>
      <c r="GB38" s="38"/>
      <c r="GC38" s="38"/>
      <c r="GD38" s="38"/>
      <c r="GE38" s="38"/>
      <c r="GF38" s="38"/>
      <c r="GG38" s="38"/>
      <c r="GH38" s="38"/>
      <c r="GI38" s="38"/>
      <c r="GJ38" s="38"/>
      <c r="GK38" s="38"/>
      <c r="GL38" s="38"/>
      <c r="GM38" s="38"/>
      <c r="GN38" s="38"/>
      <c r="GO38" s="38"/>
      <c r="GP38" s="38"/>
      <c r="GQ38" s="38"/>
      <c r="GR38" s="38"/>
      <c r="GS38" s="38"/>
      <c r="GT38" s="38"/>
      <c r="GU38" s="38"/>
      <c r="GV38" s="38"/>
      <c r="GW38" s="38"/>
      <c r="GX38" s="38"/>
      <c r="GY38" s="38"/>
      <c r="GZ38" s="38"/>
      <c r="HA38" s="38"/>
      <c r="HB38" s="38"/>
      <c r="HC38" s="38"/>
      <c r="HD38" s="38"/>
      <c r="HE38" s="38"/>
      <c r="HF38" s="38"/>
      <c r="HG38" s="38"/>
      <c r="HH38" s="38"/>
      <c r="HI38" s="38"/>
      <c r="HJ38" s="38"/>
      <c r="HK38" s="38"/>
      <c r="HL38" s="38"/>
      <c r="HM38" s="38"/>
      <c r="HN38" s="38"/>
      <c r="HO38" s="38"/>
      <c r="HP38" s="38"/>
      <c r="HQ38" s="38"/>
      <c r="HR38" s="38"/>
      <c r="HS38" s="38"/>
      <c r="HT38" s="38"/>
      <c r="HU38" s="38"/>
      <c r="HV38" s="38"/>
      <c r="HW38" s="38"/>
      <c r="HX38" s="38"/>
      <c r="HY38" s="38"/>
      <c r="HZ38" s="38"/>
      <c r="IA38" s="38"/>
      <c r="IB38" s="38"/>
    </row>
    <row r="39" spans="1:236" s="39" customFormat="1" x14ac:dyDescent="0.25">
      <c r="A39" s="41" t="s">
        <v>14</v>
      </c>
      <c r="B39" s="12">
        <v>2</v>
      </c>
      <c r="C39" s="7"/>
      <c r="D39" s="41"/>
      <c r="E39" s="41"/>
      <c r="F39" s="148">
        <f>SUM(F37:F38)</f>
        <v>80000</v>
      </c>
      <c r="G39" s="163">
        <f t="shared" ref="G39:K39" si="4">SUM(G37:G38)</f>
        <v>2296</v>
      </c>
      <c r="H39" s="148">
        <f t="shared" si="4"/>
        <v>0</v>
      </c>
      <c r="I39" s="148">
        <f t="shared" si="4"/>
        <v>2432</v>
      </c>
      <c r="J39" s="148">
        <v>1886.8</v>
      </c>
      <c r="K39" s="148">
        <f t="shared" si="4"/>
        <v>6614.8</v>
      </c>
      <c r="L39" s="163">
        <f>SUM(L37:L38)</f>
        <v>73385.2</v>
      </c>
      <c r="O39" s="45"/>
      <c r="P39" s="45"/>
      <c r="Q39" s="45"/>
      <c r="R39" s="45"/>
      <c r="S39" s="45"/>
      <c r="T39" s="45"/>
      <c r="U39" s="45"/>
      <c r="V39" s="45"/>
      <c r="W39" s="45"/>
      <c r="X39" s="45"/>
      <c r="Y39" s="45"/>
      <c r="Z39" s="45"/>
      <c r="AA39" s="45"/>
      <c r="AB39" s="45"/>
      <c r="AC39" s="45"/>
      <c r="AD39" s="45"/>
      <c r="AE39" s="45"/>
      <c r="AF39" s="45"/>
      <c r="AG39" s="45"/>
      <c r="AH39" s="45"/>
      <c r="AI39" s="45"/>
      <c r="AJ39" s="45"/>
      <c r="AK39" s="45"/>
      <c r="AL39" s="45"/>
      <c r="AM39" s="45"/>
      <c r="AN39" s="45"/>
      <c r="AO39" s="45"/>
      <c r="AP39" s="45"/>
      <c r="AQ39" s="45"/>
      <c r="AR39" s="45"/>
      <c r="AS39" s="45"/>
      <c r="AT39" s="38"/>
      <c r="AU39" s="38"/>
      <c r="AV39" s="38"/>
      <c r="AW39" s="38"/>
      <c r="AX39" s="38"/>
      <c r="AY39" s="38"/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38"/>
      <c r="BY39" s="38"/>
      <c r="BZ39" s="38"/>
      <c r="CA39" s="38"/>
      <c r="CB39" s="38"/>
      <c r="CC39" s="38"/>
      <c r="CD39" s="38"/>
      <c r="CE39" s="38"/>
      <c r="CF39" s="38"/>
      <c r="CG39" s="38"/>
      <c r="CH39" s="38"/>
      <c r="CI39" s="38"/>
      <c r="CJ39" s="38"/>
      <c r="CK39" s="38"/>
      <c r="CL39" s="38"/>
      <c r="CM39" s="38"/>
      <c r="CN39" s="38"/>
      <c r="CO39" s="38"/>
      <c r="CP39" s="38"/>
      <c r="CQ39" s="38"/>
      <c r="CR39" s="38"/>
      <c r="CS39" s="38"/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38"/>
      <c r="DS39" s="38"/>
      <c r="DT39" s="38"/>
      <c r="DU39" s="38"/>
      <c r="DV39" s="38"/>
      <c r="DW39" s="38"/>
      <c r="DX39" s="38"/>
      <c r="DY39" s="38"/>
      <c r="DZ39" s="38"/>
      <c r="EA39" s="38"/>
      <c r="EB39" s="38"/>
      <c r="EC39" s="38"/>
      <c r="ED39" s="38"/>
      <c r="EE39" s="38"/>
      <c r="EF39" s="38"/>
      <c r="EG39" s="38"/>
      <c r="EH39" s="38"/>
      <c r="EI39" s="38"/>
      <c r="EJ39" s="38"/>
      <c r="EK39" s="38"/>
      <c r="EL39" s="38"/>
      <c r="EM39" s="38"/>
      <c r="EN39" s="38"/>
      <c r="EO39" s="38"/>
      <c r="EP39" s="38"/>
      <c r="EQ39" s="38"/>
      <c r="ER39" s="38"/>
      <c r="ES39" s="38"/>
      <c r="ET39" s="38"/>
      <c r="EU39" s="38"/>
      <c r="EV39" s="38"/>
      <c r="EW39" s="38"/>
      <c r="EX39" s="38"/>
      <c r="EY39" s="38"/>
      <c r="EZ39" s="38"/>
      <c r="FA39" s="38"/>
      <c r="FB39" s="38"/>
      <c r="FC39" s="38"/>
      <c r="FD39" s="38"/>
      <c r="FE39" s="38"/>
      <c r="FF39" s="38"/>
      <c r="FG39" s="38"/>
      <c r="FH39" s="38"/>
      <c r="FI39" s="38"/>
      <c r="FJ39" s="38"/>
      <c r="FK39" s="38"/>
      <c r="FL39" s="38"/>
      <c r="FM39" s="38"/>
      <c r="FN39" s="38"/>
      <c r="FO39" s="38"/>
      <c r="FP39" s="38"/>
      <c r="FQ39" s="38"/>
      <c r="FR39" s="38"/>
      <c r="FS39" s="38"/>
      <c r="FT39" s="38"/>
      <c r="FU39" s="38"/>
      <c r="FV39" s="38"/>
      <c r="FW39" s="38"/>
      <c r="FX39" s="38"/>
      <c r="FY39" s="38"/>
      <c r="FZ39" s="38"/>
      <c r="GA39" s="38"/>
      <c r="GB39" s="38"/>
      <c r="GC39" s="38"/>
      <c r="GD39" s="38"/>
      <c r="GE39" s="38"/>
      <c r="GF39" s="38"/>
      <c r="GG39" s="38"/>
      <c r="GH39" s="38"/>
      <c r="GI39" s="38"/>
      <c r="GJ39" s="38"/>
      <c r="GK39" s="38"/>
      <c r="GL39" s="38"/>
      <c r="GM39" s="38"/>
      <c r="GN39" s="38"/>
      <c r="GO39" s="38"/>
      <c r="GP39" s="38"/>
      <c r="GQ39" s="38"/>
      <c r="GR39" s="38"/>
      <c r="GS39" s="38"/>
      <c r="GT39" s="38"/>
      <c r="GU39" s="38"/>
      <c r="GV39" s="38"/>
      <c r="GW39" s="38"/>
      <c r="GX39" s="38"/>
      <c r="GY39" s="38"/>
      <c r="GZ39" s="38"/>
      <c r="HA39" s="38"/>
      <c r="HB39" s="38"/>
      <c r="HC39" s="38"/>
      <c r="HD39" s="38"/>
      <c r="HE39" s="38"/>
      <c r="HF39" s="38"/>
      <c r="HG39" s="38"/>
      <c r="HH39" s="38"/>
      <c r="HI39" s="38"/>
      <c r="HJ39" s="38"/>
      <c r="HK39" s="38"/>
      <c r="HL39" s="38"/>
      <c r="HM39" s="38"/>
      <c r="HN39" s="38"/>
      <c r="HO39" s="38"/>
      <c r="HP39" s="38"/>
      <c r="HQ39" s="38"/>
      <c r="HR39" s="38"/>
      <c r="HS39" s="38"/>
      <c r="HT39" s="38"/>
      <c r="HU39" s="38"/>
      <c r="HV39" s="38"/>
      <c r="HW39" s="38"/>
      <c r="HX39" s="38"/>
      <c r="HY39" s="38"/>
      <c r="HZ39" s="38"/>
      <c r="IA39" s="38"/>
      <c r="IB39" s="38"/>
    </row>
    <row r="40" spans="1:236" s="39" customFormat="1" x14ac:dyDescent="0.25">
      <c r="B40" s="13"/>
      <c r="F40" s="141"/>
      <c r="G40" s="171"/>
      <c r="H40" s="141"/>
      <c r="I40" s="141"/>
      <c r="J40" s="141"/>
      <c r="K40" s="141"/>
      <c r="L40" s="171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5"/>
      <c r="Z40" s="45"/>
      <c r="AA40" s="45"/>
      <c r="AB40" s="45"/>
      <c r="AC40" s="45"/>
      <c r="AD40" s="45"/>
      <c r="AE40" s="45"/>
      <c r="AF40" s="45"/>
      <c r="AG40" s="45"/>
      <c r="AH40" s="45"/>
      <c r="AI40" s="45"/>
      <c r="AJ40" s="45"/>
      <c r="AK40" s="45"/>
      <c r="AL40" s="45"/>
      <c r="AM40" s="45"/>
      <c r="AN40" s="45"/>
      <c r="AO40" s="45"/>
      <c r="AP40" s="45"/>
      <c r="AQ40" s="45"/>
      <c r="AR40" s="45"/>
      <c r="AS40" s="45"/>
    </row>
    <row r="41" spans="1:236" s="22" customFormat="1" x14ac:dyDescent="0.25">
      <c r="A41" s="37" t="s">
        <v>57</v>
      </c>
      <c r="B41" s="5"/>
      <c r="C41" s="5"/>
      <c r="D41" s="5"/>
      <c r="E41" s="5"/>
      <c r="F41" s="155"/>
      <c r="G41" s="178"/>
      <c r="H41" s="155"/>
      <c r="I41" s="155"/>
      <c r="J41" s="155"/>
      <c r="K41" s="155"/>
      <c r="L41" s="178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5"/>
      <c r="Z41" s="45"/>
      <c r="AA41" s="45"/>
      <c r="AB41" s="45"/>
      <c r="AC41" s="45"/>
      <c r="AD41" s="45"/>
      <c r="AE41" s="45"/>
      <c r="AF41" s="45"/>
      <c r="AG41" s="45"/>
      <c r="AH41" s="45"/>
      <c r="AI41" s="45"/>
      <c r="AJ41" s="45"/>
      <c r="AK41" s="45"/>
      <c r="AL41" s="45"/>
      <c r="AM41" s="45"/>
      <c r="AN41" s="45"/>
      <c r="AO41" s="45"/>
      <c r="AP41" s="45"/>
      <c r="AQ41" s="45"/>
      <c r="AR41" s="45"/>
      <c r="AS41" s="45"/>
      <c r="AT41" s="38"/>
      <c r="AU41" s="38"/>
      <c r="AV41" s="38"/>
      <c r="AW41" s="38"/>
      <c r="AX41" s="38"/>
      <c r="AY41" s="38"/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38"/>
      <c r="BY41" s="38"/>
      <c r="BZ41" s="38"/>
      <c r="CA41" s="38"/>
      <c r="CB41" s="38"/>
      <c r="CC41" s="38"/>
      <c r="CD41" s="38"/>
      <c r="CE41" s="38"/>
      <c r="CF41" s="38"/>
      <c r="CG41" s="38"/>
      <c r="CH41" s="38"/>
      <c r="CI41" s="38"/>
      <c r="CJ41" s="38"/>
      <c r="CK41" s="38"/>
      <c r="CL41" s="38"/>
      <c r="CM41" s="38"/>
      <c r="CN41" s="38"/>
      <c r="CO41" s="38"/>
      <c r="CP41" s="38"/>
      <c r="CQ41" s="38"/>
      <c r="CR41" s="38"/>
      <c r="CS41" s="38"/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38"/>
      <c r="DS41" s="38"/>
      <c r="DT41" s="38"/>
      <c r="DU41" s="38"/>
      <c r="DV41" s="38"/>
      <c r="DW41" s="38"/>
      <c r="DX41" s="38"/>
      <c r="DY41" s="38"/>
      <c r="DZ41" s="38"/>
      <c r="EA41" s="38"/>
      <c r="EB41" s="38"/>
      <c r="EC41" s="38"/>
      <c r="ED41" s="38"/>
      <c r="EE41" s="38"/>
      <c r="EF41" s="38"/>
      <c r="EG41" s="38"/>
      <c r="EH41" s="38"/>
      <c r="EI41" s="38"/>
      <c r="EJ41" s="38"/>
      <c r="EK41" s="38"/>
      <c r="EL41" s="38"/>
      <c r="EM41" s="38"/>
      <c r="EN41" s="38"/>
      <c r="EO41" s="38"/>
      <c r="EP41" s="38"/>
      <c r="EQ41" s="38"/>
      <c r="ER41" s="38"/>
      <c r="ES41" s="38"/>
      <c r="ET41" s="38"/>
      <c r="EU41" s="38"/>
      <c r="EV41" s="38"/>
      <c r="EW41" s="38"/>
      <c r="EX41" s="38"/>
      <c r="EY41" s="38"/>
      <c r="EZ41" s="38"/>
      <c r="FA41" s="38"/>
      <c r="FB41" s="38"/>
      <c r="FC41" s="38"/>
      <c r="FD41" s="38"/>
      <c r="FE41" s="38"/>
      <c r="FF41" s="38"/>
      <c r="FG41" s="38"/>
      <c r="FH41" s="38"/>
      <c r="FI41" s="38"/>
      <c r="FJ41" s="38"/>
      <c r="FK41" s="38"/>
      <c r="FL41" s="38"/>
      <c r="FM41" s="38"/>
      <c r="FN41" s="38"/>
      <c r="FO41" s="38"/>
      <c r="FP41" s="38"/>
      <c r="FQ41" s="38"/>
      <c r="FR41" s="38"/>
      <c r="FS41" s="38"/>
      <c r="FT41" s="38"/>
      <c r="FU41" s="38"/>
      <c r="FV41" s="38"/>
      <c r="FW41" s="38"/>
      <c r="FX41" s="38"/>
      <c r="FY41" s="38"/>
      <c r="FZ41" s="38"/>
      <c r="GA41" s="38"/>
      <c r="GB41" s="38"/>
      <c r="GC41" s="38"/>
      <c r="GD41" s="38"/>
      <c r="GE41" s="38"/>
      <c r="GF41" s="38"/>
      <c r="GG41" s="38"/>
      <c r="GH41" s="38"/>
      <c r="GI41" s="38"/>
      <c r="GJ41" s="38"/>
      <c r="GK41" s="38"/>
      <c r="GL41" s="38"/>
      <c r="GM41" s="38"/>
      <c r="GN41" s="38"/>
      <c r="GO41" s="38"/>
      <c r="GP41" s="38"/>
      <c r="GQ41" s="38"/>
      <c r="GR41" s="38"/>
      <c r="GS41" s="38"/>
      <c r="GT41" s="38"/>
      <c r="GU41" s="38"/>
      <c r="GV41" s="38"/>
      <c r="GW41" s="38"/>
      <c r="GX41" s="38"/>
      <c r="GY41" s="38"/>
      <c r="GZ41" s="38"/>
      <c r="HA41" s="38"/>
      <c r="HB41" s="38"/>
      <c r="HC41" s="38"/>
      <c r="HD41" s="38"/>
      <c r="HE41" s="38"/>
      <c r="HF41" s="38"/>
      <c r="HG41" s="38"/>
      <c r="HH41" s="38"/>
      <c r="HI41" s="38"/>
      <c r="HJ41" s="38"/>
      <c r="HK41" s="38"/>
      <c r="HL41" s="38"/>
      <c r="HM41" s="38"/>
      <c r="HN41" s="38"/>
      <c r="HO41" s="38"/>
      <c r="HP41" s="38"/>
      <c r="HQ41" s="38"/>
      <c r="HR41" s="38"/>
      <c r="HS41" s="38"/>
      <c r="HT41" s="38"/>
      <c r="HU41" s="38"/>
      <c r="HV41" s="38"/>
      <c r="HW41" s="38"/>
      <c r="HX41" s="38"/>
      <c r="HY41" s="38"/>
      <c r="HZ41" s="38"/>
      <c r="IA41" s="38"/>
      <c r="IB41" s="38"/>
    </row>
    <row r="42" spans="1:236" s="39" customFormat="1" x14ac:dyDescent="0.25">
      <c r="A42" s="4" t="s">
        <v>95</v>
      </c>
      <c r="B42" s="5" t="s">
        <v>96</v>
      </c>
      <c r="C42" s="5" t="s">
        <v>74</v>
      </c>
      <c r="D42" s="10">
        <v>44348</v>
      </c>
      <c r="E42" s="10" t="s">
        <v>114</v>
      </c>
      <c r="F42" s="132">
        <v>40000</v>
      </c>
      <c r="G42" s="176">
        <f>F42*0.0287</f>
        <v>1148</v>
      </c>
      <c r="H42" s="183">
        <v>442.65</v>
      </c>
      <c r="I42" s="183">
        <f>F42*0.0304</f>
        <v>1216</v>
      </c>
      <c r="J42" s="183">
        <v>5237.3999999999996</v>
      </c>
      <c r="K42" s="183">
        <v>8044.05</v>
      </c>
      <c r="L42" s="176">
        <v>31955.95</v>
      </c>
      <c r="AT42" s="38"/>
      <c r="AU42" s="38"/>
      <c r="AV42" s="38"/>
      <c r="AW42" s="38"/>
      <c r="AX42" s="38"/>
      <c r="AY42" s="38"/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38"/>
      <c r="BY42" s="38"/>
      <c r="BZ42" s="38"/>
      <c r="CA42" s="38"/>
      <c r="CB42" s="38"/>
      <c r="CC42" s="38"/>
      <c r="CD42" s="38"/>
      <c r="CE42" s="38"/>
      <c r="CF42" s="38"/>
      <c r="CG42" s="38"/>
      <c r="CH42" s="38"/>
      <c r="CI42" s="38"/>
      <c r="CJ42" s="38"/>
      <c r="CK42" s="38"/>
      <c r="CL42" s="38"/>
      <c r="CM42" s="38"/>
      <c r="CN42" s="38"/>
      <c r="CO42" s="38"/>
      <c r="CP42" s="38"/>
      <c r="CQ42" s="38"/>
      <c r="CR42" s="38"/>
      <c r="CS42" s="38"/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38"/>
      <c r="DS42" s="38"/>
      <c r="DT42" s="38"/>
      <c r="DU42" s="38"/>
      <c r="DV42" s="38"/>
      <c r="DW42" s="38"/>
      <c r="DX42" s="38"/>
      <c r="DY42" s="38"/>
      <c r="DZ42" s="38"/>
      <c r="EA42" s="38"/>
      <c r="EB42" s="38"/>
      <c r="EC42" s="38"/>
      <c r="ED42" s="38"/>
      <c r="EE42" s="38"/>
      <c r="EF42" s="38"/>
      <c r="EG42" s="38"/>
      <c r="EH42" s="38"/>
      <c r="EI42" s="38"/>
      <c r="EJ42" s="38"/>
      <c r="EK42" s="38"/>
      <c r="EL42" s="38"/>
      <c r="EM42" s="38"/>
      <c r="EN42" s="38"/>
      <c r="EO42" s="38"/>
      <c r="EP42" s="38"/>
      <c r="EQ42" s="38"/>
      <c r="ER42" s="38"/>
      <c r="ES42" s="38"/>
      <c r="ET42" s="38"/>
      <c r="EU42" s="38"/>
      <c r="EV42" s="38"/>
      <c r="EW42" s="38"/>
      <c r="EX42" s="38"/>
      <c r="EY42" s="38"/>
      <c r="EZ42" s="38"/>
      <c r="FA42" s="38"/>
      <c r="FB42" s="38"/>
      <c r="FC42" s="38"/>
      <c r="FD42" s="38"/>
      <c r="FE42" s="38"/>
      <c r="FF42" s="38"/>
      <c r="FG42" s="38"/>
      <c r="FH42" s="38"/>
      <c r="FI42" s="38"/>
      <c r="FJ42" s="38"/>
      <c r="FK42" s="38"/>
      <c r="FL42" s="38"/>
      <c r="FM42" s="38"/>
      <c r="FN42" s="38"/>
      <c r="FO42" s="38"/>
      <c r="FP42" s="38"/>
      <c r="FQ42" s="38"/>
      <c r="FR42" s="38"/>
      <c r="FS42" s="38"/>
      <c r="FT42" s="38"/>
      <c r="FU42" s="38"/>
      <c r="FV42" s="38"/>
      <c r="FW42" s="38"/>
      <c r="FX42" s="38"/>
      <c r="FY42" s="38"/>
      <c r="FZ42" s="38"/>
      <c r="GA42" s="38"/>
      <c r="GB42" s="38"/>
      <c r="GC42" s="38"/>
      <c r="GD42" s="38"/>
      <c r="GE42" s="38"/>
      <c r="GF42" s="38"/>
      <c r="GG42" s="38"/>
      <c r="GH42" s="38"/>
      <c r="GI42" s="38"/>
      <c r="GJ42" s="38"/>
      <c r="GK42" s="38"/>
      <c r="GL42" s="38"/>
      <c r="GM42" s="38"/>
      <c r="GN42" s="38"/>
      <c r="GO42" s="38"/>
      <c r="GP42" s="38"/>
      <c r="GQ42" s="38"/>
      <c r="GR42" s="38"/>
      <c r="GS42" s="38"/>
      <c r="GT42" s="38"/>
      <c r="GU42" s="38"/>
      <c r="GV42" s="38"/>
      <c r="GW42" s="38"/>
      <c r="GX42" s="38"/>
      <c r="GY42" s="38"/>
      <c r="GZ42" s="38"/>
      <c r="HA42" s="38"/>
      <c r="HB42" s="38"/>
      <c r="HC42" s="38"/>
      <c r="HD42" s="38"/>
      <c r="HE42" s="38"/>
      <c r="HF42" s="38"/>
      <c r="HG42" s="38"/>
      <c r="HH42" s="38"/>
      <c r="HI42" s="38"/>
      <c r="HJ42" s="38"/>
      <c r="HK42" s="38"/>
      <c r="HL42" s="38"/>
      <c r="HM42" s="38"/>
      <c r="HN42" s="38"/>
      <c r="HO42" s="38"/>
      <c r="HP42" s="38"/>
      <c r="HQ42" s="38"/>
      <c r="HR42" s="38"/>
      <c r="HS42" s="38"/>
      <c r="HT42" s="38"/>
      <c r="HU42" s="38"/>
      <c r="HV42" s="38"/>
      <c r="HW42" s="38"/>
      <c r="HX42" s="38"/>
      <c r="HY42" s="38"/>
      <c r="HZ42" s="38"/>
      <c r="IA42" s="38"/>
      <c r="IB42" s="38"/>
    </row>
    <row r="43" spans="1:236" s="39" customFormat="1" x14ac:dyDescent="0.25">
      <c r="A43" s="4" t="s">
        <v>38</v>
      </c>
      <c r="B43" s="5" t="s">
        <v>39</v>
      </c>
      <c r="C43" s="6" t="s">
        <v>74</v>
      </c>
      <c r="D43" s="9">
        <v>44276</v>
      </c>
      <c r="E43" s="10" t="s">
        <v>114</v>
      </c>
      <c r="F43" s="132">
        <v>40000</v>
      </c>
      <c r="G43" s="176">
        <f>F43*0.0287</f>
        <v>1148</v>
      </c>
      <c r="H43" s="183">
        <v>0</v>
      </c>
      <c r="I43" s="183">
        <f>F43*0.0304</f>
        <v>1216</v>
      </c>
      <c r="J43" s="183">
        <v>1475.12</v>
      </c>
      <c r="K43" s="183">
        <v>3839.12</v>
      </c>
      <c r="L43" s="176">
        <v>36160.879999999997</v>
      </c>
      <c r="AT43" s="38"/>
      <c r="AU43" s="38"/>
      <c r="AV43" s="38"/>
      <c r="AW43" s="38"/>
      <c r="AX43" s="38"/>
      <c r="AY43" s="38"/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38"/>
      <c r="BY43" s="38"/>
      <c r="BZ43" s="38"/>
      <c r="CA43" s="38"/>
      <c r="CB43" s="38"/>
      <c r="CC43" s="38"/>
      <c r="CD43" s="38"/>
      <c r="CE43" s="38"/>
      <c r="CF43" s="38"/>
      <c r="CG43" s="38"/>
      <c r="CH43" s="38"/>
      <c r="CI43" s="38"/>
      <c r="CJ43" s="38"/>
      <c r="CK43" s="38"/>
      <c r="CL43" s="38"/>
      <c r="CM43" s="38"/>
      <c r="CN43" s="38"/>
      <c r="CO43" s="38"/>
      <c r="CP43" s="38"/>
      <c r="CQ43" s="38"/>
      <c r="CR43" s="38"/>
      <c r="CS43" s="38"/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38"/>
      <c r="DS43" s="38"/>
      <c r="DT43" s="38"/>
      <c r="DU43" s="38"/>
      <c r="DV43" s="38"/>
      <c r="DW43" s="38"/>
      <c r="DX43" s="38"/>
      <c r="DY43" s="38"/>
      <c r="DZ43" s="38"/>
      <c r="EA43" s="38"/>
      <c r="EB43" s="38"/>
      <c r="EC43" s="38"/>
      <c r="ED43" s="38"/>
      <c r="EE43" s="38"/>
      <c r="EF43" s="38"/>
      <c r="EG43" s="38"/>
      <c r="EH43" s="38"/>
      <c r="EI43" s="38"/>
      <c r="EJ43" s="38"/>
      <c r="EK43" s="38"/>
      <c r="EL43" s="38"/>
      <c r="EM43" s="38"/>
      <c r="EN43" s="38"/>
      <c r="EO43" s="38"/>
      <c r="EP43" s="38"/>
      <c r="EQ43" s="38"/>
      <c r="ER43" s="38"/>
      <c r="ES43" s="38"/>
      <c r="ET43" s="38"/>
      <c r="EU43" s="38"/>
      <c r="EV43" s="38"/>
      <c r="EW43" s="38"/>
      <c r="EX43" s="38"/>
      <c r="EY43" s="38"/>
      <c r="EZ43" s="38"/>
      <c r="FA43" s="38"/>
      <c r="FB43" s="38"/>
      <c r="FC43" s="38"/>
      <c r="FD43" s="38"/>
      <c r="FE43" s="38"/>
      <c r="FF43" s="38"/>
      <c r="FG43" s="38"/>
      <c r="FH43" s="38"/>
      <c r="FI43" s="38"/>
      <c r="FJ43" s="38"/>
      <c r="FK43" s="38"/>
      <c r="FL43" s="38"/>
      <c r="FM43" s="38"/>
      <c r="FN43" s="38"/>
      <c r="FO43" s="38"/>
      <c r="FP43" s="38"/>
      <c r="FQ43" s="38"/>
      <c r="FR43" s="38"/>
      <c r="FS43" s="38"/>
      <c r="FT43" s="38"/>
      <c r="FU43" s="38"/>
      <c r="FV43" s="38"/>
      <c r="FW43" s="38"/>
      <c r="FX43" s="38"/>
      <c r="FY43" s="38"/>
      <c r="FZ43" s="38"/>
      <c r="GA43" s="38"/>
      <c r="GB43" s="38"/>
      <c r="GC43" s="38"/>
      <c r="GD43" s="38"/>
      <c r="GE43" s="38"/>
      <c r="GF43" s="38"/>
      <c r="GG43" s="38"/>
      <c r="GH43" s="38"/>
      <c r="GI43" s="38"/>
      <c r="GJ43" s="38"/>
      <c r="GK43" s="38"/>
      <c r="GL43" s="38"/>
      <c r="GM43" s="38"/>
      <c r="GN43" s="38"/>
      <c r="GO43" s="38"/>
      <c r="GP43" s="38"/>
      <c r="GQ43" s="38"/>
      <c r="GR43" s="38"/>
      <c r="GS43" s="38"/>
      <c r="GT43" s="38"/>
      <c r="GU43" s="38"/>
      <c r="GV43" s="38"/>
      <c r="GW43" s="38"/>
      <c r="GX43" s="38"/>
      <c r="GY43" s="38"/>
      <c r="GZ43" s="38"/>
      <c r="HA43" s="38"/>
      <c r="HB43" s="38"/>
      <c r="HC43" s="38"/>
      <c r="HD43" s="38"/>
      <c r="HE43" s="38"/>
      <c r="HF43" s="38"/>
      <c r="HG43" s="38"/>
      <c r="HH43" s="38"/>
      <c r="HI43" s="38"/>
      <c r="HJ43" s="38"/>
      <c r="HK43" s="38"/>
      <c r="HL43" s="38"/>
      <c r="HM43" s="38"/>
      <c r="HN43" s="38"/>
      <c r="HO43" s="38"/>
      <c r="HP43" s="38"/>
      <c r="HQ43" s="38"/>
      <c r="HR43" s="38"/>
      <c r="HS43" s="38"/>
      <c r="HT43" s="38"/>
      <c r="HU43" s="38"/>
      <c r="HV43" s="38"/>
      <c r="HW43" s="38"/>
      <c r="HX43" s="38"/>
      <c r="HY43" s="38"/>
      <c r="HZ43" s="38"/>
      <c r="IA43" s="38"/>
      <c r="IB43" s="38"/>
    </row>
    <row r="44" spans="1:236" s="39" customFormat="1" x14ac:dyDescent="0.25">
      <c r="A44" s="41" t="s">
        <v>14</v>
      </c>
      <c r="B44" s="12">
        <v>2</v>
      </c>
      <c r="C44" s="7"/>
      <c r="D44" s="41"/>
      <c r="E44" s="41"/>
      <c r="F44" s="148">
        <f>SUM(F42:F43)</f>
        <v>80000</v>
      </c>
      <c r="G44" s="163">
        <f t="shared" ref="G44:K44" si="5">SUM(G42:G43)</f>
        <v>2296</v>
      </c>
      <c r="H44" s="148">
        <f t="shared" si="5"/>
        <v>442.65</v>
      </c>
      <c r="I44" s="148">
        <f t="shared" si="5"/>
        <v>2432</v>
      </c>
      <c r="J44" s="148">
        <f>J42+J43</f>
        <v>6712.5199999999995</v>
      </c>
      <c r="K44" s="148">
        <f t="shared" si="5"/>
        <v>11883.17</v>
      </c>
      <c r="L44" s="163">
        <f>SUM(L43:L43)+L42</f>
        <v>68116.83</v>
      </c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38"/>
      <c r="AG44" s="38"/>
      <c r="AH44" s="38"/>
      <c r="AI44" s="38"/>
      <c r="AJ44" s="38"/>
      <c r="AK44" s="38"/>
      <c r="AL44" s="38"/>
      <c r="AM44" s="38"/>
      <c r="AN44" s="38"/>
      <c r="AO44" s="38"/>
      <c r="AP44" s="38"/>
      <c r="AQ44" s="38"/>
      <c r="AR44" s="38"/>
      <c r="AS44" s="38"/>
      <c r="AT44" s="38"/>
      <c r="AU44" s="38"/>
      <c r="AV44" s="38"/>
      <c r="AW44" s="38"/>
      <c r="AX44" s="38"/>
      <c r="AY44" s="38"/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38"/>
      <c r="BY44" s="38"/>
      <c r="BZ44" s="38"/>
      <c r="CA44" s="38"/>
      <c r="CB44" s="38"/>
      <c r="CC44" s="38"/>
      <c r="CD44" s="38"/>
      <c r="CE44" s="38"/>
      <c r="CF44" s="38"/>
      <c r="CG44" s="38"/>
      <c r="CH44" s="38"/>
      <c r="CI44" s="38"/>
      <c r="CJ44" s="38"/>
      <c r="CK44" s="38"/>
      <c r="CL44" s="38"/>
      <c r="CM44" s="38"/>
      <c r="CN44" s="38"/>
      <c r="CO44" s="38"/>
      <c r="CP44" s="38"/>
      <c r="CQ44" s="38"/>
      <c r="CR44" s="38"/>
      <c r="CS44" s="38"/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38"/>
      <c r="DS44" s="38"/>
      <c r="DT44" s="38"/>
      <c r="DU44" s="38"/>
      <c r="DV44" s="38"/>
      <c r="DW44" s="38"/>
      <c r="DX44" s="38"/>
      <c r="DY44" s="38"/>
      <c r="DZ44" s="38"/>
      <c r="EA44" s="38"/>
      <c r="EB44" s="38"/>
      <c r="EC44" s="38"/>
      <c r="ED44" s="38"/>
      <c r="EE44" s="38"/>
      <c r="EF44" s="38"/>
      <c r="EG44" s="38"/>
      <c r="EH44" s="38"/>
      <c r="EI44" s="38"/>
      <c r="EJ44" s="38"/>
      <c r="EK44" s="38"/>
      <c r="EL44" s="38"/>
      <c r="EM44" s="38"/>
      <c r="EN44" s="38"/>
      <c r="EO44" s="38"/>
      <c r="EP44" s="38"/>
      <c r="EQ44" s="38"/>
      <c r="ER44" s="38"/>
      <c r="ES44" s="38"/>
      <c r="ET44" s="38"/>
      <c r="EU44" s="38"/>
      <c r="EV44" s="38"/>
      <c r="EW44" s="38"/>
      <c r="EX44" s="38"/>
      <c r="EY44" s="38"/>
      <c r="EZ44" s="38"/>
      <c r="FA44" s="38"/>
      <c r="FB44" s="38"/>
      <c r="FC44" s="38"/>
      <c r="FD44" s="38"/>
      <c r="FE44" s="38"/>
      <c r="FF44" s="38"/>
      <c r="FG44" s="38"/>
      <c r="FH44" s="38"/>
      <c r="FI44" s="38"/>
      <c r="FJ44" s="38"/>
      <c r="FK44" s="38"/>
      <c r="FL44" s="38"/>
      <c r="FM44" s="38"/>
      <c r="FN44" s="38"/>
      <c r="FO44" s="38"/>
      <c r="FP44" s="38"/>
      <c r="FQ44" s="38"/>
      <c r="FR44" s="38"/>
      <c r="FS44" s="38"/>
      <c r="FT44" s="38"/>
      <c r="FU44" s="38"/>
      <c r="FV44" s="38"/>
      <c r="FW44" s="38"/>
      <c r="FX44" s="38"/>
      <c r="FY44" s="38"/>
      <c r="FZ44" s="38"/>
      <c r="GA44" s="38"/>
      <c r="GB44" s="38"/>
      <c r="GC44" s="38"/>
      <c r="GD44" s="38"/>
      <c r="GE44" s="38"/>
      <c r="GF44" s="38"/>
      <c r="GG44" s="38"/>
      <c r="GH44" s="38"/>
      <c r="GI44" s="38"/>
      <c r="GJ44" s="38"/>
      <c r="GK44" s="38"/>
      <c r="GL44" s="38"/>
      <c r="GM44" s="38"/>
      <c r="GN44" s="38"/>
      <c r="GO44" s="38"/>
      <c r="GP44" s="38"/>
      <c r="GQ44" s="38"/>
      <c r="GR44" s="38"/>
      <c r="GS44" s="38"/>
      <c r="GT44" s="38"/>
      <c r="GU44" s="38"/>
      <c r="GV44" s="38"/>
      <c r="GW44" s="38"/>
      <c r="GX44" s="38"/>
      <c r="GY44" s="38"/>
      <c r="GZ44" s="38"/>
      <c r="HA44" s="38"/>
      <c r="HB44" s="38"/>
      <c r="HC44" s="38"/>
      <c r="HD44" s="38"/>
      <c r="HE44" s="38"/>
      <c r="HF44" s="38"/>
      <c r="HG44" s="38"/>
      <c r="HH44" s="38"/>
      <c r="HI44" s="38"/>
      <c r="HJ44" s="38"/>
      <c r="HK44" s="38"/>
      <c r="HL44" s="38"/>
      <c r="HM44" s="38"/>
      <c r="HN44" s="38"/>
      <c r="HO44" s="38"/>
      <c r="HP44" s="38"/>
      <c r="HQ44" s="38"/>
      <c r="HR44" s="38"/>
      <c r="HS44" s="38"/>
      <c r="HT44" s="38"/>
      <c r="HU44" s="38"/>
      <c r="HV44" s="38"/>
      <c r="HW44" s="38"/>
      <c r="HX44" s="38"/>
      <c r="HY44" s="38"/>
      <c r="HZ44" s="38"/>
      <c r="IA44" s="38"/>
      <c r="IB44" s="38"/>
    </row>
    <row r="45" spans="1:236" s="39" customFormat="1" x14ac:dyDescent="0.25">
      <c r="B45" s="13"/>
      <c r="F45" s="141"/>
      <c r="G45" s="171"/>
      <c r="H45" s="141"/>
      <c r="I45" s="141"/>
      <c r="J45" s="141"/>
      <c r="K45" s="141"/>
      <c r="L45" s="171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8"/>
      <c r="AH45" s="38"/>
      <c r="AI45" s="38"/>
      <c r="AJ45" s="38"/>
      <c r="AK45" s="38"/>
      <c r="AL45" s="38"/>
      <c r="AM45" s="38"/>
      <c r="AN45" s="38"/>
      <c r="AO45" s="38"/>
      <c r="AP45" s="38"/>
      <c r="AQ45" s="38"/>
      <c r="AR45" s="38"/>
      <c r="AS45" s="38"/>
      <c r="AT45" s="38"/>
      <c r="AU45" s="38"/>
      <c r="AV45" s="38"/>
      <c r="AW45" s="38"/>
      <c r="AX45" s="38"/>
      <c r="AY45" s="38"/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38"/>
      <c r="BY45" s="38"/>
      <c r="BZ45" s="38"/>
      <c r="CA45" s="38"/>
      <c r="CB45" s="38"/>
      <c r="CC45" s="38"/>
      <c r="CD45" s="38"/>
      <c r="CE45" s="38"/>
      <c r="CF45" s="38"/>
      <c r="CG45" s="38"/>
      <c r="CH45" s="38"/>
      <c r="CI45" s="38"/>
      <c r="CJ45" s="38"/>
      <c r="CK45" s="38"/>
      <c r="CL45" s="38"/>
      <c r="CM45" s="38"/>
      <c r="CN45" s="38"/>
      <c r="CO45" s="38"/>
      <c r="CP45" s="38"/>
      <c r="CQ45" s="38"/>
      <c r="CR45" s="38"/>
      <c r="CS45" s="38"/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38"/>
      <c r="DS45" s="38"/>
      <c r="DT45" s="38"/>
      <c r="DU45" s="38"/>
      <c r="DV45" s="38"/>
      <c r="DW45" s="38"/>
      <c r="DX45" s="38"/>
      <c r="DY45" s="38"/>
      <c r="DZ45" s="38"/>
      <c r="EA45" s="38"/>
      <c r="EB45" s="38"/>
      <c r="EC45" s="38"/>
      <c r="ED45" s="38"/>
      <c r="EE45" s="38"/>
      <c r="EF45" s="38"/>
      <c r="EG45" s="38"/>
      <c r="EH45" s="38"/>
      <c r="EI45" s="38"/>
      <c r="EJ45" s="38"/>
      <c r="EK45" s="38"/>
      <c r="EL45" s="38"/>
      <c r="EM45" s="38"/>
      <c r="EN45" s="38"/>
      <c r="EO45" s="38"/>
      <c r="EP45" s="38"/>
      <c r="EQ45" s="38"/>
      <c r="ER45" s="38"/>
      <c r="ES45" s="38"/>
      <c r="ET45" s="38"/>
      <c r="EU45" s="38"/>
      <c r="EV45" s="38"/>
      <c r="EW45" s="38"/>
      <c r="EX45" s="38"/>
      <c r="EY45" s="38"/>
      <c r="EZ45" s="38"/>
      <c r="FA45" s="38"/>
      <c r="FB45" s="38"/>
      <c r="FC45" s="38"/>
      <c r="FD45" s="38"/>
      <c r="FE45" s="38"/>
      <c r="FF45" s="38"/>
      <c r="FG45" s="38"/>
      <c r="FH45" s="38"/>
      <c r="FI45" s="38"/>
      <c r="FJ45" s="38"/>
      <c r="FK45" s="38"/>
      <c r="FL45" s="38"/>
      <c r="FM45" s="38"/>
      <c r="FN45" s="38"/>
      <c r="FO45" s="38"/>
      <c r="FP45" s="38"/>
      <c r="FQ45" s="38"/>
      <c r="FR45" s="38"/>
      <c r="FS45" s="38"/>
      <c r="FT45" s="38"/>
      <c r="FU45" s="38"/>
      <c r="FV45" s="38"/>
      <c r="FW45" s="38"/>
      <c r="FX45" s="38"/>
      <c r="FY45" s="38"/>
      <c r="FZ45" s="38"/>
      <c r="GA45" s="38"/>
      <c r="GB45" s="38"/>
      <c r="GC45" s="38"/>
      <c r="GD45" s="38"/>
      <c r="GE45" s="38"/>
      <c r="GF45" s="38"/>
      <c r="GG45" s="38"/>
      <c r="GH45" s="38"/>
      <c r="GI45" s="38"/>
      <c r="GJ45" s="38"/>
      <c r="GK45" s="38"/>
      <c r="GL45" s="38"/>
      <c r="GM45" s="38"/>
      <c r="GN45" s="38"/>
      <c r="GO45" s="38"/>
      <c r="GP45" s="38"/>
      <c r="GQ45" s="38"/>
      <c r="GR45" s="38"/>
      <c r="GS45" s="38"/>
      <c r="GT45" s="38"/>
      <c r="GU45" s="38"/>
      <c r="GV45" s="38"/>
      <c r="GW45" s="38"/>
      <c r="GX45" s="38"/>
      <c r="GY45" s="38"/>
      <c r="GZ45" s="38"/>
      <c r="HA45" s="38"/>
      <c r="HB45" s="38"/>
      <c r="HC45" s="38"/>
      <c r="HD45" s="38"/>
      <c r="HE45" s="38"/>
      <c r="HF45" s="38"/>
      <c r="HG45" s="38"/>
      <c r="HH45" s="38"/>
      <c r="HI45" s="38"/>
      <c r="HJ45" s="38"/>
      <c r="HK45" s="38"/>
      <c r="HL45" s="38"/>
      <c r="HM45" s="38"/>
      <c r="HN45" s="38"/>
      <c r="HO45" s="38"/>
      <c r="HP45" s="38"/>
      <c r="HQ45" s="38"/>
      <c r="HR45" s="38"/>
      <c r="HS45" s="38"/>
      <c r="HT45" s="38"/>
      <c r="HU45" s="38"/>
      <c r="HV45" s="38"/>
      <c r="HW45" s="38"/>
      <c r="HX45" s="38"/>
      <c r="HY45" s="38"/>
      <c r="HZ45" s="38"/>
      <c r="IA45" s="38"/>
      <c r="IB45" s="38"/>
    </row>
    <row r="46" spans="1:236" s="39" customFormat="1" x14ac:dyDescent="0.25">
      <c r="A46" s="37" t="s">
        <v>58</v>
      </c>
      <c r="B46" s="37"/>
      <c r="C46" s="37"/>
      <c r="D46" s="37"/>
      <c r="E46" s="37"/>
      <c r="F46" s="150"/>
      <c r="G46" s="164"/>
      <c r="H46" s="150"/>
      <c r="I46" s="150"/>
      <c r="J46" s="150"/>
      <c r="K46" s="150"/>
      <c r="L46" s="164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38"/>
      <c r="BY46" s="38"/>
      <c r="BZ46" s="38"/>
      <c r="CA46" s="38"/>
      <c r="CB46" s="38"/>
      <c r="CC46" s="38"/>
      <c r="CD46" s="38"/>
      <c r="CE46" s="38"/>
      <c r="CF46" s="38"/>
      <c r="CG46" s="38"/>
      <c r="CH46" s="38"/>
      <c r="CI46" s="38"/>
      <c r="CJ46" s="38"/>
      <c r="CK46" s="38"/>
      <c r="CL46" s="38"/>
      <c r="CM46" s="38"/>
      <c r="CN46" s="38"/>
      <c r="CO46" s="38"/>
      <c r="CP46" s="38"/>
      <c r="CQ46" s="38"/>
      <c r="CR46" s="38"/>
      <c r="CS46" s="38"/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38"/>
      <c r="DS46" s="38"/>
      <c r="DT46" s="38"/>
      <c r="DU46" s="38"/>
      <c r="DV46" s="38"/>
      <c r="DW46" s="38"/>
      <c r="DX46" s="38"/>
      <c r="DY46" s="38"/>
      <c r="DZ46" s="38"/>
      <c r="EA46" s="38"/>
      <c r="EB46" s="38"/>
      <c r="EC46" s="38"/>
      <c r="ED46" s="38"/>
      <c r="EE46" s="38"/>
      <c r="EF46" s="38"/>
      <c r="EG46" s="38"/>
      <c r="EH46" s="38"/>
      <c r="EI46" s="38"/>
      <c r="EJ46" s="38"/>
      <c r="EK46" s="38"/>
      <c r="EL46" s="38"/>
      <c r="EM46" s="38"/>
      <c r="EN46" s="38"/>
      <c r="EO46" s="38"/>
      <c r="EP46" s="38"/>
      <c r="EQ46" s="38"/>
      <c r="ER46" s="38"/>
      <c r="ES46" s="38"/>
      <c r="ET46" s="38"/>
      <c r="EU46" s="38"/>
      <c r="EV46" s="38"/>
      <c r="EW46" s="38"/>
      <c r="EX46" s="38"/>
      <c r="EY46" s="38"/>
      <c r="EZ46" s="38"/>
      <c r="FA46" s="38"/>
      <c r="FB46" s="38"/>
      <c r="FC46" s="38"/>
      <c r="FD46" s="38"/>
      <c r="FE46" s="38"/>
      <c r="FF46" s="38"/>
      <c r="FG46" s="38"/>
      <c r="FH46" s="38"/>
      <c r="FI46" s="38"/>
      <c r="FJ46" s="38"/>
      <c r="FK46" s="38"/>
      <c r="FL46" s="38"/>
      <c r="FM46" s="38"/>
      <c r="FN46" s="38"/>
      <c r="FO46" s="38"/>
      <c r="FP46" s="38"/>
      <c r="FQ46" s="38"/>
      <c r="FR46" s="38"/>
      <c r="FS46" s="38"/>
      <c r="FT46" s="38"/>
      <c r="FU46" s="38"/>
      <c r="FV46" s="38"/>
      <c r="FW46" s="38"/>
      <c r="FX46" s="38"/>
      <c r="FY46" s="38"/>
      <c r="FZ46" s="38"/>
      <c r="GA46" s="38"/>
      <c r="GB46" s="38"/>
      <c r="GC46" s="38"/>
      <c r="GD46" s="38"/>
      <c r="GE46" s="38"/>
      <c r="GF46" s="38"/>
      <c r="GG46" s="38"/>
      <c r="GH46" s="38"/>
      <c r="GI46" s="38"/>
      <c r="GJ46" s="38"/>
      <c r="GK46" s="38"/>
      <c r="GL46" s="38"/>
      <c r="GM46" s="38"/>
      <c r="GN46" s="38"/>
      <c r="GO46" s="38"/>
      <c r="GP46" s="38"/>
      <c r="GQ46" s="38"/>
      <c r="GR46" s="38"/>
      <c r="GS46" s="38"/>
      <c r="GT46" s="38"/>
      <c r="GU46" s="38"/>
      <c r="GV46" s="38"/>
      <c r="GW46" s="38"/>
      <c r="GX46" s="38"/>
      <c r="GY46" s="38"/>
      <c r="GZ46" s="38"/>
      <c r="HA46" s="38"/>
      <c r="HB46" s="38"/>
      <c r="HC46" s="38"/>
      <c r="HD46" s="38"/>
      <c r="HE46" s="38"/>
      <c r="HF46" s="38"/>
      <c r="HG46" s="38"/>
      <c r="HH46" s="38"/>
      <c r="HI46" s="38"/>
      <c r="HJ46" s="38"/>
      <c r="HK46" s="38"/>
      <c r="HL46" s="38"/>
      <c r="HM46" s="38"/>
      <c r="HN46" s="38"/>
      <c r="HO46" s="38"/>
      <c r="HP46" s="38"/>
      <c r="HQ46" s="38"/>
      <c r="HR46" s="38"/>
      <c r="HS46" s="38"/>
      <c r="HT46" s="38"/>
      <c r="HU46" s="38"/>
      <c r="HV46" s="38"/>
      <c r="HW46" s="38"/>
      <c r="HX46" s="38"/>
      <c r="HY46" s="38"/>
      <c r="HZ46" s="38"/>
      <c r="IA46" s="38"/>
      <c r="IB46" s="38"/>
    </row>
    <row r="47" spans="1:236" s="39" customFormat="1" x14ac:dyDescent="0.25">
      <c r="A47" s="4" t="s">
        <v>18</v>
      </c>
      <c r="B47" s="5" t="s">
        <v>16</v>
      </c>
      <c r="C47" s="6" t="s">
        <v>74</v>
      </c>
      <c r="D47" s="10">
        <v>44256</v>
      </c>
      <c r="E47" s="10" t="s">
        <v>114</v>
      </c>
      <c r="F47" s="132">
        <v>40000</v>
      </c>
      <c r="G47" s="176">
        <f>F47*0.0287</f>
        <v>1148</v>
      </c>
      <c r="H47" s="183">
        <v>442.65</v>
      </c>
      <c r="I47" s="183">
        <v>1216</v>
      </c>
      <c r="J47" s="183">
        <v>2067.59</v>
      </c>
      <c r="K47" s="183">
        <v>4874.24</v>
      </c>
      <c r="L47" s="176">
        <v>35125.760000000002</v>
      </c>
      <c r="AT47" s="38"/>
      <c r="AU47" s="38"/>
      <c r="AV47" s="38"/>
      <c r="AW47" s="38"/>
      <c r="AX47" s="38"/>
      <c r="AY47" s="38"/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38"/>
      <c r="BY47" s="38"/>
      <c r="BZ47" s="38"/>
      <c r="CA47" s="38"/>
      <c r="CB47" s="38"/>
      <c r="CC47" s="38"/>
      <c r="CD47" s="38"/>
      <c r="CE47" s="38"/>
      <c r="CF47" s="38"/>
      <c r="CG47" s="38"/>
      <c r="CH47" s="38"/>
      <c r="CI47" s="38"/>
      <c r="CJ47" s="38"/>
      <c r="CK47" s="38"/>
      <c r="CL47" s="38"/>
      <c r="CM47" s="38"/>
      <c r="CN47" s="38"/>
      <c r="CO47" s="38"/>
      <c r="CP47" s="38"/>
      <c r="CQ47" s="38"/>
      <c r="CR47" s="38"/>
      <c r="CS47" s="38"/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38"/>
      <c r="DS47" s="38"/>
      <c r="DT47" s="38"/>
      <c r="DU47" s="38"/>
      <c r="DV47" s="38"/>
      <c r="DW47" s="38"/>
      <c r="DX47" s="38"/>
      <c r="DY47" s="38"/>
      <c r="DZ47" s="38"/>
      <c r="EA47" s="38"/>
      <c r="EB47" s="38"/>
      <c r="EC47" s="38"/>
      <c r="ED47" s="38"/>
      <c r="EE47" s="38"/>
      <c r="EF47" s="38"/>
      <c r="EG47" s="38"/>
      <c r="EH47" s="38"/>
      <c r="EI47" s="38"/>
      <c r="EJ47" s="38"/>
      <c r="EK47" s="38"/>
      <c r="EL47" s="38"/>
      <c r="EM47" s="38"/>
      <c r="EN47" s="38"/>
      <c r="EO47" s="38"/>
      <c r="EP47" s="38"/>
      <c r="EQ47" s="38"/>
      <c r="ER47" s="38"/>
      <c r="ES47" s="38"/>
      <c r="ET47" s="38"/>
      <c r="EU47" s="38"/>
      <c r="EV47" s="38"/>
      <c r="EW47" s="38"/>
      <c r="EX47" s="38"/>
      <c r="EY47" s="38"/>
      <c r="EZ47" s="38"/>
      <c r="FA47" s="38"/>
      <c r="FB47" s="38"/>
      <c r="FC47" s="38"/>
      <c r="FD47" s="38"/>
      <c r="FE47" s="38"/>
      <c r="FF47" s="38"/>
      <c r="FG47" s="38"/>
      <c r="FH47" s="38"/>
      <c r="FI47" s="38"/>
      <c r="FJ47" s="38"/>
      <c r="FK47" s="38"/>
      <c r="FL47" s="38"/>
      <c r="FM47" s="38"/>
      <c r="FN47" s="38"/>
      <c r="FO47" s="38"/>
      <c r="FP47" s="38"/>
      <c r="FQ47" s="38"/>
      <c r="FR47" s="38"/>
      <c r="FS47" s="38"/>
      <c r="FT47" s="38"/>
      <c r="FU47" s="38"/>
      <c r="FV47" s="38"/>
      <c r="FW47" s="38"/>
      <c r="FX47" s="38"/>
      <c r="FY47" s="38"/>
      <c r="FZ47" s="38"/>
      <c r="GA47" s="38"/>
      <c r="GB47" s="38"/>
      <c r="GC47" s="38"/>
      <c r="GD47" s="38"/>
      <c r="GE47" s="38"/>
      <c r="GF47" s="38"/>
      <c r="GG47" s="38"/>
      <c r="GH47" s="38"/>
      <c r="GI47" s="38"/>
      <c r="GJ47" s="38"/>
      <c r="GK47" s="38"/>
      <c r="GL47" s="38"/>
      <c r="GM47" s="38"/>
      <c r="GN47" s="38"/>
      <c r="GO47" s="38"/>
      <c r="GP47" s="38"/>
      <c r="GQ47" s="38"/>
      <c r="GR47" s="38"/>
      <c r="GS47" s="38"/>
      <c r="GT47" s="38"/>
      <c r="GU47" s="38"/>
      <c r="GV47" s="38"/>
      <c r="GW47" s="38"/>
      <c r="GX47" s="38"/>
      <c r="GY47" s="38"/>
      <c r="GZ47" s="38"/>
      <c r="HA47" s="38"/>
      <c r="HB47" s="38"/>
      <c r="HC47" s="38"/>
      <c r="HD47" s="38"/>
      <c r="HE47" s="38"/>
      <c r="HF47" s="38"/>
      <c r="HG47" s="38"/>
      <c r="HH47" s="38"/>
      <c r="HI47" s="38"/>
      <c r="HJ47" s="38"/>
      <c r="HK47" s="38"/>
      <c r="HL47" s="38"/>
      <c r="HM47" s="38"/>
      <c r="HN47" s="38"/>
      <c r="HO47" s="38"/>
      <c r="HP47" s="38"/>
      <c r="HQ47" s="38"/>
      <c r="HR47" s="38"/>
      <c r="HS47" s="38"/>
      <c r="HT47" s="38"/>
      <c r="HU47" s="38"/>
      <c r="HV47" s="38"/>
      <c r="HW47" s="38"/>
      <c r="HX47" s="38"/>
      <c r="HY47" s="38"/>
      <c r="HZ47" s="38"/>
      <c r="IA47" s="38"/>
      <c r="IB47" s="38"/>
    </row>
    <row r="48" spans="1:236" s="39" customFormat="1" x14ac:dyDescent="0.25">
      <c r="A48" s="41" t="s">
        <v>14</v>
      </c>
      <c r="B48" s="12">
        <v>1</v>
      </c>
      <c r="C48" s="7"/>
      <c r="D48" s="41"/>
      <c r="E48" s="41"/>
      <c r="F48" s="148">
        <f>SUM(F47:F47)</f>
        <v>40000</v>
      </c>
      <c r="G48" s="163">
        <f t="shared" ref="G48:K48" si="6">SUM(G47:G47)</f>
        <v>1148</v>
      </c>
      <c r="H48" s="148">
        <f t="shared" si="6"/>
        <v>442.65</v>
      </c>
      <c r="I48" s="148">
        <f t="shared" si="6"/>
        <v>1216</v>
      </c>
      <c r="J48" s="148">
        <f t="shared" si="6"/>
        <v>2067.59</v>
      </c>
      <c r="K48" s="148">
        <f t="shared" si="6"/>
        <v>4874.24</v>
      </c>
      <c r="L48" s="163">
        <f>SUM(L47:L47)</f>
        <v>35125.760000000002</v>
      </c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38"/>
      <c r="BY48" s="38"/>
      <c r="BZ48" s="38"/>
      <c r="CA48" s="38"/>
      <c r="CB48" s="38"/>
      <c r="CC48" s="38"/>
      <c r="CD48" s="38"/>
      <c r="CE48" s="38"/>
      <c r="CF48" s="38"/>
      <c r="CG48" s="38"/>
      <c r="CH48" s="38"/>
      <c r="CI48" s="38"/>
      <c r="CJ48" s="38"/>
      <c r="CK48" s="38"/>
      <c r="CL48" s="38"/>
      <c r="CM48" s="38"/>
      <c r="CN48" s="38"/>
      <c r="CO48" s="38"/>
      <c r="CP48" s="38"/>
      <c r="CQ48" s="38"/>
      <c r="CR48" s="38"/>
      <c r="CS48" s="38"/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38"/>
      <c r="DS48" s="38"/>
      <c r="DT48" s="38"/>
      <c r="DU48" s="38"/>
      <c r="DV48" s="38"/>
      <c r="DW48" s="38"/>
      <c r="DX48" s="38"/>
      <c r="DY48" s="38"/>
      <c r="DZ48" s="38"/>
      <c r="EA48" s="38"/>
      <c r="EB48" s="38"/>
      <c r="EC48" s="38"/>
      <c r="ED48" s="38"/>
      <c r="EE48" s="38"/>
      <c r="EF48" s="38"/>
      <c r="EG48" s="38"/>
      <c r="EH48" s="38"/>
      <c r="EI48" s="38"/>
      <c r="EJ48" s="38"/>
      <c r="EK48" s="38"/>
      <c r="EL48" s="38"/>
      <c r="EM48" s="38"/>
      <c r="EN48" s="38"/>
      <c r="EO48" s="38"/>
      <c r="EP48" s="38"/>
      <c r="EQ48" s="38"/>
      <c r="ER48" s="38"/>
      <c r="ES48" s="38"/>
      <c r="ET48" s="38"/>
      <c r="EU48" s="38"/>
      <c r="EV48" s="38"/>
      <c r="EW48" s="38"/>
      <c r="EX48" s="38"/>
      <c r="EY48" s="38"/>
      <c r="EZ48" s="38"/>
      <c r="FA48" s="38"/>
      <c r="FB48" s="38"/>
      <c r="FC48" s="38"/>
      <c r="FD48" s="38"/>
      <c r="FE48" s="38"/>
      <c r="FF48" s="38"/>
      <c r="FG48" s="38"/>
      <c r="FH48" s="38"/>
      <c r="FI48" s="38"/>
      <c r="FJ48" s="38"/>
      <c r="FK48" s="38"/>
      <c r="FL48" s="38"/>
      <c r="FM48" s="38"/>
      <c r="FN48" s="38"/>
      <c r="FO48" s="38"/>
      <c r="FP48" s="38"/>
      <c r="FQ48" s="38"/>
      <c r="FR48" s="38"/>
      <c r="FS48" s="38"/>
      <c r="FT48" s="38"/>
      <c r="FU48" s="38"/>
      <c r="FV48" s="38"/>
      <c r="FW48" s="38"/>
      <c r="FX48" s="38"/>
      <c r="FY48" s="38"/>
      <c r="FZ48" s="38"/>
      <c r="GA48" s="38"/>
      <c r="GB48" s="38"/>
      <c r="GC48" s="38"/>
      <c r="GD48" s="38"/>
      <c r="GE48" s="38"/>
      <c r="GF48" s="38"/>
      <c r="GG48" s="38"/>
      <c r="GH48" s="38"/>
      <c r="GI48" s="38"/>
      <c r="GJ48" s="38"/>
      <c r="GK48" s="38"/>
      <c r="GL48" s="38"/>
      <c r="GM48" s="38"/>
      <c r="GN48" s="38"/>
      <c r="GO48" s="38"/>
      <c r="GP48" s="38"/>
      <c r="GQ48" s="38"/>
      <c r="GR48" s="38"/>
      <c r="GS48" s="38"/>
      <c r="GT48" s="38"/>
      <c r="GU48" s="38"/>
      <c r="GV48" s="38"/>
      <c r="GW48" s="38"/>
      <c r="GX48" s="38"/>
      <c r="GY48" s="38"/>
      <c r="GZ48" s="38"/>
      <c r="HA48" s="38"/>
      <c r="HB48" s="38"/>
      <c r="HC48" s="38"/>
      <c r="HD48" s="38"/>
      <c r="HE48" s="38"/>
      <c r="HF48" s="38"/>
      <c r="HG48" s="38"/>
      <c r="HH48" s="38"/>
      <c r="HI48" s="38"/>
      <c r="HJ48" s="38"/>
      <c r="HK48" s="38"/>
      <c r="HL48" s="38"/>
      <c r="HM48" s="38"/>
      <c r="HN48" s="38"/>
      <c r="HO48" s="38"/>
      <c r="HP48" s="38"/>
      <c r="HQ48" s="38"/>
      <c r="HR48" s="38"/>
      <c r="HS48" s="38"/>
      <c r="HT48" s="38"/>
      <c r="HU48" s="38"/>
      <c r="HV48" s="38"/>
      <c r="HW48" s="38"/>
      <c r="HX48" s="38"/>
      <c r="HY48" s="38"/>
      <c r="HZ48" s="38"/>
      <c r="IA48" s="38"/>
      <c r="IB48" s="38"/>
    </row>
    <row r="50" spans="1:126" s="39" customFormat="1" x14ac:dyDescent="0.25">
      <c r="A50" s="39" t="s">
        <v>83</v>
      </c>
      <c r="B50" s="22"/>
      <c r="C50" s="11"/>
      <c r="F50" s="147"/>
      <c r="G50" s="166"/>
      <c r="H50" s="147"/>
      <c r="I50" s="147"/>
      <c r="J50" s="147"/>
      <c r="K50" s="147"/>
      <c r="L50" s="166"/>
      <c r="O50" s="38"/>
      <c r="P50" s="38"/>
      <c r="Q50" s="38"/>
      <c r="R50" s="38"/>
      <c r="S50" s="38"/>
      <c r="T50" s="38"/>
      <c r="U50" s="38"/>
      <c r="V50" s="38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45"/>
      <c r="AH50" s="45"/>
      <c r="AI50" s="45"/>
      <c r="AJ50" s="45"/>
      <c r="AK50" s="45"/>
      <c r="AL50" s="45"/>
      <c r="AM50" s="45"/>
      <c r="AN50" s="45"/>
      <c r="AO50" s="45"/>
      <c r="AP50" s="45"/>
      <c r="AQ50" s="45"/>
      <c r="AR50" s="45"/>
      <c r="AS50" s="45"/>
      <c r="AT50" s="40"/>
      <c r="AU50" s="40"/>
      <c r="AV50" s="40"/>
      <c r="AW50" s="40"/>
      <c r="AX50" s="40"/>
      <c r="AY50" s="40"/>
      <c r="AZ50" s="40"/>
      <c r="BA50" s="40"/>
      <c r="BB50" s="40"/>
      <c r="BC50" s="40"/>
      <c r="BD50" s="40"/>
      <c r="BE50" s="40"/>
    </row>
    <row r="51" spans="1:126" s="39" customFormat="1" x14ac:dyDescent="0.25">
      <c r="A51" s="44" t="s">
        <v>84</v>
      </c>
      <c r="B51" s="22" t="s">
        <v>17</v>
      </c>
      <c r="C51" s="23" t="s">
        <v>73</v>
      </c>
      <c r="D51" s="24">
        <v>44362</v>
      </c>
      <c r="E51" s="10" t="s">
        <v>114</v>
      </c>
      <c r="F51" s="149">
        <v>33000</v>
      </c>
      <c r="G51" s="167">
        <v>947.1</v>
      </c>
      <c r="H51" s="149">
        <v>0</v>
      </c>
      <c r="I51" s="149">
        <v>1003.2</v>
      </c>
      <c r="J51" s="149">
        <v>25</v>
      </c>
      <c r="K51" s="149">
        <v>1975.3</v>
      </c>
      <c r="L51" s="167">
        <v>31024.7</v>
      </c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  <c r="AF51" s="38"/>
      <c r="AG51" s="38"/>
      <c r="AH51" s="38"/>
      <c r="AI51" s="38"/>
      <c r="AJ51" s="38"/>
      <c r="AK51" s="38"/>
      <c r="AL51" s="38"/>
      <c r="AM51" s="38"/>
      <c r="AN51" s="38"/>
      <c r="AO51" s="38"/>
      <c r="AP51" s="38"/>
      <c r="AQ51" s="38"/>
      <c r="AR51" s="38"/>
      <c r="AS51" s="38"/>
    </row>
    <row r="52" spans="1:126" s="39" customFormat="1" x14ac:dyDescent="0.25">
      <c r="A52" s="41" t="s">
        <v>14</v>
      </c>
      <c r="B52" s="12">
        <v>1</v>
      </c>
      <c r="C52" s="7"/>
      <c r="D52" s="25">
        <v>44362</v>
      </c>
      <c r="E52" s="25"/>
      <c r="F52" s="148">
        <f>F51</f>
        <v>33000</v>
      </c>
      <c r="G52" s="163">
        <f>G51</f>
        <v>947.1</v>
      </c>
      <c r="H52" s="148">
        <f>H51</f>
        <v>0</v>
      </c>
      <c r="I52" s="148">
        <f>I51</f>
        <v>1003.2</v>
      </c>
      <c r="J52" s="148">
        <f>J51</f>
        <v>25</v>
      </c>
      <c r="K52" s="148">
        <v>1975.3</v>
      </c>
      <c r="L52" s="163">
        <f>L51</f>
        <v>31024.7</v>
      </c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  <c r="AF52" s="38"/>
      <c r="AG52" s="38"/>
      <c r="AH52" s="38"/>
      <c r="AI52" s="38"/>
      <c r="AJ52" s="38"/>
      <c r="AK52" s="38"/>
      <c r="AL52" s="38"/>
      <c r="AM52" s="38"/>
      <c r="AN52" s="38"/>
      <c r="AO52" s="38"/>
      <c r="AP52" s="38"/>
      <c r="AQ52" s="38"/>
      <c r="AR52" s="38"/>
      <c r="AS52" s="38"/>
    </row>
    <row r="53" spans="1:126" x14ac:dyDescent="0.25">
      <c r="A53" s="62"/>
      <c r="B53" s="121"/>
      <c r="C53" s="121"/>
      <c r="D53" s="121"/>
      <c r="E53" s="121"/>
      <c r="F53" s="150"/>
      <c r="G53" s="164"/>
      <c r="H53" s="150"/>
      <c r="I53" s="150"/>
      <c r="J53" s="150"/>
      <c r="K53" s="150"/>
      <c r="L53" s="164"/>
      <c r="AT53" s="47"/>
      <c r="AU53" s="47"/>
      <c r="AV53" s="47"/>
      <c r="AW53" s="47"/>
      <c r="AX53" s="47"/>
      <c r="AY53" s="47"/>
      <c r="AZ53" s="47"/>
      <c r="BA53" s="47"/>
      <c r="BB53" s="47"/>
      <c r="BC53" s="47"/>
      <c r="BD53" s="47"/>
      <c r="BE53" s="47"/>
      <c r="BF53" s="47"/>
      <c r="BG53" s="47"/>
      <c r="BH53" s="47"/>
      <c r="BI53" s="47"/>
      <c r="BJ53" s="47"/>
      <c r="BK53" s="47"/>
      <c r="BL53" s="47"/>
      <c r="BM53" s="47"/>
      <c r="BN53" s="47"/>
      <c r="BO53" s="47"/>
      <c r="BP53" s="47"/>
      <c r="BQ53" s="47"/>
      <c r="BR53" s="47"/>
      <c r="BS53" s="47"/>
      <c r="BT53" s="47"/>
      <c r="BU53" s="47"/>
      <c r="BV53" s="47"/>
      <c r="BW53" s="47"/>
      <c r="BX53" s="47"/>
      <c r="BY53" s="47"/>
      <c r="BZ53" s="47"/>
      <c r="CA53" s="47"/>
      <c r="CB53" s="47"/>
      <c r="CC53" s="47"/>
      <c r="CD53" s="47"/>
      <c r="CE53" s="47"/>
      <c r="CF53" s="47"/>
      <c r="CG53" s="47"/>
      <c r="CH53" s="47"/>
      <c r="CI53" s="47"/>
      <c r="CJ53" s="47"/>
      <c r="CK53" s="47"/>
      <c r="CL53" s="47"/>
      <c r="CM53" s="47"/>
      <c r="CN53" s="47"/>
      <c r="CO53" s="47"/>
      <c r="CP53" s="47"/>
      <c r="CQ53" s="47"/>
      <c r="CR53" s="47"/>
      <c r="CS53" s="47"/>
      <c r="CT53" s="47"/>
      <c r="CU53" s="47"/>
      <c r="CV53" s="47"/>
      <c r="CW53" s="47"/>
      <c r="CX53" s="47"/>
      <c r="CY53" s="47"/>
      <c r="CZ53" s="47"/>
      <c r="DA53" s="47"/>
      <c r="DB53" s="47"/>
      <c r="DC53" s="47"/>
      <c r="DD53" s="47"/>
      <c r="DE53" s="47"/>
      <c r="DF53" s="47"/>
      <c r="DG53" s="47"/>
      <c r="DH53" s="47"/>
      <c r="DI53" s="47"/>
      <c r="DJ53" s="47"/>
      <c r="DK53" s="47"/>
      <c r="DL53" s="47"/>
      <c r="DM53" s="47"/>
      <c r="DN53" s="47"/>
      <c r="DO53" s="47"/>
      <c r="DP53" s="47"/>
      <c r="DQ53" s="47"/>
      <c r="DR53" s="47"/>
      <c r="DS53" s="47"/>
      <c r="DT53" s="47"/>
      <c r="DU53" s="47"/>
      <c r="DV53" s="47"/>
    </row>
    <row r="54" spans="1:126" x14ac:dyDescent="0.25">
      <c r="A54" s="62" t="s">
        <v>59</v>
      </c>
      <c r="B54" s="37"/>
      <c r="C54" s="37"/>
      <c r="D54" s="37"/>
      <c r="E54" s="37"/>
      <c r="F54" s="150"/>
      <c r="G54" s="164"/>
      <c r="H54" s="150"/>
      <c r="I54" s="150"/>
      <c r="J54" s="150"/>
      <c r="K54" s="150"/>
      <c r="L54" s="164"/>
      <c r="AT54" s="47"/>
      <c r="AU54" s="47"/>
      <c r="AV54" s="47"/>
      <c r="AW54" s="47"/>
      <c r="AX54" s="47"/>
      <c r="AY54" s="47"/>
      <c r="AZ54" s="47"/>
      <c r="BA54" s="47"/>
      <c r="BB54" s="47"/>
      <c r="BC54" s="47"/>
      <c r="BD54" s="47"/>
      <c r="BE54" s="47"/>
      <c r="BF54" s="47"/>
      <c r="BG54" s="47"/>
      <c r="BH54" s="47"/>
      <c r="BI54" s="47"/>
      <c r="BJ54" s="47"/>
      <c r="BK54" s="47"/>
      <c r="BL54" s="47"/>
      <c r="BM54" s="47"/>
      <c r="BN54" s="47"/>
      <c r="BO54" s="47"/>
      <c r="BP54" s="47"/>
      <c r="BQ54" s="47"/>
      <c r="BR54" s="47"/>
      <c r="BS54" s="47"/>
      <c r="BT54" s="47"/>
      <c r="BU54" s="47"/>
      <c r="BV54" s="47"/>
      <c r="BW54" s="47"/>
      <c r="BX54" s="47"/>
      <c r="BY54" s="47"/>
      <c r="BZ54" s="47"/>
      <c r="CA54" s="47"/>
      <c r="CB54" s="47"/>
      <c r="CC54" s="47"/>
      <c r="CD54" s="47"/>
      <c r="CE54" s="47"/>
      <c r="CF54" s="47"/>
      <c r="CG54" s="47"/>
      <c r="CH54" s="47"/>
      <c r="CI54" s="47"/>
      <c r="CJ54" s="47"/>
      <c r="CK54" s="47"/>
      <c r="CL54" s="47"/>
      <c r="CM54" s="47"/>
      <c r="CN54" s="47"/>
      <c r="CO54" s="47"/>
      <c r="CP54" s="47"/>
      <c r="CQ54" s="47"/>
      <c r="CR54" s="47"/>
      <c r="CS54" s="47"/>
      <c r="CT54" s="47"/>
      <c r="CU54" s="47"/>
      <c r="CV54" s="47"/>
      <c r="CW54" s="47"/>
      <c r="CX54" s="47"/>
      <c r="CY54" s="47"/>
      <c r="CZ54" s="47"/>
      <c r="DA54" s="47"/>
      <c r="DB54" s="47"/>
      <c r="DC54" s="47"/>
      <c r="DD54" s="47"/>
      <c r="DE54" s="47"/>
      <c r="DF54" s="47"/>
      <c r="DG54" s="47"/>
      <c r="DH54" s="47"/>
      <c r="DI54" s="47"/>
      <c r="DJ54" s="47"/>
      <c r="DK54" s="47"/>
      <c r="DL54" s="47"/>
      <c r="DM54" s="47"/>
      <c r="DN54" s="47"/>
      <c r="DO54" s="47"/>
      <c r="DP54" s="47"/>
      <c r="DQ54" s="47"/>
      <c r="DR54" s="47"/>
      <c r="DS54" s="47"/>
      <c r="DT54" s="47"/>
      <c r="DU54" s="47"/>
      <c r="DV54" s="47"/>
    </row>
    <row r="55" spans="1:126" ht="12.75" customHeight="1" x14ac:dyDescent="0.25">
      <c r="A55" s="4" t="s">
        <v>28</v>
      </c>
      <c r="B55" s="5" t="s">
        <v>56</v>
      </c>
      <c r="C55" s="6" t="s">
        <v>74</v>
      </c>
      <c r="D55" s="10">
        <v>44279</v>
      </c>
      <c r="E55" s="10" t="s">
        <v>114</v>
      </c>
      <c r="F55" s="132">
        <v>133000</v>
      </c>
      <c r="G55" s="176">
        <f>F55*0.0287</f>
        <v>3817.1</v>
      </c>
      <c r="H55" s="183">
        <v>19867.79</v>
      </c>
      <c r="I55" s="183">
        <f>F55*0.0304</f>
        <v>4043.2</v>
      </c>
      <c r="J55" s="183">
        <v>1514.64</v>
      </c>
      <c r="K55" s="183">
        <v>29242.73</v>
      </c>
      <c r="L55" s="176">
        <f>F55-K55</f>
        <v>103757.27</v>
      </c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5"/>
      <c r="Z55" s="45"/>
      <c r="AA55" s="45"/>
      <c r="AB55" s="45"/>
      <c r="AC55" s="45"/>
      <c r="AD55" s="45"/>
      <c r="AE55" s="45"/>
      <c r="AF55" s="45"/>
      <c r="AG55" s="45"/>
      <c r="AH55" s="45"/>
      <c r="AI55" s="45"/>
      <c r="AJ55" s="45"/>
      <c r="AK55" s="45"/>
      <c r="AL55" s="45"/>
      <c r="AM55" s="45"/>
      <c r="AN55" s="45"/>
      <c r="AO55" s="45"/>
      <c r="AP55" s="45"/>
      <c r="AQ55" s="45"/>
      <c r="AR55" s="45"/>
      <c r="AS55" s="45"/>
    </row>
    <row r="56" spans="1:126" ht="12.75" customHeight="1" x14ac:dyDescent="0.25">
      <c r="A56" s="4" t="s">
        <v>75</v>
      </c>
      <c r="B56" s="5" t="s">
        <v>16</v>
      </c>
      <c r="C56" s="6" t="s">
        <v>74</v>
      </c>
      <c r="D56" s="10">
        <v>44287</v>
      </c>
      <c r="E56" s="10" t="s">
        <v>114</v>
      </c>
      <c r="F56" s="132">
        <v>60000</v>
      </c>
      <c r="G56" s="176">
        <v>1722</v>
      </c>
      <c r="H56" s="183">
        <v>3486.68</v>
      </c>
      <c r="I56" s="183">
        <v>1824</v>
      </c>
      <c r="J56" s="183">
        <v>25</v>
      </c>
      <c r="K56" s="183">
        <v>7057.68</v>
      </c>
      <c r="L56" s="176">
        <v>52942.32</v>
      </c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45"/>
      <c r="Z56" s="45"/>
      <c r="AA56" s="45"/>
      <c r="AB56" s="45"/>
      <c r="AC56" s="45"/>
      <c r="AD56" s="45"/>
      <c r="AE56" s="45"/>
      <c r="AF56" s="45"/>
      <c r="AG56" s="45"/>
      <c r="AH56" s="45"/>
      <c r="AI56" s="45"/>
      <c r="AJ56" s="45"/>
      <c r="AK56" s="45"/>
      <c r="AL56" s="45"/>
      <c r="AM56" s="45"/>
      <c r="AN56" s="45"/>
      <c r="AO56" s="45"/>
      <c r="AP56" s="45"/>
      <c r="AQ56" s="45"/>
      <c r="AR56" s="45"/>
      <c r="AS56" s="45"/>
    </row>
    <row r="57" spans="1:126" ht="12.75" customHeight="1" x14ac:dyDescent="0.25">
      <c r="A57" s="4" t="s">
        <v>138</v>
      </c>
      <c r="B57" s="5" t="s">
        <v>139</v>
      </c>
      <c r="C57" s="6" t="s">
        <v>74</v>
      </c>
      <c r="D57" s="10">
        <v>44593</v>
      </c>
      <c r="E57" s="10" t="s">
        <v>114</v>
      </c>
      <c r="F57" s="132">
        <v>26700</v>
      </c>
      <c r="G57" s="176">
        <v>766.29</v>
      </c>
      <c r="H57" s="183">
        <v>0</v>
      </c>
      <c r="I57" s="183">
        <v>811.68</v>
      </c>
      <c r="J57" s="183">
        <v>25</v>
      </c>
      <c r="K57" s="183">
        <v>1602.97</v>
      </c>
      <c r="L57" s="176">
        <v>25097.03</v>
      </c>
      <c r="O57" s="45"/>
      <c r="P57" s="45"/>
      <c r="Q57" s="45"/>
      <c r="R57" s="45"/>
      <c r="S57" s="45"/>
      <c r="T57" s="45"/>
      <c r="U57" s="45"/>
      <c r="V57" s="45"/>
      <c r="W57" s="45"/>
      <c r="X57" s="45"/>
      <c r="Y57" s="45"/>
      <c r="Z57" s="45"/>
      <c r="AA57" s="45"/>
      <c r="AB57" s="45"/>
      <c r="AC57" s="45"/>
      <c r="AD57" s="45"/>
      <c r="AE57" s="45"/>
      <c r="AF57" s="45"/>
      <c r="AG57" s="45"/>
      <c r="AH57" s="45"/>
      <c r="AI57" s="45"/>
      <c r="AJ57" s="45"/>
      <c r="AK57" s="45"/>
      <c r="AL57" s="45"/>
      <c r="AM57" s="45"/>
      <c r="AN57" s="45"/>
      <c r="AO57" s="45"/>
      <c r="AP57" s="45"/>
      <c r="AQ57" s="45"/>
      <c r="AR57" s="45"/>
      <c r="AS57" s="45"/>
    </row>
    <row r="58" spans="1:126" ht="12.75" customHeight="1" x14ac:dyDescent="0.25">
      <c r="A58" s="4" t="s">
        <v>140</v>
      </c>
      <c r="B58" s="5" t="s">
        <v>141</v>
      </c>
      <c r="C58" s="6" t="s">
        <v>74</v>
      </c>
      <c r="D58" s="10">
        <v>44593</v>
      </c>
      <c r="E58" s="10" t="s">
        <v>114</v>
      </c>
      <c r="F58" s="132">
        <v>85000</v>
      </c>
      <c r="G58" s="176">
        <v>2439.5</v>
      </c>
      <c r="H58" s="183">
        <v>8576.99</v>
      </c>
      <c r="I58" s="183">
        <v>2584</v>
      </c>
      <c r="J58" s="183">
        <v>25</v>
      </c>
      <c r="K58" s="183">
        <v>13625.49</v>
      </c>
      <c r="L58" s="176">
        <v>71374.509999999995</v>
      </c>
      <c r="O58" s="45"/>
      <c r="P58" s="45"/>
      <c r="Q58" s="45"/>
      <c r="R58" s="45"/>
      <c r="S58" s="45"/>
      <c r="T58" s="45"/>
      <c r="U58" s="45"/>
      <c r="V58" s="45"/>
      <c r="W58" s="45"/>
      <c r="X58" s="45"/>
      <c r="Y58" s="45"/>
      <c r="Z58" s="45"/>
      <c r="AA58" s="45"/>
      <c r="AB58" s="45"/>
      <c r="AC58" s="45"/>
      <c r="AD58" s="45"/>
      <c r="AE58" s="45"/>
      <c r="AF58" s="45"/>
      <c r="AG58" s="45"/>
      <c r="AH58" s="45"/>
      <c r="AI58" s="45"/>
      <c r="AJ58" s="45"/>
      <c r="AK58" s="45"/>
      <c r="AL58" s="45"/>
      <c r="AM58" s="45"/>
      <c r="AN58" s="45"/>
      <c r="AO58" s="45"/>
      <c r="AP58" s="45"/>
      <c r="AQ58" s="45"/>
      <c r="AR58" s="45"/>
      <c r="AS58" s="45"/>
    </row>
    <row r="59" spans="1:126" ht="12.75" customHeight="1" x14ac:dyDescent="0.25">
      <c r="A59" s="4" t="s">
        <v>142</v>
      </c>
      <c r="B59" s="5" t="s">
        <v>16</v>
      </c>
      <c r="C59" s="6" t="s">
        <v>74</v>
      </c>
      <c r="D59" s="10">
        <v>44594</v>
      </c>
      <c r="E59" s="10" t="s">
        <v>114</v>
      </c>
      <c r="F59" s="132">
        <v>60000</v>
      </c>
      <c r="G59" s="176">
        <v>1722</v>
      </c>
      <c r="H59" s="183">
        <v>3486.68</v>
      </c>
      <c r="I59" s="183">
        <v>1824</v>
      </c>
      <c r="J59" s="183">
        <v>25</v>
      </c>
      <c r="K59" s="183">
        <v>7057.68</v>
      </c>
      <c r="L59" s="176">
        <v>52942.32</v>
      </c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45"/>
      <c r="Z59" s="45"/>
      <c r="AA59" s="45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45"/>
      <c r="AQ59" s="45"/>
      <c r="AR59" s="45"/>
      <c r="AS59" s="45"/>
    </row>
    <row r="60" spans="1:126" s="73" customFormat="1" ht="12.75" customHeight="1" x14ac:dyDescent="0.25">
      <c r="A60" s="41" t="s">
        <v>14</v>
      </c>
      <c r="B60" s="96">
        <v>5</v>
      </c>
      <c r="C60" s="71"/>
      <c r="D60" s="72"/>
      <c r="E60" s="72"/>
      <c r="F60" s="148">
        <f>SUM(F55:F59)</f>
        <v>364700</v>
      </c>
      <c r="G60" s="163">
        <f>SUM(G55:G59)</f>
        <v>10466.89</v>
      </c>
      <c r="H60" s="148">
        <f>SUM(H55:H59)</f>
        <v>35418.14</v>
      </c>
      <c r="I60" s="148">
        <f>I59+I58+I57+I56+I55</f>
        <v>11086.880000000001</v>
      </c>
      <c r="J60" s="148">
        <f>SUM(J55:J55)+J56+J57+J58+J59</f>
        <v>1614.64</v>
      </c>
      <c r="K60" s="148">
        <f>SUM(K55:K55)+K56+K57+K58+K59</f>
        <v>58586.55</v>
      </c>
      <c r="L60" s="163">
        <f>SUM(L55:L55)+L56+L58+L57+L59</f>
        <v>306113.44999999995</v>
      </c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7"/>
      <c r="AI60" s="47"/>
      <c r="AJ60" s="47"/>
      <c r="AK60" s="47"/>
      <c r="AL60" s="47"/>
      <c r="AM60" s="47"/>
      <c r="AN60" s="47"/>
      <c r="AO60" s="47"/>
      <c r="AP60" s="47"/>
      <c r="AQ60" s="47"/>
      <c r="AR60" s="47"/>
      <c r="AS60" s="47"/>
      <c r="AT60" s="47"/>
      <c r="AU60" s="47"/>
      <c r="AV60" s="47"/>
      <c r="AW60" s="47"/>
      <c r="AX60" s="47"/>
      <c r="AY60" s="47"/>
      <c r="AZ60" s="47"/>
      <c r="BA60" s="47"/>
    </row>
    <row r="61" spans="1:126" s="47" customFormat="1" ht="12.75" customHeight="1" x14ac:dyDescent="0.25">
      <c r="A61" s="39"/>
      <c r="B61" s="106"/>
      <c r="C61" s="66"/>
      <c r="D61" s="67"/>
      <c r="E61" s="67"/>
      <c r="F61" s="147"/>
      <c r="G61" s="166"/>
      <c r="H61" s="147"/>
      <c r="I61" s="147"/>
      <c r="J61" s="147"/>
      <c r="K61" s="147"/>
      <c r="L61" s="166"/>
    </row>
    <row r="62" spans="1:126" ht="18" customHeight="1" x14ac:dyDescent="0.25">
      <c r="A62" s="37" t="s">
        <v>60</v>
      </c>
      <c r="B62" s="84"/>
      <c r="C62" s="11"/>
      <c r="D62" s="39"/>
      <c r="E62" s="39"/>
      <c r="F62" s="147"/>
      <c r="G62" s="166"/>
      <c r="H62" s="147"/>
      <c r="I62" s="147"/>
      <c r="J62" s="147"/>
      <c r="K62" s="147"/>
      <c r="L62" s="166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39"/>
      <c r="AI62" s="39"/>
      <c r="AJ62" s="39"/>
      <c r="AK62" s="39"/>
      <c r="AL62" s="39"/>
      <c r="AM62" s="39"/>
      <c r="AN62" s="39"/>
      <c r="AO62" s="39"/>
      <c r="AP62" s="39"/>
      <c r="AQ62" s="39"/>
      <c r="AR62" s="39"/>
      <c r="AS62" s="39"/>
    </row>
    <row r="63" spans="1:126" ht="12.75" customHeight="1" x14ac:dyDescent="0.25">
      <c r="A63" s="4" t="s">
        <v>43</v>
      </c>
      <c r="B63" s="5" t="s">
        <v>56</v>
      </c>
      <c r="C63" s="6" t="s">
        <v>74</v>
      </c>
      <c r="D63" s="9">
        <v>44276</v>
      </c>
      <c r="E63" s="10" t="s">
        <v>114</v>
      </c>
      <c r="F63" s="132">
        <v>89500</v>
      </c>
      <c r="G63" s="176">
        <f>F63*0.0287</f>
        <v>2568.65</v>
      </c>
      <c r="H63" s="183">
        <v>9635.51</v>
      </c>
      <c r="I63" s="183">
        <f>F63*0.0304</f>
        <v>2720.8</v>
      </c>
      <c r="J63" s="183">
        <v>25</v>
      </c>
      <c r="K63" s="183">
        <f>+J63+I63+H63+G63</f>
        <v>14949.960000000001</v>
      </c>
      <c r="L63" s="176">
        <f>F63-K63</f>
        <v>74550.039999999994</v>
      </c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  <c r="AH63" s="39"/>
      <c r="AI63" s="39"/>
      <c r="AJ63" s="39"/>
      <c r="AK63" s="39"/>
      <c r="AL63" s="39"/>
      <c r="AM63" s="39"/>
      <c r="AN63" s="39"/>
      <c r="AO63" s="39"/>
      <c r="AP63" s="39"/>
      <c r="AQ63" s="39"/>
      <c r="AR63" s="39"/>
      <c r="AS63" s="39"/>
      <c r="AT63" s="47"/>
      <c r="AU63" s="47"/>
      <c r="AV63" s="47"/>
      <c r="AW63" s="47"/>
      <c r="AX63" s="47"/>
      <c r="AY63" s="47"/>
      <c r="AZ63" s="47"/>
      <c r="BA63" s="47"/>
      <c r="BB63" s="47"/>
      <c r="BC63" s="47"/>
      <c r="BD63" s="47"/>
      <c r="BE63" s="47"/>
      <c r="BF63" s="47"/>
      <c r="BG63" s="47"/>
      <c r="BH63" s="47"/>
      <c r="BI63" s="47"/>
      <c r="BJ63" s="47"/>
      <c r="BK63" s="47"/>
      <c r="BL63" s="47"/>
      <c r="BM63" s="47"/>
      <c r="BN63" s="47"/>
      <c r="BO63" s="47"/>
      <c r="BP63" s="47"/>
      <c r="BQ63" s="47"/>
      <c r="BR63" s="47"/>
      <c r="BS63" s="47"/>
      <c r="BT63" s="47"/>
      <c r="BU63" s="47"/>
      <c r="BV63" s="47"/>
      <c r="BW63" s="47"/>
      <c r="BX63" s="47"/>
      <c r="BY63" s="47"/>
      <c r="BZ63" s="47"/>
      <c r="CA63" s="47"/>
      <c r="CB63" s="47"/>
      <c r="CC63" s="47"/>
      <c r="CD63" s="47"/>
      <c r="CE63" s="47"/>
      <c r="CF63" s="47"/>
      <c r="CG63" s="47"/>
      <c r="CH63" s="47"/>
      <c r="CI63" s="47"/>
      <c r="CJ63" s="47"/>
      <c r="CK63" s="47"/>
      <c r="CL63" s="47"/>
      <c r="CM63" s="47"/>
      <c r="CN63" s="47"/>
      <c r="CO63" s="47"/>
      <c r="CP63" s="47"/>
      <c r="CQ63" s="47"/>
      <c r="CR63" s="47"/>
      <c r="CS63" s="47"/>
      <c r="CT63" s="47"/>
      <c r="CU63" s="47"/>
      <c r="CV63" s="47"/>
      <c r="CW63" s="47"/>
      <c r="CX63" s="47"/>
      <c r="CY63" s="47"/>
      <c r="CZ63" s="47"/>
      <c r="DA63" s="47"/>
      <c r="DB63" s="47"/>
      <c r="DC63" s="47"/>
      <c r="DD63" s="47"/>
      <c r="DE63" s="47"/>
      <c r="DF63" s="47"/>
      <c r="DG63" s="47"/>
      <c r="DH63" s="47"/>
      <c r="DI63" s="47"/>
      <c r="DJ63" s="47"/>
      <c r="DK63" s="47"/>
      <c r="DL63" s="47"/>
      <c r="DM63" s="47"/>
      <c r="DN63" s="47"/>
      <c r="DO63" s="47"/>
      <c r="DP63" s="47"/>
      <c r="DQ63" s="47"/>
      <c r="DR63" s="47"/>
      <c r="DS63" s="47"/>
      <c r="DT63" s="47"/>
      <c r="DU63" s="47"/>
      <c r="DV63" s="47"/>
    </row>
    <row r="64" spans="1:126" ht="18" customHeight="1" x14ac:dyDescent="0.25">
      <c r="A64" s="41" t="s">
        <v>14</v>
      </c>
      <c r="B64" s="21">
        <v>1</v>
      </c>
      <c r="C64" s="7"/>
      <c r="D64" s="41"/>
      <c r="E64" s="41"/>
      <c r="F64" s="148">
        <f>SUM(F63:F63)</f>
        <v>89500</v>
      </c>
      <c r="G64" s="163">
        <f t="shared" ref="G64:K64" si="7">SUM(G63:G63)</f>
        <v>2568.65</v>
      </c>
      <c r="H64" s="148">
        <f t="shared" si="7"/>
        <v>9635.51</v>
      </c>
      <c r="I64" s="148">
        <f t="shared" si="7"/>
        <v>2720.8</v>
      </c>
      <c r="J64" s="148">
        <f t="shared" si="7"/>
        <v>25</v>
      </c>
      <c r="K64" s="148">
        <f t="shared" si="7"/>
        <v>14949.960000000001</v>
      </c>
      <c r="L64" s="163">
        <f>SUM(L63:L63)</f>
        <v>74550.039999999994</v>
      </c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9"/>
      <c r="AC64" s="39"/>
      <c r="AD64" s="39"/>
      <c r="AE64" s="39"/>
      <c r="AF64" s="39"/>
      <c r="AG64" s="39"/>
      <c r="AH64" s="39"/>
      <c r="AI64" s="39"/>
      <c r="AJ64" s="39"/>
      <c r="AK64" s="39"/>
      <c r="AL64" s="39"/>
      <c r="AM64" s="39"/>
      <c r="AN64" s="39"/>
      <c r="AO64" s="39"/>
      <c r="AP64" s="39"/>
      <c r="AQ64" s="39"/>
      <c r="AR64" s="39"/>
      <c r="AS64" s="39"/>
    </row>
    <row r="65" spans="1:668" s="39" customFormat="1" x14ac:dyDescent="0.25">
      <c r="B65" s="13"/>
      <c r="C65" s="11"/>
      <c r="F65" s="147"/>
      <c r="G65" s="166"/>
      <c r="H65" s="147"/>
      <c r="I65" s="147"/>
      <c r="J65" s="147"/>
      <c r="K65" s="147"/>
      <c r="L65" s="166"/>
      <c r="AT65" s="38"/>
      <c r="AU65" s="38"/>
      <c r="AV65" s="38"/>
      <c r="AW65" s="38"/>
      <c r="AX65" s="38"/>
      <c r="AY65" s="38"/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38"/>
      <c r="BY65" s="38"/>
      <c r="BZ65" s="38"/>
      <c r="CA65" s="38"/>
      <c r="CB65" s="38"/>
      <c r="CC65" s="38"/>
      <c r="CD65" s="38"/>
      <c r="CE65" s="38"/>
      <c r="CF65" s="38"/>
      <c r="CG65" s="38"/>
      <c r="CH65" s="38"/>
      <c r="CI65" s="38"/>
      <c r="CJ65" s="38"/>
      <c r="CK65" s="38"/>
      <c r="CL65" s="38"/>
      <c r="CM65" s="38"/>
      <c r="CN65" s="38"/>
      <c r="CO65" s="38"/>
      <c r="CP65" s="38"/>
      <c r="CQ65" s="38"/>
      <c r="CR65" s="38"/>
      <c r="CS65" s="38"/>
      <c r="CT65" s="38"/>
      <c r="CU65" s="38"/>
      <c r="CV65" s="38"/>
      <c r="CW65" s="38"/>
      <c r="CX65" s="38"/>
      <c r="CY65" s="38"/>
      <c r="CZ65" s="38"/>
      <c r="DA65" s="38"/>
      <c r="DB65" s="38"/>
      <c r="DC65" s="38"/>
      <c r="DD65" s="38"/>
      <c r="DE65" s="38"/>
      <c r="DF65" s="38"/>
      <c r="DG65" s="38"/>
      <c r="DH65" s="38"/>
      <c r="DI65" s="38"/>
      <c r="DJ65" s="38"/>
      <c r="DK65" s="38"/>
      <c r="DL65" s="38"/>
      <c r="DM65" s="38"/>
      <c r="DN65" s="38"/>
      <c r="DO65" s="38"/>
      <c r="DP65" s="38"/>
      <c r="DQ65" s="38"/>
      <c r="DR65" s="38"/>
      <c r="DS65" s="38"/>
      <c r="DT65" s="38"/>
      <c r="DU65" s="38"/>
      <c r="DV65" s="38"/>
      <c r="DW65" s="38"/>
      <c r="DX65" s="38"/>
      <c r="DY65" s="38"/>
      <c r="DZ65" s="38"/>
      <c r="EA65" s="38"/>
      <c r="EB65" s="38"/>
      <c r="EC65" s="38"/>
      <c r="ED65" s="38"/>
      <c r="EE65" s="38"/>
      <c r="EF65" s="38"/>
      <c r="EG65" s="38"/>
      <c r="EH65" s="38"/>
      <c r="EI65" s="38"/>
      <c r="EJ65" s="38"/>
      <c r="EK65" s="38"/>
      <c r="EL65" s="38"/>
      <c r="EM65" s="38"/>
      <c r="EN65" s="38"/>
      <c r="EO65" s="38"/>
      <c r="EP65" s="38"/>
      <c r="EQ65" s="38"/>
      <c r="ER65" s="38"/>
      <c r="ES65" s="38"/>
      <c r="ET65" s="38"/>
      <c r="EU65" s="38"/>
      <c r="EV65" s="38"/>
      <c r="EW65" s="38"/>
      <c r="EX65" s="38"/>
      <c r="EY65" s="38"/>
      <c r="EZ65" s="38"/>
      <c r="FA65" s="38"/>
      <c r="FB65" s="38"/>
      <c r="FC65" s="38"/>
      <c r="FD65" s="38"/>
      <c r="FE65" s="38"/>
      <c r="FF65" s="38"/>
      <c r="FG65" s="38"/>
      <c r="FH65" s="38"/>
      <c r="FI65" s="38"/>
      <c r="FJ65" s="38"/>
      <c r="FK65" s="38"/>
      <c r="FL65" s="38"/>
      <c r="FM65" s="38"/>
      <c r="FN65" s="38"/>
      <c r="FO65" s="38"/>
      <c r="FP65" s="38"/>
      <c r="FQ65" s="38"/>
      <c r="FR65" s="38"/>
      <c r="FS65" s="38"/>
      <c r="FT65" s="38"/>
      <c r="FU65" s="38"/>
      <c r="FV65" s="38"/>
      <c r="FW65" s="38"/>
      <c r="FX65" s="38"/>
      <c r="FY65" s="38"/>
      <c r="FZ65" s="38"/>
      <c r="GA65" s="38"/>
      <c r="GB65" s="38"/>
      <c r="GC65" s="38"/>
      <c r="GD65" s="38"/>
      <c r="GE65" s="38"/>
      <c r="GF65" s="38"/>
      <c r="GG65" s="38"/>
      <c r="GH65" s="38"/>
      <c r="GI65" s="38"/>
      <c r="GJ65" s="38"/>
      <c r="GK65" s="38"/>
      <c r="GL65" s="38"/>
      <c r="GM65" s="38"/>
      <c r="GN65" s="38"/>
      <c r="GO65" s="38"/>
      <c r="GP65" s="38"/>
      <c r="GQ65" s="38"/>
      <c r="GR65" s="38"/>
      <c r="GS65" s="38"/>
      <c r="GT65" s="38"/>
      <c r="GU65" s="38"/>
      <c r="GV65" s="38"/>
      <c r="GW65" s="38"/>
      <c r="GX65" s="38"/>
      <c r="GY65" s="38"/>
      <c r="GZ65" s="38"/>
      <c r="HA65" s="38"/>
      <c r="HB65" s="38"/>
      <c r="HC65" s="38"/>
      <c r="HD65" s="38"/>
      <c r="HE65" s="38"/>
      <c r="HF65" s="38"/>
      <c r="HG65" s="38"/>
      <c r="HH65" s="38"/>
      <c r="HI65" s="38"/>
      <c r="HJ65" s="38"/>
      <c r="HK65" s="38"/>
      <c r="HL65" s="38"/>
      <c r="HM65" s="38"/>
      <c r="HN65" s="38"/>
      <c r="HO65" s="38"/>
      <c r="HP65" s="38"/>
      <c r="HQ65" s="38"/>
      <c r="HR65" s="38"/>
      <c r="HS65" s="38"/>
      <c r="HT65" s="38"/>
      <c r="HU65" s="38"/>
      <c r="HV65" s="38"/>
      <c r="HW65" s="38"/>
      <c r="HX65" s="38"/>
      <c r="HY65" s="38"/>
      <c r="HZ65" s="38"/>
      <c r="IA65" s="38"/>
      <c r="IB65" s="38"/>
    </row>
    <row r="66" spans="1:668" s="39" customFormat="1" x14ac:dyDescent="0.25">
      <c r="A66" s="37" t="s">
        <v>61</v>
      </c>
      <c r="B66" s="13"/>
      <c r="C66" s="11"/>
      <c r="F66" s="147"/>
      <c r="G66" s="166"/>
      <c r="H66" s="147"/>
      <c r="I66" s="147"/>
      <c r="J66" s="147"/>
      <c r="K66" s="147"/>
      <c r="L66" s="166"/>
      <c r="AT66" s="38"/>
      <c r="AU66" s="38"/>
      <c r="AV66" s="38"/>
      <c r="AW66" s="38"/>
      <c r="AX66" s="38"/>
      <c r="AY66" s="38"/>
      <c r="AZ66" s="38"/>
      <c r="BA66" s="38"/>
      <c r="BB66" s="38"/>
      <c r="BC66" s="38"/>
      <c r="BD66" s="38"/>
      <c r="BE66" s="38"/>
      <c r="BF66" s="38"/>
      <c r="BG66" s="38"/>
      <c r="BH66" s="38"/>
      <c r="BI66" s="38"/>
      <c r="BJ66" s="38"/>
      <c r="BK66" s="38"/>
      <c r="BL66" s="38"/>
      <c r="BM66" s="38"/>
      <c r="BN66" s="38"/>
      <c r="BO66" s="38"/>
      <c r="BP66" s="38"/>
      <c r="BQ66" s="38"/>
      <c r="BR66" s="38"/>
      <c r="BS66" s="38"/>
      <c r="BT66" s="38"/>
      <c r="BU66" s="38"/>
      <c r="BV66" s="38"/>
      <c r="BW66" s="38"/>
      <c r="BX66" s="38"/>
      <c r="BY66" s="38"/>
      <c r="BZ66" s="38"/>
      <c r="CA66" s="38"/>
      <c r="CB66" s="38"/>
      <c r="CC66" s="38"/>
      <c r="CD66" s="38"/>
      <c r="CE66" s="38"/>
      <c r="CF66" s="38"/>
      <c r="CG66" s="38"/>
      <c r="CH66" s="38"/>
      <c r="CI66" s="38"/>
      <c r="CJ66" s="38"/>
      <c r="CK66" s="38"/>
      <c r="CL66" s="38"/>
      <c r="CM66" s="38"/>
      <c r="CN66" s="38"/>
      <c r="CO66" s="38"/>
      <c r="CP66" s="38"/>
      <c r="CQ66" s="38"/>
      <c r="CR66" s="38"/>
      <c r="CS66" s="38"/>
      <c r="CT66" s="38"/>
      <c r="CU66" s="38"/>
      <c r="CV66" s="38"/>
      <c r="CW66" s="38"/>
      <c r="CX66" s="38"/>
      <c r="CY66" s="38"/>
      <c r="CZ66" s="38"/>
      <c r="DA66" s="38"/>
      <c r="DB66" s="38"/>
      <c r="DC66" s="38"/>
      <c r="DD66" s="38"/>
      <c r="DE66" s="38"/>
      <c r="DF66" s="38"/>
      <c r="DG66" s="38"/>
      <c r="DH66" s="38"/>
      <c r="DI66" s="38"/>
      <c r="DJ66" s="38"/>
      <c r="DK66" s="38"/>
      <c r="DL66" s="38"/>
      <c r="DM66" s="38"/>
      <c r="DN66" s="38"/>
      <c r="DO66" s="38"/>
      <c r="DP66" s="38"/>
      <c r="DQ66" s="38"/>
      <c r="DR66" s="38"/>
      <c r="DS66" s="38"/>
      <c r="DT66" s="38"/>
      <c r="DU66" s="38"/>
      <c r="DV66" s="38"/>
      <c r="DW66" s="38"/>
      <c r="DX66" s="38"/>
      <c r="DY66" s="38"/>
      <c r="DZ66" s="38"/>
      <c r="EA66" s="38"/>
      <c r="EB66" s="38"/>
      <c r="EC66" s="38"/>
      <c r="ED66" s="38"/>
      <c r="EE66" s="38"/>
      <c r="EF66" s="38"/>
      <c r="EG66" s="38"/>
      <c r="EH66" s="38"/>
      <c r="EI66" s="38"/>
      <c r="EJ66" s="38"/>
      <c r="EK66" s="38"/>
      <c r="EL66" s="38"/>
      <c r="EM66" s="38"/>
      <c r="EN66" s="38"/>
      <c r="EO66" s="38"/>
      <c r="EP66" s="38"/>
      <c r="EQ66" s="38"/>
      <c r="ER66" s="38"/>
      <c r="ES66" s="38"/>
      <c r="ET66" s="38"/>
      <c r="EU66" s="38"/>
      <c r="EV66" s="38"/>
      <c r="EW66" s="38"/>
      <c r="EX66" s="38"/>
      <c r="EY66" s="38"/>
      <c r="EZ66" s="38"/>
      <c r="FA66" s="38"/>
      <c r="FB66" s="38"/>
      <c r="FC66" s="38"/>
      <c r="FD66" s="38"/>
      <c r="FE66" s="38"/>
      <c r="FF66" s="38"/>
      <c r="FG66" s="38"/>
      <c r="FH66" s="38"/>
      <c r="FI66" s="38"/>
      <c r="FJ66" s="38"/>
      <c r="FK66" s="38"/>
      <c r="FL66" s="38"/>
      <c r="FM66" s="38"/>
      <c r="FN66" s="38"/>
      <c r="FO66" s="38"/>
      <c r="FP66" s="38"/>
      <c r="FQ66" s="38"/>
      <c r="FR66" s="38"/>
      <c r="FS66" s="38"/>
      <c r="FT66" s="38"/>
      <c r="FU66" s="38"/>
      <c r="FV66" s="38"/>
      <c r="FW66" s="38"/>
      <c r="FX66" s="38"/>
      <c r="FY66" s="38"/>
      <c r="FZ66" s="38"/>
      <c r="GA66" s="38"/>
      <c r="GB66" s="38"/>
      <c r="GC66" s="38"/>
      <c r="GD66" s="38"/>
      <c r="GE66" s="38"/>
      <c r="GF66" s="38"/>
      <c r="GG66" s="38"/>
      <c r="GH66" s="38"/>
      <c r="GI66" s="38"/>
      <c r="GJ66" s="38"/>
      <c r="GK66" s="38"/>
      <c r="GL66" s="38"/>
      <c r="GM66" s="38"/>
      <c r="GN66" s="38"/>
      <c r="GO66" s="38"/>
      <c r="GP66" s="38"/>
      <c r="GQ66" s="38"/>
      <c r="GR66" s="38"/>
      <c r="GS66" s="38"/>
      <c r="GT66" s="38"/>
      <c r="GU66" s="38"/>
      <c r="GV66" s="38"/>
      <c r="GW66" s="38"/>
      <c r="GX66" s="38"/>
      <c r="GY66" s="38"/>
      <c r="GZ66" s="38"/>
      <c r="HA66" s="38"/>
      <c r="HB66" s="38"/>
      <c r="HC66" s="38"/>
      <c r="HD66" s="38"/>
      <c r="HE66" s="38"/>
      <c r="HF66" s="38"/>
      <c r="HG66" s="38"/>
      <c r="HH66" s="38"/>
      <c r="HI66" s="38"/>
      <c r="HJ66" s="38"/>
      <c r="HK66" s="38"/>
      <c r="HL66" s="38"/>
      <c r="HM66" s="38"/>
      <c r="HN66" s="38"/>
      <c r="HO66" s="38"/>
      <c r="HP66" s="38"/>
      <c r="HQ66" s="38"/>
      <c r="HR66" s="38"/>
      <c r="HS66" s="38"/>
      <c r="HT66" s="38"/>
      <c r="HU66" s="38"/>
      <c r="HV66" s="38"/>
      <c r="HW66" s="38"/>
      <c r="HX66" s="38"/>
      <c r="HY66" s="38"/>
      <c r="HZ66" s="38"/>
      <c r="IA66" s="38"/>
      <c r="IB66" s="38"/>
    </row>
    <row r="67" spans="1:668" ht="12.75" customHeight="1" x14ac:dyDescent="0.25">
      <c r="A67" s="4" t="s">
        <v>23</v>
      </c>
      <c r="B67" s="5" t="s">
        <v>24</v>
      </c>
      <c r="C67" s="6" t="s">
        <v>74</v>
      </c>
      <c r="D67" s="10">
        <v>44245</v>
      </c>
      <c r="E67" s="10" t="s">
        <v>114</v>
      </c>
      <c r="F67" s="132">
        <v>165000</v>
      </c>
      <c r="G67" s="176">
        <f>F67*0.0287</f>
        <v>4735.5</v>
      </c>
      <c r="H67" s="183">
        <v>27463.39</v>
      </c>
      <c r="I67" s="183">
        <v>4943.8</v>
      </c>
      <c r="J67" s="183">
        <v>25</v>
      </c>
      <c r="K67" s="183">
        <v>37117.339999999997</v>
      </c>
      <c r="L67" s="176">
        <v>127882.66</v>
      </c>
    </row>
    <row r="68" spans="1:668" ht="18" customHeight="1" x14ac:dyDescent="0.25">
      <c r="A68" s="41" t="s">
        <v>14</v>
      </c>
      <c r="B68" s="12">
        <v>1</v>
      </c>
      <c r="C68" s="7"/>
      <c r="D68" s="41"/>
      <c r="E68" s="41"/>
      <c r="F68" s="148">
        <f>SUM(F67:F67)</f>
        <v>165000</v>
      </c>
      <c r="G68" s="163">
        <f t="shared" ref="G68:K68" si="8">SUM(G67:G67)</f>
        <v>4735.5</v>
      </c>
      <c r="H68" s="148">
        <v>27413.040000000001</v>
      </c>
      <c r="I68" s="148">
        <f t="shared" si="8"/>
        <v>4943.8</v>
      </c>
      <c r="J68" s="148">
        <f t="shared" si="8"/>
        <v>25</v>
      </c>
      <c r="K68" s="148">
        <f t="shared" si="8"/>
        <v>37117.339999999997</v>
      </c>
      <c r="L68" s="163">
        <f>SUM(L67:L67)</f>
        <v>127882.66</v>
      </c>
    </row>
    <row r="69" spans="1:668" ht="18" customHeight="1" x14ac:dyDescent="0.25">
      <c r="B69" s="13"/>
      <c r="C69" s="11"/>
      <c r="D69" s="39"/>
      <c r="E69" s="39"/>
      <c r="F69" s="147"/>
      <c r="G69" s="166"/>
      <c r="H69" s="147"/>
      <c r="I69" s="147"/>
      <c r="J69" s="147"/>
      <c r="K69" s="147"/>
      <c r="L69" s="166"/>
    </row>
    <row r="70" spans="1:668" ht="18" customHeight="1" x14ac:dyDescent="0.25">
      <c r="A70" s="37" t="s">
        <v>62</v>
      </c>
      <c r="B70" s="13"/>
      <c r="C70" s="11"/>
      <c r="D70" s="39"/>
      <c r="E70" s="39"/>
      <c r="F70" s="147"/>
      <c r="G70" s="166"/>
      <c r="H70" s="147"/>
      <c r="I70" s="147"/>
      <c r="J70" s="147"/>
      <c r="K70" s="147"/>
      <c r="L70" s="166"/>
    </row>
    <row r="71" spans="1:668" ht="12.75" customHeight="1" x14ac:dyDescent="0.25">
      <c r="A71" s="4" t="s">
        <v>25</v>
      </c>
      <c r="B71" s="5" t="s">
        <v>20</v>
      </c>
      <c r="C71" s="6" t="s">
        <v>74</v>
      </c>
      <c r="D71" s="10">
        <v>44268</v>
      </c>
      <c r="E71" s="10" t="s">
        <v>114</v>
      </c>
      <c r="F71" s="132">
        <v>89500</v>
      </c>
      <c r="G71" s="176">
        <f>F71*0.0287</f>
        <v>2568.65</v>
      </c>
      <c r="H71" s="183">
        <v>9297.98</v>
      </c>
      <c r="I71" s="183">
        <f>F71*0.0304</f>
        <v>2720.8</v>
      </c>
      <c r="J71" s="183">
        <v>3857.12</v>
      </c>
      <c r="K71" s="183">
        <v>18444.55</v>
      </c>
      <c r="L71" s="176">
        <f>F71-K71</f>
        <v>71055.45</v>
      </c>
    </row>
    <row r="72" spans="1:668" ht="12.75" customHeight="1" x14ac:dyDescent="0.25">
      <c r="A72" s="4" t="s">
        <v>63</v>
      </c>
      <c r="B72" s="5" t="s">
        <v>64</v>
      </c>
      <c r="C72" s="6" t="s">
        <v>74</v>
      </c>
      <c r="D72" s="10">
        <v>44242</v>
      </c>
      <c r="E72" s="10" t="s">
        <v>114</v>
      </c>
      <c r="F72" s="132">
        <v>32000</v>
      </c>
      <c r="G72" s="176">
        <f>F72*0.0287</f>
        <v>918.4</v>
      </c>
      <c r="H72" s="183">
        <v>0</v>
      </c>
      <c r="I72" s="183">
        <f>F72*0.0304</f>
        <v>972.8</v>
      </c>
      <c r="J72" s="183">
        <v>25</v>
      </c>
      <c r="K72" s="151">
        <v>1916.2</v>
      </c>
      <c r="L72" s="176">
        <v>30083.8</v>
      </c>
    </row>
    <row r="73" spans="1:668" ht="18" customHeight="1" x14ac:dyDescent="0.25">
      <c r="A73" s="41" t="s">
        <v>14</v>
      </c>
      <c r="B73" s="12">
        <v>2</v>
      </c>
      <c r="C73" s="7"/>
      <c r="D73" s="41"/>
      <c r="E73" s="41"/>
      <c r="F73" s="148">
        <f>SUM(F71:F72)</f>
        <v>121500</v>
      </c>
      <c r="G73" s="163">
        <f t="shared" ref="G73:K73" si="9">SUM(G71:G72)</f>
        <v>3487.05</v>
      </c>
      <c r="H73" s="148">
        <f t="shared" si="9"/>
        <v>9297.98</v>
      </c>
      <c r="I73" s="148">
        <f t="shared" si="9"/>
        <v>3693.6000000000004</v>
      </c>
      <c r="J73" s="148">
        <f t="shared" si="9"/>
        <v>3882.12</v>
      </c>
      <c r="K73" s="148">
        <f t="shared" si="9"/>
        <v>20360.75</v>
      </c>
      <c r="L73" s="163">
        <f>SUM(L71:L72)</f>
        <v>101139.25</v>
      </c>
    </row>
    <row r="74" spans="1:668" s="39" customFormat="1" x14ac:dyDescent="0.25">
      <c r="B74" s="62"/>
      <c r="C74" s="62"/>
      <c r="D74" s="62"/>
      <c r="E74" s="62"/>
      <c r="F74" s="156"/>
      <c r="G74" s="179"/>
      <c r="H74" s="156"/>
      <c r="I74" s="156"/>
      <c r="J74" s="156"/>
      <c r="K74" s="156"/>
      <c r="L74" s="179"/>
    </row>
    <row r="75" spans="1:668" s="39" customFormat="1" x14ac:dyDescent="0.25">
      <c r="A75" s="39" t="s">
        <v>126</v>
      </c>
      <c r="B75" s="62"/>
      <c r="C75" s="62"/>
      <c r="D75" s="62"/>
      <c r="E75" s="62"/>
      <c r="F75" s="156"/>
      <c r="G75" s="179"/>
      <c r="H75" s="156"/>
      <c r="I75" s="156"/>
      <c r="J75" s="156"/>
      <c r="K75" s="156"/>
      <c r="L75" s="179"/>
    </row>
    <row r="76" spans="1:668" ht="15" customHeight="1" x14ac:dyDescent="0.25">
      <c r="A76" s="4" t="s">
        <v>26</v>
      </c>
      <c r="B76" s="5" t="s">
        <v>27</v>
      </c>
      <c r="C76" s="6" t="s">
        <v>74</v>
      </c>
      <c r="D76" s="10">
        <v>44268</v>
      </c>
      <c r="E76" s="10" t="s">
        <v>114</v>
      </c>
      <c r="F76" s="132">
        <v>58000</v>
      </c>
      <c r="G76" s="176">
        <v>1664.6</v>
      </c>
      <c r="H76" s="183">
        <v>0</v>
      </c>
      <c r="I76" s="183">
        <v>1763.2</v>
      </c>
      <c r="J76" s="183">
        <v>25</v>
      </c>
      <c r="K76" s="183">
        <v>3552.8</v>
      </c>
      <c r="L76" s="176">
        <f>F76-K76</f>
        <v>54447.199999999997</v>
      </c>
      <c r="M76" s="45"/>
      <c r="N76" s="45"/>
    </row>
    <row r="77" spans="1:668" ht="18" customHeight="1" x14ac:dyDescent="0.25">
      <c r="A77" s="41" t="s">
        <v>14</v>
      </c>
      <c r="B77" s="12">
        <v>1</v>
      </c>
      <c r="C77" s="7"/>
      <c r="D77" s="41"/>
      <c r="E77" s="41"/>
      <c r="F77" s="148">
        <f>SUM(F76:F76)</f>
        <v>58000</v>
      </c>
      <c r="G77" s="163">
        <f t="shared" ref="G77:K77" si="10">SUM(G76:G76)</f>
        <v>1664.6</v>
      </c>
      <c r="H77" s="148">
        <f t="shared" si="10"/>
        <v>0</v>
      </c>
      <c r="I77" s="148">
        <f t="shared" si="10"/>
        <v>1763.2</v>
      </c>
      <c r="J77" s="148">
        <v>125</v>
      </c>
      <c r="K77" s="148">
        <f t="shared" si="10"/>
        <v>3552.8</v>
      </c>
      <c r="L77" s="163">
        <f>SUM(L76:L76)</f>
        <v>54447.199999999997</v>
      </c>
      <c r="M77" s="45"/>
      <c r="N77" s="45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9" spans="1:668" s="39" customFormat="1" x14ac:dyDescent="0.25">
      <c r="A79" s="37" t="s">
        <v>65</v>
      </c>
      <c r="B79" s="13"/>
      <c r="C79" s="11"/>
      <c r="F79" s="147"/>
      <c r="G79" s="166"/>
      <c r="H79" s="147"/>
      <c r="I79" s="147"/>
      <c r="J79" s="147"/>
      <c r="K79" s="147"/>
      <c r="L79" s="166"/>
      <c r="O79" s="38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  <c r="AA79" s="38"/>
      <c r="AB79" s="38"/>
      <c r="AC79" s="38"/>
      <c r="AD79" s="38"/>
      <c r="AE79" s="38"/>
      <c r="AF79" s="38"/>
      <c r="AG79" s="38"/>
      <c r="AH79" s="38"/>
      <c r="AI79" s="38"/>
      <c r="AJ79" s="38"/>
      <c r="AK79" s="38"/>
      <c r="AL79" s="38"/>
      <c r="AM79" s="38"/>
      <c r="AN79" s="38"/>
      <c r="AO79" s="38"/>
      <c r="AP79" s="38"/>
      <c r="AQ79" s="38"/>
      <c r="AR79" s="38"/>
      <c r="AS79" s="38"/>
      <c r="AT79" s="38"/>
      <c r="AU79" s="38"/>
      <c r="AV79" s="38"/>
      <c r="AW79" s="38"/>
      <c r="AX79" s="38"/>
      <c r="AY79" s="38"/>
      <c r="AZ79" s="38"/>
      <c r="BA79" s="38"/>
      <c r="BB79" s="38"/>
      <c r="BC79" s="38"/>
      <c r="BD79" s="38"/>
      <c r="BE79" s="38"/>
      <c r="BF79" s="38"/>
      <c r="BG79" s="38"/>
      <c r="BH79" s="38"/>
      <c r="BI79" s="38"/>
      <c r="BJ79" s="38"/>
      <c r="BK79" s="38"/>
      <c r="BL79" s="38"/>
      <c r="BM79" s="38"/>
      <c r="BN79" s="38"/>
      <c r="BO79" s="38"/>
      <c r="BP79" s="38"/>
      <c r="BQ79" s="38"/>
      <c r="BR79" s="38"/>
      <c r="BS79" s="38"/>
      <c r="BT79" s="38"/>
      <c r="BU79" s="38"/>
      <c r="BV79" s="38"/>
      <c r="BW79" s="38"/>
      <c r="BX79" s="38"/>
      <c r="BY79" s="38"/>
      <c r="BZ79" s="38"/>
      <c r="CA79" s="38"/>
      <c r="CB79" s="38"/>
      <c r="CC79" s="38"/>
      <c r="CD79" s="38"/>
      <c r="CE79" s="38"/>
      <c r="CF79" s="38"/>
      <c r="CG79" s="38"/>
      <c r="CH79" s="38"/>
      <c r="CI79" s="38"/>
      <c r="CJ79" s="38"/>
      <c r="CK79" s="38"/>
      <c r="CL79" s="38"/>
      <c r="CM79" s="38"/>
      <c r="CN79" s="38"/>
      <c r="CO79" s="38"/>
      <c r="CP79" s="38"/>
      <c r="CQ79" s="38"/>
      <c r="CR79" s="38"/>
      <c r="CS79" s="38"/>
      <c r="CT79" s="38"/>
      <c r="CU79" s="38"/>
      <c r="CV79" s="38"/>
      <c r="CW79" s="38"/>
      <c r="CX79" s="38"/>
      <c r="CY79" s="38"/>
      <c r="CZ79" s="38"/>
      <c r="DA79" s="38"/>
      <c r="DB79" s="38"/>
      <c r="DC79" s="38"/>
      <c r="DD79" s="38"/>
      <c r="DE79" s="38"/>
      <c r="DF79" s="38"/>
      <c r="DG79" s="38"/>
      <c r="DH79" s="38"/>
      <c r="DI79" s="38"/>
      <c r="DJ79" s="38"/>
      <c r="DK79" s="38"/>
      <c r="DL79" s="38"/>
      <c r="DM79" s="38"/>
      <c r="DN79" s="38"/>
      <c r="DO79" s="38"/>
      <c r="DP79" s="38"/>
      <c r="DQ79" s="38"/>
      <c r="DR79" s="38"/>
      <c r="DS79" s="38"/>
      <c r="DT79" s="38"/>
      <c r="DU79" s="38"/>
      <c r="DV79" s="38"/>
      <c r="DW79" s="38"/>
      <c r="DX79" s="38"/>
      <c r="DY79" s="38"/>
      <c r="DZ79" s="38"/>
      <c r="EA79" s="38"/>
      <c r="EB79" s="38"/>
      <c r="EC79" s="38"/>
      <c r="ED79" s="38"/>
      <c r="EE79" s="38"/>
      <c r="EF79" s="38"/>
      <c r="EG79" s="38"/>
      <c r="EH79" s="38"/>
      <c r="EI79" s="38"/>
      <c r="EJ79" s="38"/>
      <c r="EK79" s="38"/>
      <c r="EL79" s="38"/>
      <c r="EM79" s="38"/>
      <c r="EN79" s="38"/>
      <c r="EO79" s="38"/>
      <c r="EP79" s="38"/>
      <c r="EQ79" s="38"/>
      <c r="ER79" s="38"/>
      <c r="ES79" s="38"/>
      <c r="ET79" s="38"/>
      <c r="EU79" s="38"/>
      <c r="EV79" s="38"/>
      <c r="EW79" s="38"/>
      <c r="EX79" s="38"/>
      <c r="EY79" s="38"/>
      <c r="EZ79" s="38"/>
      <c r="FA79" s="38"/>
      <c r="FB79" s="38"/>
      <c r="FC79" s="38"/>
      <c r="FD79" s="38"/>
      <c r="FE79" s="38"/>
      <c r="FF79" s="38"/>
      <c r="FG79" s="38"/>
      <c r="FH79" s="38"/>
      <c r="FI79" s="38"/>
      <c r="FJ79" s="38"/>
      <c r="FK79" s="38"/>
      <c r="FL79" s="38"/>
      <c r="FM79" s="38"/>
      <c r="FN79" s="38"/>
      <c r="FO79" s="38"/>
      <c r="FP79" s="38"/>
      <c r="FQ79" s="38"/>
      <c r="FR79" s="38"/>
      <c r="FS79" s="38"/>
      <c r="FT79" s="38"/>
      <c r="FU79" s="38"/>
      <c r="FV79" s="38"/>
      <c r="FW79" s="38"/>
      <c r="FX79" s="38"/>
      <c r="FY79" s="38"/>
      <c r="FZ79" s="38"/>
      <c r="GA79" s="38"/>
      <c r="GB79" s="38"/>
      <c r="GC79" s="38"/>
      <c r="GD79" s="38"/>
      <c r="GE79" s="38"/>
      <c r="GF79" s="38"/>
      <c r="GG79" s="38"/>
      <c r="GH79" s="38"/>
      <c r="GI79" s="38"/>
      <c r="GJ79" s="38"/>
      <c r="GK79" s="38"/>
      <c r="GL79" s="38"/>
      <c r="GM79" s="38"/>
      <c r="GN79" s="38"/>
      <c r="GO79" s="38"/>
      <c r="GP79" s="38"/>
      <c r="GQ79" s="38"/>
      <c r="GR79" s="38"/>
      <c r="GS79" s="38"/>
      <c r="GT79" s="38"/>
      <c r="GU79" s="38"/>
      <c r="GV79" s="38"/>
      <c r="GW79" s="38"/>
      <c r="GX79" s="38"/>
      <c r="GY79" s="38"/>
      <c r="GZ79" s="38"/>
      <c r="HA79" s="38"/>
      <c r="HB79" s="38"/>
      <c r="HC79" s="38"/>
      <c r="HD79" s="38"/>
      <c r="HE79" s="38"/>
      <c r="HF79" s="38"/>
      <c r="HG79" s="38"/>
      <c r="HH79" s="38"/>
      <c r="HI79" s="38"/>
      <c r="HJ79" s="38"/>
      <c r="HK79" s="38"/>
      <c r="HL79" s="38"/>
      <c r="HM79" s="38"/>
      <c r="HN79" s="38"/>
      <c r="HO79" s="38"/>
      <c r="HP79" s="38"/>
      <c r="HQ79" s="38"/>
      <c r="HR79" s="38"/>
      <c r="HS79" s="38"/>
      <c r="HT79" s="38"/>
      <c r="HU79" s="38"/>
      <c r="HV79" s="38"/>
      <c r="HW79" s="38"/>
      <c r="HX79" s="38"/>
      <c r="HY79" s="38"/>
      <c r="HZ79" s="38"/>
      <c r="IA79" s="38"/>
      <c r="IB79" s="38"/>
      <c r="IC79" s="38"/>
      <c r="ID79" s="38"/>
      <c r="IE79" s="38"/>
      <c r="IF79" s="38"/>
      <c r="IG79" s="38"/>
      <c r="IH79" s="38"/>
      <c r="II79" s="38"/>
      <c r="IJ79" s="38"/>
      <c r="IK79" s="38"/>
      <c r="IL79" s="38"/>
      <c r="IM79" s="38"/>
      <c r="IN79" s="38"/>
      <c r="IO79" s="38"/>
      <c r="IP79" s="38"/>
      <c r="IQ79" s="38"/>
      <c r="IR79" s="38"/>
      <c r="IS79" s="38"/>
      <c r="IT79" s="38"/>
      <c r="IU79" s="38"/>
      <c r="IV79" s="38"/>
      <c r="IW79" s="38"/>
      <c r="IX79" s="38"/>
      <c r="IY79" s="38"/>
      <c r="IZ79" s="38"/>
      <c r="JA79" s="38"/>
      <c r="JB79" s="38"/>
      <c r="JC79" s="38"/>
      <c r="JD79" s="38"/>
      <c r="JE79" s="38"/>
      <c r="JF79" s="38"/>
      <c r="JG79" s="38"/>
      <c r="JH79" s="38"/>
      <c r="JI79" s="38"/>
      <c r="JJ79" s="38"/>
      <c r="JK79" s="38"/>
      <c r="JL79" s="38"/>
      <c r="JM79" s="38"/>
      <c r="JN79" s="38"/>
      <c r="JO79" s="38"/>
      <c r="JP79" s="38"/>
      <c r="JQ79" s="38"/>
      <c r="JR79" s="38"/>
      <c r="JS79" s="38"/>
      <c r="JT79" s="38"/>
      <c r="JU79" s="38"/>
      <c r="JV79" s="38"/>
      <c r="JW79" s="38"/>
      <c r="JX79" s="38"/>
      <c r="JY79" s="38"/>
      <c r="JZ79" s="38"/>
      <c r="KA79" s="38"/>
      <c r="KB79" s="38"/>
      <c r="KC79" s="38"/>
      <c r="KD79" s="38"/>
      <c r="KE79" s="38"/>
      <c r="KF79" s="38"/>
      <c r="KG79" s="38"/>
      <c r="KH79" s="38"/>
      <c r="KI79" s="38"/>
      <c r="KJ79" s="38"/>
      <c r="KK79" s="38"/>
      <c r="KL79" s="38"/>
      <c r="KM79" s="38"/>
      <c r="KN79" s="38"/>
      <c r="KO79" s="38"/>
      <c r="KP79" s="38"/>
      <c r="KQ79" s="38"/>
      <c r="KR79" s="38"/>
      <c r="KS79" s="38"/>
      <c r="KT79" s="38"/>
      <c r="KU79" s="38"/>
      <c r="KV79" s="38"/>
      <c r="KW79" s="38"/>
      <c r="KX79" s="38"/>
      <c r="KY79" s="38"/>
      <c r="KZ79" s="38"/>
      <c r="LA79" s="38"/>
      <c r="LB79" s="38"/>
      <c r="LC79" s="38"/>
      <c r="LD79" s="38"/>
      <c r="LE79" s="38"/>
      <c r="LF79" s="38"/>
      <c r="LG79" s="38"/>
      <c r="LH79" s="38"/>
      <c r="LI79" s="38"/>
      <c r="LJ79" s="38"/>
      <c r="LK79" s="38"/>
      <c r="LL79" s="38"/>
      <c r="LM79" s="38"/>
      <c r="LN79" s="38"/>
      <c r="LO79" s="38"/>
      <c r="LP79" s="38"/>
      <c r="LQ79" s="38"/>
      <c r="LR79" s="38"/>
      <c r="LS79" s="38"/>
      <c r="LT79" s="38"/>
      <c r="LU79" s="38"/>
      <c r="LV79" s="38"/>
      <c r="LW79" s="38"/>
      <c r="LX79" s="38"/>
      <c r="LY79" s="38"/>
      <c r="LZ79" s="38"/>
      <c r="MA79" s="38"/>
      <c r="MB79" s="38"/>
      <c r="MC79" s="38"/>
      <c r="MD79" s="38"/>
      <c r="ME79" s="38"/>
      <c r="MF79" s="38"/>
      <c r="MG79" s="38"/>
      <c r="MH79" s="38"/>
      <c r="MI79" s="38"/>
      <c r="MJ79" s="38"/>
      <c r="MK79" s="38"/>
      <c r="ML79" s="38"/>
      <c r="MM79" s="38"/>
      <c r="MN79" s="38"/>
      <c r="MO79" s="38"/>
      <c r="MP79" s="38"/>
      <c r="MQ79" s="38"/>
      <c r="MR79" s="38"/>
      <c r="MS79" s="38"/>
      <c r="MT79" s="38"/>
      <c r="MU79" s="38"/>
      <c r="MV79" s="38"/>
      <c r="MW79" s="38"/>
      <c r="MX79" s="38"/>
      <c r="MY79" s="38"/>
      <c r="MZ79" s="38"/>
      <c r="NA79" s="38"/>
      <c r="NB79" s="38"/>
      <c r="NC79" s="38"/>
      <c r="ND79" s="38"/>
      <c r="NE79" s="38"/>
      <c r="NF79" s="38"/>
      <c r="NG79" s="38"/>
      <c r="NH79" s="38"/>
      <c r="NI79" s="38"/>
      <c r="NJ79" s="38"/>
      <c r="NK79" s="38"/>
      <c r="NL79" s="38"/>
      <c r="NM79" s="38"/>
      <c r="NN79" s="38"/>
      <c r="NO79" s="38"/>
      <c r="NP79" s="38"/>
      <c r="NQ79" s="38"/>
      <c r="NR79" s="38"/>
      <c r="NS79" s="38"/>
      <c r="NT79" s="38"/>
      <c r="NU79" s="38"/>
      <c r="NV79" s="38"/>
      <c r="NW79" s="38"/>
      <c r="NX79" s="38"/>
      <c r="NY79" s="38"/>
      <c r="NZ79" s="38"/>
      <c r="OA79" s="38"/>
      <c r="OB79" s="38"/>
      <c r="OC79" s="38"/>
      <c r="OD79" s="38"/>
      <c r="OE79" s="38"/>
      <c r="OF79" s="38"/>
      <c r="OG79" s="38"/>
      <c r="OH79" s="38"/>
      <c r="OI79" s="38"/>
      <c r="OJ79" s="38"/>
      <c r="OK79" s="38"/>
      <c r="OL79" s="38"/>
      <c r="OM79" s="38"/>
      <c r="ON79" s="38"/>
      <c r="OO79" s="38"/>
      <c r="OP79" s="38"/>
      <c r="OQ79" s="38"/>
      <c r="OR79" s="38"/>
      <c r="OS79" s="38"/>
      <c r="OT79" s="38"/>
      <c r="OU79" s="38"/>
      <c r="OV79" s="38"/>
      <c r="OW79" s="38"/>
      <c r="OX79" s="38"/>
      <c r="OY79" s="38"/>
      <c r="OZ79" s="38"/>
      <c r="PA79" s="38"/>
      <c r="PB79" s="38"/>
      <c r="PC79" s="38"/>
      <c r="PD79" s="38"/>
      <c r="PE79" s="38"/>
      <c r="PF79" s="38"/>
      <c r="PG79" s="38"/>
      <c r="PH79" s="38"/>
      <c r="PI79" s="38"/>
      <c r="PJ79" s="38"/>
      <c r="PK79" s="38"/>
      <c r="PL79" s="38"/>
      <c r="PM79" s="38"/>
      <c r="PN79" s="38"/>
      <c r="PO79" s="38"/>
      <c r="PP79" s="38"/>
      <c r="PQ79" s="38"/>
      <c r="PR79" s="38"/>
      <c r="PS79" s="38"/>
      <c r="PT79" s="38"/>
      <c r="PU79" s="38"/>
      <c r="PV79" s="38"/>
      <c r="PW79" s="38"/>
      <c r="PX79" s="38"/>
      <c r="PY79" s="38"/>
      <c r="PZ79" s="38"/>
      <c r="QA79" s="38"/>
      <c r="QB79" s="38"/>
      <c r="QC79" s="38"/>
      <c r="QD79" s="38"/>
      <c r="QE79" s="38"/>
      <c r="QF79" s="38"/>
      <c r="QG79" s="38"/>
      <c r="QH79" s="38"/>
      <c r="QI79" s="38"/>
      <c r="QJ79" s="38"/>
      <c r="QK79" s="38"/>
      <c r="QL79" s="38"/>
      <c r="QM79" s="38"/>
      <c r="QN79" s="38"/>
      <c r="QO79" s="38"/>
      <c r="QP79" s="38"/>
      <c r="QQ79" s="38"/>
      <c r="QR79" s="38"/>
      <c r="QS79" s="38"/>
      <c r="QT79" s="38"/>
      <c r="QU79" s="38"/>
      <c r="QV79" s="38"/>
      <c r="QW79" s="38"/>
      <c r="QX79" s="38"/>
      <c r="QY79" s="38"/>
      <c r="QZ79" s="38"/>
      <c r="RA79" s="38"/>
      <c r="RB79" s="38"/>
      <c r="RC79" s="38"/>
      <c r="RD79" s="38"/>
      <c r="RE79" s="38"/>
      <c r="RF79" s="38"/>
      <c r="RG79" s="38"/>
      <c r="RH79" s="38"/>
      <c r="RI79" s="38"/>
      <c r="RJ79" s="38"/>
      <c r="RK79" s="38"/>
      <c r="RL79" s="38"/>
      <c r="RM79" s="38"/>
      <c r="RN79" s="38"/>
      <c r="RO79" s="38"/>
      <c r="RP79" s="38"/>
      <c r="RQ79" s="38"/>
      <c r="RR79" s="38"/>
      <c r="RS79" s="38"/>
      <c r="RT79" s="38"/>
      <c r="RU79" s="38"/>
      <c r="RV79" s="38"/>
      <c r="RW79" s="38"/>
      <c r="RX79" s="38"/>
      <c r="RY79" s="38"/>
      <c r="RZ79" s="38"/>
      <c r="SA79" s="38"/>
      <c r="SB79" s="38"/>
      <c r="SC79" s="38"/>
      <c r="SD79" s="38"/>
      <c r="SE79" s="38"/>
      <c r="SF79" s="38"/>
      <c r="SG79" s="38"/>
      <c r="SH79" s="38"/>
      <c r="SI79" s="38"/>
      <c r="SJ79" s="38"/>
      <c r="SK79" s="38"/>
      <c r="SL79" s="38"/>
      <c r="SM79" s="38"/>
      <c r="SN79" s="38"/>
      <c r="SO79" s="38"/>
      <c r="SP79" s="38"/>
      <c r="SQ79" s="38"/>
      <c r="SR79" s="38"/>
      <c r="SS79" s="38"/>
      <c r="ST79" s="38"/>
      <c r="SU79" s="38"/>
      <c r="SV79" s="38"/>
      <c r="SW79" s="38"/>
      <c r="SX79" s="38"/>
      <c r="SY79" s="38"/>
      <c r="SZ79" s="38"/>
      <c r="TA79" s="38"/>
      <c r="TB79" s="38"/>
      <c r="TC79" s="38"/>
      <c r="TD79" s="38"/>
      <c r="TE79" s="38"/>
      <c r="TF79" s="38"/>
      <c r="TG79" s="38"/>
      <c r="TH79" s="38"/>
      <c r="TI79" s="38"/>
      <c r="TJ79" s="38"/>
      <c r="TK79" s="38"/>
      <c r="TL79" s="38"/>
      <c r="TM79" s="38"/>
      <c r="TN79" s="38"/>
      <c r="TO79" s="38"/>
      <c r="TP79" s="38"/>
      <c r="TQ79" s="38"/>
      <c r="TR79" s="38"/>
      <c r="TS79" s="38"/>
      <c r="TT79" s="38"/>
      <c r="TU79" s="38"/>
      <c r="TV79" s="38"/>
      <c r="TW79" s="38"/>
      <c r="TX79" s="38"/>
      <c r="TY79" s="38"/>
      <c r="TZ79" s="38"/>
      <c r="UA79" s="38"/>
      <c r="UB79" s="38"/>
      <c r="UC79" s="38"/>
      <c r="UD79" s="38"/>
      <c r="UE79" s="38"/>
      <c r="UF79" s="38"/>
      <c r="UG79" s="38"/>
      <c r="UH79" s="38"/>
      <c r="UI79" s="38"/>
      <c r="UJ79" s="38"/>
      <c r="UK79" s="38"/>
      <c r="UL79" s="38"/>
      <c r="UM79" s="38"/>
      <c r="UN79" s="38"/>
      <c r="UO79" s="38"/>
      <c r="UP79" s="38"/>
      <c r="UQ79" s="38"/>
      <c r="UR79" s="38"/>
      <c r="US79" s="38"/>
      <c r="UT79" s="38"/>
      <c r="UU79" s="38"/>
      <c r="UV79" s="38"/>
      <c r="UW79" s="38"/>
      <c r="UX79" s="38"/>
      <c r="UY79" s="38"/>
      <c r="UZ79" s="38"/>
      <c r="VA79" s="38"/>
      <c r="VB79" s="38"/>
      <c r="VC79" s="38"/>
      <c r="VD79" s="38"/>
      <c r="VE79" s="38"/>
      <c r="VF79" s="38"/>
      <c r="VG79" s="38"/>
      <c r="VH79" s="38"/>
      <c r="VI79" s="38"/>
      <c r="VJ79" s="38"/>
      <c r="VK79" s="38"/>
      <c r="VL79" s="38"/>
      <c r="VM79" s="38"/>
      <c r="VN79" s="38"/>
      <c r="VO79" s="38"/>
      <c r="VP79" s="38"/>
      <c r="VQ79" s="38"/>
      <c r="VR79" s="38"/>
      <c r="VS79" s="38"/>
      <c r="VT79" s="38"/>
      <c r="VU79" s="38"/>
      <c r="VV79" s="38"/>
      <c r="VW79" s="38"/>
      <c r="VX79" s="38"/>
      <c r="VY79" s="38"/>
      <c r="VZ79" s="38"/>
      <c r="WA79" s="38"/>
      <c r="WB79" s="38"/>
      <c r="WC79" s="38"/>
      <c r="WD79" s="38"/>
      <c r="WE79" s="38"/>
      <c r="WF79" s="38"/>
      <c r="WG79" s="38"/>
      <c r="WH79" s="38"/>
      <c r="WI79" s="38"/>
      <c r="WJ79" s="38"/>
      <c r="WK79" s="38"/>
      <c r="WL79" s="38"/>
      <c r="WM79" s="38"/>
      <c r="WN79" s="38"/>
      <c r="WO79" s="38"/>
      <c r="WP79" s="38"/>
      <c r="WQ79" s="38"/>
      <c r="WR79" s="38"/>
      <c r="WS79" s="38"/>
      <c r="WT79" s="38"/>
      <c r="WU79" s="38"/>
      <c r="WV79" s="38"/>
      <c r="WW79" s="38"/>
      <c r="WX79" s="38"/>
      <c r="WY79" s="38"/>
      <c r="WZ79" s="38"/>
      <c r="XA79" s="38"/>
      <c r="XB79" s="38"/>
      <c r="XC79" s="38"/>
      <c r="XD79" s="38"/>
      <c r="XE79" s="38"/>
      <c r="XF79" s="38"/>
      <c r="XG79" s="38"/>
      <c r="XH79" s="38"/>
      <c r="XI79" s="38"/>
      <c r="XJ79" s="38"/>
      <c r="XK79" s="38"/>
      <c r="XL79" s="38"/>
      <c r="XM79" s="38"/>
      <c r="XN79" s="38"/>
      <c r="XO79" s="38"/>
      <c r="XP79" s="38"/>
      <c r="XQ79" s="38"/>
      <c r="XR79" s="38"/>
      <c r="XS79" s="38"/>
      <c r="XT79" s="38"/>
      <c r="XU79" s="38"/>
      <c r="XV79" s="38"/>
      <c r="XW79" s="38"/>
      <c r="XX79" s="38"/>
      <c r="XY79" s="38"/>
      <c r="XZ79" s="38"/>
      <c r="YA79" s="38"/>
      <c r="YB79" s="38"/>
      <c r="YC79" s="38"/>
      <c r="YD79" s="38"/>
      <c r="YE79" s="38"/>
      <c r="YF79" s="38"/>
      <c r="YG79" s="38"/>
      <c r="YH79" s="38"/>
      <c r="YI79" s="38"/>
      <c r="YJ79" s="38"/>
      <c r="YK79" s="38"/>
      <c r="YL79" s="38"/>
      <c r="YM79" s="38"/>
      <c r="YN79" s="38"/>
      <c r="YO79" s="38"/>
      <c r="YP79" s="38"/>
      <c r="YQ79" s="38"/>
      <c r="YR79" s="38"/>
    </row>
    <row r="80" spans="1:668" ht="12.75" customHeight="1" x14ac:dyDescent="0.25">
      <c r="A80" s="4" t="s">
        <v>19</v>
      </c>
      <c r="B80" s="5" t="s">
        <v>20</v>
      </c>
      <c r="C80" s="6" t="s">
        <v>74</v>
      </c>
      <c r="D80" s="10">
        <v>44256</v>
      </c>
      <c r="E80" s="10" t="s">
        <v>114</v>
      </c>
      <c r="F80" s="132">
        <v>106500</v>
      </c>
      <c r="G80" s="176">
        <f>F80*0.0287</f>
        <v>3056.55</v>
      </c>
      <c r="H80" s="183">
        <v>13634.33</v>
      </c>
      <c r="I80" s="183">
        <f>F80*0.0304</f>
        <v>3237.6</v>
      </c>
      <c r="J80" s="183">
        <v>25</v>
      </c>
      <c r="K80" s="183">
        <v>19953.48</v>
      </c>
      <c r="L80" s="176">
        <f>F80-K80</f>
        <v>86546.52</v>
      </c>
    </row>
    <row r="81" spans="1:668" ht="18" customHeight="1" x14ac:dyDescent="0.25">
      <c r="A81" s="41" t="s">
        <v>14</v>
      </c>
      <c r="B81" s="12">
        <v>1</v>
      </c>
      <c r="C81" s="7"/>
      <c r="D81" s="41"/>
      <c r="E81" s="41"/>
      <c r="F81" s="148">
        <f t="shared" ref="F81:K81" si="11">SUM(F80:F80)</f>
        <v>106500</v>
      </c>
      <c r="G81" s="163">
        <f t="shared" si="11"/>
        <v>3056.55</v>
      </c>
      <c r="H81" s="148">
        <f t="shared" si="11"/>
        <v>13634.33</v>
      </c>
      <c r="I81" s="148">
        <f t="shared" si="11"/>
        <v>3237.6</v>
      </c>
      <c r="J81" s="148">
        <f t="shared" si="11"/>
        <v>25</v>
      </c>
      <c r="K81" s="148">
        <f t="shared" si="11"/>
        <v>19953.48</v>
      </c>
      <c r="L81" s="163">
        <f>F81-K81</f>
        <v>86546.52</v>
      </c>
    </row>
    <row r="82" spans="1:668" s="47" customFormat="1" ht="12.75" customHeight="1" x14ac:dyDescent="0.25">
      <c r="A82" s="39"/>
      <c r="B82" s="106"/>
      <c r="C82" s="66"/>
      <c r="D82" s="67"/>
      <c r="E82" s="67"/>
      <c r="F82" s="147"/>
      <c r="G82" s="166"/>
      <c r="H82" s="147"/>
      <c r="I82" s="147"/>
      <c r="J82" s="147"/>
      <c r="K82" s="147"/>
      <c r="L82" s="166"/>
    </row>
    <row r="83" spans="1:668" ht="18" customHeight="1" x14ac:dyDescent="0.25">
      <c r="A83" s="40" t="s">
        <v>94</v>
      </c>
      <c r="B83" s="13"/>
      <c r="C83" s="11"/>
      <c r="D83" s="39"/>
      <c r="E83" s="39"/>
      <c r="F83" s="142"/>
      <c r="G83" s="172"/>
      <c r="H83" s="142"/>
      <c r="I83" s="142"/>
      <c r="J83" s="142"/>
      <c r="K83" s="142"/>
      <c r="L83" s="142"/>
      <c r="O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  <c r="AJ83" s="46"/>
      <c r="AK83" s="46"/>
      <c r="AL83" s="46"/>
      <c r="AM83" s="46"/>
      <c r="AN83" s="46"/>
      <c r="AO83" s="46"/>
      <c r="AP83" s="46"/>
      <c r="AQ83" s="46"/>
      <c r="AR83" s="46"/>
      <c r="AS83" s="46"/>
    </row>
    <row r="84" spans="1:668" s="46" customFormat="1" ht="18" customHeight="1" x14ac:dyDescent="0.25">
      <c r="A84" s="46" t="s">
        <v>85</v>
      </c>
      <c r="B84" s="18" t="s">
        <v>86</v>
      </c>
      <c r="C84" s="19" t="s">
        <v>74</v>
      </c>
      <c r="D84" s="20">
        <v>44348</v>
      </c>
      <c r="E84" s="10" t="s">
        <v>114</v>
      </c>
      <c r="F84" s="154">
        <v>100000</v>
      </c>
      <c r="G84" s="158">
        <v>2870</v>
      </c>
      <c r="H84" s="154">
        <v>12105.37</v>
      </c>
      <c r="I84" s="154">
        <v>3040</v>
      </c>
      <c r="J84" s="154">
        <v>25</v>
      </c>
      <c r="K84" s="154">
        <v>18040.37</v>
      </c>
      <c r="L84" s="158">
        <v>81959.63</v>
      </c>
      <c r="O84" s="39"/>
      <c r="P84" s="39"/>
      <c r="Q84" s="39"/>
      <c r="R84" s="39"/>
      <c r="S84" s="39"/>
      <c r="T84" s="39"/>
      <c r="U84" s="39"/>
      <c r="V84" s="39"/>
      <c r="W84" s="39"/>
      <c r="X84" s="39"/>
      <c r="Y84" s="39"/>
      <c r="Z84" s="39"/>
      <c r="AA84" s="39"/>
      <c r="AB84" s="39"/>
      <c r="AC84" s="39"/>
      <c r="AD84" s="39"/>
      <c r="AE84" s="39"/>
      <c r="AF84" s="39"/>
      <c r="AG84" s="39"/>
      <c r="AH84" s="39"/>
      <c r="AI84" s="39"/>
      <c r="AJ84" s="39"/>
      <c r="AK84" s="39"/>
      <c r="AL84" s="39"/>
      <c r="AM84" s="39"/>
      <c r="AN84" s="39"/>
      <c r="AO84" s="39"/>
      <c r="AP84" s="39"/>
      <c r="AQ84" s="39"/>
      <c r="AR84" s="39"/>
      <c r="AS84" s="39"/>
      <c r="AT84" s="38"/>
      <c r="AU84" s="38"/>
      <c r="AV84" s="38"/>
      <c r="AW84" s="38"/>
      <c r="AX84" s="38"/>
      <c r="AY84" s="38"/>
      <c r="AZ84" s="38"/>
      <c r="BA84" s="38"/>
      <c r="BB84" s="38"/>
      <c r="BC84" s="38"/>
      <c r="BD84" s="38"/>
      <c r="BE84" s="38"/>
      <c r="BF84" s="38"/>
      <c r="BG84" s="38"/>
      <c r="BH84" s="38"/>
      <c r="BI84" s="38"/>
      <c r="BJ84" s="38"/>
      <c r="BK84" s="38"/>
      <c r="BL84" s="38"/>
      <c r="BM84" s="38"/>
      <c r="BN84" s="38"/>
      <c r="BO84" s="38"/>
      <c r="BP84" s="38"/>
      <c r="BQ84" s="38"/>
      <c r="BR84" s="38"/>
      <c r="BS84" s="38"/>
      <c r="BT84" s="38"/>
      <c r="BU84" s="38"/>
      <c r="BV84" s="38"/>
      <c r="BW84" s="38"/>
      <c r="BX84" s="38"/>
      <c r="BY84" s="38"/>
      <c r="BZ84" s="38"/>
      <c r="CA84" s="38"/>
      <c r="CB84" s="38"/>
      <c r="CC84" s="38"/>
      <c r="CD84" s="38"/>
      <c r="CE84" s="38"/>
      <c r="CF84" s="38"/>
      <c r="CG84" s="38"/>
      <c r="CH84" s="38"/>
      <c r="CI84" s="38"/>
      <c r="CJ84" s="38"/>
      <c r="CK84" s="38"/>
      <c r="CL84" s="38"/>
      <c r="CM84" s="38"/>
      <c r="CN84" s="38"/>
      <c r="CO84" s="38"/>
      <c r="CP84" s="38"/>
      <c r="CQ84" s="38"/>
      <c r="CR84" s="38"/>
      <c r="CS84" s="38"/>
      <c r="CT84" s="38"/>
      <c r="CU84" s="38"/>
      <c r="CV84" s="38"/>
      <c r="CW84" s="38"/>
      <c r="CX84" s="38"/>
      <c r="CY84" s="38"/>
      <c r="CZ84" s="38"/>
      <c r="DA84" s="38"/>
      <c r="DB84" s="38"/>
      <c r="DC84" s="38"/>
      <c r="DD84" s="38"/>
      <c r="DE84" s="38"/>
      <c r="DF84" s="38"/>
      <c r="DG84" s="38"/>
      <c r="DH84" s="38"/>
      <c r="DI84" s="38"/>
      <c r="DJ84" s="38"/>
      <c r="DK84" s="38"/>
      <c r="DL84" s="38"/>
      <c r="DM84" s="38"/>
      <c r="DN84" s="38"/>
      <c r="DO84" s="38"/>
      <c r="DP84" s="38"/>
      <c r="DQ84" s="38"/>
      <c r="DR84" s="38"/>
      <c r="DS84" s="38"/>
      <c r="DT84" s="38"/>
      <c r="DU84" s="38"/>
      <c r="DV84" s="38"/>
      <c r="DW84" s="38"/>
      <c r="DX84" s="38"/>
      <c r="DY84" s="38"/>
      <c r="DZ84" s="38"/>
      <c r="EA84" s="38"/>
      <c r="EB84" s="38"/>
      <c r="EC84" s="38"/>
      <c r="ED84" s="38"/>
      <c r="EE84" s="38"/>
      <c r="EF84" s="38"/>
      <c r="EG84" s="38"/>
      <c r="EH84" s="38"/>
      <c r="EI84" s="38"/>
      <c r="EJ84" s="38"/>
      <c r="EK84" s="38"/>
      <c r="EL84" s="38"/>
      <c r="EM84" s="38"/>
      <c r="EN84" s="38"/>
      <c r="EO84" s="38"/>
      <c r="EP84" s="38"/>
      <c r="EQ84" s="38"/>
      <c r="ER84" s="38"/>
      <c r="ES84" s="38"/>
      <c r="ET84" s="38"/>
      <c r="EU84" s="38"/>
      <c r="EV84" s="38"/>
      <c r="EW84" s="38"/>
      <c r="EX84" s="38"/>
      <c r="EY84" s="38"/>
      <c r="EZ84" s="38"/>
      <c r="FA84" s="38"/>
      <c r="FB84" s="38"/>
      <c r="FC84" s="38"/>
      <c r="FD84" s="38"/>
      <c r="FE84" s="38"/>
      <c r="FF84" s="38"/>
      <c r="FG84" s="38"/>
      <c r="FH84" s="38"/>
      <c r="FI84" s="38"/>
      <c r="FJ84" s="38"/>
      <c r="FK84" s="38"/>
      <c r="FL84" s="38"/>
      <c r="FM84" s="38"/>
      <c r="FN84" s="38"/>
      <c r="FO84" s="38"/>
      <c r="FP84" s="38"/>
      <c r="FQ84" s="38"/>
      <c r="FR84" s="38"/>
      <c r="FS84" s="38"/>
      <c r="FT84" s="38"/>
      <c r="FU84" s="38"/>
      <c r="FV84" s="38"/>
      <c r="FW84" s="38"/>
      <c r="FX84" s="38"/>
      <c r="FY84" s="38"/>
      <c r="FZ84" s="38"/>
      <c r="GA84" s="38"/>
      <c r="GB84" s="38"/>
      <c r="GC84" s="38"/>
      <c r="GD84" s="38"/>
      <c r="GE84" s="38"/>
      <c r="GF84" s="38"/>
      <c r="GG84" s="38"/>
      <c r="GH84" s="38"/>
      <c r="GI84" s="38"/>
      <c r="GJ84" s="38"/>
      <c r="GK84" s="38"/>
      <c r="GL84" s="38"/>
      <c r="GM84" s="38"/>
      <c r="GN84" s="38"/>
      <c r="GO84" s="38"/>
      <c r="GP84" s="38"/>
      <c r="GQ84" s="38"/>
      <c r="GR84" s="38"/>
      <c r="GS84" s="38"/>
      <c r="GT84" s="38"/>
      <c r="GU84" s="38"/>
      <c r="GV84" s="38"/>
      <c r="GW84" s="38"/>
      <c r="GX84" s="38"/>
      <c r="GY84" s="38"/>
      <c r="GZ84" s="38"/>
      <c r="HA84" s="38"/>
      <c r="HB84" s="38"/>
      <c r="HC84" s="38"/>
      <c r="HD84" s="38"/>
      <c r="HE84" s="38"/>
      <c r="HF84" s="38"/>
      <c r="HG84" s="38"/>
      <c r="HH84" s="38"/>
      <c r="HI84" s="38"/>
      <c r="HJ84" s="38"/>
      <c r="HK84" s="38"/>
      <c r="HL84" s="38"/>
      <c r="HM84" s="38"/>
      <c r="HN84" s="38"/>
      <c r="HO84" s="38"/>
      <c r="HP84" s="38"/>
      <c r="HQ84" s="38"/>
      <c r="HR84" s="38"/>
      <c r="HS84" s="38"/>
      <c r="HT84" s="38"/>
      <c r="HU84" s="38"/>
      <c r="HV84" s="38"/>
      <c r="HW84" s="38"/>
      <c r="HX84" s="38"/>
      <c r="HY84" s="38"/>
      <c r="HZ84" s="38"/>
      <c r="IA84" s="38"/>
      <c r="IB84" s="38"/>
    </row>
    <row r="85" spans="1:668" ht="18" customHeight="1" x14ac:dyDescent="0.25">
      <c r="A85" s="41" t="s">
        <v>14</v>
      </c>
      <c r="B85" s="21">
        <v>1</v>
      </c>
      <c r="C85" s="7"/>
      <c r="D85" s="41"/>
      <c r="E85" s="41"/>
      <c r="F85" s="148">
        <f t="shared" ref="F85:K85" si="12">SUM(F84:F84)</f>
        <v>100000</v>
      </c>
      <c r="G85" s="163">
        <f t="shared" si="12"/>
        <v>2870</v>
      </c>
      <c r="H85" s="148">
        <f t="shared" si="12"/>
        <v>12105.37</v>
      </c>
      <c r="I85" s="148">
        <f t="shared" si="12"/>
        <v>3040</v>
      </c>
      <c r="J85" s="148">
        <f t="shared" si="12"/>
        <v>25</v>
      </c>
      <c r="K85" s="148">
        <f t="shared" si="12"/>
        <v>18040.37</v>
      </c>
      <c r="L85" s="163">
        <f>SUM(L84:L84)</f>
        <v>81959.63</v>
      </c>
      <c r="O85" s="39"/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39"/>
      <c r="AI85" s="39"/>
      <c r="AJ85" s="39"/>
      <c r="AK85" s="39"/>
      <c r="AL85" s="39"/>
      <c r="AM85" s="39"/>
      <c r="AN85" s="39"/>
      <c r="AO85" s="39"/>
      <c r="AP85" s="39"/>
      <c r="AQ85" s="39"/>
      <c r="AR85" s="39"/>
      <c r="AS85" s="39"/>
    </row>
    <row r="86" spans="1:668" s="47" customFormat="1" ht="12.75" customHeight="1" x14ac:dyDescent="0.25">
      <c r="A86" s="39"/>
      <c r="B86" s="106"/>
      <c r="C86" s="66"/>
      <c r="D86" s="67"/>
      <c r="E86" s="67"/>
      <c r="F86" s="147"/>
      <c r="G86" s="166"/>
      <c r="H86" s="147"/>
      <c r="I86" s="147"/>
      <c r="J86" s="147"/>
      <c r="K86" s="147"/>
      <c r="L86" s="166"/>
    </row>
    <row r="87" spans="1:668" s="39" customFormat="1" x14ac:dyDescent="0.25">
      <c r="A87" s="37" t="s">
        <v>66</v>
      </c>
      <c r="B87" s="122"/>
      <c r="C87" s="122"/>
      <c r="D87" s="122"/>
      <c r="E87" s="122"/>
      <c r="F87" s="150"/>
      <c r="G87" s="164"/>
      <c r="H87" s="150"/>
      <c r="I87" s="150"/>
      <c r="J87" s="150"/>
      <c r="K87" s="150"/>
      <c r="L87" s="164"/>
      <c r="O87" s="38"/>
      <c r="P87" s="38"/>
      <c r="Q87" s="38"/>
      <c r="R87" s="38"/>
      <c r="S87" s="38"/>
      <c r="T87" s="38"/>
      <c r="U87" s="38"/>
      <c r="V87" s="38"/>
      <c r="W87" s="38"/>
      <c r="X87" s="38"/>
      <c r="Y87" s="38"/>
      <c r="Z87" s="38"/>
      <c r="AA87" s="38"/>
      <c r="AB87" s="38"/>
      <c r="AC87" s="38"/>
      <c r="AD87" s="38"/>
      <c r="AE87" s="38"/>
      <c r="AF87" s="38"/>
      <c r="AG87" s="38"/>
      <c r="AH87" s="38"/>
      <c r="AI87" s="38"/>
      <c r="AJ87" s="38"/>
      <c r="AK87" s="38"/>
      <c r="AL87" s="38"/>
      <c r="AM87" s="38"/>
      <c r="AN87" s="38"/>
      <c r="AO87" s="38"/>
      <c r="AP87" s="38"/>
      <c r="AQ87" s="38"/>
      <c r="AR87" s="38"/>
      <c r="AS87" s="38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  <c r="BT87" s="47"/>
      <c r="BU87" s="47"/>
      <c r="BV87" s="47"/>
      <c r="BW87" s="47"/>
      <c r="BX87" s="47"/>
      <c r="BY87" s="47"/>
      <c r="BZ87" s="47"/>
      <c r="CA87" s="47"/>
      <c r="CB87" s="47"/>
      <c r="CC87" s="47"/>
      <c r="CD87" s="47"/>
      <c r="CE87" s="47"/>
      <c r="CF87" s="47"/>
      <c r="CG87" s="47"/>
      <c r="CH87" s="47"/>
      <c r="CI87" s="47"/>
      <c r="CJ87" s="47"/>
      <c r="CK87" s="47"/>
      <c r="CL87" s="47"/>
      <c r="CM87" s="47"/>
      <c r="CN87" s="47"/>
      <c r="CO87" s="47"/>
      <c r="CP87" s="47"/>
      <c r="CQ87" s="47"/>
      <c r="CR87" s="47"/>
      <c r="CS87" s="47"/>
      <c r="CT87" s="47"/>
      <c r="CU87" s="47"/>
      <c r="CV87" s="47"/>
      <c r="CW87" s="47"/>
      <c r="CX87" s="47"/>
      <c r="CY87" s="47"/>
      <c r="CZ87" s="47"/>
      <c r="DA87" s="47"/>
      <c r="DB87" s="47"/>
      <c r="DC87" s="47"/>
      <c r="DD87" s="47"/>
      <c r="DE87" s="47"/>
      <c r="DF87" s="47"/>
      <c r="DG87" s="47"/>
      <c r="DH87" s="47"/>
      <c r="DI87" s="47"/>
      <c r="DJ87" s="47"/>
      <c r="DK87" s="47"/>
      <c r="DL87" s="47"/>
      <c r="DM87" s="47"/>
      <c r="DN87" s="47"/>
      <c r="DO87" s="47"/>
      <c r="DP87" s="47"/>
      <c r="DQ87" s="47"/>
      <c r="DR87" s="47"/>
      <c r="DS87" s="47"/>
      <c r="DT87" s="47"/>
      <c r="DU87" s="47"/>
      <c r="DV87" s="47"/>
      <c r="DW87" s="47"/>
      <c r="DX87" s="47"/>
      <c r="DY87" s="47"/>
      <c r="DZ87" s="47"/>
      <c r="EA87" s="47"/>
      <c r="EB87" s="47"/>
      <c r="EC87" s="47"/>
      <c r="ED87" s="47"/>
      <c r="EE87" s="47"/>
      <c r="EF87" s="47"/>
      <c r="EG87" s="47"/>
      <c r="EH87" s="47"/>
      <c r="EI87" s="47"/>
      <c r="EJ87" s="47"/>
      <c r="EK87" s="47"/>
      <c r="EL87" s="47"/>
      <c r="EM87" s="47"/>
      <c r="EN87" s="47"/>
      <c r="EO87" s="47"/>
      <c r="EP87" s="47"/>
      <c r="EQ87" s="47"/>
      <c r="ER87" s="47"/>
      <c r="ES87" s="47"/>
      <c r="ET87" s="47"/>
      <c r="EU87" s="47"/>
      <c r="EV87" s="47"/>
      <c r="EW87" s="47"/>
      <c r="EX87" s="47"/>
      <c r="EY87" s="47"/>
      <c r="EZ87" s="47"/>
      <c r="FA87" s="47"/>
      <c r="FB87" s="47"/>
      <c r="FC87" s="47"/>
      <c r="FD87" s="47"/>
      <c r="FE87" s="47"/>
      <c r="FF87" s="47"/>
      <c r="FG87" s="47"/>
      <c r="FH87" s="47"/>
      <c r="FI87" s="47"/>
      <c r="FJ87" s="47"/>
      <c r="FK87" s="47"/>
      <c r="FL87" s="47"/>
      <c r="FM87" s="47"/>
      <c r="FN87" s="47"/>
      <c r="FO87" s="47"/>
      <c r="FP87" s="47"/>
      <c r="FQ87" s="47"/>
      <c r="FR87" s="47"/>
      <c r="FS87" s="47"/>
      <c r="FT87" s="47"/>
      <c r="FU87" s="47"/>
      <c r="FV87" s="47"/>
      <c r="FW87" s="47"/>
      <c r="FX87" s="47"/>
      <c r="FY87" s="47"/>
      <c r="FZ87" s="47"/>
      <c r="GA87" s="47"/>
      <c r="GB87" s="47"/>
      <c r="GC87" s="47"/>
      <c r="GD87" s="47"/>
      <c r="GE87" s="47"/>
      <c r="GF87" s="47"/>
      <c r="GG87" s="47"/>
      <c r="GH87" s="47"/>
      <c r="GI87" s="47"/>
      <c r="GJ87" s="47"/>
      <c r="GK87" s="47"/>
      <c r="GL87" s="47"/>
      <c r="GM87" s="47"/>
      <c r="GN87" s="47"/>
      <c r="GO87" s="47"/>
      <c r="GP87" s="47"/>
      <c r="GQ87" s="47"/>
      <c r="GR87" s="47"/>
      <c r="GS87" s="47"/>
      <c r="GT87" s="47"/>
      <c r="GU87" s="47"/>
      <c r="GV87" s="47"/>
      <c r="GW87" s="47"/>
      <c r="GX87" s="47"/>
      <c r="GY87" s="47"/>
      <c r="GZ87" s="47"/>
      <c r="HA87" s="47"/>
      <c r="HB87" s="47"/>
      <c r="HC87" s="47"/>
      <c r="HD87" s="47"/>
      <c r="HE87" s="47"/>
      <c r="HF87" s="47"/>
      <c r="HG87" s="47"/>
      <c r="HH87" s="47"/>
      <c r="HI87" s="47"/>
      <c r="HJ87" s="47"/>
      <c r="HK87" s="47"/>
      <c r="HL87" s="47"/>
      <c r="HM87" s="47"/>
      <c r="HN87" s="47"/>
      <c r="HO87" s="47"/>
      <c r="HP87" s="47"/>
      <c r="HQ87" s="47"/>
      <c r="HR87" s="47"/>
      <c r="HS87" s="47"/>
      <c r="HT87" s="47"/>
      <c r="HU87" s="47"/>
      <c r="HV87" s="47"/>
      <c r="HW87" s="47"/>
      <c r="HX87" s="47"/>
      <c r="HY87" s="47"/>
      <c r="HZ87" s="47"/>
      <c r="IA87" s="38"/>
      <c r="IB87" s="38"/>
      <c r="IC87" s="38"/>
      <c r="ID87" s="38"/>
      <c r="IE87" s="38"/>
      <c r="IF87" s="38"/>
      <c r="IG87" s="38"/>
      <c r="IH87" s="38"/>
      <c r="II87" s="38"/>
      <c r="IJ87" s="38"/>
      <c r="IK87" s="38"/>
      <c r="IL87" s="38"/>
      <c r="IM87" s="38"/>
      <c r="IN87" s="38"/>
      <c r="IO87" s="38"/>
      <c r="IP87" s="38"/>
      <c r="IQ87" s="38"/>
      <c r="IR87" s="38"/>
      <c r="IS87" s="38"/>
      <c r="IT87" s="38"/>
      <c r="IU87" s="38"/>
      <c r="IV87" s="38"/>
      <c r="IW87" s="38"/>
      <c r="IX87" s="38"/>
      <c r="IY87" s="38"/>
      <c r="IZ87" s="38"/>
      <c r="JA87" s="38"/>
      <c r="JB87" s="38"/>
      <c r="JC87" s="38"/>
      <c r="JD87" s="38"/>
      <c r="JE87" s="38"/>
      <c r="JF87" s="38"/>
      <c r="JG87" s="38"/>
      <c r="JH87" s="38"/>
      <c r="JI87" s="38"/>
      <c r="JJ87" s="38"/>
      <c r="JK87" s="38"/>
      <c r="JL87" s="38"/>
      <c r="JM87" s="38"/>
      <c r="JN87" s="38"/>
      <c r="JO87" s="38"/>
      <c r="JP87" s="38"/>
      <c r="JQ87" s="38"/>
      <c r="JR87" s="38"/>
      <c r="JS87" s="38"/>
      <c r="JT87" s="38"/>
      <c r="JU87" s="38"/>
      <c r="JV87" s="38"/>
      <c r="JW87" s="38"/>
      <c r="JX87" s="38"/>
      <c r="JY87" s="38"/>
      <c r="JZ87" s="38"/>
      <c r="KA87" s="38"/>
      <c r="KB87" s="38"/>
      <c r="KC87" s="38"/>
      <c r="KD87" s="38"/>
      <c r="KE87" s="38"/>
      <c r="KF87" s="38"/>
      <c r="KG87" s="38"/>
      <c r="KH87" s="38"/>
      <c r="KI87" s="38"/>
      <c r="KJ87" s="38"/>
      <c r="KK87" s="38"/>
      <c r="KL87" s="38"/>
      <c r="KM87" s="38"/>
      <c r="KN87" s="38"/>
      <c r="KO87" s="38"/>
      <c r="KP87" s="38"/>
      <c r="KQ87" s="38"/>
      <c r="KR87" s="38"/>
      <c r="KS87" s="38"/>
      <c r="KT87" s="38"/>
      <c r="KU87" s="38"/>
      <c r="KV87" s="38"/>
      <c r="KW87" s="38"/>
      <c r="KX87" s="38"/>
      <c r="KY87" s="38"/>
      <c r="KZ87" s="38"/>
      <c r="LA87" s="38"/>
      <c r="LB87" s="38"/>
      <c r="LC87" s="38"/>
      <c r="LD87" s="38"/>
      <c r="LE87" s="38"/>
      <c r="LF87" s="38"/>
      <c r="LG87" s="38"/>
      <c r="LH87" s="38"/>
      <c r="LI87" s="38"/>
      <c r="LJ87" s="38"/>
      <c r="LK87" s="38"/>
      <c r="LL87" s="38"/>
      <c r="LM87" s="38"/>
      <c r="LN87" s="38"/>
      <c r="LO87" s="38"/>
      <c r="LP87" s="38"/>
      <c r="LQ87" s="38"/>
      <c r="LR87" s="38"/>
      <c r="LS87" s="38"/>
      <c r="LT87" s="38"/>
      <c r="LU87" s="38"/>
      <c r="LV87" s="38"/>
      <c r="LW87" s="38"/>
      <c r="LX87" s="38"/>
      <c r="LY87" s="38"/>
      <c r="LZ87" s="38"/>
      <c r="MA87" s="38"/>
      <c r="MB87" s="38"/>
      <c r="MC87" s="38"/>
      <c r="MD87" s="38"/>
      <c r="ME87" s="38"/>
      <c r="MF87" s="38"/>
      <c r="MG87" s="38"/>
      <c r="MH87" s="38"/>
      <c r="MI87" s="38"/>
      <c r="MJ87" s="38"/>
      <c r="MK87" s="38"/>
      <c r="ML87" s="38"/>
      <c r="MM87" s="38"/>
      <c r="MN87" s="38"/>
      <c r="MO87" s="38"/>
      <c r="MP87" s="38"/>
      <c r="MQ87" s="38"/>
      <c r="MR87" s="38"/>
      <c r="MS87" s="38"/>
      <c r="MT87" s="38"/>
      <c r="MU87" s="38"/>
      <c r="MV87" s="38"/>
      <c r="MW87" s="38"/>
      <c r="MX87" s="38"/>
      <c r="MY87" s="38"/>
      <c r="MZ87" s="38"/>
      <c r="NA87" s="38"/>
      <c r="NB87" s="38"/>
      <c r="NC87" s="38"/>
      <c r="ND87" s="38"/>
      <c r="NE87" s="38"/>
      <c r="NF87" s="38"/>
      <c r="NG87" s="38"/>
      <c r="NH87" s="38"/>
      <c r="NI87" s="38"/>
      <c r="NJ87" s="38"/>
      <c r="NK87" s="38"/>
      <c r="NL87" s="38"/>
      <c r="NM87" s="38"/>
      <c r="NN87" s="38"/>
      <c r="NO87" s="38"/>
      <c r="NP87" s="38"/>
      <c r="NQ87" s="38"/>
      <c r="NR87" s="38"/>
      <c r="NS87" s="38"/>
      <c r="NT87" s="38"/>
      <c r="NU87" s="38"/>
      <c r="NV87" s="38"/>
      <c r="NW87" s="38"/>
      <c r="NX87" s="38"/>
      <c r="NY87" s="38"/>
      <c r="NZ87" s="38"/>
      <c r="OA87" s="38"/>
      <c r="OB87" s="38"/>
      <c r="OC87" s="38"/>
      <c r="OD87" s="38"/>
      <c r="OE87" s="38"/>
      <c r="OF87" s="38"/>
      <c r="OG87" s="38"/>
      <c r="OH87" s="38"/>
      <c r="OI87" s="38"/>
      <c r="OJ87" s="38"/>
      <c r="OK87" s="38"/>
      <c r="OL87" s="38"/>
      <c r="OM87" s="38"/>
      <c r="ON87" s="38"/>
      <c r="OO87" s="38"/>
      <c r="OP87" s="38"/>
      <c r="OQ87" s="38"/>
      <c r="OR87" s="38"/>
      <c r="OS87" s="38"/>
      <c r="OT87" s="38"/>
      <c r="OU87" s="38"/>
      <c r="OV87" s="38"/>
      <c r="OW87" s="38"/>
      <c r="OX87" s="38"/>
      <c r="OY87" s="38"/>
      <c r="OZ87" s="38"/>
      <c r="PA87" s="38"/>
      <c r="PB87" s="38"/>
      <c r="PC87" s="38"/>
      <c r="PD87" s="38"/>
      <c r="PE87" s="38"/>
      <c r="PF87" s="38"/>
      <c r="PG87" s="38"/>
      <c r="PH87" s="38"/>
      <c r="PI87" s="38"/>
      <c r="PJ87" s="38"/>
      <c r="PK87" s="38"/>
      <c r="PL87" s="38"/>
      <c r="PM87" s="38"/>
      <c r="PN87" s="38"/>
      <c r="PO87" s="38"/>
      <c r="PP87" s="38"/>
      <c r="PQ87" s="38"/>
      <c r="PR87" s="38"/>
      <c r="PS87" s="38"/>
      <c r="PT87" s="38"/>
      <c r="PU87" s="38"/>
      <c r="PV87" s="38"/>
      <c r="PW87" s="38"/>
      <c r="PX87" s="38"/>
      <c r="PY87" s="38"/>
      <c r="PZ87" s="38"/>
      <c r="QA87" s="38"/>
      <c r="QB87" s="38"/>
      <c r="QC87" s="38"/>
      <c r="QD87" s="38"/>
      <c r="QE87" s="38"/>
      <c r="QF87" s="38"/>
      <c r="QG87" s="38"/>
      <c r="QH87" s="38"/>
      <c r="QI87" s="38"/>
      <c r="QJ87" s="38"/>
      <c r="QK87" s="38"/>
      <c r="QL87" s="38"/>
      <c r="QM87" s="38"/>
      <c r="QN87" s="38"/>
      <c r="QO87" s="38"/>
      <c r="QP87" s="38"/>
      <c r="QQ87" s="38"/>
      <c r="QR87" s="38"/>
      <c r="QS87" s="38"/>
      <c r="QT87" s="38"/>
      <c r="QU87" s="38"/>
      <c r="QV87" s="38"/>
      <c r="QW87" s="38"/>
      <c r="QX87" s="38"/>
      <c r="QY87" s="38"/>
      <c r="QZ87" s="38"/>
      <c r="RA87" s="38"/>
      <c r="RB87" s="38"/>
      <c r="RC87" s="38"/>
      <c r="RD87" s="38"/>
      <c r="RE87" s="38"/>
      <c r="RF87" s="38"/>
      <c r="RG87" s="38"/>
      <c r="RH87" s="38"/>
      <c r="RI87" s="38"/>
      <c r="RJ87" s="38"/>
      <c r="RK87" s="38"/>
      <c r="RL87" s="38"/>
      <c r="RM87" s="38"/>
      <c r="RN87" s="38"/>
      <c r="RO87" s="38"/>
      <c r="RP87" s="38"/>
      <c r="RQ87" s="38"/>
      <c r="RR87" s="38"/>
      <c r="RS87" s="38"/>
      <c r="RT87" s="38"/>
      <c r="RU87" s="38"/>
      <c r="RV87" s="38"/>
      <c r="RW87" s="38"/>
      <c r="RX87" s="38"/>
      <c r="RY87" s="38"/>
      <c r="RZ87" s="38"/>
      <c r="SA87" s="38"/>
      <c r="SB87" s="38"/>
      <c r="SC87" s="38"/>
      <c r="SD87" s="38"/>
      <c r="SE87" s="38"/>
      <c r="SF87" s="38"/>
      <c r="SG87" s="38"/>
      <c r="SH87" s="38"/>
      <c r="SI87" s="38"/>
      <c r="SJ87" s="38"/>
      <c r="SK87" s="38"/>
      <c r="SL87" s="38"/>
      <c r="SM87" s="38"/>
      <c r="SN87" s="38"/>
      <c r="SO87" s="38"/>
      <c r="SP87" s="38"/>
      <c r="SQ87" s="38"/>
      <c r="SR87" s="38"/>
      <c r="SS87" s="38"/>
      <c r="ST87" s="38"/>
      <c r="SU87" s="38"/>
      <c r="SV87" s="38"/>
      <c r="SW87" s="38"/>
      <c r="SX87" s="38"/>
      <c r="SY87" s="38"/>
      <c r="SZ87" s="38"/>
      <c r="TA87" s="38"/>
      <c r="TB87" s="38"/>
      <c r="TC87" s="38"/>
      <c r="TD87" s="38"/>
      <c r="TE87" s="38"/>
      <c r="TF87" s="38"/>
      <c r="TG87" s="38"/>
      <c r="TH87" s="38"/>
      <c r="TI87" s="38"/>
      <c r="TJ87" s="38"/>
      <c r="TK87" s="38"/>
      <c r="TL87" s="38"/>
      <c r="TM87" s="38"/>
      <c r="TN87" s="38"/>
      <c r="TO87" s="38"/>
      <c r="TP87" s="38"/>
      <c r="TQ87" s="38"/>
      <c r="TR87" s="38"/>
      <c r="TS87" s="38"/>
      <c r="TT87" s="38"/>
      <c r="TU87" s="38"/>
      <c r="TV87" s="38"/>
      <c r="TW87" s="38"/>
      <c r="TX87" s="38"/>
      <c r="TY87" s="38"/>
      <c r="TZ87" s="38"/>
      <c r="UA87" s="38"/>
      <c r="UB87" s="38"/>
      <c r="UC87" s="38"/>
      <c r="UD87" s="38"/>
      <c r="UE87" s="38"/>
      <c r="UF87" s="38"/>
      <c r="UG87" s="38"/>
      <c r="UH87" s="38"/>
      <c r="UI87" s="38"/>
      <c r="UJ87" s="38"/>
      <c r="UK87" s="38"/>
      <c r="UL87" s="38"/>
      <c r="UM87" s="38"/>
      <c r="UN87" s="38"/>
      <c r="UO87" s="38"/>
      <c r="UP87" s="38"/>
      <c r="UQ87" s="38"/>
      <c r="UR87" s="38"/>
      <c r="US87" s="38"/>
      <c r="UT87" s="38"/>
      <c r="UU87" s="38"/>
      <c r="UV87" s="38"/>
      <c r="UW87" s="38"/>
      <c r="UX87" s="38"/>
      <c r="UY87" s="38"/>
      <c r="UZ87" s="38"/>
      <c r="VA87" s="38"/>
      <c r="VB87" s="38"/>
      <c r="VC87" s="38"/>
      <c r="VD87" s="38"/>
      <c r="VE87" s="38"/>
      <c r="VF87" s="38"/>
      <c r="VG87" s="38"/>
      <c r="VH87" s="38"/>
      <c r="VI87" s="38"/>
      <c r="VJ87" s="38"/>
      <c r="VK87" s="38"/>
      <c r="VL87" s="38"/>
      <c r="VM87" s="38"/>
      <c r="VN87" s="38"/>
      <c r="VO87" s="38"/>
      <c r="VP87" s="38"/>
      <c r="VQ87" s="38"/>
      <c r="VR87" s="38"/>
      <c r="VS87" s="38"/>
      <c r="VT87" s="38"/>
      <c r="VU87" s="38"/>
      <c r="VV87" s="38"/>
      <c r="VW87" s="38"/>
      <c r="VX87" s="38"/>
      <c r="VY87" s="38"/>
      <c r="VZ87" s="38"/>
      <c r="WA87" s="38"/>
      <c r="WB87" s="38"/>
      <c r="WC87" s="38"/>
      <c r="WD87" s="38"/>
      <c r="WE87" s="38"/>
      <c r="WF87" s="38"/>
      <c r="WG87" s="38"/>
      <c r="WH87" s="38"/>
      <c r="WI87" s="38"/>
      <c r="WJ87" s="38"/>
      <c r="WK87" s="38"/>
      <c r="WL87" s="38"/>
      <c r="WM87" s="38"/>
      <c r="WN87" s="38"/>
      <c r="WO87" s="38"/>
      <c r="WP87" s="38"/>
      <c r="WQ87" s="38"/>
      <c r="WR87" s="38"/>
      <c r="WS87" s="38"/>
      <c r="WT87" s="38"/>
      <c r="WU87" s="38"/>
      <c r="WV87" s="38"/>
      <c r="WW87" s="38"/>
      <c r="WX87" s="38"/>
      <c r="WY87" s="38"/>
      <c r="WZ87" s="38"/>
      <c r="XA87" s="38"/>
      <c r="XB87" s="38"/>
      <c r="XC87" s="38"/>
      <c r="XD87" s="38"/>
      <c r="XE87" s="38"/>
      <c r="XF87" s="38"/>
      <c r="XG87" s="38"/>
      <c r="XH87" s="38"/>
      <c r="XI87" s="38"/>
      <c r="XJ87" s="38"/>
      <c r="XK87" s="38"/>
      <c r="XL87" s="38"/>
      <c r="XM87" s="38"/>
      <c r="XN87" s="38"/>
      <c r="XO87" s="38"/>
      <c r="XP87" s="38"/>
      <c r="XQ87" s="38"/>
      <c r="XR87" s="38"/>
      <c r="XS87" s="38"/>
      <c r="XT87" s="38"/>
      <c r="XU87" s="38"/>
      <c r="XV87" s="38"/>
      <c r="XW87" s="38"/>
      <c r="XX87" s="38"/>
      <c r="XY87" s="38"/>
      <c r="XZ87" s="38"/>
      <c r="YA87" s="38"/>
      <c r="YB87" s="38"/>
      <c r="YC87" s="38"/>
      <c r="YD87" s="38"/>
      <c r="YE87" s="38"/>
      <c r="YF87" s="38"/>
      <c r="YG87" s="38"/>
      <c r="YH87" s="38"/>
      <c r="YI87" s="38"/>
      <c r="YJ87" s="38"/>
      <c r="YK87" s="38"/>
      <c r="YL87" s="38"/>
      <c r="YM87" s="38"/>
      <c r="YN87" s="38"/>
      <c r="YO87" s="38"/>
      <c r="YP87" s="38"/>
      <c r="YQ87" s="38"/>
      <c r="YR87" s="38"/>
    </row>
    <row r="88" spans="1:668" ht="12.75" customHeight="1" x14ac:dyDescent="0.25">
      <c r="A88" s="4" t="s">
        <v>41</v>
      </c>
      <c r="B88" s="5" t="s">
        <v>42</v>
      </c>
      <c r="C88" s="6" t="s">
        <v>74</v>
      </c>
      <c r="D88" s="10">
        <v>44286</v>
      </c>
      <c r="E88" s="10" t="s">
        <v>114</v>
      </c>
      <c r="F88" s="132">
        <v>50000</v>
      </c>
      <c r="G88" s="176">
        <f>F88*0.0287</f>
        <v>1435</v>
      </c>
      <c r="H88" s="183">
        <v>0</v>
      </c>
      <c r="I88" s="183">
        <f>F88*0.0304</f>
        <v>1520</v>
      </c>
      <c r="J88" s="183">
        <v>25</v>
      </c>
      <c r="K88" s="183">
        <v>2980</v>
      </c>
      <c r="L88" s="176">
        <v>47020</v>
      </c>
      <c r="AT88" s="44"/>
      <c r="AU88" s="44"/>
      <c r="AV88" s="44"/>
      <c r="AW88" s="44"/>
      <c r="AX88" s="44"/>
      <c r="AY88" s="44"/>
      <c r="AZ88" s="44"/>
      <c r="BA88" s="44"/>
      <c r="BB88" s="44"/>
      <c r="BC88" s="44"/>
      <c r="BD88" s="44"/>
      <c r="BE88" s="44"/>
      <c r="BF88" s="44"/>
      <c r="BG88" s="44"/>
      <c r="BH88" s="44"/>
      <c r="BI88" s="44"/>
      <c r="BJ88" s="44"/>
      <c r="BK88" s="44"/>
      <c r="BL88" s="44"/>
      <c r="BM88" s="44"/>
      <c r="BN88" s="44"/>
      <c r="BO88" s="44"/>
      <c r="BP88" s="44"/>
      <c r="BQ88" s="44"/>
      <c r="BR88" s="44"/>
      <c r="BS88" s="44"/>
      <c r="BT88" s="44"/>
      <c r="BU88" s="44"/>
      <c r="BV88" s="44"/>
      <c r="BW88" s="44"/>
      <c r="BX88" s="44"/>
      <c r="BY88" s="44"/>
      <c r="BZ88" s="44"/>
      <c r="CA88" s="44"/>
      <c r="CB88" s="44"/>
      <c r="CC88" s="44"/>
      <c r="CD88" s="44"/>
      <c r="CE88" s="44"/>
      <c r="CF88" s="44"/>
      <c r="CG88" s="44"/>
      <c r="CH88" s="44"/>
      <c r="CI88" s="44"/>
      <c r="CJ88" s="44"/>
      <c r="CK88" s="44"/>
      <c r="CL88" s="44"/>
      <c r="CM88" s="44"/>
      <c r="CN88" s="44"/>
      <c r="CO88" s="44"/>
      <c r="CP88" s="44"/>
      <c r="CQ88" s="44"/>
      <c r="CR88" s="44"/>
      <c r="CS88" s="44"/>
      <c r="CT88" s="44"/>
      <c r="CU88" s="44"/>
      <c r="CV88" s="44"/>
      <c r="CW88" s="44"/>
      <c r="CX88" s="44"/>
      <c r="CY88" s="44"/>
      <c r="CZ88" s="44"/>
      <c r="DA88" s="44"/>
      <c r="DB88" s="44"/>
      <c r="DC88" s="44"/>
      <c r="DD88" s="44"/>
      <c r="DE88" s="44"/>
      <c r="DF88" s="44"/>
      <c r="DG88" s="44"/>
      <c r="DH88" s="44"/>
      <c r="DI88" s="44"/>
      <c r="DJ88" s="44"/>
      <c r="DK88" s="44"/>
      <c r="DL88" s="44"/>
      <c r="DM88" s="44"/>
      <c r="DN88" s="44"/>
      <c r="DO88" s="44"/>
      <c r="DP88" s="44"/>
      <c r="DQ88" s="44"/>
      <c r="DR88" s="44"/>
      <c r="DS88" s="44"/>
      <c r="DT88" s="44"/>
      <c r="DU88" s="44"/>
      <c r="DV88" s="44"/>
      <c r="DW88" s="44"/>
      <c r="DX88" s="44"/>
      <c r="DY88" s="44"/>
      <c r="DZ88" s="44"/>
      <c r="EA88" s="44"/>
      <c r="EB88" s="44"/>
      <c r="EC88" s="44"/>
      <c r="ED88" s="44"/>
      <c r="EE88" s="44"/>
      <c r="EF88" s="44"/>
      <c r="EG88" s="44"/>
      <c r="EH88" s="44"/>
      <c r="EI88" s="44"/>
      <c r="EJ88" s="44"/>
      <c r="EK88" s="44"/>
      <c r="EL88" s="44"/>
      <c r="EM88" s="44"/>
      <c r="EN88" s="44"/>
      <c r="EO88" s="44"/>
      <c r="EP88" s="44"/>
      <c r="EQ88" s="44"/>
      <c r="ER88" s="44"/>
      <c r="ES88" s="44"/>
      <c r="ET88" s="44"/>
      <c r="EU88" s="44"/>
      <c r="EV88" s="44"/>
      <c r="EW88" s="44"/>
      <c r="EX88" s="44"/>
      <c r="EY88" s="44"/>
      <c r="EZ88" s="44"/>
      <c r="FA88" s="44"/>
      <c r="FB88" s="44"/>
      <c r="FC88" s="44"/>
      <c r="FD88" s="44"/>
      <c r="FE88" s="44"/>
      <c r="FF88" s="44"/>
      <c r="FG88" s="44"/>
      <c r="FH88" s="44"/>
      <c r="FI88" s="44"/>
      <c r="FJ88" s="44"/>
      <c r="FK88" s="44"/>
      <c r="FL88" s="44"/>
      <c r="FM88" s="44"/>
      <c r="FN88" s="44"/>
      <c r="FO88" s="44"/>
      <c r="FP88" s="44"/>
      <c r="FQ88" s="44"/>
      <c r="FR88" s="44"/>
      <c r="FS88" s="44"/>
      <c r="FT88" s="44"/>
      <c r="FU88" s="44"/>
      <c r="FV88" s="44"/>
      <c r="FW88" s="44"/>
      <c r="FX88" s="44"/>
      <c r="FY88" s="44"/>
      <c r="FZ88" s="44"/>
      <c r="GA88" s="44"/>
      <c r="GB88" s="44"/>
      <c r="GC88" s="44"/>
      <c r="GD88" s="44"/>
      <c r="GE88" s="44"/>
      <c r="GF88" s="44"/>
      <c r="GG88" s="44"/>
      <c r="GH88" s="44"/>
      <c r="GI88" s="44"/>
      <c r="GJ88" s="44"/>
      <c r="GK88" s="44"/>
      <c r="GL88" s="44"/>
      <c r="GM88" s="44"/>
      <c r="GN88" s="44"/>
      <c r="GO88" s="44"/>
      <c r="GP88" s="44"/>
      <c r="GQ88" s="44"/>
      <c r="GR88" s="44"/>
      <c r="GS88" s="44"/>
      <c r="GT88" s="44"/>
      <c r="GU88" s="44"/>
      <c r="GV88" s="44"/>
      <c r="GW88" s="44"/>
      <c r="GX88" s="44"/>
      <c r="GY88" s="44"/>
      <c r="GZ88" s="44"/>
      <c r="HA88" s="44"/>
      <c r="HB88" s="44"/>
      <c r="HC88" s="44"/>
      <c r="HD88" s="44"/>
      <c r="HE88" s="44"/>
      <c r="HF88" s="44"/>
      <c r="HG88" s="44"/>
      <c r="HH88" s="44"/>
      <c r="HI88" s="44"/>
      <c r="HJ88" s="44"/>
      <c r="HK88" s="44"/>
      <c r="HL88" s="44"/>
      <c r="HM88" s="44"/>
      <c r="HN88" s="44"/>
      <c r="HO88" s="44"/>
      <c r="HP88" s="44"/>
      <c r="HQ88" s="44"/>
      <c r="HR88" s="44"/>
      <c r="HS88" s="44"/>
      <c r="HT88" s="44"/>
      <c r="HU88" s="44"/>
      <c r="HV88" s="44"/>
      <c r="HW88" s="44"/>
      <c r="HX88" s="44"/>
      <c r="HY88" s="44"/>
      <c r="HZ88" s="44"/>
    </row>
    <row r="89" spans="1:668" ht="12.75" customHeight="1" x14ac:dyDescent="0.25">
      <c r="A89" s="4" t="s">
        <v>76</v>
      </c>
      <c r="B89" s="5" t="s">
        <v>42</v>
      </c>
      <c r="C89" s="6" t="s">
        <v>73</v>
      </c>
      <c r="D89" s="10">
        <v>44256</v>
      </c>
      <c r="E89" s="10" t="s">
        <v>114</v>
      </c>
      <c r="F89" s="132">
        <v>35000</v>
      </c>
      <c r="G89" s="176">
        <v>1004.5</v>
      </c>
      <c r="H89" s="183">
        <v>0</v>
      </c>
      <c r="I89" s="183">
        <v>1064</v>
      </c>
      <c r="J89" s="183">
        <v>7487.21</v>
      </c>
      <c r="K89" s="183">
        <v>9555.7099999999991</v>
      </c>
      <c r="L89" s="176">
        <v>25444.29</v>
      </c>
      <c r="O89" s="47"/>
      <c r="P89" s="47"/>
      <c r="Q89" s="47"/>
      <c r="R89" s="47"/>
      <c r="S89" s="47"/>
      <c r="T89" s="47"/>
      <c r="U89" s="47"/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</row>
    <row r="90" spans="1:668" ht="18" customHeight="1" x14ac:dyDescent="0.25">
      <c r="A90" s="41" t="s">
        <v>14</v>
      </c>
      <c r="B90" s="12">
        <v>2</v>
      </c>
      <c r="C90" s="7"/>
      <c r="D90" s="41"/>
      <c r="E90" s="41"/>
      <c r="F90" s="148">
        <f>SUM(F88:F88)+F89</f>
        <v>85000</v>
      </c>
      <c r="G90" s="163">
        <f>SUM(G88:G88)+G89</f>
        <v>2439.5</v>
      </c>
      <c r="H90" s="148">
        <f>SUM(H88:H88)+H89</f>
        <v>0</v>
      </c>
      <c r="I90" s="148">
        <f>SUM(I88:I88)+I89</f>
        <v>2584</v>
      </c>
      <c r="J90" s="148">
        <f>SUM(J88:J89)</f>
        <v>7512.21</v>
      </c>
      <c r="K90" s="148">
        <f>SUM(K88:K88)+K89</f>
        <v>12535.71</v>
      </c>
      <c r="L90" s="163">
        <f>SUM(L88:L88)+L89</f>
        <v>72464.290000000008</v>
      </c>
      <c r="IA90" s="50"/>
      <c r="IB90" s="50"/>
    </row>
    <row r="92" spans="1:668" s="45" customFormat="1" ht="18" customHeight="1" x14ac:dyDescent="0.25">
      <c r="A92" s="40" t="s">
        <v>122</v>
      </c>
      <c r="B92" s="16"/>
      <c r="C92" s="17"/>
      <c r="D92" s="40"/>
      <c r="E92" s="40"/>
      <c r="F92" s="153"/>
      <c r="G92" s="157"/>
      <c r="H92" s="153"/>
      <c r="I92" s="153"/>
      <c r="J92" s="153"/>
      <c r="K92" s="153"/>
      <c r="L92" s="157"/>
      <c r="IA92" s="87"/>
      <c r="IB92" s="87"/>
    </row>
    <row r="93" spans="1:668" ht="12.75" customHeight="1" x14ac:dyDescent="0.25">
      <c r="A93" s="4" t="s">
        <v>106</v>
      </c>
      <c r="B93" s="5" t="s">
        <v>31</v>
      </c>
      <c r="C93" s="6" t="s">
        <v>73</v>
      </c>
      <c r="D93" s="10">
        <v>44440</v>
      </c>
      <c r="E93" s="10" t="s">
        <v>114</v>
      </c>
      <c r="F93" s="132">
        <v>165000</v>
      </c>
      <c r="G93" s="176">
        <f>F93*0.0287</f>
        <v>4735.5</v>
      </c>
      <c r="H93" s="183">
        <v>27413.040000000001</v>
      </c>
      <c r="I93" s="183">
        <v>4943.8</v>
      </c>
      <c r="J93" s="183">
        <v>25</v>
      </c>
      <c r="K93" s="183">
        <v>37117.339999999997</v>
      </c>
      <c r="L93" s="176">
        <v>127882.66</v>
      </c>
      <c r="AG93" s="45"/>
      <c r="AH93" s="45"/>
      <c r="AI93" s="45"/>
      <c r="AJ93" s="45"/>
      <c r="AK93" s="45"/>
      <c r="AL93" s="45"/>
      <c r="AM93" s="45"/>
      <c r="AN93" s="45"/>
      <c r="AO93" s="45"/>
      <c r="AP93" s="45"/>
      <c r="AQ93" s="45"/>
      <c r="IA93" s="50"/>
      <c r="IB93" s="50"/>
    </row>
    <row r="94" spans="1:668" s="51" customFormat="1" ht="18" customHeight="1" x14ac:dyDescent="0.25">
      <c r="A94" s="68" t="s">
        <v>14</v>
      </c>
      <c r="B94" s="93">
        <v>1</v>
      </c>
      <c r="C94" s="74"/>
      <c r="D94" s="68"/>
      <c r="E94" s="68"/>
      <c r="F94" s="152">
        <f t="shared" ref="F94:L94" si="13">F93</f>
        <v>165000</v>
      </c>
      <c r="G94" s="159">
        <f t="shared" si="13"/>
        <v>4735.5</v>
      </c>
      <c r="H94" s="152">
        <f>H93</f>
        <v>27413.040000000001</v>
      </c>
      <c r="I94" s="152">
        <f t="shared" si="13"/>
        <v>4943.8</v>
      </c>
      <c r="J94" s="152">
        <f t="shared" si="13"/>
        <v>25</v>
      </c>
      <c r="K94" s="152">
        <f t="shared" si="13"/>
        <v>37117.339999999997</v>
      </c>
      <c r="L94" s="159">
        <f t="shared" si="13"/>
        <v>127882.66</v>
      </c>
      <c r="M94" s="45"/>
      <c r="N94" s="45"/>
      <c r="O94" s="45"/>
      <c r="P94" s="45"/>
      <c r="Q94" s="45"/>
      <c r="R94" s="45"/>
      <c r="S94" s="45"/>
      <c r="T94" s="45"/>
      <c r="U94" s="45"/>
      <c r="V94" s="45"/>
      <c r="W94" s="45"/>
      <c r="X94" s="45"/>
      <c r="Y94" s="45"/>
      <c r="Z94" s="45"/>
      <c r="AA94" s="45"/>
      <c r="AB94" s="45"/>
      <c r="AC94" s="45"/>
      <c r="AD94" s="45"/>
      <c r="AE94" s="45"/>
      <c r="AF94" s="45"/>
      <c r="AG94" s="45"/>
      <c r="AH94" s="45"/>
      <c r="AI94" s="45"/>
      <c r="AJ94" s="45"/>
      <c r="AK94" s="45"/>
      <c r="AL94" s="45"/>
      <c r="AM94" s="45"/>
      <c r="AN94" s="45"/>
      <c r="AO94" s="45"/>
      <c r="AP94" s="45"/>
      <c r="AQ94" s="45"/>
      <c r="IA94" s="92"/>
      <c r="IB94" s="92"/>
    </row>
    <row r="96" spans="1:668" s="39" customFormat="1" ht="15.75" x14ac:dyDescent="0.25">
      <c r="A96" s="37" t="s">
        <v>105</v>
      </c>
      <c r="B96" s="37"/>
      <c r="C96" s="37"/>
      <c r="D96" s="37"/>
      <c r="E96" s="37"/>
      <c r="F96" s="150"/>
      <c r="G96" s="164"/>
      <c r="H96" s="150"/>
      <c r="I96" s="150"/>
      <c r="J96" s="150"/>
      <c r="K96" s="150"/>
      <c r="L96" s="164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/>
      <c r="Z96" s="38"/>
      <c r="AA96" s="38"/>
      <c r="AB96" s="38"/>
      <c r="AC96" s="38"/>
      <c r="AD96" s="38"/>
      <c r="AE96" s="38"/>
      <c r="AF96" s="38"/>
      <c r="AG96" s="45"/>
      <c r="AH96" s="45"/>
      <c r="AI96" s="45"/>
      <c r="AJ96" s="45"/>
      <c r="AK96" s="45"/>
      <c r="AL96" s="45"/>
      <c r="AM96" s="45"/>
      <c r="AN96" s="45"/>
      <c r="AO96" s="45"/>
      <c r="AP96" s="45"/>
      <c r="AQ96" s="45"/>
      <c r="AR96" s="38"/>
      <c r="AS96" s="38"/>
      <c r="AT96" s="38"/>
      <c r="AU96" s="38"/>
      <c r="AV96" s="38"/>
      <c r="AW96" s="38"/>
      <c r="AX96" s="38"/>
      <c r="AY96" s="38"/>
      <c r="AZ96" s="38"/>
      <c r="BA96" s="38"/>
      <c r="BB96" s="38"/>
      <c r="BC96" s="38"/>
      <c r="BD96" s="38"/>
      <c r="BE96" s="38"/>
      <c r="BF96" s="38"/>
      <c r="BG96" s="38"/>
      <c r="BH96" s="38"/>
      <c r="BI96" s="38"/>
      <c r="BJ96" s="38"/>
      <c r="BK96" s="38"/>
      <c r="BL96" s="38"/>
      <c r="BM96" s="38"/>
      <c r="BN96" s="38"/>
      <c r="BO96" s="38"/>
      <c r="BP96" s="38"/>
      <c r="BQ96" s="38"/>
      <c r="BR96" s="38"/>
      <c r="BS96" s="38"/>
      <c r="BT96" s="38"/>
      <c r="BU96" s="38"/>
      <c r="BV96" s="38"/>
      <c r="BW96" s="38"/>
      <c r="BX96" s="38"/>
      <c r="BY96" s="38"/>
      <c r="BZ96" s="38"/>
      <c r="CA96" s="38"/>
      <c r="CB96" s="38"/>
      <c r="CC96" s="38"/>
      <c r="CD96" s="38"/>
      <c r="CE96" s="38"/>
      <c r="CF96" s="38"/>
      <c r="CG96" s="38"/>
      <c r="CH96" s="38"/>
      <c r="CI96" s="38"/>
      <c r="CJ96" s="38"/>
      <c r="CK96" s="38"/>
      <c r="CL96" s="38"/>
      <c r="CM96" s="38"/>
      <c r="CN96" s="38"/>
      <c r="CO96" s="38"/>
      <c r="CP96" s="38"/>
      <c r="CQ96" s="38"/>
      <c r="CR96" s="38"/>
      <c r="CS96" s="38"/>
      <c r="CT96" s="38"/>
      <c r="CU96" s="38"/>
      <c r="CV96" s="38"/>
      <c r="CW96" s="38"/>
      <c r="CX96" s="38"/>
      <c r="CY96" s="38"/>
      <c r="CZ96" s="38"/>
      <c r="DA96" s="38"/>
      <c r="DB96" s="38"/>
      <c r="DC96" s="38"/>
      <c r="DD96" s="38"/>
      <c r="DE96" s="38"/>
      <c r="DF96" s="38"/>
      <c r="DG96" s="38"/>
      <c r="DH96" s="38"/>
      <c r="DI96" s="38"/>
      <c r="DJ96" s="38"/>
      <c r="DK96" s="38"/>
      <c r="DL96" s="38"/>
      <c r="DM96" s="38"/>
      <c r="DN96" s="38"/>
      <c r="DO96" s="38"/>
      <c r="DP96" s="38"/>
      <c r="DQ96" s="38"/>
      <c r="DR96" s="38"/>
      <c r="DS96" s="38"/>
      <c r="DT96" s="38"/>
      <c r="DU96" s="38"/>
      <c r="DV96" s="38"/>
      <c r="DW96" s="38"/>
      <c r="DX96" s="38"/>
      <c r="DY96" s="38"/>
      <c r="DZ96" s="38"/>
      <c r="EA96" s="38"/>
      <c r="EB96" s="38"/>
      <c r="EC96" s="38"/>
      <c r="ED96" s="38"/>
      <c r="EE96" s="38"/>
      <c r="EF96" s="38"/>
      <c r="EG96" s="38"/>
      <c r="EH96" s="38"/>
      <c r="EI96" s="38"/>
      <c r="EJ96" s="38"/>
      <c r="EK96" s="38"/>
      <c r="EL96" s="38"/>
      <c r="EM96" s="38"/>
      <c r="EN96" s="38"/>
      <c r="EO96" s="38"/>
      <c r="EP96" s="38"/>
      <c r="EQ96" s="38"/>
      <c r="ER96" s="38"/>
      <c r="ES96" s="38"/>
      <c r="ET96" s="38"/>
      <c r="EU96" s="38"/>
      <c r="EV96" s="38"/>
      <c r="EW96" s="38"/>
      <c r="EX96" s="38"/>
      <c r="EY96" s="38"/>
      <c r="EZ96" s="38"/>
      <c r="FA96" s="38"/>
      <c r="FB96" s="38"/>
      <c r="FC96" s="38"/>
      <c r="FD96" s="38"/>
      <c r="FE96" s="38"/>
      <c r="FF96" s="38"/>
      <c r="FG96" s="38"/>
      <c r="FH96" s="38"/>
      <c r="FI96" s="38"/>
      <c r="FJ96" s="38"/>
      <c r="FK96" s="38"/>
      <c r="FL96" s="38"/>
      <c r="FM96" s="38"/>
      <c r="FN96" s="38"/>
      <c r="FO96" s="38"/>
      <c r="FP96" s="38"/>
      <c r="FQ96" s="38"/>
      <c r="FR96" s="38"/>
      <c r="FS96" s="38"/>
      <c r="FT96" s="38"/>
      <c r="FU96" s="38"/>
      <c r="FV96" s="38"/>
      <c r="FW96" s="38"/>
      <c r="FX96" s="38"/>
      <c r="FY96" s="38"/>
      <c r="FZ96" s="38"/>
      <c r="GA96" s="38"/>
      <c r="GB96" s="38"/>
      <c r="GC96" s="38"/>
      <c r="GD96" s="38"/>
      <c r="GE96" s="38"/>
      <c r="GF96" s="38"/>
      <c r="GG96" s="38"/>
      <c r="GH96" s="38"/>
      <c r="GI96" s="38"/>
      <c r="GJ96" s="38"/>
      <c r="GK96" s="38"/>
      <c r="GL96" s="38"/>
      <c r="GM96" s="38"/>
      <c r="GN96" s="38"/>
      <c r="GO96" s="38"/>
      <c r="GP96" s="38"/>
      <c r="GQ96" s="38"/>
      <c r="GR96" s="38"/>
      <c r="GS96" s="38"/>
      <c r="GT96" s="38"/>
      <c r="GU96" s="38"/>
      <c r="GV96" s="38"/>
      <c r="GW96" s="38"/>
      <c r="GX96" s="38"/>
      <c r="GY96" s="38"/>
      <c r="GZ96" s="38"/>
      <c r="HA96" s="38"/>
      <c r="HB96" s="38"/>
      <c r="HC96" s="38"/>
      <c r="HD96" s="38"/>
      <c r="HE96" s="38"/>
      <c r="HF96" s="38"/>
      <c r="HG96" s="38"/>
      <c r="HH96" s="38"/>
      <c r="HI96" s="38"/>
      <c r="HJ96" s="38"/>
      <c r="HK96" s="38"/>
      <c r="HL96" s="38"/>
      <c r="HM96" s="38"/>
      <c r="HN96" s="38"/>
      <c r="HO96" s="38"/>
      <c r="HP96" s="38"/>
      <c r="HQ96" s="38"/>
      <c r="HR96" s="38"/>
      <c r="HS96" s="38"/>
      <c r="HT96" s="38"/>
      <c r="HU96" s="38"/>
      <c r="HV96" s="38"/>
      <c r="HW96" s="38"/>
      <c r="HX96" s="38"/>
      <c r="HY96" s="38"/>
      <c r="HZ96" s="38"/>
      <c r="IA96" s="50"/>
      <c r="IB96" s="50"/>
      <c r="IC96" s="38"/>
      <c r="ID96" s="38"/>
      <c r="IE96" s="38"/>
      <c r="IF96" s="38"/>
      <c r="IG96" s="38"/>
      <c r="IH96" s="38"/>
      <c r="II96" s="38"/>
      <c r="IJ96" s="38"/>
      <c r="IK96" s="38"/>
      <c r="IL96" s="38"/>
      <c r="IM96" s="38"/>
      <c r="IN96" s="38"/>
      <c r="IO96" s="38"/>
      <c r="IP96" s="38"/>
      <c r="IQ96" s="38"/>
      <c r="IR96" s="38"/>
      <c r="IS96" s="38"/>
      <c r="IT96" s="38"/>
      <c r="IU96" s="38"/>
      <c r="IV96" s="38"/>
      <c r="IW96" s="38"/>
      <c r="IX96" s="38"/>
      <c r="IY96" s="38"/>
      <c r="IZ96" s="38"/>
      <c r="JA96" s="38"/>
      <c r="JB96" s="38"/>
      <c r="JC96" s="38"/>
      <c r="JD96" s="38"/>
      <c r="JE96" s="38"/>
      <c r="JF96" s="38"/>
      <c r="JG96" s="38"/>
      <c r="JH96" s="38"/>
      <c r="JI96" s="38"/>
      <c r="JJ96" s="38"/>
      <c r="JK96" s="38"/>
      <c r="JL96" s="38"/>
      <c r="JM96" s="38"/>
      <c r="JN96" s="38"/>
      <c r="JO96" s="38"/>
      <c r="JP96" s="38"/>
      <c r="JQ96" s="38"/>
      <c r="JR96" s="38"/>
      <c r="JS96" s="38"/>
      <c r="JT96" s="38"/>
      <c r="JU96" s="38"/>
      <c r="JV96" s="38"/>
      <c r="JW96" s="38"/>
      <c r="JX96" s="38"/>
      <c r="JY96" s="38"/>
      <c r="JZ96" s="38"/>
      <c r="KA96" s="38"/>
      <c r="KB96" s="38"/>
      <c r="KC96" s="38"/>
      <c r="KD96" s="38"/>
      <c r="KE96" s="38"/>
      <c r="KF96" s="38"/>
      <c r="KG96" s="38"/>
      <c r="KH96" s="38"/>
      <c r="KI96" s="38"/>
      <c r="KJ96" s="38"/>
      <c r="KK96" s="38"/>
      <c r="KL96" s="38"/>
      <c r="KM96" s="38"/>
      <c r="KN96" s="38"/>
      <c r="KO96" s="38"/>
      <c r="KP96" s="38"/>
      <c r="KQ96" s="38"/>
      <c r="KR96" s="38"/>
      <c r="KS96" s="38"/>
      <c r="KT96" s="38"/>
      <c r="KU96" s="38"/>
      <c r="KV96" s="38"/>
      <c r="KW96" s="38"/>
      <c r="KX96" s="38"/>
      <c r="KY96" s="38"/>
      <c r="KZ96" s="38"/>
      <c r="LA96" s="38"/>
      <c r="LB96" s="38"/>
      <c r="LC96" s="38"/>
      <c r="LD96" s="38"/>
      <c r="LE96" s="38"/>
      <c r="LF96" s="38"/>
      <c r="LG96" s="38"/>
      <c r="LH96" s="38"/>
      <c r="LI96" s="38"/>
      <c r="LJ96" s="38"/>
      <c r="LK96" s="38"/>
      <c r="LL96" s="38"/>
      <c r="LM96" s="38"/>
      <c r="LN96" s="38"/>
      <c r="LO96" s="38"/>
      <c r="LP96" s="38"/>
      <c r="LQ96" s="38"/>
      <c r="LR96" s="38"/>
      <c r="LS96" s="38"/>
      <c r="LT96" s="38"/>
      <c r="LU96" s="38"/>
      <c r="LV96" s="38"/>
      <c r="LW96" s="38"/>
      <c r="LX96" s="38"/>
      <c r="LY96" s="38"/>
      <c r="LZ96" s="38"/>
      <c r="MA96" s="38"/>
      <c r="MB96" s="38"/>
      <c r="MC96" s="38"/>
      <c r="MD96" s="38"/>
      <c r="ME96" s="38"/>
      <c r="MF96" s="38"/>
      <c r="MG96" s="38"/>
      <c r="MH96" s="38"/>
      <c r="MI96" s="38"/>
      <c r="MJ96" s="38"/>
      <c r="MK96" s="38"/>
      <c r="ML96" s="38"/>
      <c r="MM96" s="38"/>
      <c r="MN96" s="38"/>
      <c r="MO96" s="38"/>
      <c r="MP96" s="38"/>
      <c r="MQ96" s="38"/>
      <c r="MR96" s="38"/>
      <c r="MS96" s="38"/>
      <c r="MT96" s="38"/>
      <c r="MU96" s="38"/>
      <c r="MV96" s="38"/>
      <c r="MW96" s="38"/>
      <c r="MX96" s="38"/>
      <c r="MY96" s="38"/>
      <c r="MZ96" s="38"/>
      <c r="NA96" s="38"/>
      <c r="NB96" s="38"/>
      <c r="NC96" s="38"/>
      <c r="ND96" s="38"/>
      <c r="NE96" s="38"/>
      <c r="NF96" s="38"/>
      <c r="NG96" s="38"/>
      <c r="NH96" s="38"/>
      <c r="NI96" s="38"/>
      <c r="NJ96" s="38"/>
      <c r="NK96" s="38"/>
      <c r="NL96" s="38"/>
      <c r="NM96" s="38"/>
      <c r="NN96" s="38"/>
      <c r="NO96" s="38"/>
      <c r="NP96" s="38"/>
      <c r="NQ96" s="38"/>
      <c r="NR96" s="38"/>
      <c r="NS96" s="38"/>
      <c r="NT96" s="38"/>
      <c r="NU96" s="38"/>
      <c r="NV96" s="38"/>
      <c r="NW96" s="38"/>
      <c r="NX96" s="38"/>
      <c r="NY96" s="38"/>
      <c r="NZ96" s="38"/>
      <c r="OA96" s="38"/>
      <c r="OB96" s="38"/>
      <c r="OC96" s="38"/>
      <c r="OD96" s="38"/>
      <c r="OE96" s="38"/>
      <c r="OF96" s="38"/>
      <c r="OG96" s="38"/>
      <c r="OH96" s="38"/>
      <c r="OI96" s="38"/>
      <c r="OJ96" s="38"/>
      <c r="OK96" s="38"/>
      <c r="OL96" s="38"/>
      <c r="OM96" s="38"/>
      <c r="ON96" s="38"/>
      <c r="OO96" s="38"/>
      <c r="OP96" s="38"/>
      <c r="OQ96" s="38"/>
      <c r="OR96" s="38"/>
      <c r="OS96" s="38"/>
      <c r="OT96" s="38"/>
      <c r="OU96" s="38"/>
      <c r="OV96" s="38"/>
      <c r="OW96" s="38"/>
      <c r="OX96" s="38"/>
      <c r="OY96" s="38"/>
      <c r="OZ96" s="38"/>
      <c r="PA96" s="38"/>
      <c r="PB96" s="38"/>
      <c r="PC96" s="38"/>
      <c r="PD96" s="38"/>
      <c r="PE96" s="38"/>
      <c r="PF96" s="38"/>
      <c r="PG96" s="38"/>
      <c r="PH96" s="38"/>
      <c r="PI96" s="38"/>
      <c r="PJ96" s="38"/>
      <c r="PK96" s="38"/>
      <c r="PL96" s="38"/>
      <c r="PM96" s="38"/>
      <c r="PN96" s="38"/>
      <c r="PO96" s="38"/>
      <c r="PP96" s="38"/>
      <c r="PQ96" s="38"/>
      <c r="PR96" s="38"/>
      <c r="PS96" s="38"/>
      <c r="PT96" s="38"/>
      <c r="PU96" s="38"/>
      <c r="PV96" s="38"/>
      <c r="PW96" s="38"/>
      <c r="PX96" s="38"/>
      <c r="PY96" s="38"/>
      <c r="PZ96" s="38"/>
      <c r="QA96" s="38"/>
      <c r="QB96" s="38"/>
      <c r="QC96" s="38"/>
      <c r="QD96" s="38"/>
      <c r="QE96" s="38"/>
      <c r="QF96" s="38"/>
      <c r="QG96" s="38"/>
      <c r="QH96" s="38"/>
      <c r="QI96" s="38"/>
      <c r="QJ96" s="38"/>
      <c r="QK96" s="38"/>
      <c r="QL96" s="38"/>
      <c r="QM96" s="38"/>
      <c r="QN96" s="38"/>
      <c r="QO96" s="38"/>
      <c r="QP96" s="38"/>
      <c r="QQ96" s="38"/>
      <c r="QR96" s="38"/>
      <c r="QS96" s="38"/>
      <c r="QT96" s="38"/>
      <c r="QU96" s="38"/>
      <c r="QV96" s="38"/>
      <c r="QW96" s="38"/>
      <c r="QX96" s="38"/>
      <c r="QY96" s="38"/>
      <c r="QZ96" s="38"/>
      <c r="RA96" s="38"/>
      <c r="RB96" s="38"/>
      <c r="RC96" s="38"/>
      <c r="RD96" s="38"/>
      <c r="RE96" s="38"/>
      <c r="RF96" s="38"/>
      <c r="RG96" s="38"/>
      <c r="RH96" s="38"/>
      <c r="RI96" s="38"/>
      <c r="RJ96" s="38"/>
      <c r="RK96" s="38"/>
      <c r="RL96" s="38"/>
      <c r="RM96" s="38"/>
      <c r="RN96" s="38"/>
      <c r="RO96" s="38"/>
      <c r="RP96" s="38"/>
      <c r="RQ96" s="38"/>
      <c r="RR96" s="38"/>
      <c r="RS96" s="38"/>
      <c r="RT96" s="38"/>
      <c r="RU96" s="38"/>
      <c r="RV96" s="38"/>
      <c r="RW96" s="38"/>
      <c r="RX96" s="38"/>
      <c r="RY96" s="38"/>
      <c r="RZ96" s="38"/>
      <c r="SA96" s="38"/>
      <c r="SB96" s="38"/>
      <c r="SC96" s="38"/>
      <c r="SD96" s="38"/>
      <c r="SE96" s="38"/>
      <c r="SF96" s="38"/>
      <c r="SG96" s="38"/>
      <c r="SH96" s="38"/>
      <c r="SI96" s="38"/>
      <c r="SJ96" s="38"/>
      <c r="SK96" s="38"/>
      <c r="SL96" s="38"/>
      <c r="SM96" s="38"/>
      <c r="SN96" s="38"/>
      <c r="SO96" s="38"/>
      <c r="SP96" s="38"/>
      <c r="SQ96" s="38"/>
      <c r="SR96" s="38"/>
      <c r="SS96" s="38"/>
      <c r="ST96" s="38"/>
      <c r="SU96" s="38"/>
      <c r="SV96" s="38"/>
      <c r="SW96" s="38"/>
      <c r="SX96" s="38"/>
      <c r="SY96" s="38"/>
      <c r="SZ96" s="38"/>
      <c r="TA96" s="38"/>
      <c r="TB96" s="38"/>
      <c r="TC96" s="38"/>
      <c r="TD96" s="38"/>
      <c r="TE96" s="38"/>
      <c r="TF96" s="38"/>
      <c r="TG96" s="38"/>
      <c r="TH96" s="38"/>
      <c r="TI96" s="38"/>
      <c r="TJ96" s="38"/>
      <c r="TK96" s="38"/>
      <c r="TL96" s="38"/>
      <c r="TM96" s="38"/>
      <c r="TN96" s="38"/>
      <c r="TO96" s="38"/>
      <c r="TP96" s="38"/>
      <c r="TQ96" s="38"/>
      <c r="TR96" s="38"/>
      <c r="TS96" s="38"/>
      <c r="TT96" s="38"/>
      <c r="TU96" s="38"/>
      <c r="TV96" s="38"/>
      <c r="TW96" s="38"/>
      <c r="TX96" s="38"/>
      <c r="TY96" s="38"/>
      <c r="TZ96" s="38"/>
      <c r="UA96" s="38"/>
      <c r="UB96" s="38"/>
      <c r="UC96" s="38"/>
      <c r="UD96" s="38"/>
      <c r="UE96" s="38"/>
      <c r="UF96" s="38"/>
      <c r="UG96" s="38"/>
      <c r="UH96" s="38"/>
      <c r="UI96" s="38"/>
      <c r="UJ96" s="38"/>
      <c r="UK96" s="38"/>
      <c r="UL96" s="38"/>
      <c r="UM96" s="38"/>
      <c r="UN96" s="38"/>
      <c r="UO96" s="38"/>
      <c r="UP96" s="38"/>
      <c r="UQ96" s="38"/>
      <c r="UR96" s="38"/>
      <c r="US96" s="38"/>
      <c r="UT96" s="38"/>
      <c r="UU96" s="38"/>
      <c r="UV96" s="38"/>
      <c r="UW96" s="38"/>
      <c r="UX96" s="38"/>
      <c r="UY96" s="38"/>
      <c r="UZ96" s="38"/>
      <c r="VA96" s="38"/>
      <c r="VB96" s="38"/>
      <c r="VC96" s="38"/>
      <c r="VD96" s="38"/>
      <c r="VE96" s="38"/>
      <c r="VF96" s="38"/>
      <c r="VG96" s="38"/>
      <c r="VH96" s="38"/>
      <c r="VI96" s="38"/>
      <c r="VJ96" s="38"/>
      <c r="VK96" s="38"/>
      <c r="VL96" s="38"/>
      <c r="VM96" s="38"/>
      <c r="VN96" s="38"/>
      <c r="VO96" s="38"/>
      <c r="VP96" s="38"/>
      <c r="VQ96" s="38"/>
      <c r="VR96" s="38"/>
      <c r="VS96" s="38"/>
      <c r="VT96" s="38"/>
      <c r="VU96" s="38"/>
      <c r="VV96" s="38"/>
      <c r="VW96" s="38"/>
      <c r="VX96" s="38"/>
      <c r="VY96" s="38"/>
      <c r="VZ96" s="38"/>
      <c r="WA96" s="38"/>
      <c r="WB96" s="38"/>
      <c r="WC96" s="38"/>
      <c r="WD96" s="38"/>
      <c r="WE96" s="38"/>
      <c r="WF96" s="38"/>
      <c r="WG96" s="38"/>
      <c r="WH96" s="38"/>
      <c r="WI96" s="38"/>
      <c r="WJ96" s="38"/>
      <c r="WK96" s="38"/>
      <c r="WL96" s="38"/>
      <c r="WM96" s="38"/>
      <c r="WN96" s="38"/>
      <c r="WO96" s="38"/>
      <c r="WP96" s="38"/>
      <c r="WQ96" s="38"/>
      <c r="WR96" s="38"/>
      <c r="WS96" s="38"/>
      <c r="WT96" s="38"/>
      <c r="WU96" s="38"/>
      <c r="WV96" s="38"/>
      <c r="WW96" s="38"/>
      <c r="WX96" s="38"/>
      <c r="WY96" s="38"/>
      <c r="WZ96" s="38"/>
      <c r="XA96" s="38"/>
      <c r="XB96" s="38"/>
      <c r="XC96" s="38"/>
      <c r="XD96" s="38"/>
      <c r="XE96" s="38"/>
      <c r="XF96" s="38"/>
      <c r="XG96" s="38"/>
      <c r="XH96" s="38"/>
      <c r="XI96" s="38"/>
      <c r="XJ96" s="38"/>
      <c r="XK96" s="38"/>
      <c r="XL96" s="38"/>
      <c r="XM96" s="38"/>
      <c r="XN96" s="38"/>
      <c r="XO96" s="38"/>
      <c r="XP96" s="38"/>
      <c r="XQ96" s="38"/>
      <c r="XR96" s="38"/>
      <c r="XS96" s="38"/>
      <c r="XT96" s="38"/>
      <c r="XU96" s="38"/>
      <c r="XV96" s="38"/>
      <c r="XW96" s="38"/>
      <c r="XX96" s="38"/>
      <c r="XY96" s="38"/>
      <c r="XZ96" s="38"/>
      <c r="YA96" s="38"/>
      <c r="YB96" s="38"/>
      <c r="YC96" s="38"/>
      <c r="YD96" s="38"/>
      <c r="YE96" s="38"/>
      <c r="YF96" s="38"/>
      <c r="YG96" s="38"/>
      <c r="YH96" s="38"/>
      <c r="YI96" s="38"/>
      <c r="YJ96" s="38"/>
      <c r="YK96" s="38"/>
      <c r="YL96" s="38"/>
      <c r="YM96" s="38"/>
      <c r="YN96" s="38"/>
      <c r="YO96" s="38"/>
      <c r="YP96" s="38"/>
      <c r="YQ96" s="38"/>
      <c r="YR96" s="38"/>
    </row>
    <row r="97" spans="1:668" s="39" customFormat="1" ht="15.75" x14ac:dyDescent="0.25">
      <c r="A97" s="4" t="s">
        <v>97</v>
      </c>
      <c r="B97" s="5" t="s">
        <v>98</v>
      </c>
      <c r="C97" s="5" t="s">
        <v>73</v>
      </c>
      <c r="D97" s="10">
        <v>44317</v>
      </c>
      <c r="E97" s="10" t="s">
        <v>114</v>
      </c>
      <c r="F97" s="132">
        <v>32000</v>
      </c>
      <c r="G97" s="176">
        <f t="shared" ref="G97:G99" si="14">F97*0.0287</f>
        <v>918.4</v>
      </c>
      <c r="H97" s="183">
        <v>0</v>
      </c>
      <c r="I97" s="184">
        <v>972.8</v>
      </c>
      <c r="J97" s="186">
        <v>25</v>
      </c>
      <c r="K97" s="183">
        <v>1916.2</v>
      </c>
      <c r="L97" s="176">
        <v>30083.8</v>
      </c>
      <c r="O97" s="38"/>
      <c r="P97" s="38"/>
      <c r="Q97" s="38"/>
      <c r="R97" s="38"/>
      <c r="S97" s="38"/>
      <c r="T97" s="38"/>
      <c r="U97" s="38"/>
      <c r="V97" s="38"/>
      <c r="W97" s="38"/>
      <c r="X97" s="38"/>
      <c r="Y97" s="38"/>
      <c r="Z97" s="38"/>
      <c r="AA97" s="38"/>
      <c r="AB97" s="38"/>
      <c r="AC97" s="38"/>
      <c r="AD97" s="38"/>
      <c r="AE97" s="38"/>
      <c r="AF97" s="38"/>
      <c r="AG97" s="45"/>
      <c r="AH97" s="45"/>
      <c r="AI97" s="45"/>
      <c r="AJ97" s="45"/>
      <c r="AK97" s="45"/>
      <c r="AL97" s="45"/>
      <c r="AM97" s="45"/>
      <c r="AN97" s="45"/>
      <c r="AO97" s="45"/>
      <c r="AP97" s="45"/>
      <c r="AQ97" s="45"/>
      <c r="AR97" s="38"/>
      <c r="AS97" s="38"/>
      <c r="AT97" s="38"/>
      <c r="AU97" s="38"/>
      <c r="AV97" s="38"/>
      <c r="AW97" s="38"/>
      <c r="AX97" s="38"/>
      <c r="AY97" s="38"/>
      <c r="AZ97" s="38"/>
      <c r="BA97" s="38"/>
      <c r="BB97" s="38"/>
      <c r="BC97" s="38"/>
      <c r="BD97" s="38"/>
      <c r="BE97" s="38"/>
      <c r="BF97" s="38"/>
      <c r="BG97" s="38"/>
      <c r="BH97" s="38"/>
      <c r="BI97" s="38"/>
      <c r="BJ97" s="38"/>
      <c r="BK97" s="38"/>
      <c r="BL97" s="38"/>
      <c r="BM97" s="38"/>
      <c r="BN97" s="38"/>
      <c r="BO97" s="38"/>
      <c r="BP97" s="38"/>
      <c r="BQ97" s="38"/>
      <c r="BR97" s="38"/>
      <c r="BS97" s="38"/>
      <c r="BT97" s="38"/>
      <c r="BU97" s="38"/>
      <c r="BV97" s="38"/>
      <c r="BW97" s="38"/>
      <c r="BX97" s="38"/>
      <c r="BY97" s="38"/>
      <c r="BZ97" s="38"/>
      <c r="CA97" s="38"/>
      <c r="CB97" s="38"/>
      <c r="CC97" s="38"/>
      <c r="CD97" s="38"/>
      <c r="CE97" s="38"/>
      <c r="CF97" s="38"/>
      <c r="CG97" s="38"/>
      <c r="CH97" s="38"/>
      <c r="CI97" s="38"/>
      <c r="CJ97" s="38"/>
      <c r="CK97" s="38"/>
      <c r="CL97" s="38"/>
      <c r="CM97" s="38"/>
      <c r="CN97" s="38"/>
      <c r="CO97" s="38"/>
      <c r="CP97" s="38"/>
      <c r="CQ97" s="38"/>
      <c r="CR97" s="38"/>
      <c r="CS97" s="38"/>
      <c r="CT97" s="38"/>
      <c r="CU97" s="38"/>
      <c r="CV97" s="38"/>
      <c r="CW97" s="38"/>
      <c r="CX97" s="38"/>
      <c r="CY97" s="38"/>
      <c r="CZ97" s="38"/>
      <c r="DA97" s="38"/>
      <c r="DB97" s="38"/>
      <c r="DC97" s="38"/>
      <c r="DD97" s="38"/>
      <c r="DE97" s="38"/>
      <c r="DF97" s="38"/>
      <c r="DG97" s="38"/>
      <c r="DH97" s="38"/>
      <c r="DI97" s="38"/>
      <c r="DJ97" s="38"/>
      <c r="DK97" s="38"/>
      <c r="DL97" s="38"/>
      <c r="DM97" s="38"/>
      <c r="DN97" s="38"/>
      <c r="DO97" s="38"/>
      <c r="DP97" s="38"/>
      <c r="DQ97" s="38"/>
      <c r="DR97" s="38"/>
      <c r="DS97" s="38"/>
      <c r="DT97" s="38"/>
      <c r="DU97" s="38"/>
      <c r="DV97" s="38"/>
      <c r="DW97" s="38"/>
      <c r="DX97" s="38"/>
      <c r="DY97" s="38"/>
      <c r="DZ97" s="38"/>
      <c r="EA97" s="38"/>
      <c r="EB97" s="38"/>
      <c r="EC97" s="38"/>
      <c r="ED97" s="38"/>
      <c r="EE97" s="38"/>
      <c r="EF97" s="38"/>
      <c r="EG97" s="38"/>
      <c r="EH97" s="38"/>
      <c r="EI97" s="38"/>
      <c r="EJ97" s="38"/>
      <c r="EK97" s="38"/>
      <c r="EL97" s="38"/>
      <c r="EM97" s="38"/>
      <c r="EN97" s="38"/>
      <c r="EO97" s="38"/>
      <c r="EP97" s="38"/>
      <c r="EQ97" s="38"/>
      <c r="ER97" s="38"/>
      <c r="ES97" s="38"/>
      <c r="ET97" s="38"/>
      <c r="EU97" s="38"/>
      <c r="EV97" s="38"/>
      <c r="EW97" s="38"/>
      <c r="EX97" s="38"/>
      <c r="EY97" s="38"/>
      <c r="EZ97" s="38"/>
      <c r="FA97" s="38"/>
      <c r="FB97" s="38"/>
      <c r="FC97" s="38"/>
      <c r="FD97" s="38"/>
      <c r="FE97" s="38"/>
      <c r="FF97" s="38"/>
      <c r="FG97" s="38"/>
      <c r="FH97" s="38"/>
      <c r="FI97" s="38"/>
      <c r="FJ97" s="38"/>
      <c r="FK97" s="38"/>
      <c r="FL97" s="38"/>
      <c r="FM97" s="38"/>
      <c r="FN97" s="38"/>
      <c r="FO97" s="38"/>
      <c r="FP97" s="38"/>
      <c r="FQ97" s="38"/>
      <c r="FR97" s="38"/>
      <c r="FS97" s="38"/>
      <c r="FT97" s="38"/>
      <c r="FU97" s="38"/>
      <c r="FV97" s="38"/>
      <c r="FW97" s="38"/>
      <c r="FX97" s="38"/>
      <c r="FY97" s="38"/>
      <c r="FZ97" s="38"/>
      <c r="GA97" s="38"/>
      <c r="GB97" s="38"/>
      <c r="GC97" s="38"/>
      <c r="GD97" s="38"/>
      <c r="GE97" s="38"/>
      <c r="GF97" s="38"/>
      <c r="GG97" s="38"/>
      <c r="GH97" s="38"/>
      <c r="GI97" s="38"/>
      <c r="GJ97" s="38"/>
      <c r="GK97" s="38"/>
      <c r="GL97" s="38"/>
      <c r="GM97" s="38"/>
      <c r="GN97" s="38"/>
      <c r="GO97" s="38"/>
      <c r="GP97" s="38"/>
      <c r="GQ97" s="38"/>
      <c r="GR97" s="38"/>
      <c r="GS97" s="38"/>
      <c r="GT97" s="38"/>
      <c r="GU97" s="38"/>
      <c r="GV97" s="38"/>
      <c r="GW97" s="38"/>
      <c r="GX97" s="38"/>
      <c r="GY97" s="38"/>
      <c r="GZ97" s="38"/>
      <c r="HA97" s="38"/>
      <c r="HB97" s="38"/>
      <c r="HC97" s="38"/>
      <c r="HD97" s="38"/>
      <c r="HE97" s="38"/>
      <c r="HF97" s="38"/>
      <c r="HG97" s="38"/>
      <c r="HH97" s="38"/>
      <c r="HI97" s="38"/>
      <c r="HJ97" s="38"/>
      <c r="HK97" s="38"/>
      <c r="HL97" s="38"/>
      <c r="HM97" s="38"/>
      <c r="HN97" s="38"/>
      <c r="HO97" s="38"/>
      <c r="HP97" s="38"/>
      <c r="HQ97" s="38"/>
      <c r="HR97" s="38"/>
      <c r="HS97" s="38"/>
      <c r="HT97" s="38"/>
      <c r="HU97" s="38"/>
      <c r="HV97" s="38"/>
      <c r="HW97" s="38"/>
      <c r="HX97" s="38"/>
      <c r="HY97" s="38"/>
      <c r="HZ97" s="38"/>
      <c r="IA97" s="50"/>
      <c r="IB97" s="50"/>
      <c r="IC97" s="38"/>
      <c r="ID97" s="38"/>
      <c r="IE97" s="38"/>
      <c r="IF97" s="38"/>
      <c r="IG97" s="38"/>
      <c r="IH97" s="38"/>
      <c r="II97" s="38"/>
      <c r="IJ97" s="38"/>
      <c r="IK97" s="38"/>
      <c r="IL97" s="38"/>
      <c r="IM97" s="38"/>
      <c r="IN97" s="38"/>
      <c r="IO97" s="38"/>
      <c r="IP97" s="38"/>
      <c r="IQ97" s="38"/>
      <c r="IR97" s="38"/>
      <c r="IS97" s="38"/>
      <c r="IT97" s="38"/>
      <c r="IU97" s="38"/>
      <c r="IV97" s="38"/>
      <c r="IW97" s="38"/>
      <c r="IX97" s="38"/>
      <c r="IY97" s="38"/>
      <c r="IZ97" s="38"/>
      <c r="JA97" s="38"/>
      <c r="JB97" s="38"/>
      <c r="JC97" s="38"/>
      <c r="JD97" s="38"/>
      <c r="JE97" s="38"/>
      <c r="JF97" s="38"/>
      <c r="JG97" s="38"/>
      <c r="JH97" s="38"/>
      <c r="JI97" s="38"/>
      <c r="JJ97" s="38"/>
      <c r="JK97" s="38"/>
      <c r="JL97" s="38"/>
      <c r="JM97" s="38"/>
      <c r="JN97" s="38"/>
      <c r="JO97" s="38"/>
      <c r="JP97" s="38"/>
      <c r="JQ97" s="38"/>
      <c r="JR97" s="38"/>
      <c r="JS97" s="38"/>
      <c r="JT97" s="38"/>
      <c r="JU97" s="38"/>
      <c r="JV97" s="38"/>
      <c r="JW97" s="38"/>
      <c r="JX97" s="38"/>
      <c r="JY97" s="38"/>
      <c r="JZ97" s="38"/>
      <c r="KA97" s="38"/>
      <c r="KB97" s="38"/>
      <c r="KC97" s="38"/>
      <c r="KD97" s="38"/>
      <c r="KE97" s="38"/>
      <c r="KF97" s="38"/>
      <c r="KG97" s="38"/>
      <c r="KH97" s="38"/>
      <c r="KI97" s="38"/>
      <c r="KJ97" s="38"/>
      <c r="KK97" s="38"/>
      <c r="KL97" s="38"/>
      <c r="KM97" s="38"/>
      <c r="KN97" s="38"/>
      <c r="KO97" s="38"/>
      <c r="KP97" s="38"/>
      <c r="KQ97" s="38"/>
      <c r="KR97" s="38"/>
      <c r="KS97" s="38"/>
      <c r="KT97" s="38"/>
      <c r="KU97" s="38"/>
      <c r="KV97" s="38"/>
      <c r="KW97" s="38"/>
      <c r="KX97" s="38"/>
      <c r="KY97" s="38"/>
      <c r="KZ97" s="38"/>
      <c r="LA97" s="38"/>
      <c r="LB97" s="38"/>
      <c r="LC97" s="38"/>
      <c r="LD97" s="38"/>
      <c r="LE97" s="38"/>
      <c r="LF97" s="38"/>
      <c r="LG97" s="38"/>
      <c r="LH97" s="38"/>
      <c r="LI97" s="38"/>
      <c r="LJ97" s="38"/>
      <c r="LK97" s="38"/>
      <c r="LL97" s="38"/>
      <c r="LM97" s="38"/>
      <c r="LN97" s="38"/>
      <c r="LO97" s="38"/>
      <c r="LP97" s="38"/>
      <c r="LQ97" s="38"/>
      <c r="LR97" s="38"/>
      <c r="LS97" s="38"/>
      <c r="LT97" s="38"/>
      <c r="LU97" s="38"/>
      <c r="LV97" s="38"/>
      <c r="LW97" s="38"/>
      <c r="LX97" s="38"/>
      <c r="LY97" s="38"/>
      <c r="LZ97" s="38"/>
      <c r="MA97" s="38"/>
      <c r="MB97" s="38"/>
      <c r="MC97" s="38"/>
      <c r="MD97" s="38"/>
      <c r="ME97" s="38"/>
      <c r="MF97" s="38"/>
      <c r="MG97" s="38"/>
      <c r="MH97" s="38"/>
      <c r="MI97" s="38"/>
      <c r="MJ97" s="38"/>
      <c r="MK97" s="38"/>
      <c r="ML97" s="38"/>
      <c r="MM97" s="38"/>
      <c r="MN97" s="38"/>
      <c r="MO97" s="38"/>
      <c r="MP97" s="38"/>
      <c r="MQ97" s="38"/>
      <c r="MR97" s="38"/>
      <c r="MS97" s="38"/>
      <c r="MT97" s="38"/>
      <c r="MU97" s="38"/>
      <c r="MV97" s="38"/>
      <c r="MW97" s="38"/>
      <c r="MX97" s="38"/>
      <c r="MY97" s="38"/>
      <c r="MZ97" s="38"/>
      <c r="NA97" s="38"/>
      <c r="NB97" s="38"/>
      <c r="NC97" s="38"/>
      <c r="ND97" s="38"/>
      <c r="NE97" s="38"/>
      <c r="NF97" s="38"/>
      <c r="NG97" s="38"/>
      <c r="NH97" s="38"/>
      <c r="NI97" s="38"/>
      <c r="NJ97" s="38"/>
      <c r="NK97" s="38"/>
      <c r="NL97" s="38"/>
      <c r="NM97" s="38"/>
      <c r="NN97" s="38"/>
      <c r="NO97" s="38"/>
      <c r="NP97" s="38"/>
      <c r="NQ97" s="38"/>
      <c r="NR97" s="38"/>
      <c r="NS97" s="38"/>
      <c r="NT97" s="38"/>
      <c r="NU97" s="38"/>
      <c r="NV97" s="38"/>
      <c r="NW97" s="38"/>
      <c r="NX97" s="38"/>
      <c r="NY97" s="38"/>
      <c r="NZ97" s="38"/>
      <c r="OA97" s="38"/>
      <c r="OB97" s="38"/>
      <c r="OC97" s="38"/>
      <c r="OD97" s="38"/>
      <c r="OE97" s="38"/>
      <c r="OF97" s="38"/>
      <c r="OG97" s="38"/>
      <c r="OH97" s="38"/>
      <c r="OI97" s="38"/>
      <c r="OJ97" s="38"/>
      <c r="OK97" s="38"/>
      <c r="OL97" s="38"/>
      <c r="OM97" s="38"/>
      <c r="ON97" s="38"/>
      <c r="OO97" s="38"/>
      <c r="OP97" s="38"/>
      <c r="OQ97" s="38"/>
      <c r="OR97" s="38"/>
      <c r="OS97" s="38"/>
      <c r="OT97" s="38"/>
      <c r="OU97" s="38"/>
      <c r="OV97" s="38"/>
      <c r="OW97" s="38"/>
      <c r="OX97" s="38"/>
      <c r="OY97" s="38"/>
      <c r="OZ97" s="38"/>
      <c r="PA97" s="38"/>
      <c r="PB97" s="38"/>
      <c r="PC97" s="38"/>
      <c r="PD97" s="38"/>
      <c r="PE97" s="38"/>
      <c r="PF97" s="38"/>
      <c r="PG97" s="38"/>
      <c r="PH97" s="38"/>
      <c r="PI97" s="38"/>
      <c r="PJ97" s="38"/>
      <c r="PK97" s="38"/>
      <c r="PL97" s="38"/>
      <c r="PM97" s="38"/>
      <c r="PN97" s="38"/>
      <c r="PO97" s="38"/>
      <c r="PP97" s="38"/>
      <c r="PQ97" s="38"/>
      <c r="PR97" s="38"/>
      <c r="PS97" s="38"/>
      <c r="PT97" s="38"/>
      <c r="PU97" s="38"/>
      <c r="PV97" s="38"/>
      <c r="PW97" s="38"/>
      <c r="PX97" s="38"/>
      <c r="PY97" s="38"/>
      <c r="PZ97" s="38"/>
      <c r="QA97" s="38"/>
      <c r="QB97" s="38"/>
      <c r="QC97" s="38"/>
      <c r="QD97" s="38"/>
      <c r="QE97" s="38"/>
      <c r="QF97" s="38"/>
      <c r="QG97" s="38"/>
      <c r="QH97" s="38"/>
      <c r="QI97" s="38"/>
      <c r="QJ97" s="38"/>
      <c r="QK97" s="38"/>
      <c r="QL97" s="38"/>
      <c r="QM97" s="38"/>
      <c r="QN97" s="38"/>
      <c r="QO97" s="38"/>
      <c r="QP97" s="38"/>
      <c r="QQ97" s="38"/>
      <c r="QR97" s="38"/>
      <c r="QS97" s="38"/>
      <c r="QT97" s="38"/>
      <c r="QU97" s="38"/>
      <c r="QV97" s="38"/>
      <c r="QW97" s="38"/>
      <c r="QX97" s="38"/>
      <c r="QY97" s="38"/>
      <c r="QZ97" s="38"/>
      <c r="RA97" s="38"/>
      <c r="RB97" s="38"/>
      <c r="RC97" s="38"/>
      <c r="RD97" s="38"/>
      <c r="RE97" s="38"/>
      <c r="RF97" s="38"/>
      <c r="RG97" s="38"/>
      <c r="RH97" s="38"/>
      <c r="RI97" s="38"/>
      <c r="RJ97" s="38"/>
      <c r="RK97" s="38"/>
      <c r="RL97" s="38"/>
      <c r="RM97" s="38"/>
      <c r="RN97" s="38"/>
      <c r="RO97" s="38"/>
      <c r="RP97" s="38"/>
      <c r="RQ97" s="38"/>
      <c r="RR97" s="38"/>
      <c r="RS97" s="38"/>
      <c r="RT97" s="38"/>
      <c r="RU97" s="38"/>
      <c r="RV97" s="38"/>
      <c r="RW97" s="38"/>
      <c r="RX97" s="38"/>
      <c r="RY97" s="38"/>
      <c r="RZ97" s="38"/>
      <c r="SA97" s="38"/>
      <c r="SB97" s="38"/>
      <c r="SC97" s="38"/>
      <c r="SD97" s="38"/>
      <c r="SE97" s="38"/>
      <c r="SF97" s="38"/>
      <c r="SG97" s="38"/>
      <c r="SH97" s="38"/>
      <c r="SI97" s="38"/>
      <c r="SJ97" s="38"/>
      <c r="SK97" s="38"/>
      <c r="SL97" s="38"/>
      <c r="SM97" s="38"/>
      <c r="SN97" s="38"/>
      <c r="SO97" s="38"/>
      <c r="SP97" s="38"/>
      <c r="SQ97" s="38"/>
      <c r="SR97" s="38"/>
      <c r="SS97" s="38"/>
      <c r="ST97" s="38"/>
      <c r="SU97" s="38"/>
      <c r="SV97" s="38"/>
      <c r="SW97" s="38"/>
      <c r="SX97" s="38"/>
      <c r="SY97" s="38"/>
      <c r="SZ97" s="38"/>
      <c r="TA97" s="38"/>
      <c r="TB97" s="38"/>
      <c r="TC97" s="38"/>
      <c r="TD97" s="38"/>
      <c r="TE97" s="38"/>
      <c r="TF97" s="38"/>
      <c r="TG97" s="38"/>
      <c r="TH97" s="38"/>
      <c r="TI97" s="38"/>
      <c r="TJ97" s="38"/>
      <c r="TK97" s="38"/>
      <c r="TL97" s="38"/>
      <c r="TM97" s="38"/>
      <c r="TN97" s="38"/>
      <c r="TO97" s="38"/>
      <c r="TP97" s="38"/>
      <c r="TQ97" s="38"/>
      <c r="TR97" s="38"/>
      <c r="TS97" s="38"/>
      <c r="TT97" s="38"/>
      <c r="TU97" s="38"/>
      <c r="TV97" s="38"/>
      <c r="TW97" s="38"/>
      <c r="TX97" s="38"/>
      <c r="TY97" s="38"/>
      <c r="TZ97" s="38"/>
      <c r="UA97" s="38"/>
      <c r="UB97" s="38"/>
      <c r="UC97" s="38"/>
      <c r="UD97" s="38"/>
      <c r="UE97" s="38"/>
      <c r="UF97" s="38"/>
      <c r="UG97" s="38"/>
      <c r="UH97" s="38"/>
      <c r="UI97" s="38"/>
      <c r="UJ97" s="38"/>
      <c r="UK97" s="38"/>
      <c r="UL97" s="38"/>
      <c r="UM97" s="38"/>
      <c r="UN97" s="38"/>
      <c r="UO97" s="38"/>
      <c r="UP97" s="38"/>
      <c r="UQ97" s="38"/>
      <c r="UR97" s="38"/>
      <c r="US97" s="38"/>
      <c r="UT97" s="38"/>
      <c r="UU97" s="38"/>
      <c r="UV97" s="38"/>
      <c r="UW97" s="38"/>
      <c r="UX97" s="38"/>
      <c r="UY97" s="38"/>
      <c r="UZ97" s="38"/>
      <c r="VA97" s="38"/>
      <c r="VB97" s="38"/>
      <c r="VC97" s="38"/>
      <c r="VD97" s="38"/>
      <c r="VE97" s="38"/>
      <c r="VF97" s="38"/>
      <c r="VG97" s="38"/>
      <c r="VH97" s="38"/>
      <c r="VI97" s="38"/>
      <c r="VJ97" s="38"/>
      <c r="VK97" s="38"/>
      <c r="VL97" s="38"/>
      <c r="VM97" s="38"/>
      <c r="VN97" s="38"/>
      <c r="VO97" s="38"/>
      <c r="VP97" s="38"/>
      <c r="VQ97" s="38"/>
      <c r="VR97" s="38"/>
      <c r="VS97" s="38"/>
      <c r="VT97" s="38"/>
      <c r="VU97" s="38"/>
      <c r="VV97" s="38"/>
      <c r="VW97" s="38"/>
      <c r="VX97" s="38"/>
      <c r="VY97" s="38"/>
      <c r="VZ97" s="38"/>
      <c r="WA97" s="38"/>
      <c r="WB97" s="38"/>
      <c r="WC97" s="38"/>
      <c r="WD97" s="38"/>
      <c r="WE97" s="38"/>
      <c r="WF97" s="38"/>
      <c r="WG97" s="38"/>
      <c r="WH97" s="38"/>
      <c r="WI97" s="38"/>
      <c r="WJ97" s="38"/>
      <c r="WK97" s="38"/>
      <c r="WL97" s="38"/>
      <c r="WM97" s="38"/>
      <c r="WN97" s="38"/>
      <c r="WO97" s="38"/>
      <c r="WP97" s="38"/>
      <c r="WQ97" s="38"/>
      <c r="WR97" s="38"/>
      <c r="WS97" s="38"/>
      <c r="WT97" s="38"/>
      <c r="WU97" s="38"/>
      <c r="WV97" s="38"/>
      <c r="WW97" s="38"/>
      <c r="WX97" s="38"/>
      <c r="WY97" s="38"/>
      <c r="WZ97" s="38"/>
      <c r="XA97" s="38"/>
      <c r="XB97" s="38"/>
      <c r="XC97" s="38"/>
      <c r="XD97" s="38"/>
      <c r="XE97" s="38"/>
      <c r="XF97" s="38"/>
      <c r="XG97" s="38"/>
      <c r="XH97" s="38"/>
      <c r="XI97" s="38"/>
      <c r="XJ97" s="38"/>
      <c r="XK97" s="38"/>
      <c r="XL97" s="38"/>
      <c r="XM97" s="38"/>
      <c r="XN97" s="38"/>
      <c r="XO97" s="38"/>
      <c r="XP97" s="38"/>
      <c r="XQ97" s="38"/>
      <c r="XR97" s="38"/>
      <c r="XS97" s="38"/>
      <c r="XT97" s="38"/>
      <c r="XU97" s="38"/>
      <c r="XV97" s="38"/>
      <c r="XW97" s="38"/>
      <c r="XX97" s="38"/>
      <c r="XY97" s="38"/>
      <c r="XZ97" s="38"/>
      <c r="YA97" s="38"/>
      <c r="YB97" s="38"/>
      <c r="YC97" s="38"/>
      <c r="YD97" s="38"/>
      <c r="YE97" s="38"/>
      <c r="YF97" s="38"/>
      <c r="YG97" s="38"/>
      <c r="YH97" s="38"/>
      <c r="YI97" s="38"/>
      <c r="YJ97" s="38"/>
      <c r="YK97" s="38"/>
      <c r="YL97" s="38"/>
      <c r="YM97" s="38"/>
      <c r="YN97" s="38"/>
      <c r="YO97" s="38"/>
      <c r="YP97" s="38"/>
      <c r="YQ97" s="38"/>
      <c r="YR97" s="38"/>
    </row>
    <row r="98" spans="1:668" s="39" customFormat="1" ht="15.75" x14ac:dyDescent="0.25">
      <c r="A98" s="4" t="s">
        <v>99</v>
      </c>
      <c r="B98" s="5" t="s">
        <v>98</v>
      </c>
      <c r="C98" s="5" t="s">
        <v>73</v>
      </c>
      <c r="D98" s="10">
        <v>44318</v>
      </c>
      <c r="E98" s="10" t="s">
        <v>114</v>
      </c>
      <c r="F98" s="132">
        <v>32000</v>
      </c>
      <c r="G98" s="176">
        <f t="shared" si="14"/>
        <v>918.4</v>
      </c>
      <c r="H98" s="183">
        <v>0</v>
      </c>
      <c r="I98" s="184">
        <v>972.8</v>
      </c>
      <c r="J98" s="186">
        <v>25</v>
      </c>
      <c r="K98" s="183">
        <v>1916.2</v>
      </c>
      <c r="L98" s="176">
        <v>30083.8</v>
      </c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  <c r="AA98" s="38"/>
      <c r="AB98" s="38"/>
      <c r="AC98" s="38"/>
      <c r="AD98" s="38"/>
      <c r="AE98" s="38"/>
      <c r="AF98" s="38"/>
      <c r="AG98" s="45"/>
      <c r="AH98" s="45"/>
      <c r="AI98" s="45"/>
      <c r="AJ98" s="45"/>
      <c r="AK98" s="45"/>
      <c r="AL98" s="45"/>
      <c r="AM98" s="45"/>
      <c r="AN98" s="45"/>
      <c r="AO98" s="45"/>
      <c r="AP98" s="45"/>
      <c r="AQ98" s="45"/>
      <c r="AR98" s="38"/>
      <c r="AS98" s="38"/>
      <c r="AT98" s="38"/>
      <c r="AU98" s="38"/>
      <c r="AV98" s="38"/>
      <c r="AW98" s="38"/>
      <c r="AX98" s="38"/>
      <c r="AY98" s="38"/>
      <c r="AZ98" s="38"/>
      <c r="BA98" s="38"/>
      <c r="BB98" s="38"/>
      <c r="BC98" s="38"/>
      <c r="BD98" s="38"/>
      <c r="BE98" s="38"/>
      <c r="BF98" s="38"/>
      <c r="BG98" s="38"/>
      <c r="BH98" s="38"/>
      <c r="BI98" s="38"/>
      <c r="BJ98" s="38"/>
      <c r="BK98" s="38"/>
      <c r="BL98" s="38"/>
      <c r="BM98" s="38"/>
      <c r="BN98" s="38"/>
      <c r="BO98" s="38"/>
      <c r="BP98" s="38"/>
      <c r="BQ98" s="38"/>
      <c r="BR98" s="38"/>
      <c r="BS98" s="38"/>
      <c r="BT98" s="38"/>
      <c r="BU98" s="38"/>
      <c r="BV98" s="38"/>
      <c r="BW98" s="38"/>
      <c r="BX98" s="38"/>
      <c r="BY98" s="38"/>
      <c r="BZ98" s="38"/>
      <c r="CA98" s="38"/>
      <c r="CB98" s="38"/>
      <c r="CC98" s="38"/>
      <c r="CD98" s="38"/>
      <c r="CE98" s="38"/>
      <c r="CF98" s="38"/>
      <c r="CG98" s="38"/>
      <c r="CH98" s="38"/>
      <c r="CI98" s="38"/>
      <c r="CJ98" s="38"/>
      <c r="CK98" s="38"/>
      <c r="CL98" s="38"/>
      <c r="CM98" s="38"/>
      <c r="CN98" s="38"/>
      <c r="CO98" s="38"/>
      <c r="CP98" s="38"/>
      <c r="CQ98" s="38"/>
      <c r="CR98" s="38"/>
      <c r="CS98" s="38"/>
      <c r="CT98" s="38"/>
      <c r="CU98" s="38"/>
      <c r="CV98" s="38"/>
      <c r="CW98" s="38"/>
      <c r="CX98" s="38"/>
      <c r="CY98" s="38"/>
      <c r="CZ98" s="38"/>
      <c r="DA98" s="38"/>
      <c r="DB98" s="38"/>
      <c r="DC98" s="38"/>
      <c r="DD98" s="38"/>
      <c r="DE98" s="38"/>
      <c r="DF98" s="38"/>
      <c r="DG98" s="38"/>
      <c r="DH98" s="38"/>
      <c r="DI98" s="38"/>
      <c r="DJ98" s="38"/>
      <c r="DK98" s="38"/>
      <c r="DL98" s="38"/>
      <c r="DM98" s="38"/>
      <c r="DN98" s="38"/>
      <c r="DO98" s="38"/>
      <c r="DP98" s="38"/>
      <c r="DQ98" s="38"/>
      <c r="DR98" s="38"/>
      <c r="DS98" s="38"/>
      <c r="DT98" s="38"/>
      <c r="DU98" s="38"/>
      <c r="DV98" s="38"/>
      <c r="DW98" s="38"/>
      <c r="DX98" s="38"/>
      <c r="DY98" s="38"/>
      <c r="DZ98" s="38"/>
      <c r="EA98" s="38"/>
      <c r="EB98" s="38"/>
      <c r="EC98" s="38"/>
      <c r="ED98" s="38"/>
      <c r="EE98" s="38"/>
      <c r="EF98" s="38"/>
      <c r="EG98" s="38"/>
      <c r="EH98" s="38"/>
      <c r="EI98" s="38"/>
      <c r="EJ98" s="38"/>
      <c r="EK98" s="38"/>
      <c r="EL98" s="38"/>
      <c r="EM98" s="38"/>
      <c r="EN98" s="38"/>
      <c r="EO98" s="38"/>
      <c r="EP98" s="38"/>
      <c r="EQ98" s="38"/>
      <c r="ER98" s="38"/>
      <c r="ES98" s="38"/>
      <c r="ET98" s="38"/>
      <c r="EU98" s="38"/>
      <c r="EV98" s="38"/>
      <c r="EW98" s="38"/>
      <c r="EX98" s="38"/>
      <c r="EY98" s="38"/>
      <c r="EZ98" s="38"/>
      <c r="FA98" s="38"/>
      <c r="FB98" s="38"/>
      <c r="FC98" s="38"/>
      <c r="FD98" s="38"/>
      <c r="FE98" s="38"/>
      <c r="FF98" s="38"/>
      <c r="FG98" s="38"/>
      <c r="FH98" s="38"/>
      <c r="FI98" s="38"/>
      <c r="FJ98" s="38"/>
      <c r="FK98" s="38"/>
      <c r="FL98" s="38"/>
      <c r="FM98" s="38"/>
      <c r="FN98" s="38"/>
      <c r="FO98" s="38"/>
      <c r="FP98" s="38"/>
      <c r="FQ98" s="38"/>
      <c r="FR98" s="38"/>
      <c r="FS98" s="38"/>
      <c r="FT98" s="38"/>
      <c r="FU98" s="38"/>
      <c r="FV98" s="38"/>
      <c r="FW98" s="38"/>
      <c r="FX98" s="38"/>
      <c r="FY98" s="38"/>
      <c r="FZ98" s="38"/>
      <c r="GA98" s="38"/>
      <c r="GB98" s="38"/>
      <c r="GC98" s="38"/>
      <c r="GD98" s="38"/>
      <c r="GE98" s="38"/>
      <c r="GF98" s="38"/>
      <c r="GG98" s="38"/>
      <c r="GH98" s="38"/>
      <c r="GI98" s="38"/>
      <c r="GJ98" s="38"/>
      <c r="GK98" s="38"/>
      <c r="GL98" s="38"/>
      <c r="GM98" s="38"/>
      <c r="GN98" s="38"/>
      <c r="GO98" s="38"/>
      <c r="GP98" s="38"/>
      <c r="GQ98" s="38"/>
      <c r="GR98" s="38"/>
      <c r="GS98" s="38"/>
      <c r="GT98" s="38"/>
      <c r="GU98" s="38"/>
      <c r="GV98" s="38"/>
      <c r="GW98" s="38"/>
      <c r="GX98" s="38"/>
      <c r="GY98" s="38"/>
      <c r="GZ98" s="38"/>
      <c r="HA98" s="38"/>
      <c r="HB98" s="38"/>
      <c r="HC98" s="38"/>
      <c r="HD98" s="38"/>
      <c r="HE98" s="38"/>
      <c r="HF98" s="38"/>
      <c r="HG98" s="38"/>
      <c r="HH98" s="38"/>
      <c r="HI98" s="38"/>
      <c r="HJ98" s="38"/>
      <c r="HK98" s="38"/>
      <c r="HL98" s="38"/>
      <c r="HM98" s="38"/>
      <c r="HN98" s="38"/>
      <c r="HO98" s="38"/>
      <c r="HP98" s="38"/>
      <c r="HQ98" s="38"/>
      <c r="HR98" s="38"/>
      <c r="HS98" s="38"/>
      <c r="HT98" s="38"/>
      <c r="HU98" s="38"/>
      <c r="HV98" s="38"/>
      <c r="HW98" s="38"/>
      <c r="HX98" s="38"/>
      <c r="HY98" s="38"/>
      <c r="HZ98" s="38"/>
      <c r="IA98" s="50"/>
      <c r="IB98" s="50"/>
      <c r="IC98" s="38"/>
      <c r="ID98" s="38"/>
      <c r="IE98" s="38"/>
      <c r="IF98" s="38"/>
      <c r="IG98" s="38"/>
      <c r="IH98" s="38"/>
      <c r="II98" s="38"/>
      <c r="IJ98" s="38"/>
      <c r="IK98" s="38"/>
      <c r="IL98" s="38"/>
      <c r="IM98" s="38"/>
      <c r="IN98" s="38"/>
      <c r="IO98" s="38"/>
      <c r="IP98" s="38"/>
      <c r="IQ98" s="38"/>
      <c r="IR98" s="38"/>
      <c r="IS98" s="38"/>
      <c r="IT98" s="38"/>
      <c r="IU98" s="38"/>
      <c r="IV98" s="38"/>
      <c r="IW98" s="38"/>
      <c r="IX98" s="38"/>
      <c r="IY98" s="38"/>
      <c r="IZ98" s="38"/>
      <c r="JA98" s="38"/>
      <c r="JB98" s="38"/>
      <c r="JC98" s="38"/>
      <c r="JD98" s="38"/>
      <c r="JE98" s="38"/>
      <c r="JF98" s="38"/>
      <c r="JG98" s="38"/>
      <c r="JH98" s="38"/>
      <c r="JI98" s="38"/>
      <c r="JJ98" s="38"/>
      <c r="JK98" s="38"/>
      <c r="JL98" s="38"/>
      <c r="JM98" s="38"/>
      <c r="JN98" s="38"/>
      <c r="JO98" s="38"/>
      <c r="JP98" s="38"/>
      <c r="JQ98" s="38"/>
      <c r="JR98" s="38"/>
      <c r="JS98" s="38"/>
      <c r="JT98" s="38"/>
      <c r="JU98" s="38"/>
      <c r="JV98" s="38"/>
      <c r="JW98" s="38"/>
      <c r="JX98" s="38"/>
      <c r="JY98" s="38"/>
      <c r="JZ98" s="38"/>
      <c r="KA98" s="38"/>
      <c r="KB98" s="38"/>
      <c r="KC98" s="38"/>
      <c r="KD98" s="38"/>
      <c r="KE98" s="38"/>
      <c r="KF98" s="38"/>
      <c r="KG98" s="38"/>
      <c r="KH98" s="38"/>
      <c r="KI98" s="38"/>
      <c r="KJ98" s="38"/>
      <c r="KK98" s="38"/>
      <c r="KL98" s="38"/>
      <c r="KM98" s="38"/>
      <c r="KN98" s="38"/>
      <c r="KO98" s="38"/>
      <c r="KP98" s="38"/>
      <c r="KQ98" s="38"/>
      <c r="KR98" s="38"/>
      <c r="KS98" s="38"/>
      <c r="KT98" s="38"/>
      <c r="KU98" s="38"/>
      <c r="KV98" s="38"/>
      <c r="KW98" s="38"/>
      <c r="KX98" s="38"/>
      <c r="KY98" s="38"/>
      <c r="KZ98" s="38"/>
      <c r="LA98" s="38"/>
      <c r="LB98" s="38"/>
      <c r="LC98" s="38"/>
      <c r="LD98" s="38"/>
      <c r="LE98" s="38"/>
      <c r="LF98" s="38"/>
      <c r="LG98" s="38"/>
      <c r="LH98" s="38"/>
      <c r="LI98" s="38"/>
      <c r="LJ98" s="38"/>
      <c r="LK98" s="38"/>
      <c r="LL98" s="38"/>
      <c r="LM98" s="38"/>
      <c r="LN98" s="38"/>
      <c r="LO98" s="38"/>
      <c r="LP98" s="38"/>
      <c r="LQ98" s="38"/>
      <c r="LR98" s="38"/>
      <c r="LS98" s="38"/>
      <c r="LT98" s="38"/>
      <c r="LU98" s="38"/>
      <c r="LV98" s="38"/>
      <c r="LW98" s="38"/>
      <c r="LX98" s="38"/>
      <c r="LY98" s="38"/>
      <c r="LZ98" s="38"/>
      <c r="MA98" s="38"/>
      <c r="MB98" s="38"/>
      <c r="MC98" s="38"/>
      <c r="MD98" s="38"/>
      <c r="ME98" s="38"/>
      <c r="MF98" s="38"/>
      <c r="MG98" s="38"/>
      <c r="MH98" s="38"/>
      <c r="MI98" s="38"/>
      <c r="MJ98" s="38"/>
      <c r="MK98" s="38"/>
      <c r="ML98" s="38"/>
      <c r="MM98" s="38"/>
      <c r="MN98" s="38"/>
      <c r="MO98" s="38"/>
      <c r="MP98" s="38"/>
      <c r="MQ98" s="38"/>
      <c r="MR98" s="38"/>
      <c r="MS98" s="38"/>
      <c r="MT98" s="38"/>
      <c r="MU98" s="38"/>
      <c r="MV98" s="38"/>
      <c r="MW98" s="38"/>
      <c r="MX98" s="38"/>
      <c r="MY98" s="38"/>
      <c r="MZ98" s="38"/>
      <c r="NA98" s="38"/>
      <c r="NB98" s="38"/>
      <c r="NC98" s="38"/>
      <c r="ND98" s="38"/>
      <c r="NE98" s="38"/>
      <c r="NF98" s="38"/>
      <c r="NG98" s="38"/>
      <c r="NH98" s="38"/>
      <c r="NI98" s="38"/>
      <c r="NJ98" s="38"/>
      <c r="NK98" s="38"/>
      <c r="NL98" s="38"/>
      <c r="NM98" s="38"/>
      <c r="NN98" s="38"/>
      <c r="NO98" s="38"/>
      <c r="NP98" s="38"/>
      <c r="NQ98" s="38"/>
      <c r="NR98" s="38"/>
      <c r="NS98" s="38"/>
      <c r="NT98" s="38"/>
      <c r="NU98" s="38"/>
      <c r="NV98" s="38"/>
      <c r="NW98" s="38"/>
      <c r="NX98" s="38"/>
      <c r="NY98" s="38"/>
      <c r="NZ98" s="38"/>
      <c r="OA98" s="38"/>
      <c r="OB98" s="38"/>
      <c r="OC98" s="38"/>
      <c r="OD98" s="38"/>
      <c r="OE98" s="38"/>
      <c r="OF98" s="38"/>
      <c r="OG98" s="38"/>
      <c r="OH98" s="38"/>
      <c r="OI98" s="38"/>
      <c r="OJ98" s="38"/>
      <c r="OK98" s="38"/>
      <c r="OL98" s="38"/>
      <c r="OM98" s="38"/>
      <c r="ON98" s="38"/>
      <c r="OO98" s="38"/>
      <c r="OP98" s="38"/>
      <c r="OQ98" s="38"/>
      <c r="OR98" s="38"/>
      <c r="OS98" s="38"/>
      <c r="OT98" s="38"/>
      <c r="OU98" s="38"/>
      <c r="OV98" s="38"/>
      <c r="OW98" s="38"/>
      <c r="OX98" s="38"/>
      <c r="OY98" s="38"/>
      <c r="OZ98" s="38"/>
      <c r="PA98" s="38"/>
      <c r="PB98" s="38"/>
      <c r="PC98" s="38"/>
      <c r="PD98" s="38"/>
      <c r="PE98" s="38"/>
      <c r="PF98" s="38"/>
      <c r="PG98" s="38"/>
      <c r="PH98" s="38"/>
      <c r="PI98" s="38"/>
      <c r="PJ98" s="38"/>
      <c r="PK98" s="38"/>
      <c r="PL98" s="38"/>
      <c r="PM98" s="38"/>
      <c r="PN98" s="38"/>
      <c r="PO98" s="38"/>
      <c r="PP98" s="38"/>
      <c r="PQ98" s="38"/>
      <c r="PR98" s="38"/>
      <c r="PS98" s="38"/>
      <c r="PT98" s="38"/>
      <c r="PU98" s="38"/>
      <c r="PV98" s="38"/>
      <c r="PW98" s="38"/>
      <c r="PX98" s="38"/>
      <c r="PY98" s="38"/>
      <c r="PZ98" s="38"/>
      <c r="QA98" s="38"/>
      <c r="QB98" s="38"/>
      <c r="QC98" s="38"/>
      <c r="QD98" s="38"/>
      <c r="QE98" s="38"/>
      <c r="QF98" s="38"/>
      <c r="QG98" s="38"/>
      <c r="QH98" s="38"/>
      <c r="QI98" s="38"/>
      <c r="QJ98" s="38"/>
      <c r="QK98" s="38"/>
      <c r="QL98" s="38"/>
      <c r="QM98" s="38"/>
      <c r="QN98" s="38"/>
      <c r="QO98" s="38"/>
      <c r="QP98" s="38"/>
      <c r="QQ98" s="38"/>
      <c r="QR98" s="38"/>
      <c r="QS98" s="38"/>
      <c r="QT98" s="38"/>
      <c r="QU98" s="38"/>
      <c r="QV98" s="38"/>
      <c r="QW98" s="38"/>
      <c r="QX98" s="38"/>
      <c r="QY98" s="38"/>
      <c r="QZ98" s="38"/>
      <c r="RA98" s="38"/>
      <c r="RB98" s="38"/>
      <c r="RC98" s="38"/>
      <c r="RD98" s="38"/>
      <c r="RE98" s="38"/>
      <c r="RF98" s="38"/>
      <c r="RG98" s="38"/>
      <c r="RH98" s="38"/>
      <c r="RI98" s="38"/>
      <c r="RJ98" s="38"/>
      <c r="RK98" s="38"/>
      <c r="RL98" s="38"/>
      <c r="RM98" s="38"/>
      <c r="RN98" s="38"/>
      <c r="RO98" s="38"/>
      <c r="RP98" s="38"/>
      <c r="RQ98" s="38"/>
      <c r="RR98" s="38"/>
      <c r="RS98" s="38"/>
      <c r="RT98" s="38"/>
      <c r="RU98" s="38"/>
      <c r="RV98" s="38"/>
      <c r="RW98" s="38"/>
      <c r="RX98" s="38"/>
      <c r="RY98" s="38"/>
      <c r="RZ98" s="38"/>
      <c r="SA98" s="38"/>
      <c r="SB98" s="38"/>
      <c r="SC98" s="38"/>
      <c r="SD98" s="38"/>
      <c r="SE98" s="38"/>
      <c r="SF98" s="38"/>
      <c r="SG98" s="38"/>
      <c r="SH98" s="38"/>
      <c r="SI98" s="38"/>
      <c r="SJ98" s="38"/>
      <c r="SK98" s="38"/>
      <c r="SL98" s="38"/>
      <c r="SM98" s="38"/>
      <c r="SN98" s="38"/>
      <c r="SO98" s="38"/>
      <c r="SP98" s="38"/>
      <c r="SQ98" s="38"/>
      <c r="SR98" s="38"/>
      <c r="SS98" s="38"/>
      <c r="ST98" s="38"/>
      <c r="SU98" s="38"/>
      <c r="SV98" s="38"/>
      <c r="SW98" s="38"/>
      <c r="SX98" s="38"/>
      <c r="SY98" s="38"/>
      <c r="SZ98" s="38"/>
      <c r="TA98" s="38"/>
      <c r="TB98" s="38"/>
      <c r="TC98" s="38"/>
      <c r="TD98" s="38"/>
      <c r="TE98" s="38"/>
      <c r="TF98" s="38"/>
      <c r="TG98" s="38"/>
      <c r="TH98" s="38"/>
      <c r="TI98" s="38"/>
      <c r="TJ98" s="38"/>
      <c r="TK98" s="38"/>
      <c r="TL98" s="38"/>
      <c r="TM98" s="38"/>
      <c r="TN98" s="38"/>
      <c r="TO98" s="38"/>
      <c r="TP98" s="38"/>
      <c r="TQ98" s="38"/>
      <c r="TR98" s="38"/>
      <c r="TS98" s="38"/>
      <c r="TT98" s="38"/>
      <c r="TU98" s="38"/>
      <c r="TV98" s="38"/>
      <c r="TW98" s="38"/>
      <c r="TX98" s="38"/>
      <c r="TY98" s="38"/>
      <c r="TZ98" s="38"/>
      <c r="UA98" s="38"/>
      <c r="UB98" s="38"/>
      <c r="UC98" s="38"/>
      <c r="UD98" s="38"/>
      <c r="UE98" s="38"/>
      <c r="UF98" s="38"/>
      <c r="UG98" s="38"/>
      <c r="UH98" s="38"/>
      <c r="UI98" s="38"/>
      <c r="UJ98" s="38"/>
      <c r="UK98" s="38"/>
      <c r="UL98" s="38"/>
      <c r="UM98" s="38"/>
      <c r="UN98" s="38"/>
      <c r="UO98" s="38"/>
      <c r="UP98" s="38"/>
      <c r="UQ98" s="38"/>
      <c r="UR98" s="38"/>
      <c r="US98" s="38"/>
      <c r="UT98" s="38"/>
      <c r="UU98" s="38"/>
      <c r="UV98" s="38"/>
      <c r="UW98" s="38"/>
      <c r="UX98" s="38"/>
      <c r="UY98" s="38"/>
      <c r="UZ98" s="38"/>
      <c r="VA98" s="38"/>
      <c r="VB98" s="38"/>
      <c r="VC98" s="38"/>
      <c r="VD98" s="38"/>
      <c r="VE98" s="38"/>
      <c r="VF98" s="38"/>
      <c r="VG98" s="38"/>
      <c r="VH98" s="38"/>
      <c r="VI98" s="38"/>
      <c r="VJ98" s="38"/>
      <c r="VK98" s="38"/>
      <c r="VL98" s="38"/>
      <c r="VM98" s="38"/>
      <c r="VN98" s="38"/>
      <c r="VO98" s="38"/>
      <c r="VP98" s="38"/>
      <c r="VQ98" s="38"/>
      <c r="VR98" s="38"/>
      <c r="VS98" s="38"/>
      <c r="VT98" s="38"/>
      <c r="VU98" s="38"/>
      <c r="VV98" s="38"/>
      <c r="VW98" s="38"/>
      <c r="VX98" s="38"/>
      <c r="VY98" s="38"/>
      <c r="VZ98" s="38"/>
      <c r="WA98" s="38"/>
      <c r="WB98" s="38"/>
      <c r="WC98" s="38"/>
      <c r="WD98" s="38"/>
      <c r="WE98" s="38"/>
      <c r="WF98" s="38"/>
      <c r="WG98" s="38"/>
      <c r="WH98" s="38"/>
      <c r="WI98" s="38"/>
      <c r="WJ98" s="38"/>
      <c r="WK98" s="38"/>
      <c r="WL98" s="38"/>
      <c r="WM98" s="38"/>
      <c r="WN98" s="38"/>
      <c r="WO98" s="38"/>
      <c r="WP98" s="38"/>
      <c r="WQ98" s="38"/>
      <c r="WR98" s="38"/>
      <c r="WS98" s="38"/>
      <c r="WT98" s="38"/>
      <c r="WU98" s="38"/>
      <c r="WV98" s="38"/>
      <c r="WW98" s="38"/>
      <c r="WX98" s="38"/>
      <c r="WY98" s="38"/>
      <c r="WZ98" s="38"/>
      <c r="XA98" s="38"/>
      <c r="XB98" s="38"/>
      <c r="XC98" s="38"/>
      <c r="XD98" s="38"/>
      <c r="XE98" s="38"/>
      <c r="XF98" s="38"/>
      <c r="XG98" s="38"/>
      <c r="XH98" s="38"/>
      <c r="XI98" s="38"/>
      <c r="XJ98" s="38"/>
      <c r="XK98" s="38"/>
      <c r="XL98" s="38"/>
      <c r="XM98" s="38"/>
      <c r="XN98" s="38"/>
      <c r="XO98" s="38"/>
      <c r="XP98" s="38"/>
      <c r="XQ98" s="38"/>
      <c r="XR98" s="38"/>
      <c r="XS98" s="38"/>
      <c r="XT98" s="38"/>
      <c r="XU98" s="38"/>
      <c r="XV98" s="38"/>
      <c r="XW98" s="38"/>
      <c r="XX98" s="38"/>
      <c r="XY98" s="38"/>
      <c r="XZ98" s="38"/>
      <c r="YA98" s="38"/>
      <c r="YB98" s="38"/>
      <c r="YC98" s="38"/>
      <c r="YD98" s="38"/>
      <c r="YE98" s="38"/>
      <c r="YF98" s="38"/>
      <c r="YG98" s="38"/>
      <c r="YH98" s="38"/>
      <c r="YI98" s="38"/>
      <c r="YJ98" s="38"/>
      <c r="YK98" s="38"/>
      <c r="YL98" s="38"/>
      <c r="YM98" s="38"/>
      <c r="YN98" s="38"/>
      <c r="YO98" s="38"/>
      <c r="YP98" s="38"/>
      <c r="YQ98" s="38"/>
      <c r="YR98" s="38"/>
    </row>
    <row r="99" spans="1:668" s="39" customFormat="1" ht="15.75" x14ac:dyDescent="0.25">
      <c r="A99" s="4" t="s">
        <v>100</v>
      </c>
      <c r="B99" s="5" t="s">
        <v>98</v>
      </c>
      <c r="C99" s="5" t="s">
        <v>73</v>
      </c>
      <c r="D99" s="10">
        <v>44317</v>
      </c>
      <c r="E99" s="10" t="s">
        <v>114</v>
      </c>
      <c r="F99" s="132">
        <v>32000</v>
      </c>
      <c r="G99" s="176">
        <f t="shared" si="14"/>
        <v>918.4</v>
      </c>
      <c r="H99" s="183">
        <v>0</v>
      </c>
      <c r="I99" s="184">
        <v>972.8</v>
      </c>
      <c r="J99" s="186">
        <v>25</v>
      </c>
      <c r="K99" s="183">
        <v>1916.2</v>
      </c>
      <c r="L99" s="176">
        <v>30083.8</v>
      </c>
      <c r="O99" s="38"/>
      <c r="P99" s="38"/>
      <c r="Q99" s="38"/>
      <c r="R99" s="38"/>
      <c r="S99" s="38"/>
      <c r="T99" s="38"/>
      <c r="U99" s="38"/>
      <c r="V99" s="38"/>
      <c r="W99" s="38"/>
      <c r="X99" s="38"/>
      <c r="Y99" s="38"/>
      <c r="Z99" s="38"/>
      <c r="AA99" s="38"/>
      <c r="AB99" s="38"/>
      <c r="AC99" s="38"/>
      <c r="AD99" s="38"/>
      <c r="AE99" s="38"/>
      <c r="AF99" s="38"/>
      <c r="AG99" s="45"/>
      <c r="AH99" s="45"/>
      <c r="AI99" s="45"/>
      <c r="AJ99" s="45"/>
      <c r="AK99" s="45"/>
      <c r="AL99" s="45"/>
      <c r="AM99" s="45"/>
      <c r="AN99" s="45"/>
      <c r="AO99" s="45"/>
      <c r="AP99" s="45"/>
      <c r="AQ99" s="45"/>
      <c r="AR99" s="38"/>
      <c r="AS99" s="38"/>
      <c r="AT99" s="38"/>
      <c r="AU99" s="38"/>
      <c r="AV99" s="38"/>
      <c r="AW99" s="38"/>
      <c r="AX99" s="38"/>
      <c r="AY99" s="38"/>
      <c r="AZ99" s="38"/>
      <c r="BA99" s="38"/>
      <c r="BB99" s="38"/>
      <c r="BC99" s="38"/>
      <c r="BD99" s="38"/>
      <c r="BE99" s="38"/>
      <c r="BF99" s="38"/>
      <c r="BG99" s="38"/>
      <c r="BH99" s="38"/>
      <c r="BI99" s="38"/>
      <c r="BJ99" s="38"/>
      <c r="BK99" s="38"/>
      <c r="BL99" s="38"/>
      <c r="BM99" s="38"/>
      <c r="BN99" s="38"/>
      <c r="BO99" s="38"/>
      <c r="BP99" s="38"/>
      <c r="BQ99" s="38"/>
      <c r="BR99" s="38"/>
      <c r="BS99" s="38"/>
      <c r="BT99" s="38"/>
      <c r="BU99" s="38"/>
      <c r="BV99" s="38"/>
      <c r="BW99" s="38"/>
      <c r="BX99" s="38"/>
      <c r="BY99" s="38"/>
      <c r="BZ99" s="38"/>
      <c r="CA99" s="38"/>
      <c r="CB99" s="38"/>
      <c r="CC99" s="38"/>
      <c r="CD99" s="38"/>
      <c r="CE99" s="38"/>
      <c r="CF99" s="38"/>
      <c r="CG99" s="38"/>
      <c r="CH99" s="38"/>
      <c r="CI99" s="38"/>
      <c r="CJ99" s="38"/>
      <c r="CK99" s="38"/>
      <c r="CL99" s="38"/>
      <c r="CM99" s="38"/>
      <c r="CN99" s="38"/>
      <c r="CO99" s="38"/>
      <c r="CP99" s="38"/>
      <c r="CQ99" s="38"/>
      <c r="CR99" s="38"/>
      <c r="CS99" s="38"/>
      <c r="CT99" s="38"/>
      <c r="CU99" s="38"/>
      <c r="CV99" s="38"/>
      <c r="CW99" s="38"/>
      <c r="CX99" s="38"/>
      <c r="CY99" s="38"/>
      <c r="CZ99" s="38"/>
      <c r="DA99" s="38"/>
      <c r="DB99" s="38"/>
      <c r="DC99" s="38"/>
      <c r="DD99" s="38"/>
      <c r="DE99" s="38"/>
      <c r="DF99" s="38"/>
      <c r="DG99" s="38"/>
      <c r="DH99" s="38"/>
      <c r="DI99" s="38"/>
      <c r="DJ99" s="38"/>
      <c r="DK99" s="38"/>
      <c r="DL99" s="38"/>
      <c r="DM99" s="38"/>
      <c r="DN99" s="38"/>
      <c r="DO99" s="38"/>
      <c r="DP99" s="38"/>
      <c r="DQ99" s="38"/>
      <c r="DR99" s="38"/>
      <c r="DS99" s="38"/>
      <c r="DT99" s="38"/>
      <c r="DU99" s="38"/>
      <c r="DV99" s="38"/>
      <c r="DW99" s="38"/>
      <c r="DX99" s="38"/>
      <c r="DY99" s="38"/>
      <c r="DZ99" s="38"/>
      <c r="EA99" s="38"/>
      <c r="EB99" s="38"/>
      <c r="EC99" s="38"/>
      <c r="ED99" s="38"/>
      <c r="EE99" s="38"/>
      <c r="EF99" s="38"/>
      <c r="EG99" s="38"/>
      <c r="EH99" s="38"/>
      <c r="EI99" s="38"/>
      <c r="EJ99" s="38"/>
      <c r="EK99" s="38"/>
      <c r="EL99" s="38"/>
      <c r="EM99" s="38"/>
      <c r="EN99" s="38"/>
      <c r="EO99" s="38"/>
      <c r="EP99" s="38"/>
      <c r="EQ99" s="38"/>
      <c r="ER99" s="38"/>
      <c r="ES99" s="38"/>
      <c r="ET99" s="38"/>
      <c r="EU99" s="38"/>
      <c r="EV99" s="38"/>
      <c r="EW99" s="38"/>
      <c r="EX99" s="38"/>
      <c r="EY99" s="38"/>
      <c r="EZ99" s="38"/>
      <c r="FA99" s="38"/>
      <c r="FB99" s="38"/>
      <c r="FC99" s="38"/>
      <c r="FD99" s="38"/>
      <c r="FE99" s="38"/>
      <c r="FF99" s="38"/>
      <c r="FG99" s="38"/>
      <c r="FH99" s="38"/>
      <c r="FI99" s="38"/>
      <c r="FJ99" s="38"/>
      <c r="FK99" s="38"/>
      <c r="FL99" s="38"/>
      <c r="FM99" s="38"/>
      <c r="FN99" s="38"/>
      <c r="FO99" s="38"/>
      <c r="FP99" s="38"/>
      <c r="FQ99" s="38"/>
      <c r="FR99" s="38"/>
      <c r="FS99" s="38"/>
      <c r="FT99" s="38"/>
      <c r="FU99" s="38"/>
      <c r="FV99" s="38"/>
      <c r="FW99" s="38"/>
      <c r="FX99" s="38"/>
      <c r="FY99" s="38"/>
      <c r="FZ99" s="38"/>
      <c r="GA99" s="38"/>
      <c r="GB99" s="38"/>
      <c r="GC99" s="38"/>
      <c r="GD99" s="38"/>
      <c r="GE99" s="38"/>
      <c r="GF99" s="38"/>
      <c r="GG99" s="38"/>
      <c r="GH99" s="38"/>
      <c r="GI99" s="38"/>
      <c r="GJ99" s="38"/>
      <c r="GK99" s="38"/>
      <c r="GL99" s="38"/>
      <c r="GM99" s="38"/>
      <c r="GN99" s="38"/>
      <c r="GO99" s="38"/>
      <c r="GP99" s="38"/>
      <c r="GQ99" s="38"/>
      <c r="GR99" s="38"/>
      <c r="GS99" s="38"/>
      <c r="GT99" s="38"/>
      <c r="GU99" s="38"/>
      <c r="GV99" s="38"/>
      <c r="GW99" s="38"/>
      <c r="GX99" s="38"/>
      <c r="GY99" s="38"/>
      <c r="GZ99" s="38"/>
      <c r="HA99" s="38"/>
      <c r="HB99" s="38"/>
      <c r="HC99" s="38"/>
      <c r="HD99" s="38"/>
      <c r="HE99" s="38"/>
      <c r="HF99" s="38"/>
      <c r="HG99" s="38"/>
      <c r="HH99" s="38"/>
      <c r="HI99" s="38"/>
      <c r="HJ99" s="38"/>
      <c r="HK99" s="38"/>
      <c r="HL99" s="38"/>
      <c r="HM99" s="38"/>
      <c r="HN99" s="38"/>
      <c r="HO99" s="38"/>
      <c r="HP99" s="38"/>
      <c r="HQ99" s="38"/>
      <c r="HR99" s="38"/>
      <c r="HS99" s="38"/>
      <c r="HT99" s="38"/>
      <c r="HU99" s="38"/>
      <c r="HV99" s="38"/>
      <c r="HW99" s="38"/>
      <c r="HX99" s="38"/>
      <c r="HY99" s="38"/>
      <c r="HZ99" s="38"/>
      <c r="IA99" s="50"/>
      <c r="IB99" s="50"/>
      <c r="IC99" s="38"/>
      <c r="ID99" s="38"/>
      <c r="IE99" s="38"/>
      <c r="IF99" s="38"/>
      <c r="IG99" s="38"/>
      <c r="IH99" s="38"/>
      <c r="II99" s="38"/>
      <c r="IJ99" s="38"/>
      <c r="IK99" s="38"/>
      <c r="IL99" s="38"/>
      <c r="IM99" s="38"/>
      <c r="IN99" s="38"/>
      <c r="IO99" s="38"/>
      <c r="IP99" s="38"/>
      <c r="IQ99" s="38"/>
      <c r="IR99" s="38"/>
      <c r="IS99" s="38"/>
      <c r="IT99" s="38"/>
      <c r="IU99" s="38"/>
      <c r="IV99" s="38"/>
      <c r="IW99" s="38"/>
      <c r="IX99" s="38"/>
      <c r="IY99" s="38"/>
      <c r="IZ99" s="38"/>
      <c r="JA99" s="38"/>
      <c r="JB99" s="38"/>
      <c r="JC99" s="38"/>
      <c r="JD99" s="38"/>
      <c r="JE99" s="38"/>
      <c r="JF99" s="38"/>
      <c r="JG99" s="38"/>
      <c r="JH99" s="38"/>
      <c r="JI99" s="38"/>
      <c r="JJ99" s="38"/>
      <c r="JK99" s="38"/>
      <c r="JL99" s="38"/>
      <c r="JM99" s="38"/>
      <c r="JN99" s="38"/>
      <c r="JO99" s="38"/>
      <c r="JP99" s="38"/>
      <c r="JQ99" s="38"/>
      <c r="JR99" s="38"/>
      <c r="JS99" s="38"/>
      <c r="JT99" s="38"/>
      <c r="JU99" s="38"/>
      <c r="JV99" s="38"/>
      <c r="JW99" s="38"/>
      <c r="JX99" s="38"/>
      <c r="JY99" s="38"/>
      <c r="JZ99" s="38"/>
      <c r="KA99" s="38"/>
      <c r="KB99" s="38"/>
      <c r="KC99" s="38"/>
      <c r="KD99" s="38"/>
      <c r="KE99" s="38"/>
      <c r="KF99" s="38"/>
      <c r="KG99" s="38"/>
      <c r="KH99" s="38"/>
      <c r="KI99" s="38"/>
      <c r="KJ99" s="38"/>
      <c r="KK99" s="38"/>
      <c r="KL99" s="38"/>
      <c r="KM99" s="38"/>
      <c r="KN99" s="38"/>
      <c r="KO99" s="38"/>
      <c r="KP99" s="38"/>
      <c r="KQ99" s="38"/>
      <c r="KR99" s="38"/>
      <c r="KS99" s="38"/>
      <c r="KT99" s="38"/>
      <c r="KU99" s="38"/>
      <c r="KV99" s="38"/>
      <c r="KW99" s="38"/>
      <c r="KX99" s="38"/>
      <c r="KY99" s="38"/>
      <c r="KZ99" s="38"/>
      <c r="LA99" s="38"/>
      <c r="LB99" s="38"/>
      <c r="LC99" s="38"/>
      <c r="LD99" s="38"/>
      <c r="LE99" s="38"/>
      <c r="LF99" s="38"/>
      <c r="LG99" s="38"/>
      <c r="LH99" s="38"/>
      <c r="LI99" s="38"/>
      <c r="LJ99" s="38"/>
      <c r="LK99" s="38"/>
      <c r="LL99" s="38"/>
      <c r="LM99" s="38"/>
      <c r="LN99" s="38"/>
      <c r="LO99" s="38"/>
      <c r="LP99" s="38"/>
      <c r="LQ99" s="38"/>
      <c r="LR99" s="38"/>
      <c r="LS99" s="38"/>
      <c r="LT99" s="38"/>
      <c r="LU99" s="38"/>
      <c r="LV99" s="38"/>
      <c r="LW99" s="38"/>
      <c r="LX99" s="38"/>
      <c r="LY99" s="38"/>
      <c r="LZ99" s="38"/>
      <c r="MA99" s="38"/>
      <c r="MB99" s="38"/>
      <c r="MC99" s="38"/>
      <c r="MD99" s="38"/>
      <c r="ME99" s="38"/>
      <c r="MF99" s="38"/>
      <c r="MG99" s="38"/>
      <c r="MH99" s="38"/>
      <c r="MI99" s="38"/>
      <c r="MJ99" s="38"/>
      <c r="MK99" s="38"/>
      <c r="ML99" s="38"/>
      <c r="MM99" s="38"/>
      <c r="MN99" s="38"/>
      <c r="MO99" s="38"/>
      <c r="MP99" s="38"/>
      <c r="MQ99" s="38"/>
      <c r="MR99" s="38"/>
      <c r="MS99" s="38"/>
      <c r="MT99" s="38"/>
      <c r="MU99" s="38"/>
      <c r="MV99" s="38"/>
      <c r="MW99" s="38"/>
      <c r="MX99" s="38"/>
      <c r="MY99" s="38"/>
      <c r="MZ99" s="38"/>
      <c r="NA99" s="38"/>
      <c r="NB99" s="38"/>
      <c r="NC99" s="38"/>
      <c r="ND99" s="38"/>
      <c r="NE99" s="38"/>
      <c r="NF99" s="38"/>
      <c r="NG99" s="38"/>
      <c r="NH99" s="38"/>
      <c r="NI99" s="38"/>
      <c r="NJ99" s="38"/>
      <c r="NK99" s="38"/>
      <c r="NL99" s="38"/>
      <c r="NM99" s="38"/>
      <c r="NN99" s="38"/>
      <c r="NO99" s="38"/>
      <c r="NP99" s="38"/>
      <c r="NQ99" s="38"/>
      <c r="NR99" s="38"/>
      <c r="NS99" s="38"/>
      <c r="NT99" s="38"/>
      <c r="NU99" s="38"/>
      <c r="NV99" s="38"/>
      <c r="NW99" s="38"/>
      <c r="NX99" s="38"/>
      <c r="NY99" s="38"/>
      <c r="NZ99" s="38"/>
      <c r="OA99" s="38"/>
      <c r="OB99" s="38"/>
      <c r="OC99" s="38"/>
      <c r="OD99" s="38"/>
      <c r="OE99" s="38"/>
      <c r="OF99" s="38"/>
      <c r="OG99" s="38"/>
      <c r="OH99" s="38"/>
      <c r="OI99" s="38"/>
      <c r="OJ99" s="38"/>
      <c r="OK99" s="38"/>
      <c r="OL99" s="38"/>
      <c r="OM99" s="38"/>
      <c r="ON99" s="38"/>
      <c r="OO99" s="38"/>
      <c r="OP99" s="38"/>
      <c r="OQ99" s="38"/>
      <c r="OR99" s="38"/>
      <c r="OS99" s="38"/>
      <c r="OT99" s="38"/>
      <c r="OU99" s="38"/>
      <c r="OV99" s="38"/>
      <c r="OW99" s="38"/>
      <c r="OX99" s="38"/>
      <c r="OY99" s="38"/>
      <c r="OZ99" s="38"/>
      <c r="PA99" s="38"/>
      <c r="PB99" s="38"/>
      <c r="PC99" s="38"/>
      <c r="PD99" s="38"/>
      <c r="PE99" s="38"/>
      <c r="PF99" s="38"/>
      <c r="PG99" s="38"/>
      <c r="PH99" s="38"/>
      <c r="PI99" s="38"/>
      <c r="PJ99" s="38"/>
      <c r="PK99" s="38"/>
      <c r="PL99" s="38"/>
      <c r="PM99" s="38"/>
      <c r="PN99" s="38"/>
      <c r="PO99" s="38"/>
      <c r="PP99" s="38"/>
      <c r="PQ99" s="38"/>
      <c r="PR99" s="38"/>
      <c r="PS99" s="38"/>
      <c r="PT99" s="38"/>
      <c r="PU99" s="38"/>
      <c r="PV99" s="38"/>
      <c r="PW99" s="38"/>
      <c r="PX99" s="38"/>
      <c r="PY99" s="38"/>
      <c r="PZ99" s="38"/>
      <c r="QA99" s="38"/>
      <c r="QB99" s="38"/>
      <c r="QC99" s="38"/>
      <c r="QD99" s="38"/>
      <c r="QE99" s="38"/>
      <c r="QF99" s="38"/>
      <c r="QG99" s="38"/>
      <c r="QH99" s="38"/>
      <c r="QI99" s="38"/>
      <c r="QJ99" s="38"/>
      <c r="QK99" s="38"/>
      <c r="QL99" s="38"/>
      <c r="QM99" s="38"/>
      <c r="QN99" s="38"/>
      <c r="QO99" s="38"/>
      <c r="QP99" s="38"/>
      <c r="QQ99" s="38"/>
      <c r="QR99" s="38"/>
      <c r="QS99" s="38"/>
      <c r="QT99" s="38"/>
      <c r="QU99" s="38"/>
      <c r="QV99" s="38"/>
      <c r="QW99" s="38"/>
      <c r="QX99" s="38"/>
      <c r="QY99" s="38"/>
      <c r="QZ99" s="38"/>
      <c r="RA99" s="38"/>
      <c r="RB99" s="38"/>
      <c r="RC99" s="38"/>
      <c r="RD99" s="38"/>
      <c r="RE99" s="38"/>
      <c r="RF99" s="38"/>
      <c r="RG99" s="38"/>
      <c r="RH99" s="38"/>
      <c r="RI99" s="38"/>
      <c r="RJ99" s="38"/>
      <c r="RK99" s="38"/>
      <c r="RL99" s="38"/>
      <c r="RM99" s="38"/>
      <c r="RN99" s="38"/>
      <c r="RO99" s="38"/>
      <c r="RP99" s="38"/>
      <c r="RQ99" s="38"/>
      <c r="RR99" s="38"/>
      <c r="RS99" s="38"/>
      <c r="RT99" s="38"/>
      <c r="RU99" s="38"/>
      <c r="RV99" s="38"/>
      <c r="RW99" s="38"/>
      <c r="RX99" s="38"/>
      <c r="RY99" s="38"/>
      <c r="RZ99" s="38"/>
      <c r="SA99" s="38"/>
      <c r="SB99" s="38"/>
      <c r="SC99" s="38"/>
      <c r="SD99" s="38"/>
      <c r="SE99" s="38"/>
      <c r="SF99" s="38"/>
      <c r="SG99" s="38"/>
      <c r="SH99" s="38"/>
      <c r="SI99" s="38"/>
      <c r="SJ99" s="38"/>
      <c r="SK99" s="38"/>
      <c r="SL99" s="38"/>
      <c r="SM99" s="38"/>
      <c r="SN99" s="38"/>
      <c r="SO99" s="38"/>
      <c r="SP99" s="38"/>
      <c r="SQ99" s="38"/>
      <c r="SR99" s="38"/>
      <c r="SS99" s="38"/>
      <c r="ST99" s="38"/>
      <c r="SU99" s="38"/>
      <c r="SV99" s="38"/>
      <c r="SW99" s="38"/>
      <c r="SX99" s="38"/>
      <c r="SY99" s="38"/>
      <c r="SZ99" s="38"/>
      <c r="TA99" s="38"/>
      <c r="TB99" s="38"/>
      <c r="TC99" s="38"/>
      <c r="TD99" s="38"/>
      <c r="TE99" s="38"/>
      <c r="TF99" s="38"/>
      <c r="TG99" s="38"/>
      <c r="TH99" s="38"/>
      <c r="TI99" s="38"/>
      <c r="TJ99" s="38"/>
      <c r="TK99" s="38"/>
      <c r="TL99" s="38"/>
      <c r="TM99" s="38"/>
      <c r="TN99" s="38"/>
      <c r="TO99" s="38"/>
      <c r="TP99" s="38"/>
      <c r="TQ99" s="38"/>
      <c r="TR99" s="38"/>
      <c r="TS99" s="38"/>
      <c r="TT99" s="38"/>
      <c r="TU99" s="38"/>
      <c r="TV99" s="38"/>
      <c r="TW99" s="38"/>
      <c r="TX99" s="38"/>
      <c r="TY99" s="38"/>
      <c r="TZ99" s="38"/>
      <c r="UA99" s="38"/>
      <c r="UB99" s="38"/>
      <c r="UC99" s="38"/>
      <c r="UD99" s="38"/>
      <c r="UE99" s="38"/>
      <c r="UF99" s="38"/>
      <c r="UG99" s="38"/>
      <c r="UH99" s="38"/>
      <c r="UI99" s="38"/>
      <c r="UJ99" s="38"/>
      <c r="UK99" s="38"/>
      <c r="UL99" s="38"/>
      <c r="UM99" s="38"/>
      <c r="UN99" s="38"/>
      <c r="UO99" s="38"/>
      <c r="UP99" s="38"/>
      <c r="UQ99" s="38"/>
      <c r="UR99" s="38"/>
      <c r="US99" s="38"/>
      <c r="UT99" s="38"/>
      <c r="UU99" s="38"/>
      <c r="UV99" s="38"/>
      <c r="UW99" s="38"/>
      <c r="UX99" s="38"/>
      <c r="UY99" s="38"/>
      <c r="UZ99" s="38"/>
      <c r="VA99" s="38"/>
      <c r="VB99" s="38"/>
      <c r="VC99" s="38"/>
      <c r="VD99" s="38"/>
      <c r="VE99" s="38"/>
      <c r="VF99" s="38"/>
      <c r="VG99" s="38"/>
      <c r="VH99" s="38"/>
      <c r="VI99" s="38"/>
      <c r="VJ99" s="38"/>
      <c r="VK99" s="38"/>
      <c r="VL99" s="38"/>
      <c r="VM99" s="38"/>
      <c r="VN99" s="38"/>
      <c r="VO99" s="38"/>
      <c r="VP99" s="38"/>
      <c r="VQ99" s="38"/>
      <c r="VR99" s="38"/>
      <c r="VS99" s="38"/>
      <c r="VT99" s="38"/>
      <c r="VU99" s="38"/>
      <c r="VV99" s="38"/>
      <c r="VW99" s="38"/>
      <c r="VX99" s="38"/>
      <c r="VY99" s="38"/>
      <c r="VZ99" s="38"/>
      <c r="WA99" s="38"/>
      <c r="WB99" s="38"/>
      <c r="WC99" s="38"/>
      <c r="WD99" s="38"/>
      <c r="WE99" s="38"/>
      <c r="WF99" s="38"/>
      <c r="WG99" s="38"/>
      <c r="WH99" s="38"/>
      <c r="WI99" s="38"/>
      <c r="WJ99" s="38"/>
      <c r="WK99" s="38"/>
      <c r="WL99" s="38"/>
      <c r="WM99" s="38"/>
      <c r="WN99" s="38"/>
      <c r="WO99" s="38"/>
      <c r="WP99" s="38"/>
      <c r="WQ99" s="38"/>
      <c r="WR99" s="38"/>
      <c r="WS99" s="38"/>
      <c r="WT99" s="38"/>
      <c r="WU99" s="38"/>
      <c r="WV99" s="38"/>
      <c r="WW99" s="38"/>
      <c r="WX99" s="38"/>
      <c r="WY99" s="38"/>
      <c r="WZ99" s="38"/>
      <c r="XA99" s="38"/>
      <c r="XB99" s="38"/>
      <c r="XC99" s="38"/>
      <c r="XD99" s="38"/>
      <c r="XE99" s="38"/>
      <c r="XF99" s="38"/>
      <c r="XG99" s="38"/>
      <c r="XH99" s="38"/>
      <c r="XI99" s="38"/>
      <c r="XJ99" s="38"/>
      <c r="XK99" s="38"/>
      <c r="XL99" s="38"/>
      <c r="XM99" s="38"/>
      <c r="XN99" s="38"/>
      <c r="XO99" s="38"/>
      <c r="XP99" s="38"/>
      <c r="XQ99" s="38"/>
      <c r="XR99" s="38"/>
      <c r="XS99" s="38"/>
      <c r="XT99" s="38"/>
      <c r="XU99" s="38"/>
      <c r="XV99" s="38"/>
      <c r="XW99" s="38"/>
      <c r="XX99" s="38"/>
      <c r="XY99" s="38"/>
      <c r="XZ99" s="38"/>
      <c r="YA99" s="38"/>
      <c r="YB99" s="38"/>
      <c r="YC99" s="38"/>
      <c r="YD99" s="38"/>
      <c r="YE99" s="38"/>
      <c r="YF99" s="38"/>
      <c r="YG99" s="38"/>
      <c r="YH99" s="38"/>
      <c r="YI99" s="38"/>
      <c r="YJ99" s="38"/>
      <c r="YK99" s="38"/>
      <c r="YL99" s="38"/>
      <c r="YM99" s="38"/>
      <c r="YN99" s="38"/>
      <c r="YO99" s="38"/>
      <c r="YP99" s="38"/>
      <c r="YQ99" s="38"/>
      <c r="YR99" s="38"/>
    </row>
    <row r="100" spans="1:668" s="39" customFormat="1" ht="15.75" x14ac:dyDescent="0.25">
      <c r="A100" s="4" t="s">
        <v>194</v>
      </c>
      <c r="B100" s="5" t="s">
        <v>98</v>
      </c>
      <c r="C100" s="5" t="s">
        <v>73</v>
      </c>
      <c r="D100" s="10">
        <v>44652</v>
      </c>
      <c r="E100" s="10" t="s">
        <v>114</v>
      </c>
      <c r="F100" s="132">
        <v>32000</v>
      </c>
      <c r="G100" s="176">
        <v>918.4</v>
      </c>
      <c r="H100" s="183">
        <v>0</v>
      </c>
      <c r="I100" s="184">
        <v>972.8</v>
      </c>
      <c r="J100" s="186">
        <v>25</v>
      </c>
      <c r="K100" s="183">
        <v>1916.2</v>
      </c>
      <c r="L100" s="176">
        <v>30083.8</v>
      </c>
      <c r="O100" s="38"/>
      <c r="P100" s="38"/>
      <c r="Q100" s="38"/>
      <c r="R100" s="38"/>
      <c r="S100" s="38"/>
      <c r="T100" s="38"/>
      <c r="U100" s="38"/>
      <c r="V100" s="38"/>
      <c r="W100" s="38"/>
      <c r="X100" s="38"/>
      <c r="Y100" s="38"/>
      <c r="Z100" s="38"/>
      <c r="AA100" s="38"/>
      <c r="AB100" s="38"/>
      <c r="AC100" s="38"/>
      <c r="AD100" s="38"/>
      <c r="AE100" s="38"/>
      <c r="AF100" s="38"/>
      <c r="AG100" s="45"/>
      <c r="AH100" s="45"/>
      <c r="AI100" s="45"/>
      <c r="AJ100" s="45"/>
      <c r="AK100" s="45"/>
      <c r="AL100" s="45"/>
      <c r="AM100" s="45"/>
      <c r="AN100" s="45"/>
      <c r="AO100" s="45"/>
      <c r="AP100" s="45"/>
      <c r="AQ100" s="45"/>
      <c r="AR100" s="38"/>
      <c r="AS100" s="38"/>
      <c r="AT100" s="38"/>
      <c r="AU100" s="38"/>
      <c r="AV100" s="38"/>
      <c r="AW100" s="38"/>
      <c r="AX100" s="38"/>
      <c r="AY100" s="38"/>
      <c r="AZ100" s="38"/>
      <c r="BA100" s="38"/>
      <c r="BB100" s="38"/>
      <c r="BC100" s="38"/>
      <c r="BD100" s="38"/>
      <c r="BE100" s="38"/>
      <c r="BF100" s="38"/>
      <c r="BG100" s="38"/>
      <c r="BH100" s="38"/>
      <c r="BI100" s="38"/>
      <c r="BJ100" s="38"/>
      <c r="BK100" s="38"/>
      <c r="BL100" s="38"/>
      <c r="BM100" s="38"/>
      <c r="BN100" s="38"/>
      <c r="BO100" s="38"/>
      <c r="BP100" s="38"/>
      <c r="BQ100" s="38"/>
      <c r="BR100" s="38"/>
      <c r="BS100" s="38"/>
      <c r="BT100" s="38"/>
      <c r="BU100" s="38"/>
      <c r="BV100" s="38"/>
      <c r="BW100" s="38"/>
      <c r="BX100" s="38"/>
      <c r="BY100" s="38"/>
      <c r="BZ100" s="38"/>
      <c r="CA100" s="38"/>
      <c r="CB100" s="38"/>
      <c r="CC100" s="38"/>
      <c r="CD100" s="38"/>
      <c r="CE100" s="38"/>
      <c r="CF100" s="38"/>
      <c r="CG100" s="38"/>
      <c r="CH100" s="38"/>
      <c r="CI100" s="38"/>
      <c r="CJ100" s="38"/>
      <c r="CK100" s="38"/>
      <c r="CL100" s="38"/>
      <c r="CM100" s="38"/>
      <c r="CN100" s="38"/>
      <c r="CO100" s="38"/>
      <c r="CP100" s="38"/>
      <c r="CQ100" s="38"/>
      <c r="CR100" s="38"/>
      <c r="CS100" s="38"/>
      <c r="CT100" s="38"/>
      <c r="CU100" s="38"/>
      <c r="CV100" s="38"/>
      <c r="CW100" s="38"/>
      <c r="CX100" s="38"/>
      <c r="CY100" s="38"/>
      <c r="CZ100" s="38"/>
      <c r="DA100" s="38"/>
      <c r="DB100" s="38"/>
      <c r="DC100" s="38"/>
      <c r="DD100" s="38"/>
      <c r="DE100" s="38"/>
      <c r="DF100" s="38"/>
      <c r="DG100" s="38"/>
      <c r="DH100" s="38"/>
      <c r="DI100" s="38"/>
      <c r="DJ100" s="38"/>
      <c r="DK100" s="38"/>
      <c r="DL100" s="38"/>
      <c r="DM100" s="38"/>
      <c r="DN100" s="38"/>
      <c r="DO100" s="38"/>
      <c r="DP100" s="38"/>
      <c r="DQ100" s="38"/>
      <c r="DR100" s="38"/>
      <c r="DS100" s="38"/>
      <c r="DT100" s="38"/>
      <c r="DU100" s="38"/>
      <c r="DV100" s="38"/>
      <c r="DW100" s="38"/>
      <c r="DX100" s="38"/>
      <c r="DY100" s="38"/>
      <c r="DZ100" s="38"/>
      <c r="EA100" s="38"/>
      <c r="EB100" s="38"/>
      <c r="EC100" s="38"/>
      <c r="ED100" s="38"/>
      <c r="EE100" s="38"/>
      <c r="EF100" s="38"/>
      <c r="EG100" s="38"/>
      <c r="EH100" s="38"/>
      <c r="EI100" s="38"/>
      <c r="EJ100" s="38"/>
      <c r="EK100" s="38"/>
      <c r="EL100" s="38"/>
      <c r="EM100" s="38"/>
      <c r="EN100" s="38"/>
      <c r="EO100" s="38"/>
      <c r="EP100" s="38"/>
      <c r="EQ100" s="38"/>
      <c r="ER100" s="38"/>
      <c r="ES100" s="38"/>
      <c r="ET100" s="38"/>
      <c r="EU100" s="38"/>
      <c r="EV100" s="38"/>
      <c r="EW100" s="38"/>
      <c r="EX100" s="38"/>
      <c r="EY100" s="38"/>
      <c r="EZ100" s="38"/>
      <c r="FA100" s="38"/>
      <c r="FB100" s="38"/>
      <c r="FC100" s="38"/>
      <c r="FD100" s="38"/>
      <c r="FE100" s="38"/>
      <c r="FF100" s="38"/>
      <c r="FG100" s="38"/>
      <c r="FH100" s="38"/>
      <c r="FI100" s="38"/>
      <c r="FJ100" s="38"/>
      <c r="FK100" s="38"/>
      <c r="FL100" s="38"/>
      <c r="FM100" s="38"/>
      <c r="FN100" s="38"/>
      <c r="FO100" s="38"/>
      <c r="FP100" s="38"/>
      <c r="FQ100" s="38"/>
      <c r="FR100" s="38"/>
      <c r="FS100" s="38"/>
      <c r="FT100" s="38"/>
      <c r="FU100" s="38"/>
      <c r="FV100" s="38"/>
      <c r="FW100" s="38"/>
      <c r="FX100" s="38"/>
      <c r="FY100" s="38"/>
      <c r="FZ100" s="38"/>
      <c r="GA100" s="38"/>
      <c r="GB100" s="38"/>
      <c r="GC100" s="38"/>
      <c r="GD100" s="38"/>
      <c r="GE100" s="38"/>
      <c r="GF100" s="38"/>
      <c r="GG100" s="38"/>
      <c r="GH100" s="38"/>
      <c r="GI100" s="38"/>
      <c r="GJ100" s="38"/>
      <c r="GK100" s="38"/>
      <c r="GL100" s="38"/>
      <c r="GM100" s="38"/>
      <c r="GN100" s="38"/>
      <c r="GO100" s="38"/>
      <c r="GP100" s="38"/>
      <c r="GQ100" s="38"/>
      <c r="GR100" s="38"/>
      <c r="GS100" s="38"/>
      <c r="GT100" s="38"/>
      <c r="GU100" s="38"/>
      <c r="GV100" s="38"/>
      <c r="GW100" s="38"/>
      <c r="GX100" s="38"/>
      <c r="GY100" s="38"/>
      <c r="GZ100" s="38"/>
      <c r="HA100" s="38"/>
      <c r="HB100" s="38"/>
      <c r="HC100" s="38"/>
      <c r="HD100" s="38"/>
      <c r="HE100" s="38"/>
      <c r="HF100" s="38"/>
      <c r="HG100" s="38"/>
      <c r="HH100" s="38"/>
      <c r="HI100" s="38"/>
      <c r="HJ100" s="38"/>
      <c r="HK100" s="38"/>
      <c r="HL100" s="38"/>
      <c r="HM100" s="38"/>
      <c r="HN100" s="38"/>
      <c r="HO100" s="38"/>
      <c r="HP100" s="38"/>
      <c r="HQ100" s="38"/>
      <c r="HR100" s="38"/>
      <c r="HS100" s="38"/>
      <c r="HT100" s="38"/>
      <c r="HU100" s="38"/>
      <c r="HV100" s="38"/>
      <c r="HW100" s="38"/>
      <c r="HX100" s="38"/>
      <c r="HY100" s="38"/>
      <c r="HZ100" s="38"/>
      <c r="IA100" s="50"/>
      <c r="IB100" s="50"/>
      <c r="IC100" s="38"/>
      <c r="ID100" s="38"/>
      <c r="IE100" s="38"/>
      <c r="IF100" s="38"/>
      <c r="IG100" s="38"/>
      <c r="IH100" s="38"/>
      <c r="II100" s="38"/>
      <c r="IJ100" s="38"/>
      <c r="IK100" s="38"/>
      <c r="IL100" s="38"/>
      <c r="IM100" s="38"/>
      <c r="IN100" s="38"/>
      <c r="IO100" s="38"/>
      <c r="IP100" s="38"/>
      <c r="IQ100" s="38"/>
      <c r="IR100" s="38"/>
      <c r="IS100" s="38"/>
      <c r="IT100" s="38"/>
      <c r="IU100" s="38"/>
      <c r="IV100" s="38"/>
      <c r="IW100" s="38"/>
      <c r="IX100" s="38"/>
      <c r="IY100" s="38"/>
      <c r="IZ100" s="38"/>
      <c r="JA100" s="38"/>
      <c r="JB100" s="38"/>
      <c r="JC100" s="38"/>
      <c r="JD100" s="38"/>
      <c r="JE100" s="38"/>
      <c r="JF100" s="38"/>
      <c r="JG100" s="38"/>
      <c r="JH100" s="38"/>
      <c r="JI100" s="38"/>
      <c r="JJ100" s="38"/>
      <c r="JK100" s="38"/>
      <c r="JL100" s="38"/>
      <c r="JM100" s="38"/>
      <c r="JN100" s="38"/>
      <c r="JO100" s="38"/>
      <c r="JP100" s="38"/>
      <c r="JQ100" s="38"/>
      <c r="JR100" s="38"/>
      <c r="JS100" s="38"/>
      <c r="JT100" s="38"/>
      <c r="JU100" s="38"/>
      <c r="JV100" s="38"/>
      <c r="JW100" s="38"/>
      <c r="JX100" s="38"/>
      <c r="JY100" s="38"/>
      <c r="JZ100" s="38"/>
      <c r="KA100" s="38"/>
      <c r="KB100" s="38"/>
      <c r="KC100" s="38"/>
      <c r="KD100" s="38"/>
      <c r="KE100" s="38"/>
      <c r="KF100" s="38"/>
      <c r="KG100" s="38"/>
      <c r="KH100" s="38"/>
      <c r="KI100" s="38"/>
      <c r="KJ100" s="38"/>
      <c r="KK100" s="38"/>
      <c r="KL100" s="38"/>
      <c r="KM100" s="38"/>
      <c r="KN100" s="38"/>
      <c r="KO100" s="38"/>
      <c r="KP100" s="38"/>
      <c r="KQ100" s="38"/>
      <c r="KR100" s="38"/>
      <c r="KS100" s="38"/>
      <c r="KT100" s="38"/>
      <c r="KU100" s="38"/>
      <c r="KV100" s="38"/>
      <c r="KW100" s="38"/>
      <c r="KX100" s="38"/>
      <c r="KY100" s="38"/>
      <c r="KZ100" s="38"/>
      <c r="LA100" s="38"/>
      <c r="LB100" s="38"/>
      <c r="LC100" s="38"/>
      <c r="LD100" s="38"/>
      <c r="LE100" s="38"/>
      <c r="LF100" s="38"/>
      <c r="LG100" s="38"/>
      <c r="LH100" s="38"/>
      <c r="LI100" s="38"/>
      <c r="LJ100" s="38"/>
      <c r="LK100" s="38"/>
      <c r="LL100" s="38"/>
      <c r="LM100" s="38"/>
      <c r="LN100" s="38"/>
      <c r="LO100" s="38"/>
      <c r="LP100" s="38"/>
      <c r="LQ100" s="38"/>
      <c r="LR100" s="38"/>
      <c r="LS100" s="38"/>
      <c r="LT100" s="38"/>
      <c r="LU100" s="38"/>
      <c r="LV100" s="38"/>
      <c r="LW100" s="38"/>
      <c r="LX100" s="38"/>
      <c r="LY100" s="38"/>
      <c r="LZ100" s="38"/>
      <c r="MA100" s="38"/>
      <c r="MB100" s="38"/>
      <c r="MC100" s="38"/>
      <c r="MD100" s="38"/>
      <c r="ME100" s="38"/>
      <c r="MF100" s="38"/>
      <c r="MG100" s="38"/>
      <c r="MH100" s="38"/>
      <c r="MI100" s="38"/>
      <c r="MJ100" s="38"/>
      <c r="MK100" s="38"/>
      <c r="ML100" s="38"/>
      <c r="MM100" s="38"/>
      <c r="MN100" s="38"/>
      <c r="MO100" s="38"/>
      <c r="MP100" s="38"/>
      <c r="MQ100" s="38"/>
      <c r="MR100" s="38"/>
      <c r="MS100" s="38"/>
      <c r="MT100" s="38"/>
      <c r="MU100" s="38"/>
      <c r="MV100" s="38"/>
      <c r="MW100" s="38"/>
      <c r="MX100" s="38"/>
      <c r="MY100" s="38"/>
      <c r="MZ100" s="38"/>
      <c r="NA100" s="38"/>
      <c r="NB100" s="38"/>
      <c r="NC100" s="38"/>
      <c r="ND100" s="38"/>
      <c r="NE100" s="38"/>
      <c r="NF100" s="38"/>
      <c r="NG100" s="38"/>
      <c r="NH100" s="38"/>
      <c r="NI100" s="38"/>
      <c r="NJ100" s="38"/>
      <c r="NK100" s="38"/>
      <c r="NL100" s="38"/>
      <c r="NM100" s="38"/>
      <c r="NN100" s="38"/>
      <c r="NO100" s="38"/>
      <c r="NP100" s="38"/>
      <c r="NQ100" s="38"/>
      <c r="NR100" s="38"/>
      <c r="NS100" s="38"/>
      <c r="NT100" s="38"/>
      <c r="NU100" s="38"/>
      <c r="NV100" s="38"/>
      <c r="NW100" s="38"/>
      <c r="NX100" s="38"/>
      <c r="NY100" s="38"/>
      <c r="NZ100" s="38"/>
      <c r="OA100" s="38"/>
      <c r="OB100" s="38"/>
      <c r="OC100" s="38"/>
      <c r="OD100" s="38"/>
      <c r="OE100" s="38"/>
      <c r="OF100" s="38"/>
      <c r="OG100" s="38"/>
      <c r="OH100" s="38"/>
      <c r="OI100" s="38"/>
      <c r="OJ100" s="38"/>
      <c r="OK100" s="38"/>
      <c r="OL100" s="38"/>
      <c r="OM100" s="38"/>
      <c r="ON100" s="38"/>
      <c r="OO100" s="38"/>
      <c r="OP100" s="38"/>
      <c r="OQ100" s="38"/>
      <c r="OR100" s="38"/>
      <c r="OS100" s="38"/>
      <c r="OT100" s="38"/>
      <c r="OU100" s="38"/>
      <c r="OV100" s="38"/>
      <c r="OW100" s="38"/>
      <c r="OX100" s="38"/>
      <c r="OY100" s="38"/>
      <c r="OZ100" s="38"/>
      <c r="PA100" s="38"/>
      <c r="PB100" s="38"/>
      <c r="PC100" s="38"/>
      <c r="PD100" s="38"/>
      <c r="PE100" s="38"/>
      <c r="PF100" s="38"/>
      <c r="PG100" s="38"/>
      <c r="PH100" s="38"/>
      <c r="PI100" s="38"/>
      <c r="PJ100" s="38"/>
      <c r="PK100" s="38"/>
      <c r="PL100" s="38"/>
      <c r="PM100" s="38"/>
      <c r="PN100" s="38"/>
      <c r="PO100" s="38"/>
      <c r="PP100" s="38"/>
      <c r="PQ100" s="38"/>
      <c r="PR100" s="38"/>
      <c r="PS100" s="38"/>
      <c r="PT100" s="38"/>
      <c r="PU100" s="38"/>
      <c r="PV100" s="38"/>
      <c r="PW100" s="38"/>
      <c r="PX100" s="38"/>
      <c r="PY100" s="38"/>
      <c r="PZ100" s="38"/>
      <c r="QA100" s="38"/>
      <c r="QB100" s="38"/>
      <c r="QC100" s="38"/>
      <c r="QD100" s="38"/>
      <c r="QE100" s="38"/>
      <c r="QF100" s="38"/>
      <c r="QG100" s="38"/>
      <c r="QH100" s="38"/>
      <c r="QI100" s="38"/>
      <c r="QJ100" s="38"/>
      <c r="QK100" s="38"/>
      <c r="QL100" s="38"/>
      <c r="QM100" s="38"/>
      <c r="QN100" s="38"/>
      <c r="QO100" s="38"/>
      <c r="QP100" s="38"/>
      <c r="QQ100" s="38"/>
      <c r="QR100" s="38"/>
      <c r="QS100" s="38"/>
      <c r="QT100" s="38"/>
      <c r="QU100" s="38"/>
      <c r="QV100" s="38"/>
      <c r="QW100" s="38"/>
      <c r="QX100" s="38"/>
      <c r="QY100" s="38"/>
      <c r="QZ100" s="38"/>
      <c r="RA100" s="38"/>
      <c r="RB100" s="38"/>
      <c r="RC100" s="38"/>
      <c r="RD100" s="38"/>
      <c r="RE100" s="38"/>
      <c r="RF100" s="38"/>
      <c r="RG100" s="38"/>
      <c r="RH100" s="38"/>
      <c r="RI100" s="38"/>
      <c r="RJ100" s="38"/>
      <c r="RK100" s="38"/>
      <c r="RL100" s="38"/>
      <c r="RM100" s="38"/>
      <c r="RN100" s="38"/>
      <c r="RO100" s="38"/>
      <c r="RP100" s="38"/>
      <c r="RQ100" s="38"/>
      <c r="RR100" s="38"/>
      <c r="RS100" s="38"/>
      <c r="RT100" s="38"/>
      <c r="RU100" s="38"/>
      <c r="RV100" s="38"/>
      <c r="RW100" s="38"/>
      <c r="RX100" s="38"/>
      <c r="RY100" s="38"/>
      <c r="RZ100" s="38"/>
      <c r="SA100" s="38"/>
      <c r="SB100" s="38"/>
      <c r="SC100" s="38"/>
      <c r="SD100" s="38"/>
      <c r="SE100" s="38"/>
      <c r="SF100" s="38"/>
      <c r="SG100" s="38"/>
      <c r="SH100" s="38"/>
      <c r="SI100" s="38"/>
      <c r="SJ100" s="38"/>
      <c r="SK100" s="38"/>
      <c r="SL100" s="38"/>
      <c r="SM100" s="38"/>
      <c r="SN100" s="38"/>
      <c r="SO100" s="38"/>
      <c r="SP100" s="38"/>
      <c r="SQ100" s="38"/>
      <c r="SR100" s="38"/>
      <c r="SS100" s="38"/>
      <c r="ST100" s="38"/>
      <c r="SU100" s="38"/>
      <c r="SV100" s="38"/>
      <c r="SW100" s="38"/>
      <c r="SX100" s="38"/>
      <c r="SY100" s="38"/>
      <c r="SZ100" s="38"/>
      <c r="TA100" s="38"/>
      <c r="TB100" s="38"/>
      <c r="TC100" s="38"/>
      <c r="TD100" s="38"/>
      <c r="TE100" s="38"/>
      <c r="TF100" s="38"/>
      <c r="TG100" s="38"/>
      <c r="TH100" s="38"/>
      <c r="TI100" s="38"/>
      <c r="TJ100" s="38"/>
      <c r="TK100" s="38"/>
      <c r="TL100" s="38"/>
      <c r="TM100" s="38"/>
      <c r="TN100" s="38"/>
      <c r="TO100" s="38"/>
      <c r="TP100" s="38"/>
      <c r="TQ100" s="38"/>
      <c r="TR100" s="38"/>
      <c r="TS100" s="38"/>
      <c r="TT100" s="38"/>
      <c r="TU100" s="38"/>
      <c r="TV100" s="38"/>
      <c r="TW100" s="38"/>
      <c r="TX100" s="38"/>
      <c r="TY100" s="38"/>
      <c r="TZ100" s="38"/>
      <c r="UA100" s="38"/>
      <c r="UB100" s="38"/>
      <c r="UC100" s="38"/>
      <c r="UD100" s="38"/>
      <c r="UE100" s="38"/>
      <c r="UF100" s="38"/>
      <c r="UG100" s="38"/>
      <c r="UH100" s="38"/>
      <c r="UI100" s="38"/>
      <c r="UJ100" s="38"/>
      <c r="UK100" s="38"/>
      <c r="UL100" s="38"/>
      <c r="UM100" s="38"/>
      <c r="UN100" s="38"/>
      <c r="UO100" s="38"/>
      <c r="UP100" s="38"/>
      <c r="UQ100" s="38"/>
      <c r="UR100" s="38"/>
      <c r="US100" s="38"/>
      <c r="UT100" s="38"/>
      <c r="UU100" s="38"/>
      <c r="UV100" s="38"/>
      <c r="UW100" s="38"/>
      <c r="UX100" s="38"/>
      <c r="UY100" s="38"/>
      <c r="UZ100" s="38"/>
      <c r="VA100" s="38"/>
      <c r="VB100" s="38"/>
      <c r="VC100" s="38"/>
      <c r="VD100" s="38"/>
      <c r="VE100" s="38"/>
      <c r="VF100" s="38"/>
      <c r="VG100" s="38"/>
      <c r="VH100" s="38"/>
      <c r="VI100" s="38"/>
      <c r="VJ100" s="38"/>
      <c r="VK100" s="38"/>
      <c r="VL100" s="38"/>
      <c r="VM100" s="38"/>
      <c r="VN100" s="38"/>
      <c r="VO100" s="38"/>
      <c r="VP100" s="38"/>
      <c r="VQ100" s="38"/>
      <c r="VR100" s="38"/>
      <c r="VS100" s="38"/>
      <c r="VT100" s="38"/>
      <c r="VU100" s="38"/>
      <c r="VV100" s="38"/>
      <c r="VW100" s="38"/>
      <c r="VX100" s="38"/>
      <c r="VY100" s="38"/>
      <c r="VZ100" s="38"/>
      <c r="WA100" s="38"/>
      <c r="WB100" s="38"/>
      <c r="WC100" s="38"/>
      <c r="WD100" s="38"/>
      <c r="WE100" s="38"/>
      <c r="WF100" s="38"/>
      <c r="WG100" s="38"/>
      <c r="WH100" s="38"/>
      <c r="WI100" s="38"/>
      <c r="WJ100" s="38"/>
      <c r="WK100" s="38"/>
      <c r="WL100" s="38"/>
      <c r="WM100" s="38"/>
      <c r="WN100" s="38"/>
      <c r="WO100" s="38"/>
      <c r="WP100" s="38"/>
      <c r="WQ100" s="38"/>
      <c r="WR100" s="38"/>
      <c r="WS100" s="38"/>
      <c r="WT100" s="38"/>
      <c r="WU100" s="38"/>
      <c r="WV100" s="38"/>
      <c r="WW100" s="38"/>
      <c r="WX100" s="38"/>
      <c r="WY100" s="38"/>
      <c r="WZ100" s="38"/>
      <c r="XA100" s="38"/>
      <c r="XB100" s="38"/>
      <c r="XC100" s="38"/>
      <c r="XD100" s="38"/>
      <c r="XE100" s="38"/>
      <c r="XF100" s="38"/>
      <c r="XG100" s="38"/>
      <c r="XH100" s="38"/>
      <c r="XI100" s="38"/>
      <c r="XJ100" s="38"/>
      <c r="XK100" s="38"/>
      <c r="XL100" s="38"/>
      <c r="XM100" s="38"/>
      <c r="XN100" s="38"/>
      <c r="XO100" s="38"/>
      <c r="XP100" s="38"/>
      <c r="XQ100" s="38"/>
      <c r="XR100" s="38"/>
      <c r="XS100" s="38"/>
      <c r="XT100" s="38"/>
      <c r="XU100" s="38"/>
      <c r="XV100" s="38"/>
      <c r="XW100" s="38"/>
      <c r="XX100" s="38"/>
      <c r="XY100" s="38"/>
      <c r="XZ100" s="38"/>
      <c r="YA100" s="38"/>
      <c r="YB100" s="38"/>
      <c r="YC100" s="38"/>
      <c r="YD100" s="38"/>
      <c r="YE100" s="38"/>
      <c r="YF100" s="38"/>
      <c r="YG100" s="38"/>
      <c r="YH100" s="38"/>
      <c r="YI100" s="38"/>
      <c r="YJ100" s="38"/>
      <c r="YK100" s="38"/>
      <c r="YL100" s="38"/>
      <c r="YM100" s="38"/>
      <c r="YN100" s="38"/>
      <c r="YO100" s="38"/>
      <c r="YP100" s="38"/>
      <c r="YQ100" s="38"/>
      <c r="YR100" s="38"/>
    </row>
    <row r="101" spans="1:668" ht="18" customHeight="1" x14ac:dyDescent="0.25">
      <c r="A101" s="41" t="s">
        <v>14</v>
      </c>
      <c r="B101" s="12">
        <v>4</v>
      </c>
      <c r="C101" s="7"/>
      <c r="D101" s="41"/>
      <c r="E101" s="41"/>
      <c r="F101" s="148">
        <f>SUM(F97:F100)</f>
        <v>128000</v>
      </c>
      <c r="G101" s="163">
        <f t="shared" ref="G101:L101" si="15">SUM(G97:G100)</f>
        <v>3673.6</v>
      </c>
      <c r="H101" s="148">
        <f t="shared" si="15"/>
        <v>0</v>
      </c>
      <c r="I101" s="148">
        <f t="shared" si="15"/>
        <v>3891.2</v>
      </c>
      <c r="J101" s="148">
        <f t="shared" si="15"/>
        <v>100</v>
      </c>
      <c r="K101" s="148">
        <f t="shared" si="15"/>
        <v>7664.8</v>
      </c>
      <c r="L101" s="163">
        <f t="shared" si="15"/>
        <v>120335.2</v>
      </c>
      <c r="O101" s="47"/>
      <c r="P101" s="47"/>
      <c r="Q101" s="47"/>
      <c r="R101" s="47"/>
      <c r="S101" s="47"/>
      <c r="T101" s="47"/>
      <c r="U101" s="47"/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7"/>
      <c r="AS101" s="47"/>
      <c r="IA101" s="50"/>
      <c r="IB101" s="50"/>
    </row>
    <row r="102" spans="1:668" s="47" customFormat="1" ht="12.75" customHeight="1" x14ac:dyDescent="0.25">
      <c r="A102" s="39"/>
      <c r="B102" s="106"/>
      <c r="C102" s="66"/>
      <c r="D102" s="67"/>
      <c r="E102" s="67"/>
      <c r="F102" s="147"/>
      <c r="G102" s="166"/>
      <c r="H102" s="147"/>
      <c r="I102" s="147"/>
      <c r="J102" s="147"/>
      <c r="K102" s="147"/>
      <c r="L102" s="166"/>
    </row>
    <row r="103" spans="1:668" s="45" customFormat="1" ht="17.25" customHeight="1" x14ac:dyDescent="0.25">
      <c r="A103" s="40" t="s">
        <v>117</v>
      </c>
      <c r="B103" s="16"/>
      <c r="C103" s="17"/>
      <c r="D103" s="40"/>
      <c r="E103" s="40"/>
      <c r="F103" s="157"/>
      <c r="G103" s="157"/>
      <c r="H103" s="153"/>
      <c r="I103" s="153"/>
      <c r="J103" s="157"/>
      <c r="K103" s="153"/>
      <c r="L103" s="157"/>
      <c r="AT103" s="87"/>
      <c r="AU103" s="87"/>
      <c r="AV103" s="87"/>
      <c r="AW103" s="87"/>
      <c r="AX103" s="87"/>
      <c r="AY103" s="87"/>
      <c r="AZ103" s="87"/>
      <c r="BA103" s="87"/>
      <c r="BB103" s="87"/>
      <c r="BC103" s="87"/>
      <c r="BD103" s="87"/>
      <c r="BE103" s="87"/>
      <c r="BF103" s="87"/>
      <c r="BG103" s="87"/>
      <c r="BH103" s="87"/>
      <c r="BI103" s="87"/>
      <c r="BJ103" s="87"/>
      <c r="BK103" s="87"/>
      <c r="BL103" s="87"/>
      <c r="BM103" s="87"/>
      <c r="BN103" s="87"/>
      <c r="BO103" s="87"/>
      <c r="BP103" s="87"/>
      <c r="BQ103" s="87"/>
      <c r="BR103" s="87"/>
      <c r="BS103" s="87"/>
      <c r="BT103" s="87"/>
      <c r="BU103" s="87"/>
      <c r="BV103" s="87"/>
      <c r="BW103" s="87"/>
      <c r="BX103" s="87"/>
      <c r="BY103" s="87"/>
      <c r="BZ103" s="87"/>
      <c r="CA103" s="87"/>
      <c r="CB103" s="87"/>
      <c r="CC103" s="87"/>
      <c r="CD103" s="87"/>
      <c r="CE103" s="87"/>
      <c r="CF103" s="87"/>
      <c r="CG103" s="87"/>
      <c r="CH103" s="87"/>
      <c r="CI103" s="87"/>
      <c r="CJ103" s="87"/>
      <c r="CK103" s="87"/>
      <c r="CL103" s="87"/>
      <c r="CM103" s="87"/>
      <c r="CN103" s="87"/>
      <c r="CO103" s="87"/>
      <c r="CP103" s="87"/>
      <c r="CQ103" s="87"/>
      <c r="CR103" s="87"/>
      <c r="CS103" s="87"/>
      <c r="CT103" s="87"/>
      <c r="CU103" s="87"/>
      <c r="CV103" s="87"/>
      <c r="CW103" s="87"/>
      <c r="CX103" s="87"/>
      <c r="CY103" s="87"/>
      <c r="CZ103" s="87"/>
      <c r="DA103" s="87"/>
      <c r="DB103" s="87"/>
      <c r="DC103" s="87"/>
      <c r="DD103" s="87"/>
      <c r="DE103" s="87"/>
      <c r="DF103" s="87"/>
      <c r="DG103" s="87"/>
      <c r="DH103" s="87"/>
      <c r="DI103" s="87"/>
      <c r="DJ103" s="87"/>
      <c r="DK103" s="87"/>
      <c r="DL103" s="87"/>
      <c r="DM103" s="87"/>
      <c r="DN103" s="87"/>
      <c r="DO103" s="87"/>
      <c r="DP103" s="87"/>
      <c r="DQ103" s="87"/>
      <c r="DR103" s="87"/>
      <c r="DS103" s="87"/>
      <c r="DT103" s="87"/>
      <c r="DU103" s="87"/>
      <c r="DV103" s="87"/>
      <c r="DW103" s="87"/>
      <c r="DX103" s="87"/>
      <c r="DY103" s="87"/>
      <c r="DZ103" s="87"/>
      <c r="EA103" s="87"/>
      <c r="EB103" s="87"/>
      <c r="EC103" s="87"/>
      <c r="ED103" s="87"/>
      <c r="EE103" s="87"/>
      <c r="EF103" s="87"/>
      <c r="EG103" s="87"/>
      <c r="EH103" s="87"/>
      <c r="EI103" s="87"/>
      <c r="EJ103" s="87"/>
      <c r="EK103" s="87"/>
      <c r="EL103" s="87"/>
      <c r="EM103" s="87"/>
      <c r="EN103" s="87"/>
      <c r="EO103" s="87"/>
      <c r="EP103" s="87"/>
      <c r="EQ103" s="87"/>
      <c r="ER103" s="87"/>
      <c r="ES103" s="87"/>
      <c r="ET103" s="87"/>
      <c r="EU103" s="87"/>
      <c r="EV103" s="87"/>
      <c r="EW103" s="87"/>
      <c r="EX103" s="87"/>
      <c r="EY103" s="87"/>
      <c r="EZ103" s="87"/>
      <c r="FA103" s="87"/>
      <c r="FB103" s="87"/>
      <c r="FC103" s="87"/>
      <c r="FD103" s="87"/>
      <c r="FE103" s="87"/>
      <c r="FF103" s="87"/>
      <c r="FG103" s="87"/>
      <c r="FH103" s="87"/>
      <c r="FI103" s="87"/>
      <c r="FJ103" s="87"/>
      <c r="FK103" s="87"/>
      <c r="FL103" s="87"/>
      <c r="FM103" s="87"/>
      <c r="FN103" s="87"/>
      <c r="FO103" s="87"/>
      <c r="FP103" s="87"/>
      <c r="FQ103" s="87"/>
      <c r="FR103" s="87"/>
      <c r="FS103" s="87"/>
      <c r="FT103" s="87"/>
      <c r="FU103" s="87"/>
      <c r="FV103" s="87"/>
      <c r="FW103" s="87"/>
      <c r="FX103" s="87"/>
      <c r="FY103" s="87"/>
      <c r="FZ103" s="87"/>
      <c r="GA103" s="87"/>
      <c r="GB103" s="87"/>
      <c r="GC103" s="87"/>
      <c r="GD103" s="87"/>
      <c r="GE103" s="87"/>
      <c r="GF103" s="87"/>
      <c r="GG103" s="87"/>
      <c r="GH103" s="87"/>
      <c r="GI103" s="87"/>
      <c r="GJ103" s="87"/>
      <c r="GK103" s="87"/>
      <c r="GL103" s="87"/>
      <c r="GM103" s="87"/>
      <c r="GN103" s="87"/>
      <c r="GO103" s="87"/>
      <c r="GP103" s="87"/>
      <c r="GQ103" s="87"/>
      <c r="GR103" s="87"/>
      <c r="GS103" s="87"/>
      <c r="GT103" s="87"/>
      <c r="GU103" s="87"/>
      <c r="GV103" s="87"/>
      <c r="GW103" s="87"/>
      <c r="GX103" s="87"/>
      <c r="GY103" s="87"/>
      <c r="GZ103" s="87"/>
      <c r="HA103" s="87"/>
      <c r="HB103" s="87"/>
      <c r="HC103" s="87"/>
      <c r="HD103" s="87"/>
      <c r="HE103" s="87"/>
      <c r="HF103" s="87"/>
      <c r="HG103" s="87"/>
      <c r="HH103" s="87"/>
      <c r="HI103" s="87"/>
      <c r="HJ103" s="87"/>
      <c r="HK103" s="87"/>
      <c r="HL103" s="87"/>
      <c r="HM103" s="87"/>
      <c r="HN103" s="87"/>
      <c r="HO103" s="87"/>
      <c r="HP103" s="87"/>
      <c r="HQ103" s="87"/>
      <c r="HR103" s="87"/>
      <c r="HS103" s="87"/>
      <c r="HT103" s="87"/>
      <c r="HU103" s="87"/>
      <c r="HV103" s="87"/>
      <c r="HW103" s="87"/>
      <c r="HX103" s="87"/>
      <c r="HY103" s="87"/>
      <c r="HZ103" s="87"/>
    </row>
    <row r="104" spans="1:668" s="46" customFormat="1" ht="15.75" x14ac:dyDescent="0.25">
      <c r="A104" s="46" t="s">
        <v>119</v>
      </c>
      <c r="B104" s="18" t="s">
        <v>118</v>
      </c>
      <c r="C104" s="19" t="s">
        <v>73</v>
      </c>
      <c r="D104" s="20">
        <v>44487</v>
      </c>
      <c r="E104" s="18" t="s">
        <v>114</v>
      </c>
      <c r="F104" s="158">
        <v>90000</v>
      </c>
      <c r="G104" s="158">
        <v>2583</v>
      </c>
      <c r="H104" s="154">
        <v>9753.1200000000008</v>
      </c>
      <c r="I104" s="154">
        <v>2736</v>
      </c>
      <c r="J104" s="158">
        <v>25</v>
      </c>
      <c r="K104" s="154">
        <v>15097.12</v>
      </c>
      <c r="L104" s="158">
        <f>F104-K104</f>
        <v>74902.880000000005</v>
      </c>
      <c r="AT104" s="87"/>
      <c r="AU104" s="87"/>
      <c r="AV104" s="87"/>
      <c r="AW104" s="87"/>
      <c r="AX104" s="87"/>
      <c r="AY104" s="87"/>
      <c r="AZ104" s="87"/>
      <c r="BA104" s="87"/>
      <c r="BB104" s="87"/>
      <c r="BC104" s="87"/>
      <c r="BD104" s="87"/>
      <c r="BE104" s="87"/>
      <c r="BF104" s="87"/>
      <c r="BG104" s="87"/>
      <c r="BH104" s="87"/>
      <c r="BI104" s="87"/>
      <c r="BJ104" s="87"/>
      <c r="BK104" s="87"/>
      <c r="BL104" s="87"/>
      <c r="BM104" s="87"/>
      <c r="BN104" s="87"/>
      <c r="BO104" s="87"/>
      <c r="BP104" s="87"/>
      <c r="BQ104" s="87"/>
      <c r="BR104" s="87"/>
      <c r="BS104" s="87"/>
      <c r="BT104" s="87"/>
      <c r="BU104" s="87"/>
      <c r="BV104" s="87"/>
      <c r="BW104" s="87"/>
      <c r="BX104" s="87"/>
      <c r="BY104" s="87"/>
      <c r="BZ104" s="87"/>
      <c r="CA104" s="87"/>
      <c r="CB104" s="87"/>
      <c r="CC104" s="87"/>
      <c r="CD104" s="87"/>
      <c r="CE104" s="87"/>
      <c r="CF104" s="87"/>
      <c r="CG104" s="87"/>
      <c r="CH104" s="87"/>
      <c r="CI104" s="87"/>
      <c r="CJ104" s="87"/>
      <c r="CK104" s="87"/>
      <c r="CL104" s="87"/>
      <c r="CM104" s="87"/>
      <c r="CN104" s="87"/>
      <c r="CO104" s="87"/>
      <c r="CP104" s="87"/>
      <c r="CQ104" s="87"/>
      <c r="CR104" s="87"/>
      <c r="CS104" s="87"/>
      <c r="CT104" s="87"/>
      <c r="CU104" s="87"/>
      <c r="CV104" s="87"/>
      <c r="CW104" s="87"/>
      <c r="CX104" s="87"/>
      <c r="CY104" s="87"/>
      <c r="CZ104" s="87"/>
      <c r="DA104" s="87"/>
      <c r="DB104" s="87"/>
      <c r="DC104" s="87"/>
      <c r="DD104" s="87"/>
      <c r="DE104" s="87"/>
      <c r="DF104" s="87"/>
      <c r="DG104" s="87"/>
      <c r="DH104" s="87"/>
      <c r="DI104" s="87"/>
      <c r="DJ104" s="87"/>
      <c r="DK104" s="87"/>
      <c r="DL104" s="87"/>
      <c r="DM104" s="87"/>
      <c r="DN104" s="87"/>
      <c r="DO104" s="87"/>
      <c r="DP104" s="87"/>
      <c r="DQ104" s="87"/>
      <c r="DR104" s="87"/>
      <c r="DS104" s="87"/>
      <c r="DT104" s="87"/>
      <c r="DU104" s="87"/>
      <c r="DV104" s="87"/>
      <c r="DW104" s="87"/>
      <c r="DX104" s="87"/>
      <c r="DY104" s="87"/>
      <c r="DZ104" s="87"/>
      <c r="EA104" s="87"/>
      <c r="EB104" s="87"/>
      <c r="EC104" s="87"/>
      <c r="ED104" s="87"/>
      <c r="EE104" s="87"/>
      <c r="EF104" s="87"/>
      <c r="EG104" s="87"/>
      <c r="EH104" s="87"/>
      <c r="EI104" s="87"/>
      <c r="EJ104" s="87"/>
      <c r="EK104" s="87"/>
      <c r="EL104" s="87"/>
      <c r="EM104" s="87"/>
      <c r="EN104" s="87"/>
      <c r="EO104" s="87"/>
      <c r="EP104" s="87"/>
      <c r="EQ104" s="87"/>
      <c r="ER104" s="87"/>
      <c r="ES104" s="87"/>
      <c r="ET104" s="87"/>
      <c r="EU104" s="87"/>
      <c r="EV104" s="87"/>
      <c r="EW104" s="87"/>
      <c r="EX104" s="87"/>
      <c r="EY104" s="87"/>
      <c r="EZ104" s="87"/>
      <c r="FA104" s="87"/>
      <c r="FB104" s="87"/>
      <c r="FC104" s="87"/>
      <c r="FD104" s="87"/>
      <c r="FE104" s="87"/>
      <c r="FF104" s="87"/>
      <c r="FG104" s="87"/>
      <c r="FH104" s="87"/>
      <c r="FI104" s="87"/>
      <c r="FJ104" s="87"/>
      <c r="FK104" s="87"/>
      <c r="FL104" s="87"/>
      <c r="FM104" s="87"/>
      <c r="FN104" s="87"/>
      <c r="FO104" s="87"/>
      <c r="FP104" s="87"/>
      <c r="FQ104" s="87"/>
      <c r="FR104" s="87"/>
      <c r="FS104" s="87"/>
      <c r="FT104" s="87"/>
      <c r="FU104" s="87"/>
      <c r="FV104" s="87"/>
      <c r="FW104" s="87"/>
      <c r="FX104" s="87"/>
      <c r="FY104" s="87"/>
      <c r="FZ104" s="87"/>
      <c r="GA104" s="87"/>
      <c r="GB104" s="87"/>
      <c r="GC104" s="87"/>
      <c r="GD104" s="87"/>
      <c r="GE104" s="87"/>
      <c r="GF104" s="87"/>
      <c r="GG104" s="87"/>
      <c r="GH104" s="87"/>
      <c r="GI104" s="87"/>
      <c r="GJ104" s="87"/>
      <c r="GK104" s="87"/>
      <c r="GL104" s="87"/>
      <c r="GM104" s="87"/>
      <c r="GN104" s="87"/>
      <c r="GO104" s="87"/>
      <c r="GP104" s="87"/>
      <c r="GQ104" s="87"/>
      <c r="GR104" s="87"/>
      <c r="GS104" s="87"/>
      <c r="GT104" s="87"/>
      <c r="GU104" s="87"/>
      <c r="GV104" s="87"/>
      <c r="GW104" s="87"/>
      <c r="GX104" s="87"/>
      <c r="GY104" s="87"/>
      <c r="GZ104" s="87"/>
      <c r="HA104" s="87"/>
      <c r="HB104" s="87"/>
      <c r="HC104" s="87"/>
      <c r="HD104" s="87"/>
      <c r="HE104" s="87"/>
      <c r="HF104" s="87"/>
      <c r="HG104" s="87"/>
      <c r="HH104" s="87"/>
      <c r="HI104" s="87"/>
      <c r="HJ104" s="87"/>
      <c r="HK104" s="87"/>
      <c r="HL104" s="87"/>
      <c r="HM104" s="87"/>
      <c r="HN104" s="87"/>
      <c r="HO104" s="87"/>
      <c r="HP104" s="87"/>
      <c r="HQ104" s="87"/>
      <c r="HR104" s="87"/>
      <c r="HS104" s="87"/>
      <c r="HT104" s="87"/>
      <c r="HU104" s="87"/>
      <c r="HV104" s="87"/>
      <c r="HW104" s="87"/>
      <c r="HX104" s="87"/>
      <c r="HY104" s="87"/>
      <c r="HZ104" s="87"/>
    </row>
    <row r="105" spans="1:668" s="88" customFormat="1" ht="15.75" x14ac:dyDescent="0.25">
      <c r="A105" s="68" t="s">
        <v>14</v>
      </c>
      <c r="B105" s="93">
        <v>1</v>
      </c>
      <c r="C105" s="90"/>
      <c r="D105" s="91"/>
      <c r="E105" s="89"/>
      <c r="F105" s="159">
        <f>F104</f>
        <v>90000</v>
      </c>
      <c r="G105" s="159">
        <f t="shared" ref="G105:K105" si="16">G104</f>
        <v>2583</v>
      </c>
      <c r="H105" s="152">
        <f t="shared" si="16"/>
        <v>9753.1200000000008</v>
      </c>
      <c r="I105" s="152">
        <f t="shared" si="16"/>
        <v>2736</v>
      </c>
      <c r="J105" s="159">
        <f t="shared" si="16"/>
        <v>25</v>
      </c>
      <c r="K105" s="152">
        <f t="shared" si="16"/>
        <v>15097.12</v>
      </c>
      <c r="L105" s="159">
        <f>L104</f>
        <v>74902.880000000005</v>
      </c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46"/>
      <c r="AO105" s="46"/>
      <c r="AP105" s="46"/>
      <c r="AQ105" s="46"/>
      <c r="AT105" s="92"/>
      <c r="AU105" s="92"/>
      <c r="AV105" s="92"/>
      <c r="AW105" s="92"/>
      <c r="AX105" s="92"/>
      <c r="AY105" s="92"/>
      <c r="AZ105" s="92"/>
      <c r="BA105" s="92"/>
      <c r="BB105" s="92"/>
      <c r="BC105" s="92"/>
      <c r="BD105" s="92"/>
      <c r="BE105" s="92"/>
      <c r="BF105" s="92"/>
      <c r="BG105" s="92"/>
      <c r="BH105" s="92"/>
      <c r="BI105" s="92"/>
      <c r="BJ105" s="92"/>
      <c r="BK105" s="92"/>
      <c r="BL105" s="92"/>
      <c r="BM105" s="92"/>
      <c r="BN105" s="92"/>
      <c r="BO105" s="92"/>
      <c r="BP105" s="92"/>
      <c r="BQ105" s="92"/>
      <c r="BR105" s="92"/>
      <c r="BS105" s="92"/>
      <c r="BT105" s="92"/>
      <c r="BU105" s="92"/>
      <c r="BV105" s="92"/>
      <c r="BW105" s="92"/>
      <c r="BX105" s="92"/>
      <c r="BY105" s="92"/>
      <c r="BZ105" s="92"/>
      <c r="CA105" s="92"/>
      <c r="CB105" s="92"/>
      <c r="CC105" s="92"/>
      <c r="CD105" s="92"/>
      <c r="CE105" s="92"/>
      <c r="CF105" s="92"/>
      <c r="CG105" s="92"/>
      <c r="CH105" s="92"/>
      <c r="CI105" s="92"/>
      <c r="CJ105" s="92"/>
      <c r="CK105" s="92"/>
      <c r="CL105" s="92"/>
      <c r="CM105" s="92"/>
      <c r="CN105" s="92"/>
      <c r="CO105" s="92"/>
      <c r="CP105" s="92"/>
      <c r="CQ105" s="92"/>
      <c r="CR105" s="92"/>
      <c r="CS105" s="92"/>
      <c r="CT105" s="92"/>
      <c r="CU105" s="92"/>
      <c r="CV105" s="92"/>
      <c r="CW105" s="92"/>
      <c r="CX105" s="92"/>
      <c r="CY105" s="92"/>
      <c r="CZ105" s="92"/>
      <c r="DA105" s="92"/>
      <c r="DB105" s="92"/>
      <c r="DC105" s="92"/>
      <c r="DD105" s="92"/>
      <c r="DE105" s="92"/>
      <c r="DF105" s="92"/>
      <c r="DG105" s="92"/>
      <c r="DH105" s="92"/>
      <c r="DI105" s="92"/>
      <c r="DJ105" s="92"/>
      <c r="DK105" s="92"/>
      <c r="DL105" s="92"/>
      <c r="DM105" s="92"/>
      <c r="DN105" s="92"/>
      <c r="DO105" s="92"/>
      <c r="DP105" s="92"/>
      <c r="DQ105" s="92"/>
      <c r="DR105" s="92"/>
      <c r="DS105" s="92"/>
      <c r="DT105" s="92"/>
      <c r="DU105" s="92"/>
      <c r="DV105" s="92"/>
      <c r="DW105" s="92"/>
      <c r="DX105" s="92"/>
      <c r="DY105" s="92"/>
      <c r="DZ105" s="92"/>
      <c r="EA105" s="92"/>
      <c r="EB105" s="92"/>
      <c r="EC105" s="92"/>
      <c r="ED105" s="92"/>
      <c r="EE105" s="92"/>
      <c r="EF105" s="92"/>
      <c r="EG105" s="92"/>
      <c r="EH105" s="92"/>
      <c r="EI105" s="92"/>
      <c r="EJ105" s="92"/>
      <c r="EK105" s="92"/>
      <c r="EL105" s="92"/>
      <c r="EM105" s="92"/>
      <c r="EN105" s="92"/>
      <c r="EO105" s="92"/>
      <c r="EP105" s="92"/>
      <c r="EQ105" s="92"/>
      <c r="ER105" s="92"/>
      <c r="ES105" s="92"/>
      <c r="ET105" s="92"/>
      <c r="EU105" s="92"/>
      <c r="EV105" s="92"/>
      <c r="EW105" s="92"/>
      <c r="EX105" s="92"/>
      <c r="EY105" s="92"/>
      <c r="EZ105" s="92"/>
      <c r="FA105" s="92"/>
      <c r="FB105" s="92"/>
      <c r="FC105" s="92"/>
      <c r="FD105" s="92"/>
      <c r="FE105" s="92"/>
      <c r="FF105" s="92"/>
      <c r="FG105" s="92"/>
      <c r="FH105" s="92"/>
      <c r="FI105" s="92"/>
      <c r="FJ105" s="92"/>
      <c r="FK105" s="92"/>
      <c r="FL105" s="92"/>
      <c r="FM105" s="92"/>
      <c r="FN105" s="92"/>
      <c r="FO105" s="92"/>
      <c r="FP105" s="92"/>
      <c r="FQ105" s="92"/>
      <c r="FR105" s="92"/>
      <c r="FS105" s="92"/>
      <c r="FT105" s="92"/>
      <c r="FU105" s="92"/>
      <c r="FV105" s="92"/>
      <c r="FW105" s="92"/>
      <c r="FX105" s="92"/>
      <c r="FY105" s="92"/>
      <c r="FZ105" s="92"/>
      <c r="GA105" s="92"/>
      <c r="GB105" s="92"/>
      <c r="GC105" s="92"/>
      <c r="GD105" s="92"/>
      <c r="GE105" s="92"/>
      <c r="GF105" s="92"/>
      <c r="GG105" s="92"/>
      <c r="GH105" s="92"/>
      <c r="GI105" s="92"/>
      <c r="GJ105" s="92"/>
      <c r="GK105" s="92"/>
      <c r="GL105" s="92"/>
      <c r="GM105" s="92"/>
      <c r="GN105" s="92"/>
      <c r="GO105" s="92"/>
      <c r="GP105" s="92"/>
      <c r="GQ105" s="92"/>
      <c r="GR105" s="92"/>
      <c r="GS105" s="92"/>
      <c r="GT105" s="92"/>
      <c r="GU105" s="92"/>
      <c r="GV105" s="92"/>
      <c r="GW105" s="92"/>
      <c r="GX105" s="92"/>
      <c r="GY105" s="92"/>
      <c r="GZ105" s="92"/>
      <c r="HA105" s="92"/>
      <c r="HB105" s="92"/>
      <c r="HC105" s="92"/>
      <c r="HD105" s="92"/>
      <c r="HE105" s="92"/>
      <c r="HF105" s="92"/>
      <c r="HG105" s="92"/>
      <c r="HH105" s="92"/>
      <c r="HI105" s="92"/>
      <c r="HJ105" s="92"/>
      <c r="HK105" s="92"/>
      <c r="HL105" s="92"/>
      <c r="HM105" s="92"/>
      <c r="HN105" s="92"/>
      <c r="HO105" s="92"/>
      <c r="HP105" s="92"/>
      <c r="HQ105" s="92"/>
      <c r="HR105" s="92"/>
      <c r="HS105" s="92"/>
      <c r="HT105" s="92"/>
      <c r="HU105" s="92"/>
      <c r="HV105" s="92"/>
      <c r="HW105" s="92"/>
      <c r="HX105" s="92"/>
      <c r="HY105" s="92"/>
      <c r="HZ105" s="92"/>
    </row>
    <row r="106" spans="1:668" s="47" customFormat="1" ht="12.75" customHeight="1" x14ac:dyDescent="0.25">
      <c r="A106" s="39"/>
      <c r="B106" s="106"/>
      <c r="C106" s="66"/>
      <c r="D106" s="67"/>
      <c r="E106" s="67"/>
      <c r="F106" s="147"/>
      <c r="G106" s="166"/>
      <c r="H106" s="147"/>
      <c r="I106" s="147"/>
      <c r="J106" s="147"/>
      <c r="K106" s="147"/>
      <c r="L106" s="166"/>
    </row>
    <row r="107" spans="1:668" s="45" customFormat="1" ht="17.25" customHeight="1" x14ac:dyDescent="0.25">
      <c r="A107" s="40" t="s">
        <v>171</v>
      </c>
      <c r="B107" s="16"/>
      <c r="C107" s="17"/>
      <c r="D107" s="40"/>
      <c r="E107" s="40"/>
      <c r="F107" s="157"/>
      <c r="G107" s="157"/>
      <c r="H107" s="153"/>
      <c r="I107" s="153"/>
      <c r="J107" s="157"/>
      <c r="K107" s="153"/>
      <c r="L107" s="157"/>
      <c r="AT107" s="87"/>
      <c r="AU107" s="87"/>
      <c r="AV107" s="87"/>
      <c r="AW107" s="87"/>
      <c r="AX107" s="87"/>
      <c r="AY107" s="87"/>
      <c r="AZ107" s="87"/>
      <c r="BA107" s="87"/>
      <c r="BB107" s="87"/>
      <c r="BC107" s="87"/>
      <c r="BD107" s="87"/>
      <c r="BE107" s="87"/>
      <c r="BF107" s="87"/>
      <c r="BG107" s="87"/>
      <c r="BH107" s="87"/>
      <c r="BI107" s="87"/>
      <c r="BJ107" s="87"/>
      <c r="BK107" s="87"/>
      <c r="BL107" s="87"/>
      <c r="BM107" s="87"/>
      <c r="BN107" s="87"/>
      <c r="BO107" s="87"/>
      <c r="BP107" s="87"/>
      <c r="BQ107" s="87"/>
      <c r="BR107" s="87"/>
      <c r="BS107" s="87"/>
      <c r="BT107" s="87"/>
      <c r="BU107" s="87"/>
      <c r="BV107" s="87"/>
      <c r="BW107" s="87"/>
      <c r="BX107" s="87"/>
      <c r="BY107" s="87"/>
      <c r="BZ107" s="87"/>
      <c r="CA107" s="87"/>
      <c r="CB107" s="87"/>
      <c r="CC107" s="87"/>
      <c r="CD107" s="87"/>
      <c r="CE107" s="87"/>
      <c r="CF107" s="87"/>
      <c r="CG107" s="87"/>
      <c r="CH107" s="87"/>
      <c r="CI107" s="87"/>
      <c r="CJ107" s="87"/>
      <c r="CK107" s="87"/>
      <c r="CL107" s="87"/>
      <c r="CM107" s="87"/>
      <c r="CN107" s="87"/>
      <c r="CO107" s="87"/>
      <c r="CP107" s="87"/>
      <c r="CQ107" s="87"/>
      <c r="CR107" s="87"/>
      <c r="CS107" s="87"/>
      <c r="CT107" s="87"/>
      <c r="CU107" s="87"/>
      <c r="CV107" s="87"/>
      <c r="CW107" s="87"/>
      <c r="CX107" s="87"/>
      <c r="CY107" s="87"/>
      <c r="CZ107" s="87"/>
      <c r="DA107" s="87"/>
      <c r="DB107" s="87"/>
      <c r="DC107" s="87"/>
      <c r="DD107" s="87"/>
      <c r="DE107" s="87"/>
      <c r="DF107" s="87"/>
      <c r="DG107" s="87"/>
      <c r="DH107" s="87"/>
      <c r="DI107" s="87"/>
      <c r="DJ107" s="87"/>
      <c r="DK107" s="87"/>
      <c r="DL107" s="87"/>
      <c r="DM107" s="87"/>
      <c r="DN107" s="87"/>
      <c r="DO107" s="87"/>
      <c r="DP107" s="87"/>
      <c r="DQ107" s="87"/>
      <c r="DR107" s="87"/>
      <c r="DS107" s="87"/>
      <c r="DT107" s="87"/>
      <c r="DU107" s="87"/>
      <c r="DV107" s="87"/>
      <c r="DW107" s="87"/>
      <c r="DX107" s="87"/>
      <c r="DY107" s="87"/>
      <c r="DZ107" s="87"/>
      <c r="EA107" s="87"/>
      <c r="EB107" s="87"/>
      <c r="EC107" s="87"/>
      <c r="ED107" s="87"/>
      <c r="EE107" s="87"/>
      <c r="EF107" s="87"/>
      <c r="EG107" s="87"/>
      <c r="EH107" s="87"/>
      <c r="EI107" s="87"/>
      <c r="EJ107" s="87"/>
      <c r="EK107" s="87"/>
      <c r="EL107" s="87"/>
      <c r="EM107" s="87"/>
      <c r="EN107" s="87"/>
      <c r="EO107" s="87"/>
      <c r="EP107" s="87"/>
      <c r="EQ107" s="87"/>
      <c r="ER107" s="87"/>
      <c r="ES107" s="87"/>
      <c r="ET107" s="87"/>
      <c r="EU107" s="87"/>
      <c r="EV107" s="87"/>
      <c r="EW107" s="87"/>
      <c r="EX107" s="87"/>
      <c r="EY107" s="87"/>
      <c r="EZ107" s="87"/>
      <c r="FA107" s="87"/>
      <c r="FB107" s="87"/>
      <c r="FC107" s="87"/>
      <c r="FD107" s="87"/>
      <c r="FE107" s="87"/>
      <c r="FF107" s="87"/>
      <c r="FG107" s="87"/>
      <c r="FH107" s="87"/>
      <c r="FI107" s="87"/>
      <c r="FJ107" s="87"/>
      <c r="FK107" s="87"/>
      <c r="FL107" s="87"/>
      <c r="FM107" s="87"/>
      <c r="FN107" s="87"/>
      <c r="FO107" s="87"/>
      <c r="FP107" s="87"/>
      <c r="FQ107" s="87"/>
      <c r="FR107" s="87"/>
      <c r="FS107" s="87"/>
      <c r="FT107" s="87"/>
      <c r="FU107" s="87"/>
      <c r="FV107" s="87"/>
      <c r="FW107" s="87"/>
      <c r="FX107" s="87"/>
      <c r="FY107" s="87"/>
      <c r="FZ107" s="87"/>
      <c r="GA107" s="87"/>
      <c r="GB107" s="87"/>
      <c r="GC107" s="87"/>
      <c r="GD107" s="87"/>
      <c r="GE107" s="87"/>
      <c r="GF107" s="87"/>
      <c r="GG107" s="87"/>
      <c r="GH107" s="87"/>
      <c r="GI107" s="87"/>
      <c r="GJ107" s="87"/>
      <c r="GK107" s="87"/>
      <c r="GL107" s="87"/>
      <c r="GM107" s="87"/>
      <c r="GN107" s="87"/>
      <c r="GO107" s="87"/>
      <c r="GP107" s="87"/>
      <c r="GQ107" s="87"/>
      <c r="GR107" s="87"/>
      <c r="GS107" s="87"/>
      <c r="GT107" s="87"/>
      <c r="GU107" s="87"/>
      <c r="GV107" s="87"/>
      <c r="GW107" s="87"/>
      <c r="GX107" s="87"/>
      <c r="GY107" s="87"/>
      <c r="GZ107" s="87"/>
      <c r="HA107" s="87"/>
      <c r="HB107" s="87"/>
      <c r="HC107" s="87"/>
      <c r="HD107" s="87"/>
      <c r="HE107" s="87"/>
      <c r="HF107" s="87"/>
      <c r="HG107" s="87"/>
      <c r="HH107" s="87"/>
      <c r="HI107" s="87"/>
      <c r="HJ107" s="87"/>
      <c r="HK107" s="87"/>
      <c r="HL107" s="87"/>
      <c r="HM107" s="87"/>
      <c r="HN107" s="87"/>
      <c r="HO107" s="87"/>
      <c r="HP107" s="87"/>
      <c r="HQ107" s="87"/>
      <c r="HR107" s="87"/>
      <c r="HS107" s="87"/>
      <c r="HT107" s="87"/>
      <c r="HU107" s="87"/>
      <c r="HV107" s="87"/>
      <c r="HW107" s="87"/>
      <c r="HX107" s="87"/>
      <c r="HY107" s="87"/>
      <c r="HZ107" s="87"/>
    </row>
    <row r="108" spans="1:668" s="44" customFormat="1" ht="12.75" customHeight="1" x14ac:dyDescent="0.25">
      <c r="A108" s="44" t="s">
        <v>149</v>
      </c>
      <c r="B108" s="65" t="s">
        <v>150</v>
      </c>
      <c r="C108" s="66" t="s">
        <v>73</v>
      </c>
      <c r="D108" s="67">
        <v>44593</v>
      </c>
      <c r="E108" s="67" t="s">
        <v>114</v>
      </c>
      <c r="F108" s="149">
        <v>110000</v>
      </c>
      <c r="G108" s="167">
        <v>3157</v>
      </c>
      <c r="H108" s="149">
        <v>0</v>
      </c>
      <c r="I108" s="149">
        <v>3344</v>
      </c>
      <c r="J108" s="149">
        <v>3249</v>
      </c>
      <c r="K108" s="149">
        <v>9750</v>
      </c>
      <c r="L108" s="167">
        <v>100250</v>
      </c>
    </row>
    <row r="109" spans="1:668" s="88" customFormat="1" ht="15.75" x14ac:dyDescent="0.25">
      <c r="A109" s="68" t="s">
        <v>14</v>
      </c>
      <c r="B109" s="93">
        <v>1</v>
      </c>
      <c r="C109" s="90"/>
      <c r="D109" s="91"/>
      <c r="E109" s="89"/>
      <c r="F109" s="159">
        <f>SUM(F108)</f>
        <v>110000</v>
      </c>
      <c r="G109" s="159">
        <f t="shared" ref="G109:L109" si="17">SUM(G108)</f>
        <v>3157</v>
      </c>
      <c r="H109" s="159">
        <f t="shared" si="17"/>
        <v>0</v>
      </c>
      <c r="I109" s="159">
        <f t="shared" si="17"/>
        <v>3344</v>
      </c>
      <c r="J109" s="159">
        <f t="shared" si="17"/>
        <v>3249</v>
      </c>
      <c r="K109" s="159">
        <f t="shared" si="17"/>
        <v>9750</v>
      </c>
      <c r="L109" s="159">
        <f t="shared" si="17"/>
        <v>100250</v>
      </c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46"/>
      <c r="AO109" s="46"/>
      <c r="AP109" s="46"/>
      <c r="AQ109" s="46"/>
      <c r="AT109" s="92"/>
      <c r="AU109" s="92"/>
      <c r="AV109" s="92"/>
      <c r="AW109" s="92"/>
      <c r="AX109" s="92"/>
      <c r="AY109" s="92"/>
      <c r="AZ109" s="92"/>
      <c r="BA109" s="92"/>
      <c r="BB109" s="92"/>
      <c r="BC109" s="92"/>
      <c r="BD109" s="92"/>
      <c r="BE109" s="92"/>
      <c r="BF109" s="92"/>
      <c r="BG109" s="92"/>
      <c r="BH109" s="92"/>
      <c r="BI109" s="92"/>
      <c r="BJ109" s="92"/>
      <c r="BK109" s="92"/>
      <c r="BL109" s="92"/>
      <c r="BM109" s="92"/>
      <c r="BN109" s="92"/>
      <c r="BO109" s="92"/>
      <c r="BP109" s="92"/>
      <c r="BQ109" s="92"/>
      <c r="BR109" s="92"/>
      <c r="BS109" s="92"/>
      <c r="BT109" s="92"/>
      <c r="BU109" s="92"/>
      <c r="BV109" s="92"/>
      <c r="BW109" s="92"/>
      <c r="BX109" s="92"/>
      <c r="BY109" s="92"/>
      <c r="BZ109" s="92"/>
      <c r="CA109" s="92"/>
      <c r="CB109" s="92"/>
      <c r="CC109" s="92"/>
      <c r="CD109" s="92"/>
      <c r="CE109" s="92"/>
      <c r="CF109" s="92"/>
      <c r="CG109" s="92"/>
      <c r="CH109" s="92"/>
      <c r="CI109" s="92"/>
      <c r="CJ109" s="92"/>
      <c r="CK109" s="92"/>
      <c r="CL109" s="92"/>
      <c r="CM109" s="92"/>
      <c r="CN109" s="92"/>
      <c r="CO109" s="92"/>
      <c r="CP109" s="92"/>
      <c r="CQ109" s="92"/>
      <c r="CR109" s="92"/>
      <c r="CS109" s="92"/>
      <c r="CT109" s="92"/>
      <c r="CU109" s="92"/>
      <c r="CV109" s="92"/>
      <c r="CW109" s="92"/>
      <c r="CX109" s="92"/>
      <c r="CY109" s="92"/>
      <c r="CZ109" s="92"/>
      <c r="DA109" s="92"/>
      <c r="DB109" s="92"/>
      <c r="DC109" s="92"/>
      <c r="DD109" s="92"/>
      <c r="DE109" s="92"/>
      <c r="DF109" s="92"/>
      <c r="DG109" s="92"/>
      <c r="DH109" s="92"/>
      <c r="DI109" s="92"/>
      <c r="DJ109" s="92"/>
      <c r="DK109" s="92"/>
      <c r="DL109" s="92"/>
      <c r="DM109" s="92"/>
      <c r="DN109" s="92"/>
      <c r="DO109" s="92"/>
      <c r="DP109" s="92"/>
      <c r="DQ109" s="92"/>
      <c r="DR109" s="92"/>
      <c r="DS109" s="92"/>
      <c r="DT109" s="92"/>
      <c r="DU109" s="92"/>
      <c r="DV109" s="92"/>
      <c r="DW109" s="92"/>
      <c r="DX109" s="92"/>
      <c r="DY109" s="92"/>
      <c r="DZ109" s="92"/>
      <c r="EA109" s="92"/>
      <c r="EB109" s="92"/>
      <c r="EC109" s="92"/>
      <c r="ED109" s="92"/>
      <c r="EE109" s="92"/>
      <c r="EF109" s="92"/>
      <c r="EG109" s="92"/>
      <c r="EH109" s="92"/>
      <c r="EI109" s="92"/>
      <c r="EJ109" s="92"/>
      <c r="EK109" s="92"/>
      <c r="EL109" s="92"/>
      <c r="EM109" s="92"/>
      <c r="EN109" s="92"/>
      <c r="EO109" s="92"/>
      <c r="EP109" s="92"/>
      <c r="EQ109" s="92"/>
      <c r="ER109" s="92"/>
      <c r="ES109" s="92"/>
      <c r="ET109" s="92"/>
      <c r="EU109" s="92"/>
      <c r="EV109" s="92"/>
      <c r="EW109" s="92"/>
      <c r="EX109" s="92"/>
      <c r="EY109" s="92"/>
      <c r="EZ109" s="92"/>
      <c r="FA109" s="92"/>
      <c r="FB109" s="92"/>
      <c r="FC109" s="92"/>
      <c r="FD109" s="92"/>
      <c r="FE109" s="92"/>
      <c r="FF109" s="92"/>
      <c r="FG109" s="92"/>
      <c r="FH109" s="92"/>
      <c r="FI109" s="92"/>
      <c r="FJ109" s="92"/>
      <c r="FK109" s="92"/>
      <c r="FL109" s="92"/>
      <c r="FM109" s="92"/>
      <c r="FN109" s="92"/>
      <c r="FO109" s="92"/>
      <c r="FP109" s="92"/>
      <c r="FQ109" s="92"/>
      <c r="FR109" s="92"/>
      <c r="FS109" s="92"/>
      <c r="FT109" s="92"/>
      <c r="FU109" s="92"/>
      <c r="FV109" s="92"/>
      <c r="FW109" s="92"/>
      <c r="FX109" s="92"/>
      <c r="FY109" s="92"/>
      <c r="FZ109" s="92"/>
      <c r="GA109" s="92"/>
      <c r="GB109" s="92"/>
      <c r="GC109" s="92"/>
      <c r="GD109" s="92"/>
      <c r="GE109" s="92"/>
      <c r="GF109" s="92"/>
      <c r="GG109" s="92"/>
      <c r="GH109" s="92"/>
      <c r="GI109" s="92"/>
      <c r="GJ109" s="92"/>
      <c r="GK109" s="92"/>
      <c r="GL109" s="92"/>
      <c r="GM109" s="92"/>
      <c r="GN109" s="92"/>
      <c r="GO109" s="92"/>
      <c r="GP109" s="92"/>
      <c r="GQ109" s="92"/>
      <c r="GR109" s="92"/>
      <c r="GS109" s="92"/>
      <c r="GT109" s="92"/>
      <c r="GU109" s="92"/>
      <c r="GV109" s="92"/>
      <c r="GW109" s="92"/>
      <c r="GX109" s="92"/>
      <c r="GY109" s="92"/>
      <c r="GZ109" s="92"/>
      <c r="HA109" s="92"/>
      <c r="HB109" s="92"/>
      <c r="HC109" s="92"/>
      <c r="HD109" s="92"/>
      <c r="HE109" s="92"/>
      <c r="HF109" s="92"/>
      <c r="HG109" s="92"/>
      <c r="HH109" s="92"/>
      <c r="HI109" s="92"/>
      <c r="HJ109" s="92"/>
      <c r="HK109" s="92"/>
      <c r="HL109" s="92"/>
      <c r="HM109" s="92"/>
      <c r="HN109" s="92"/>
      <c r="HO109" s="92"/>
      <c r="HP109" s="92"/>
      <c r="HQ109" s="92"/>
      <c r="HR109" s="92"/>
      <c r="HS109" s="92"/>
      <c r="HT109" s="92"/>
      <c r="HU109" s="92"/>
      <c r="HV109" s="92"/>
      <c r="HW109" s="92"/>
      <c r="HX109" s="92"/>
      <c r="HY109" s="92"/>
      <c r="HZ109" s="92"/>
    </row>
    <row r="110" spans="1:668" s="47" customFormat="1" ht="12.75" customHeight="1" x14ac:dyDescent="0.25">
      <c r="A110" s="39"/>
      <c r="B110" s="106"/>
      <c r="C110" s="66"/>
      <c r="D110" s="67"/>
      <c r="E110" s="67"/>
      <c r="F110" s="147"/>
      <c r="G110" s="166"/>
      <c r="H110" s="147"/>
      <c r="I110" s="147"/>
      <c r="J110" s="147"/>
      <c r="K110" s="147"/>
      <c r="L110" s="166"/>
    </row>
    <row r="111" spans="1:668" s="51" customFormat="1" ht="18" customHeight="1" x14ac:dyDescent="0.25">
      <c r="A111" s="63" t="s">
        <v>48</v>
      </c>
      <c r="B111" s="85"/>
      <c r="C111" s="86"/>
      <c r="D111" s="86"/>
      <c r="E111" s="86"/>
      <c r="F111" s="160"/>
      <c r="G111" s="180"/>
      <c r="H111" s="180"/>
      <c r="I111" s="180"/>
      <c r="J111" s="180"/>
      <c r="K111" s="180"/>
      <c r="L111" s="180"/>
      <c r="M111" s="45"/>
      <c r="N111" s="45"/>
      <c r="O111" s="50"/>
      <c r="P111" s="50"/>
      <c r="Q111" s="50"/>
      <c r="R111" s="50"/>
      <c r="S111" s="50"/>
      <c r="T111" s="50"/>
      <c r="U111" s="50"/>
      <c r="V111" s="50"/>
      <c r="W111" s="50"/>
      <c r="X111" s="50"/>
      <c r="Y111" s="50"/>
      <c r="Z111" s="50"/>
      <c r="AA111" s="50"/>
      <c r="AB111" s="50"/>
      <c r="AC111" s="50"/>
      <c r="AD111" s="50"/>
      <c r="AE111" s="50"/>
      <c r="AF111" s="50"/>
      <c r="AG111" s="87"/>
      <c r="AH111" s="87"/>
      <c r="AI111" s="87"/>
      <c r="AJ111" s="87"/>
      <c r="AK111" s="87"/>
      <c r="AL111" s="87"/>
      <c r="AM111" s="87"/>
      <c r="AN111" s="87"/>
      <c r="AO111" s="87"/>
      <c r="AP111" s="87"/>
      <c r="AQ111" s="87"/>
      <c r="AR111" s="50"/>
      <c r="AS111" s="50"/>
      <c r="AT111" s="38"/>
      <c r="AU111" s="38"/>
      <c r="AV111" s="38"/>
      <c r="AW111" s="38"/>
      <c r="AX111" s="38"/>
      <c r="AY111" s="38"/>
      <c r="AZ111" s="38"/>
      <c r="BA111" s="38"/>
      <c r="BB111" s="38"/>
      <c r="BC111" s="38"/>
      <c r="BD111" s="38"/>
      <c r="BE111" s="38"/>
      <c r="BF111" s="38"/>
      <c r="BG111" s="38"/>
      <c r="BH111" s="38"/>
      <c r="BI111" s="38"/>
      <c r="BJ111" s="38"/>
      <c r="BK111" s="38"/>
      <c r="BL111" s="38"/>
      <c r="BM111" s="38"/>
      <c r="BN111" s="38"/>
      <c r="BO111" s="38"/>
      <c r="BP111" s="38"/>
      <c r="BQ111" s="38"/>
      <c r="BR111" s="38"/>
      <c r="BS111" s="38"/>
      <c r="BT111" s="38"/>
      <c r="BU111" s="38"/>
      <c r="BV111" s="38"/>
      <c r="BW111" s="38"/>
      <c r="BX111" s="38"/>
      <c r="BY111" s="38"/>
      <c r="BZ111" s="38"/>
      <c r="CA111" s="38"/>
      <c r="CB111" s="38"/>
      <c r="CC111" s="38"/>
      <c r="CD111" s="38"/>
      <c r="CE111" s="38"/>
      <c r="CF111" s="38"/>
      <c r="CG111" s="38"/>
      <c r="CH111" s="38"/>
      <c r="CI111" s="38"/>
      <c r="CJ111" s="38"/>
      <c r="CK111" s="38"/>
      <c r="CL111" s="38"/>
      <c r="CM111" s="38"/>
      <c r="CN111" s="38"/>
      <c r="CO111" s="38"/>
      <c r="CP111" s="38"/>
      <c r="CQ111" s="38"/>
      <c r="CR111" s="38"/>
      <c r="CS111" s="38"/>
      <c r="CT111" s="38"/>
      <c r="CU111" s="38"/>
      <c r="CV111" s="38"/>
      <c r="CW111" s="38"/>
      <c r="CX111" s="38"/>
      <c r="CY111" s="38"/>
      <c r="CZ111" s="38"/>
      <c r="DA111" s="38"/>
      <c r="DB111" s="38"/>
      <c r="DC111" s="38"/>
      <c r="DD111" s="38"/>
      <c r="DE111" s="38"/>
      <c r="DF111" s="38"/>
      <c r="DG111" s="38"/>
      <c r="DH111" s="38"/>
      <c r="DI111" s="38"/>
      <c r="DJ111" s="38"/>
      <c r="DK111" s="38"/>
      <c r="DL111" s="38"/>
      <c r="DM111" s="38"/>
      <c r="DN111" s="38"/>
      <c r="DO111" s="38"/>
      <c r="DP111" s="38"/>
      <c r="DQ111" s="38"/>
      <c r="DR111" s="38"/>
      <c r="DS111" s="38"/>
      <c r="DT111" s="38"/>
      <c r="DU111" s="38"/>
      <c r="DV111" s="38"/>
      <c r="DW111" s="38"/>
      <c r="DX111" s="38"/>
      <c r="DY111" s="38"/>
      <c r="DZ111" s="38"/>
      <c r="EA111" s="38"/>
      <c r="EB111" s="38"/>
      <c r="EC111" s="38"/>
      <c r="ED111" s="38"/>
      <c r="EE111" s="38"/>
      <c r="EF111" s="38"/>
      <c r="EG111" s="38"/>
      <c r="EH111" s="38"/>
      <c r="EI111" s="38"/>
      <c r="EJ111" s="38"/>
      <c r="EK111" s="38"/>
      <c r="EL111" s="38"/>
      <c r="EM111" s="38"/>
      <c r="EN111" s="38"/>
      <c r="EO111" s="38"/>
      <c r="EP111" s="38"/>
      <c r="EQ111" s="38"/>
      <c r="ER111" s="38"/>
      <c r="ES111" s="38"/>
      <c r="ET111" s="38"/>
      <c r="EU111" s="38"/>
      <c r="EV111" s="38"/>
      <c r="EW111" s="38"/>
      <c r="EX111" s="38"/>
      <c r="EY111" s="38"/>
      <c r="EZ111" s="38"/>
      <c r="FA111" s="38"/>
      <c r="FB111" s="38"/>
      <c r="FC111" s="38"/>
      <c r="FD111" s="38"/>
      <c r="FE111" s="38"/>
      <c r="FF111" s="38"/>
      <c r="FG111" s="38"/>
      <c r="FH111" s="38"/>
      <c r="FI111" s="38"/>
      <c r="FJ111" s="38"/>
      <c r="FK111" s="38"/>
      <c r="FL111" s="38"/>
      <c r="FM111" s="38"/>
      <c r="FN111" s="38"/>
      <c r="FO111" s="38"/>
      <c r="FP111" s="38"/>
      <c r="FQ111" s="38"/>
      <c r="FR111" s="38"/>
      <c r="FS111" s="38"/>
      <c r="FT111" s="38"/>
      <c r="FU111" s="38"/>
      <c r="FV111" s="38"/>
      <c r="FW111" s="38"/>
      <c r="FX111" s="38"/>
      <c r="FY111" s="38"/>
      <c r="FZ111" s="38"/>
      <c r="GA111" s="38"/>
      <c r="GB111" s="38"/>
      <c r="GC111" s="38"/>
      <c r="GD111" s="38"/>
      <c r="GE111" s="38"/>
      <c r="GF111" s="38"/>
      <c r="GG111" s="38"/>
      <c r="GH111" s="38"/>
      <c r="GI111" s="38"/>
      <c r="GJ111" s="38"/>
      <c r="GK111" s="38"/>
      <c r="GL111" s="38"/>
      <c r="GM111" s="38"/>
      <c r="GN111" s="38"/>
      <c r="GO111" s="38"/>
      <c r="GP111" s="38"/>
      <c r="GQ111" s="38"/>
      <c r="GR111" s="38"/>
      <c r="GS111" s="38"/>
      <c r="GT111" s="38"/>
      <c r="GU111" s="38"/>
      <c r="GV111" s="38"/>
      <c r="GW111" s="38"/>
      <c r="GX111" s="38"/>
      <c r="GY111" s="38"/>
      <c r="GZ111" s="38"/>
      <c r="HA111" s="38"/>
      <c r="HB111" s="38"/>
      <c r="HC111" s="38"/>
      <c r="HD111" s="38"/>
      <c r="HE111" s="38"/>
      <c r="HF111" s="38"/>
      <c r="HG111" s="38"/>
      <c r="HH111" s="38"/>
      <c r="HI111" s="38"/>
      <c r="HJ111" s="38"/>
      <c r="HK111" s="38"/>
      <c r="HL111" s="38"/>
      <c r="HM111" s="38"/>
      <c r="HN111" s="38"/>
      <c r="HO111" s="38"/>
      <c r="HP111" s="38"/>
      <c r="HQ111" s="38"/>
      <c r="HR111" s="38"/>
      <c r="HS111" s="38"/>
      <c r="HT111" s="38"/>
      <c r="HU111" s="38"/>
      <c r="HV111" s="38"/>
      <c r="HW111" s="38"/>
      <c r="HX111" s="38"/>
      <c r="HY111" s="38"/>
      <c r="HZ111" s="38"/>
      <c r="IA111" s="38"/>
      <c r="IB111" s="38"/>
      <c r="IC111" s="50"/>
      <c r="ID111" s="50"/>
      <c r="IE111" s="50"/>
      <c r="IF111" s="50"/>
      <c r="IG111" s="50"/>
      <c r="IH111" s="50"/>
      <c r="II111" s="50"/>
      <c r="IJ111" s="50"/>
      <c r="IK111" s="50"/>
      <c r="IL111" s="50"/>
      <c r="IM111" s="50"/>
      <c r="IN111" s="50"/>
      <c r="IO111" s="50"/>
      <c r="IP111" s="50"/>
      <c r="IQ111" s="50"/>
      <c r="IR111" s="50"/>
      <c r="IS111" s="50"/>
      <c r="IT111" s="50"/>
      <c r="IU111" s="50"/>
      <c r="IV111" s="50"/>
      <c r="IW111" s="50"/>
      <c r="IX111" s="50"/>
      <c r="IY111" s="50"/>
      <c r="IZ111" s="50"/>
      <c r="JA111" s="50"/>
      <c r="JB111" s="50"/>
      <c r="JC111" s="50"/>
      <c r="JD111" s="50"/>
      <c r="JE111" s="50"/>
      <c r="JF111" s="50"/>
      <c r="JG111" s="50"/>
      <c r="JH111" s="50"/>
      <c r="JI111" s="50"/>
      <c r="JJ111" s="50"/>
      <c r="JK111" s="50"/>
      <c r="JL111" s="50"/>
      <c r="JM111" s="50"/>
      <c r="JN111" s="50"/>
      <c r="JO111" s="50"/>
      <c r="JP111" s="50"/>
      <c r="JQ111" s="50"/>
      <c r="JR111" s="50"/>
      <c r="JS111" s="50"/>
      <c r="JT111" s="50"/>
      <c r="JU111" s="50"/>
      <c r="JV111" s="50"/>
      <c r="JW111" s="50"/>
      <c r="JX111" s="50"/>
      <c r="JY111" s="50"/>
      <c r="JZ111" s="50"/>
      <c r="KA111" s="50"/>
      <c r="KB111" s="50"/>
      <c r="KC111" s="50"/>
      <c r="KD111" s="50"/>
      <c r="KE111" s="50"/>
      <c r="KF111" s="50"/>
      <c r="KG111" s="50"/>
      <c r="KH111" s="50"/>
      <c r="KI111" s="50"/>
      <c r="KJ111" s="50"/>
      <c r="KK111" s="50"/>
      <c r="KL111" s="50"/>
      <c r="KM111" s="50"/>
      <c r="KN111" s="50"/>
      <c r="KO111" s="50"/>
      <c r="KP111" s="50"/>
      <c r="KQ111" s="50"/>
      <c r="KR111" s="50"/>
      <c r="KS111" s="50"/>
      <c r="KT111" s="50"/>
      <c r="KU111" s="50"/>
      <c r="KV111" s="50"/>
      <c r="KW111" s="50"/>
      <c r="KX111" s="50"/>
      <c r="KY111" s="50"/>
      <c r="KZ111" s="50"/>
      <c r="LA111" s="50"/>
      <c r="LB111" s="50"/>
      <c r="LC111" s="50"/>
      <c r="LD111" s="50"/>
      <c r="LE111" s="50"/>
      <c r="LF111" s="50"/>
      <c r="LG111" s="50"/>
      <c r="LH111" s="50"/>
      <c r="LI111" s="50"/>
      <c r="LJ111" s="50"/>
      <c r="LK111" s="50"/>
      <c r="LL111" s="50"/>
      <c r="LM111" s="50"/>
      <c r="LN111" s="50"/>
      <c r="LO111" s="50"/>
      <c r="LP111" s="50"/>
      <c r="LQ111" s="50"/>
      <c r="LR111" s="50"/>
      <c r="LS111" s="50"/>
      <c r="LT111" s="50"/>
      <c r="LU111" s="50"/>
      <c r="LV111" s="50"/>
      <c r="LW111" s="50"/>
      <c r="LX111" s="50"/>
      <c r="LY111" s="50"/>
      <c r="LZ111" s="50"/>
      <c r="MA111" s="50"/>
      <c r="MB111" s="50"/>
      <c r="MC111" s="50"/>
      <c r="MD111" s="50"/>
      <c r="ME111" s="50"/>
      <c r="MF111" s="50"/>
      <c r="MG111" s="50"/>
      <c r="MH111" s="50"/>
      <c r="MI111" s="50"/>
      <c r="MJ111" s="50"/>
      <c r="MK111" s="50"/>
      <c r="ML111" s="50"/>
      <c r="MM111" s="50"/>
      <c r="MN111" s="50"/>
      <c r="MO111" s="50"/>
      <c r="MP111" s="50"/>
      <c r="MQ111" s="50"/>
      <c r="MR111" s="50"/>
      <c r="MS111" s="50"/>
      <c r="MT111" s="50"/>
      <c r="MU111" s="50"/>
      <c r="MV111" s="50"/>
      <c r="MW111" s="50"/>
      <c r="MX111" s="50"/>
      <c r="MY111" s="50"/>
      <c r="MZ111" s="50"/>
      <c r="NA111" s="50"/>
      <c r="NB111" s="50"/>
      <c r="NC111" s="50"/>
      <c r="ND111" s="50"/>
      <c r="NE111" s="50"/>
      <c r="NF111" s="50"/>
      <c r="NG111" s="50"/>
      <c r="NH111" s="50"/>
      <c r="NI111" s="50"/>
      <c r="NJ111" s="50"/>
      <c r="NK111" s="50"/>
      <c r="NL111" s="50"/>
      <c r="NM111" s="50"/>
      <c r="NN111" s="50"/>
      <c r="NO111" s="50"/>
      <c r="NP111" s="50"/>
      <c r="NQ111" s="50"/>
      <c r="NR111" s="50"/>
      <c r="NS111" s="50"/>
      <c r="NT111" s="50"/>
      <c r="NU111" s="50"/>
      <c r="NV111" s="50"/>
      <c r="NW111" s="50"/>
      <c r="NX111" s="50"/>
      <c r="NY111" s="50"/>
      <c r="NZ111" s="50"/>
      <c r="OA111" s="50"/>
      <c r="OB111" s="50"/>
      <c r="OC111" s="50"/>
      <c r="OD111" s="50"/>
      <c r="OE111" s="50"/>
      <c r="OF111" s="50"/>
      <c r="OG111" s="50"/>
      <c r="OH111" s="50"/>
      <c r="OI111" s="50"/>
      <c r="OJ111" s="50"/>
      <c r="OK111" s="50"/>
      <c r="OL111" s="50"/>
      <c r="OM111" s="50"/>
      <c r="ON111" s="50"/>
      <c r="OO111" s="50"/>
      <c r="OP111" s="50"/>
      <c r="OQ111" s="50"/>
      <c r="OR111" s="50"/>
      <c r="OS111" s="50"/>
      <c r="OT111" s="50"/>
      <c r="OU111" s="50"/>
      <c r="OV111" s="50"/>
      <c r="OW111" s="50"/>
      <c r="OX111" s="50"/>
      <c r="OY111" s="50"/>
      <c r="OZ111" s="50"/>
      <c r="PA111" s="50"/>
      <c r="PB111" s="50"/>
      <c r="PC111" s="50"/>
      <c r="PD111" s="50"/>
      <c r="PE111" s="50"/>
      <c r="PF111" s="50"/>
      <c r="PG111" s="50"/>
      <c r="PH111" s="50"/>
      <c r="PI111" s="50"/>
      <c r="PJ111" s="50"/>
      <c r="PK111" s="50"/>
      <c r="PL111" s="50"/>
      <c r="PM111" s="50"/>
      <c r="PN111" s="50"/>
      <c r="PO111" s="50"/>
      <c r="PP111" s="50"/>
      <c r="PQ111" s="50"/>
      <c r="PR111" s="50"/>
      <c r="PS111" s="50"/>
      <c r="PT111" s="50"/>
      <c r="PU111" s="50"/>
      <c r="PV111" s="50"/>
      <c r="PW111" s="50"/>
      <c r="PX111" s="50"/>
      <c r="PY111" s="50"/>
      <c r="PZ111" s="50"/>
      <c r="QA111" s="50"/>
      <c r="QB111" s="50"/>
      <c r="QC111" s="50"/>
      <c r="QD111" s="50"/>
      <c r="QE111" s="50"/>
      <c r="QF111" s="50"/>
      <c r="QG111" s="50"/>
      <c r="QH111" s="50"/>
      <c r="QI111" s="50"/>
      <c r="QJ111" s="50"/>
      <c r="QK111" s="50"/>
      <c r="QL111" s="50"/>
      <c r="QM111" s="50"/>
      <c r="QN111" s="50"/>
      <c r="QO111" s="50"/>
      <c r="QP111" s="50"/>
      <c r="QQ111" s="50"/>
      <c r="QR111" s="50"/>
      <c r="QS111" s="50"/>
      <c r="QT111" s="50"/>
      <c r="QU111" s="50"/>
      <c r="QV111" s="50"/>
      <c r="QW111" s="50"/>
      <c r="QX111" s="50"/>
      <c r="QY111" s="50"/>
      <c r="QZ111" s="50"/>
      <c r="RA111" s="50"/>
      <c r="RB111" s="50"/>
      <c r="RC111" s="50"/>
      <c r="RD111" s="50"/>
      <c r="RE111" s="50"/>
      <c r="RF111" s="50"/>
      <c r="RG111" s="50"/>
      <c r="RH111" s="50"/>
      <c r="RI111" s="50"/>
      <c r="RJ111" s="50"/>
      <c r="RK111" s="50"/>
      <c r="RL111" s="50"/>
      <c r="RM111" s="50"/>
      <c r="RN111" s="50"/>
      <c r="RO111" s="50"/>
      <c r="RP111" s="50"/>
      <c r="RQ111" s="50"/>
      <c r="RR111" s="50"/>
      <c r="RS111" s="50"/>
      <c r="RT111" s="50"/>
      <c r="RU111" s="50"/>
      <c r="RV111" s="50"/>
      <c r="RW111" s="50"/>
      <c r="RX111" s="50"/>
      <c r="RY111" s="50"/>
      <c r="RZ111" s="50"/>
      <c r="SA111" s="50"/>
      <c r="SB111" s="50"/>
      <c r="SC111" s="50"/>
      <c r="SD111" s="50"/>
      <c r="SE111" s="50"/>
      <c r="SF111" s="50"/>
      <c r="SG111" s="50"/>
      <c r="SH111" s="50"/>
      <c r="SI111" s="50"/>
      <c r="SJ111" s="50"/>
      <c r="SK111" s="50"/>
      <c r="SL111" s="50"/>
      <c r="SM111" s="50"/>
      <c r="SN111" s="50"/>
      <c r="SO111" s="50"/>
      <c r="SP111" s="50"/>
      <c r="SQ111" s="50"/>
      <c r="SR111" s="50"/>
      <c r="SS111" s="50"/>
      <c r="ST111" s="50"/>
      <c r="SU111" s="50"/>
      <c r="SV111" s="50"/>
      <c r="SW111" s="50"/>
      <c r="SX111" s="50"/>
      <c r="SY111" s="50"/>
      <c r="SZ111" s="50"/>
      <c r="TA111" s="50"/>
      <c r="TB111" s="50"/>
      <c r="TC111" s="50"/>
      <c r="TD111" s="50"/>
      <c r="TE111" s="50"/>
      <c r="TF111" s="50"/>
      <c r="TG111" s="50"/>
      <c r="TH111" s="50"/>
      <c r="TI111" s="50"/>
      <c r="TJ111" s="50"/>
      <c r="TK111" s="50"/>
      <c r="TL111" s="50"/>
      <c r="TM111" s="50"/>
      <c r="TN111" s="50"/>
      <c r="TO111" s="50"/>
      <c r="TP111" s="50"/>
      <c r="TQ111" s="50"/>
      <c r="TR111" s="50"/>
      <c r="TS111" s="50"/>
      <c r="TT111" s="50"/>
      <c r="TU111" s="50"/>
      <c r="TV111" s="50"/>
      <c r="TW111" s="50"/>
      <c r="TX111" s="50"/>
      <c r="TY111" s="50"/>
      <c r="TZ111" s="50"/>
      <c r="UA111" s="50"/>
      <c r="UB111" s="50"/>
      <c r="UC111" s="50"/>
      <c r="UD111" s="50"/>
      <c r="UE111" s="50"/>
      <c r="UF111" s="50"/>
      <c r="UG111" s="50"/>
      <c r="UH111" s="50"/>
      <c r="UI111" s="50"/>
      <c r="UJ111" s="50"/>
      <c r="UK111" s="50"/>
      <c r="UL111" s="50"/>
      <c r="UM111" s="50"/>
      <c r="UN111" s="50"/>
      <c r="UO111" s="50"/>
      <c r="UP111" s="50"/>
      <c r="UQ111" s="50"/>
      <c r="UR111" s="50"/>
      <c r="US111" s="50"/>
      <c r="UT111" s="50"/>
      <c r="UU111" s="50"/>
      <c r="UV111" s="50"/>
      <c r="UW111" s="50"/>
      <c r="UX111" s="50"/>
      <c r="UY111" s="50"/>
      <c r="UZ111" s="50"/>
      <c r="VA111" s="50"/>
      <c r="VB111" s="50"/>
      <c r="VC111" s="50"/>
      <c r="VD111" s="50"/>
      <c r="VE111" s="50"/>
      <c r="VF111" s="50"/>
      <c r="VG111" s="50"/>
      <c r="VH111" s="50"/>
      <c r="VI111" s="50"/>
      <c r="VJ111" s="50"/>
      <c r="VK111" s="50"/>
      <c r="VL111" s="50"/>
      <c r="VM111" s="50"/>
      <c r="VN111" s="50"/>
      <c r="VO111" s="50"/>
      <c r="VP111" s="50"/>
      <c r="VQ111" s="50"/>
      <c r="VR111" s="50"/>
      <c r="VS111" s="50"/>
      <c r="VT111" s="50"/>
      <c r="VU111" s="50"/>
      <c r="VV111" s="50"/>
      <c r="VW111" s="50"/>
      <c r="VX111" s="50"/>
      <c r="VY111" s="50"/>
      <c r="VZ111" s="50"/>
      <c r="WA111" s="50"/>
      <c r="WB111" s="50"/>
      <c r="WC111" s="50"/>
      <c r="WD111" s="50"/>
      <c r="WE111" s="50"/>
      <c r="WF111" s="50"/>
      <c r="WG111" s="50"/>
      <c r="WH111" s="50"/>
      <c r="WI111" s="50"/>
      <c r="WJ111" s="50"/>
      <c r="WK111" s="50"/>
      <c r="WL111" s="50"/>
      <c r="WM111" s="50"/>
      <c r="WN111" s="50"/>
      <c r="WO111" s="50"/>
      <c r="WP111" s="50"/>
      <c r="WQ111" s="50"/>
      <c r="WR111" s="50"/>
      <c r="WS111" s="50"/>
      <c r="WT111" s="50"/>
      <c r="WU111" s="50"/>
      <c r="WV111" s="50"/>
      <c r="WW111" s="50"/>
      <c r="WX111" s="50"/>
      <c r="WY111" s="50"/>
      <c r="WZ111" s="50"/>
      <c r="XA111" s="50"/>
      <c r="XB111" s="50"/>
      <c r="XC111" s="50"/>
      <c r="XD111" s="50"/>
      <c r="XE111" s="50"/>
      <c r="XF111" s="50"/>
      <c r="XG111" s="50"/>
      <c r="XH111" s="50"/>
      <c r="XI111" s="50"/>
      <c r="XJ111" s="50"/>
      <c r="XK111" s="50"/>
      <c r="XL111" s="50"/>
      <c r="XM111" s="50"/>
      <c r="XN111" s="50"/>
      <c r="XO111" s="50"/>
      <c r="XP111" s="50"/>
      <c r="XQ111" s="50"/>
      <c r="XR111" s="50"/>
      <c r="XS111" s="50"/>
      <c r="XT111" s="50"/>
      <c r="XU111" s="50"/>
      <c r="XV111" s="50"/>
      <c r="XW111" s="50"/>
      <c r="XX111" s="50"/>
      <c r="XY111" s="50"/>
      <c r="XZ111" s="50"/>
      <c r="YA111" s="50"/>
      <c r="YB111" s="50"/>
      <c r="YC111" s="50"/>
      <c r="YD111" s="50"/>
      <c r="YE111" s="50"/>
      <c r="YF111" s="50"/>
      <c r="YG111" s="50"/>
      <c r="YH111" s="50"/>
      <c r="YI111" s="50"/>
      <c r="YJ111" s="50"/>
      <c r="YK111" s="50"/>
      <c r="YL111" s="50"/>
      <c r="YM111" s="50"/>
      <c r="YN111" s="50"/>
      <c r="YO111" s="50"/>
      <c r="YP111" s="50"/>
      <c r="YQ111" s="50"/>
      <c r="YR111" s="50"/>
    </row>
    <row r="112" spans="1:668" ht="18" customHeight="1" x14ac:dyDescent="0.25">
      <c r="A112" s="31" t="s">
        <v>172</v>
      </c>
      <c r="B112" s="26" t="s">
        <v>16</v>
      </c>
      <c r="C112" s="57" t="s">
        <v>74</v>
      </c>
      <c r="D112" s="60">
        <v>44564</v>
      </c>
      <c r="E112" s="10" t="s">
        <v>114</v>
      </c>
      <c r="F112" s="161">
        <v>45000</v>
      </c>
      <c r="G112" s="181">
        <f>F112*0.0287</f>
        <v>1291.5</v>
      </c>
      <c r="H112" s="181">
        <v>1148.33</v>
      </c>
      <c r="I112" s="181">
        <f>F112*0.0304</f>
        <v>1368</v>
      </c>
      <c r="J112" s="181">
        <v>25</v>
      </c>
      <c r="K112" s="181">
        <v>3832.83</v>
      </c>
      <c r="L112" s="191">
        <v>41167.17</v>
      </c>
      <c r="O112" s="50"/>
      <c r="P112" s="50"/>
      <c r="Q112" s="50"/>
      <c r="R112" s="50"/>
      <c r="S112" s="50"/>
      <c r="T112" s="50"/>
      <c r="U112" s="50"/>
      <c r="V112" s="50"/>
      <c r="W112" s="50"/>
      <c r="X112" s="50"/>
      <c r="Y112" s="50"/>
      <c r="Z112" s="50"/>
      <c r="AA112" s="50"/>
      <c r="AB112" s="50"/>
      <c r="AC112" s="50"/>
      <c r="AD112" s="50"/>
      <c r="AE112" s="50"/>
      <c r="AF112" s="50"/>
      <c r="AG112" s="87"/>
      <c r="AH112" s="87"/>
      <c r="AI112" s="87"/>
      <c r="AJ112" s="87"/>
      <c r="AK112" s="87"/>
      <c r="AL112" s="87"/>
      <c r="AM112" s="87"/>
      <c r="AN112" s="87"/>
      <c r="AO112" s="87"/>
      <c r="AP112" s="87"/>
      <c r="AQ112" s="87"/>
      <c r="AR112" s="50"/>
      <c r="AS112" s="50"/>
      <c r="IC112" s="50"/>
      <c r="ID112" s="50"/>
      <c r="IE112" s="50"/>
      <c r="IF112" s="50"/>
      <c r="IG112" s="50"/>
      <c r="IH112" s="50"/>
      <c r="II112" s="50"/>
      <c r="IJ112" s="50"/>
      <c r="IK112" s="50"/>
      <c r="IL112" s="50"/>
      <c r="IM112" s="50"/>
      <c r="IN112" s="50"/>
      <c r="IO112" s="50"/>
      <c r="IP112" s="50"/>
      <c r="IQ112" s="50"/>
      <c r="IR112" s="50"/>
      <c r="IS112" s="50"/>
      <c r="IT112" s="50"/>
      <c r="IU112" s="50"/>
      <c r="IV112" s="50"/>
      <c r="IW112" s="50"/>
      <c r="IX112" s="50"/>
      <c r="IY112" s="50"/>
      <c r="IZ112" s="50"/>
      <c r="JA112" s="50"/>
      <c r="JB112" s="50"/>
      <c r="JC112" s="50"/>
      <c r="JD112" s="50"/>
      <c r="JE112" s="50"/>
      <c r="JF112" s="50"/>
      <c r="JG112" s="50"/>
      <c r="JH112" s="50"/>
      <c r="JI112" s="50"/>
      <c r="JJ112" s="50"/>
      <c r="JK112" s="50"/>
      <c r="JL112" s="50"/>
      <c r="JM112" s="50"/>
      <c r="JN112" s="50"/>
      <c r="JO112" s="50"/>
      <c r="JP112" s="50"/>
      <c r="JQ112" s="50"/>
      <c r="JR112" s="50"/>
      <c r="JS112" s="50"/>
      <c r="JT112" s="50"/>
      <c r="JU112" s="50"/>
      <c r="JV112" s="50"/>
      <c r="JW112" s="50"/>
      <c r="JX112" s="50"/>
      <c r="JY112" s="50"/>
      <c r="JZ112" s="50"/>
      <c r="KA112" s="50"/>
      <c r="KB112" s="50"/>
      <c r="KC112" s="50"/>
      <c r="KD112" s="50"/>
      <c r="KE112" s="50"/>
      <c r="KF112" s="50"/>
      <c r="KG112" s="50"/>
      <c r="KH112" s="50"/>
      <c r="KI112" s="50"/>
      <c r="KJ112" s="50"/>
      <c r="KK112" s="50"/>
      <c r="KL112" s="50"/>
      <c r="KM112" s="50"/>
      <c r="KN112" s="50"/>
      <c r="KO112" s="50"/>
      <c r="KP112" s="50"/>
      <c r="KQ112" s="50"/>
      <c r="KR112" s="50"/>
      <c r="KS112" s="50"/>
      <c r="KT112" s="50"/>
      <c r="KU112" s="50"/>
      <c r="KV112" s="50"/>
      <c r="KW112" s="50"/>
      <c r="KX112" s="50"/>
      <c r="KY112" s="50"/>
      <c r="KZ112" s="50"/>
      <c r="LA112" s="50"/>
      <c r="LB112" s="50"/>
      <c r="LC112" s="50"/>
      <c r="LD112" s="50"/>
      <c r="LE112" s="50"/>
      <c r="LF112" s="50"/>
      <c r="LG112" s="50"/>
      <c r="LH112" s="50"/>
      <c r="LI112" s="50"/>
      <c r="LJ112" s="50"/>
      <c r="LK112" s="50"/>
      <c r="LL112" s="50"/>
      <c r="LM112" s="50"/>
      <c r="LN112" s="50"/>
      <c r="LO112" s="50"/>
      <c r="LP112" s="50"/>
      <c r="LQ112" s="50"/>
      <c r="LR112" s="50"/>
      <c r="LS112" s="50"/>
      <c r="LT112" s="50"/>
      <c r="LU112" s="50"/>
      <c r="LV112" s="50"/>
      <c r="LW112" s="50"/>
      <c r="LX112" s="50"/>
      <c r="LY112" s="50"/>
      <c r="LZ112" s="50"/>
      <c r="MA112" s="50"/>
      <c r="MB112" s="50"/>
      <c r="MC112" s="50"/>
      <c r="MD112" s="50"/>
      <c r="ME112" s="50"/>
      <c r="MF112" s="50"/>
      <c r="MG112" s="50"/>
      <c r="MH112" s="50"/>
      <c r="MI112" s="50"/>
      <c r="MJ112" s="50"/>
      <c r="MK112" s="50"/>
      <c r="ML112" s="50"/>
      <c r="MM112" s="50"/>
      <c r="MN112" s="50"/>
      <c r="MO112" s="50"/>
      <c r="MP112" s="50"/>
      <c r="MQ112" s="50"/>
      <c r="MR112" s="50"/>
      <c r="MS112" s="50"/>
      <c r="MT112" s="50"/>
      <c r="MU112" s="50"/>
      <c r="MV112" s="50"/>
      <c r="MW112" s="50"/>
      <c r="MX112" s="50"/>
      <c r="MY112" s="50"/>
      <c r="MZ112" s="50"/>
      <c r="NA112" s="50"/>
      <c r="NB112" s="50"/>
      <c r="NC112" s="50"/>
      <c r="ND112" s="50"/>
      <c r="NE112" s="50"/>
      <c r="NF112" s="50"/>
      <c r="NG112" s="50"/>
      <c r="NH112" s="50"/>
      <c r="NI112" s="50"/>
      <c r="NJ112" s="50"/>
      <c r="NK112" s="50"/>
      <c r="NL112" s="50"/>
      <c r="NM112" s="50"/>
      <c r="NN112" s="50"/>
      <c r="NO112" s="50"/>
      <c r="NP112" s="50"/>
      <c r="NQ112" s="50"/>
      <c r="NR112" s="50"/>
      <c r="NS112" s="50"/>
      <c r="NT112" s="50"/>
      <c r="NU112" s="50"/>
      <c r="NV112" s="50"/>
      <c r="NW112" s="50"/>
      <c r="NX112" s="50"/>
      <c r="NY112" s="50"/>
      <c r="NZ112" s="50"/>
      <c r="OA112" s="50"/>
      <c r="OB112" s="50"/>
      <c r="OC112" s="50"/>
      <c r="OD112" s="50"/>
      <c r="OE112" s="50"/>
      <c r="OF112" s="50"/>
      <c r="OG112" s="50"/>
      <c r="OH112" s="50"/>
      <c r="OI112" s="50"/>
      <c r="OJ112" s="50"/>
      <c r="OK112" s="50"/>
      <c r="OL112" s="50"/>
      <c r="OM112" s="50"/>
      <c r="ON112" s="50"/>
      <c r="OO112" s="50"/>
      <c r="OP112" s="50"/>
      <c r="OQ112" s="50"/>
      <c r="OR112" s="50"/>
      <c r="OS112" s="50"/>
      <c r="OT112" s="50"/>
      <c r="OU112" s="50"/>
      <c r="OV112" s="50"/>
      <c r="OW112" s="50"/>
      <c r="OX112" s="50"/>
      <c r="OY112" s="50"/>
      <c r="OZ112" s="50"/>
      <c r="PA112" s="50"/>
      <c r="PB112" s="50"/>
      <c r="PC112" s="50"/>
      <c r="PD112" s="50"/>
      <c r="PE112" s="50"/>
      <c r="PF112" s="50"/>
      <c r="PG112" s="50"/>
      <c r="PH112" s="50"/>
      <c r="PI112" s="50"/>
      <c r="PJ112" s="50"/>
      <c r="PK112" s="50"/>
      <c r="PL112" s="50"/>
      <c r="PM112" s="50"/>
      <c r="PN112" s="50"/>
      <c r="PO112" s="50"/>
      <c r="PP112" s="50"/>
      <c r="PQ112" s="50"/>
      <c r="PR112" s="50"/>
      <c r="PS112" s="50"/>
      <c r="PT112" s="50"/>
      <c r="PU112" s="50"/>
      <c r="PV112" s="50"/>
      <c r="PW112" s="50"/>
      <c r="PX112" s="50"/>
      <c r="PY112" s="50"/>
      <c r="PZ112" s="50"/>
      <c r="QA112" s="50"/>
      <c r="QB112" s="50"/>
      <c r="QC112" s="50"/>
      <c r="QD112" s="50"/>
      <c r="QE112" s="50"/>
      <c r="QF112" s="50"/>
      <c r="QG112" s="50"/>
      <c r="QH112" s="50"/>
      <c r="QI112" s="50"/>
      <c r="QJ112" s="50"/>
      <c r="QK112" s="50"/>
      <c r="QL112" s="50"/>
      <c r="QM112" s="50"/>
      <c r="QN112" s="50"/>
      <c r="QO112" s="50"/>
      <c r="QP112" s="50"/>
      <c r="QQ112" s="50"/>
      <c r="QR112" s="50"/>
      <c r="QS112" s="50"/>
      <c r="QT112" s="50"/>
      <c r="QU112" s="50"/>
      <c r="QV112" s="50"/>
      <c r="QW112" s="50"/>
      <c r="QX112" s="50"/>
      <c r="QY112" s="50"/>
      <c r="QZ112" s="50"/>
      <c r="RA112" s="50"/>
      <c r="RB112" s="50"/>
      <c r="RC112" s="50"/>
      <c r="RD112" s="50"/>
      <c r="RE112" s="50"/>
      <c r="RF112" s="50"/>
      <c r="RG112" s="50"/>
      <c r="RH112" s="50"/>
      <c r="RI112" s="50"/>
      <c r="RJ112" s="50"/>
      <c r="RK112" s="50"/>
      <c r="RL112" s="50"/>
      <c r="RM112" s="50"/>
      <c r="RN112" s="50"/>
      <c r="RO112" s="50"/>
      <c r="RP112" s="50"/>
      <c r="RQ112" s="50"/>
      <c r="RR112" s="50"/>
      <c r="RS112" s="50"/>
      <c r="RT112" s="50"/>
      <c r="RU112" s="50"/>
      <c r="RV112" s="50"/>
      <c r="RW112" s="50"/>
      <c r="RX112" s="50"/>
      <c r="RY112" s="50"/>
      <c r="RZ112" s="50"/>
      <c r="SA112" s="50"/>
      <c r="SB112" s="50"/>
      <c r="SC112" s="50"/>
      <c r="SD112" s="50"/>
      <c r="SE112" s="50"/>
      <c r="SF112" s="50"/>
      <c r="SG112" s="50"/>
      <c r="SH112" s="50"/>
      <c r="SI112" s="50"/>
      <c r="SJ112" s="50"/>
      <c r="SK112" s="50"/>
      <c r="SL112" s="50"/>
      <c r="SM112" s="50"/>
      <c r="SN112" s="50"/>
      <c r="SO112" s="50"/>
      <c r="SP112" s="50"/>
      <c r="SQ112" s="50"/>
      <c r="SR112" s="50"/>
      <c r="SS112" s="50"/>
      <c r="ST112" s="50"/>
      <c r="SU112" s="50"/>
      <c r="SV112" s="50"/>
      <c r="SW112" s="50"/>
      <c r="SX112" s="50"/>
      <c r="SY112" s="50"/>
      <c r="SZ112" s="50"/>
      <c r="TA112" s="50"/>
      <c r="TB112" s="50"/>
      <c r="TC112" s="50"/>
      <c r="TD112" s="50"/>
      <c r="TE112" s="50"/>
      <c r="TF112" s="50"/>
      <c r="TG112" s="50"/>
      <c r="TH112" s="50"/>
      <c r="TI112" s="50"/>
      <c r="TJ112" s="50"/>
      <c r="TK112" s="50"/>
      <c r="TL112" s="50"/>
      <c r="TM112" s="50"/>
      <c r="TN112" s="50"/>
      <c r="TO112" s="50"/>
      <c r="TP112" s="50"/>
      <c r="TQ112" s="50"/>
      <c r="TR112" s="50"/>
      <c r="TS112" s="50"/>
      <c r="TT112" s="50"/>
      <c r="TU112" s="50"/>
      <c r="TV112" s="50"/>
      <c r="TW112" s="50"/>
      <c r="TX112" s="50"/>
      <c r="TY112" s="50"/>
      <c r="TZ112" s="50"/>
      <c r="UA112" s="50"/>
      <c r="UB112" s="50"/>
      <c r="UC112" s="50"/>
      <c r="UD112" s="50"/>
      <c r="UE112" s="50"/>
      <c r="UF112" s="50"/>
      <c r="UG112" s="50"/>
      <c r="UH112" s="50"/>
      <c r="UI112" s="50"/>
      <c r="UJ112" s="50"/>
      <c r="UK112" s="50"/>
      <c r="UL112" s="50"/>
      <c r="UM112" s="50"/>
      <c r="UN112" s="50"/>
      <c r="UO112" s="50"/>
      <c r="UP112" s="50"/>
      <c r="UQ112" s="50"/>
      <c r="UR112" s="50"/>
      <c r="US112" s="50"/>
      <c r="UT112" s="50"/>
      <c r="UU112" s="50"/>
      <c r="UV112" s="50"/>
      <c r="UW112" s="50"/>
      <c r="UX112" s="50"/>
      <c r="UY112" s="50"/>
      <c r="UZ112" s="50"/>
      <c r="VA112" s="50"/>
      <c r="VB112" s="50"/>
      <c r="VC112" s="50"/>
      <c r="VD112" s="50"/>
      <c r="VE112" s="50"/>
      <c r="VF112" s="50"/>
      <c r="VG112" s="50"/>
      <c r="VH112" s="50"/>
      <c r="VI112" s="50"/>
      <c r="VJ112" s="50"/>
      <c r="VK112" s="50"/>
      <c r="VL112" s="50"/>
      <c r="VM112" s="50"/>
      <c r="VN112" s="50"/>
      <c r="VO112" s="50"/>
      <c r="VP112" s="50"/>
      <c r="VQ112" s="50"/>
      <c r="VR112" s="50"/>
      <c r="VS112" s="50"/>
      <c r="VT112" s="50"/>
      <c r="VU112" s="50"/>
      <c r="VV112" s="50"/>
      <c r="VW112" s="50"/>
      <c r="VX112" s="50"/>
      <c r="VY112" s="50"/>
      <c r="VZ112" s="50"/>
      <c r="WA112" s="50"/>
      <c r="WB112" s="50"/>
      <c r="WC112" s="50"/>
      <c r="WD112" s="50"/>
      <c r="WE112" s="50"/>
      <c r="WF112" s="50"/>
      <c r="WG112" s="50"/>
      <c r="WH112" s="50"/>
      <c r="WI112" s="50"/>
      <c r="WJ112" s="50"/>
      <c r="WK112" s="50"/>
      <c r="WL112" s="50"/>
      <c r="WM112" s="50"/>
      <c r="WN112" s="50"/>
      <c r="WO112" s="50"/>
      <c r="WP112" s="50"/>
      <c r="WQ112" s="50"/>
      <c r="WR112" s="50"/>
      <c r="WS112" s="50"/>
      <c r="WT112" s="50"/>
      <c r="WU112" s="50"/>
      <c r="WV112" s="50"/>
      <c r="WW112" s="50"/>
      <c r="WX112" s="50"/>
      <c r="WY112" s="50"/>
      <c r="WZ112" s="50"/>
      <c r="XA112" s="50"/>
      <c r="XB112" s="50"/>
      <c r="XC112" s="50"/>
      <c r="XD112" s="50"/>
      <c r="XE112" s="50"/>
      <c r="XF112" s="50"/>
      <c r="XG112" s="50"/>
      <c r="XH112" s="50"/>
      <c r="XI112" s="50"/>
      <c r="XJ112" s="50"/>
      <c r="XK112" s="50"/>
      <c r="XL112" s="50"/>
      <c r="XM112" s="50"/>
      <c r="XN112" s="50"/>
      <c r="XO112" s="50"/>
      <c r="XP112" s="50"/>
      <c r="XQ112" s="50"/>
      <c r="XR112" s="50"/>
      <c r="XS112" s="50"/>
      <c r="XT112" s="50"/>
      <c r="XU112" s="50"/>
      <c r="XV112" s="50"/>
      <c r="XW112" s="50"/>
      <c r="XX112" s="50"/>
      <c r="XY112" s="50"/>
      <c r="XZ112" s="50"/>
      <c r="YA112" s="50"/>
      <c r="YB112" s="50"/>
      <c r="YC112" s="50"/>
      <c r="YD112" s="50"/>
      <c r="YE112" s="50"/>
      <c r="YF112" s="50"/>
      <c r="YG112" s="50"/>
      <c r="YH112" s="50"/>
      <c r="YI112" s="50"/>
      <c r="YJ112" s="50"/>
      <c r="YK112" s="50"/>
      <c r="YL112" s="50"/>
      <c r="YM112" s="50"/>
      <c r="YN112" s="50"/>
      <c r="YO112" s="50"/>
      <c r="YP112" s="50"/>
      <c r="YQ112" s="50"/>
      <c r="YR112" s="50"/>
    </row>
    <row r="113" spans="1:668" ht="15.75" x14ac:dyDescent="0.25">
      <c r="A113" s="31" t="s">
        <v>21</v>
      </c>
      <c r="B113" s="26" t="s">
        <v>16</v>
      </c>
      <c r="C113" s="57" t="s">
        <v>74</v>
      </c>
      <c r="D113" s="60">
        <v>44440</v>
      </c>
      <c r="E113" s="10" t="s">
        <v>114</v>
      </c>
      <c r="F113" s="161">
        <v>45000</v>
      </c>
      <c r="G113" s="181">
        <f>F113*0.0287</f>
        <v>1291.5</v>
      </c>
      <c r="H113" s="181">
        <v>1148.33</v>
      </c>
      <c r="I113" s="181">
        <f>F113*0.0304</f>
        <v>1368</v>
      </c>
      <c r="J113" s="181">
        <v>25</v>
      </c>
      <c r="K113" s="181">
        <v>3832.83</v>
      </c>
      <c r="L113" s="191">
        <v>41167.17</v>
      </c>
      <c r="O113" s="50"/>
      <c r="P113" s="50"/>
      <c r="Q113" s="50"/>
      <c r="R113" s="50"/>
      <c r="S113" s="50"/>
      <c r="T113" s="50"/>
      <c r="U113" s="50"/>
      <c r="V113" s="50"/>
      <c r="W113" s="50"/>
      <c r="X113" s="50"/>
      <c r="Y113" s="50"/>
      <c r="Z113" s="50"/>
      <c r="AA113" s="50"/>
      <c r="AB113" s="50"/>
      <c r="AC113" s="50"/>
      <c r="AD113" s="50"/>
      <c r="AE113" s="50"/>
      <c r="AF113" s="50"/>
      <c r="AG113" s="50"/>
      <c r="AH113" s="50"/>
      <c r="AI113" s="50"/>
      <c r="AJ113" s="50"/>
      <c r="AK113" s="50"/>
      <c r="AL113" s="50"/>
      <c r="AM113" s="50"/>
      <c r="AN113" s="50"/>
      <c r="AO113" s="50"/>
      <c r="AP113" s="50"/>
      <c r="AQ113" s="50"/>
      <c r="AR113" s="50"/>
      <c r="AS113" s="50"/>
      <c r="IC113" s="50"/>
      <c r="ID113" s="50"/>
      <c r="IE113" s="50"/>
      <c r="IF113" s="50"/>
      <c r="IG113" s="50"/>
      <c r="IH113" s="50"/>
      <c r="II113" s="50"/>
      <c r="IJ113" s="50"/>
      <c r="IK113" s="50"/>
      <c r="IL113" s="50"/>
      <c r="IM113" s="50"/>
      <c r="IN113" s="50"/>
      <c r="IO113" s="50"/>
      <c r="IP113" s="50"/>
      <c r="IQ113" s="50"/>
      <c r="IR113" s="50"/>
      <c r="IS113" s="50"/>
      <c r="IT113" s="50"/>
      <c r="IU113" s="50"/>
      <c r="IV113" s="50"/>
      <c r="IW113" s="50"/>
      <c r="IX113" s="50"/>
      <c r="IY113" s="50"/>
      <c r="IZ113" s="50"/>
      <c r="JA113" s="50"/>
      <c r="JB113" s="50"/>
      <c r="JC113" s="50"/>
      <c r="JD113" s="50"/>
      <c r="JE113" s="50"/>
      <c r="JF113" s="50"/>
      <c r="JG113" s="50"/>
      <c r="JH113" s="50"/>
      <c r="JI113" s="50"/>
      <c r="JJ113" s="50"/>
      <c r="JK113" s="50"/>
      <c r="JL113" s="50"/>
      <c r="JM113" s="50"/>
      <c r="JN113" s="50"/>
      <c r="JO113" s="50"/>
      <c r="JP113" s="50"/>
      <c r="JQ113" s="50"/>
      <c r="JR113" s="50"/>
      <c r="JS113" s="50"/>
      <c r="JT113" s="50"/>
      <c r="JU113" s="50"/>
      <c r="JV113" s="50"/>
      <c r="JW113" s="50"/>
      <c r="JX113" s="50"/>
      <c r="JY113" s="50"/>
      <c r="JZ113" s="50"/>
      <c r="KA113" s="50"/>
      <c r="KB113" s="50"/>
      <c r="KC113" s="50"/>
      <c r="KD113" s="50"/>
      <c r="KE113" s="50"/>
      <c r="KF113" s="50"/>
      <c r="KG113" s="50"/>
      <c r="KH113" s="50"/>
      <c r="KI113" s="50"/>
      <c r="KJ113" s="50"/>
      <c r="KK113" s="50"/>
      <c r="KL113" s="50"/>
      <c r="KM113" s="50"/>
      <c r="KN113" s="50"/>
      <c r="KO113" s="50"/>
      <c r="KP113" s="50"/>
      <c r="KQ113" s="50"/>
      <c r="KR113" s="50"/>
      <c r="KS113" s="50"/>
      <c r="KT113" s="50"/>
      <c r="KU113" s="50"/>
      <c r="KV113" s="50"/>
      <c r="KW113" s="50"/>
      <c r="KX113" s="50"/>
      <c r="KY113" s="50"/>
      <c r="KZ113" s="50"/>
      <c r="LA113" s="50"/>
      <c r="LB113" s="50"/>
      <c r="LC113" s="50"/>
      <c r="LD113" s="50"/>
      <c r="LE113" s="50"/>
      <c r="LF113" s="50"/>
      <c r="LG113" s="50"/>
      <c r="LH113" s="50"/>
      <c r="LI113" s="50"/>
      <c r="LJ113" s="50"/>
      <c r="LK113" s="50"/>
      <c r="LL113" s="50"/>
      <c r="LM113" s="50"/>
      <c r="LN113" s="50"/>
      <c r="LO113" s="50"/>
      <c r="LP113" s="50"/>
      <c r="LQ113" s="50"/>
      <c r="LR113" s="50"/>
      <c r="LS113" s="50"/>
      <c r="LT113" s="50"/>
      <c r="LU113" s="50"/>
      <c r="LV113" s="50"/>
      <c r="LW113" s="50"/>
      <c r="LX113" s="50"/>
      <c r="LY113" s="50"/>
      <c r="LZ113" s="50"/>
      <c r="MA113" s="50"/>
      <c r="MB113" s="50"/>
      <c r="MC113" s="50"/>
      <c r="MD113" s="50"/>
      <c r="ME113" s="50"/>
      <c r="MF113" s="50"/>
      <c r="MG113" s="50"/>
      <c r="MH113" s="50"/>
      <c r="MI113" s="50"/>
      <c r="MJ113" s="50"/>
      <c r="MK113" s="50"/>
      <c r="ML113" s="50"/>
      <c r="MM113" s="50"/>
      <c r="MN113" s="50"/>
      <c r="MO113" s="50"/>
      <c r="MP113" s="50"/>
      <c r="MQ113" s="50"/>
      <c r="MR113" s="50"/>
      <c r="MS113" s="50"/>
      <c r="MT113" s="50"/>
      <c r="MU113" s="50"/>
      <c r="MV113" s="50"/>
      <c r="MW113" s="50"/>
      <c r="MX113" s="50"/>
      <c r="MY113" s="50"/>
      <c r="MZ113" s="50"/>
      <c r="NA113" s="50"/>
      <c r="NB113" s="50"/>
      <c r="NC113" s="50"/>
      <c r="ND113" s="50"/>
      <c r="NE113" s="50"/>
      <c r="NF113" s="50"/>
      <c r="NG113" s="50"/>
      <c r="NH113" s="50"/>
      <c r="NI113" s="50"/>
      <c r="NJ113" s="50"/>
      <c r="NK113" s="50"/>
      <c r="NL113" s="50"/>
      <c r="NM113" s="50"/>
      <c r="NN113" s="50"/>
      <c r="NO113" s="50"/>
      <c r="NP113" s="50"/>
      <c r="NQ113" s="50"/>
      <c r="NR113" s="50"/>
      <c r="NS113" s="50"/>
      <c r="NT113" s="50"/>
      <c r="NU113" s="50"/>
      <c r="NV113" s="50"/>
      <c r="NW113" s="50"/>
      <c r="NX113" s="50"/>
      <c r="NY113" s="50"/>
      <c r="NZ113" s="50"/>
      <c r="OA113" s="50"/>
      <c r="OB113" s="50"/>
      <c r="OC113" s="50"/>
      <c r="OD113" s="50"/>
      <c r="OE113" s="50"/>
      <c r="OF113" s="50"/>
      <c r="OG113" s="50"/>
      <c r="OH113" s="50"/>
      <c r="OI113" s="50"/>
      <c r="OJ113" s="50"/>
      <c r="OK113" s="50"/>
      <c r="OL113" s="50"/>
      <c r="OM113" s="50"/>
      <c r="ON113" s="50"/>
      <c r="OO113" s="50"/>
      <c r="OP113" s="50"/>
      <c r="OQ113" s="50"/>
      <c r="OR113" s="50"/>
      <c r="OS113" s="50"/>
      <c r="OT113" s="50"/>
      <c r="OU113" s="50"/>
      <c r="OV113" s="50"/>
      <c r="OW113" s="50"/>
      <c r="OX113" s="50"/>
      <c r="OY113" s="50"/>
      <c r="OZ113" s="50"/>
      <c r="PA113" s="50"/>
      <c r="PB113" s="50"/>
      <c r="PC113" s="50"/>
      <c r="PD113" s="50"/>
      <c r="PE113" s="50"/>
      <c r="PF113" s="50"/>
      <c r="PG113" s="50"/>
      <c r="PH113" s="50"/>
      <c r="PI113" s="50"/>
      <c r="PJ113" s="50"/>
      <c r="PK113" s="50"/>
      <c r="PL113" s="50"/>
      <c r="PM113" s="50"/>
      <c r="PN113" s="50"/>
      <c r="PO113" s="50"/>
      <c r="PP113" s="50"/>
      <c r="PQ113" s="50"/>
      <c r="PR113" s="50"/>
      <c r="PS113" s="50"/>
      <c r="PT113" s="50"/>
      <c r="PU113" s="50"/>
      <c r="PV113" s="50"/>
      <c r="PW113" s="50"/>
      <c r="PX113" s="50"/>
      <c r="PY113" s="50"/>
      <c r="PZ113" s="50"/>
      <c r="QA113" s="50"/>
      <c r="QB113" s="50"/>
      <c r="QC113" s="50"/>
      <c r="QD113" s="50"/>
      <c r="QE113" s="50"/>
      <c r="QF113" s="50"/>
      <c r="QG113" s="50"/>
      <c r="QH113" s="50"/>
      <c r="QI113" s="50"/>
      <c r="QJ113" s="50"/>
      <c r="QK113" s="50"/>
      <c r="QL113" s="50"/>
      <c r="QM113" s="50"/>
      <c r="QN113" s="50"/>
      <c r="QO113" s="50"/>
      <c r="QP113" s="50"/>
      <c r="QQ113" s="50"/>
      <c r="QR113" s="50"/>
      <c r="QS113" s="50"/>
      <c r="QT113" s="50"/>
      <c r="QU113" s="50"/>
      <c r="QV113" s="50"/>
      <c r="QW113" s="50"/>
      <c r="QX113" s="50"/>
      <c r="QY113" s="50"/>
      <c r="QZ113" s="50"/>
      <c r="RA113" s="50"/>
      <c r="RB113" s="50"/>
      <c r="RC113" s="50"/>
      <c r="RD113" s="50"/>
      <c r="RE113" s="50"/>
      <c r="RF113" s="50"/>
      <c r="RG113" s="50"/>
      <c r="RH113" s="50"/>
      <c r="RI113" s="50"/>
      <c r="RJ113" s="50"/>
      <c r="RK113" s="50"/>
      <c r="RL113" s="50"/>
      <c r="RM113" s="50"/>
      <c r="RN113" s="50"/>
      <c r="RO113" s="50"/>
      <c r="RP113" s="50"/>
      <c r="RQ113" s="50"/>
      <c r="RR113" s="50"/>
      <c r="RS113" s="50"/>
      <c r="RT113" s="50"/>
      <c r="RU113" s="50"/>
      <c r="RV113" s="50"/>
      <c r="RW113" s="50"/>
      <c r="RX113" s="50"/>
      <c r="RY113" s="50"/>
      <c r="RZ113" s="50"/>
      <c r="SA113" s="50"/>
      <c r="SB113" s="50"/>
      <c r="SC113" s="50"/>
      <c r="SD113" s="50"/>
      <c r="SE113" s="50"/>
      <c r="SF113" s="50"/>
      <c r="SG113" s="50"/>
      <c r="SH113" s="50"/>
      <c r="SI113" s="50"/>
      <c r="SJ113" s="50"/>
      <c r="SK113" s="50"/>
      <c r="SL113" s="50"/>
      <c r="SM113" s="50"/>
      <c r="SN113" s="50"/>
      <c r="SO113" s="50"/>
      <c r="SP113" s="50"/>
      <c r="SQ113" s="50"/>
      <c r="SR113" s="50"/>
      <c r="SS113" s="50"/>
      <c r="ST113" s="50"/>
      <c r="SU113" s="50"/>
      <c r="SV113" s="50"/>
      <c r="SW113" s="50"/>
      <c r="SX113" s="50"/>
      <c r="SY113" s="50"/>
      <c r="SZ113" s="50"/>
      <c r="TA113" s="50"/>
      <c r="TB113" s="50"/>
      <c r="TC113" s="50"/>
      <c r="TD113" s="50"/>
      <c r="TE113" s="50"/>
      <c r="TF113" s="50"/>
      <c r="TG113" s="50"/>
      <c r="TH113" s="50"/>
      <c r="TI113" s="50"/>
      <c r="TJ113" s="50"/>
      <c r="TK113" s="50"/>
      <c r="TL113" s="50"/>
      <c r="TM113" s="50"/>
      <c r="TN113" s="50"/>
      <c r="TO113" s="50"/>
      <c r="TP113" s="50"/>
      <c r="TQ113" s="50"/>
      <c r="TR113" s="50"/>
      <c r="TS113" s="50"/>
      <c r="TT113" s="50"/>
      <c r="TU113" s="50"/>
      <c r="TV113" s="50"/>
      <c r="TW113" s="50"/>
      <c r="TX113" s="50"/>
      <c r="TY113" s="50"/>
      <c r="TZ113" s="50"/>
      <c r="UA113" s="50"/>
      <c r="UB113" s="50"/>
      <c r="UC113" s="50"/>
      <c r="UD113" s="50"/>
      <c r="UE113" s="50"/>
      <c r="UF113" s="50"/>
      <c r="UG113" s="50"/>
      <c r="UH113" s="50"/>
      <c r="UI113" s="50"/>
      <c r="UJ113" s="50"/>
      <c r="UK113" s="50"/>
      <c r="UL113" s="50"/>
      <c r="UM113" s="50"/>
      <c r="UN113" s="50"/>
      <c r="UO113" s="50"/>
      <c r="UP113" s="50"/>
      <c r="UQ113" s="50"/>
      <c r="UR113" s="50"/>
      <c r="US113" s="50"/>
      <c r="UT113" s="50"/>
      <c r="UU113" s="50"/>
      <c r="UV113" s="50"/>
      <c r="UW113" s="50"/>
      <c r="UX113" s="50"/>
      <c r="UY113" s="50"/>
      <c r="UZ113" s="50"/>
      <c r="VA113" s="50"/>
      <c r="VB113" s="50"/>
      <c r="VC113" s="50"/>
      <c r="VD113" s="50"/>
      <c r="VE113" s="50"/>
      <c r="VF113" s="50"/>
      <c r="VG113" s="50"/>
      <c r="VH113" s="50"/>
      <c r="VI113" s="50"/>
      <c r="VJ113" s="50"/>
      <c r="VK113" s="50"/>
      <c r="VL113" s="50"/>
      <c r="VM113" s="50"/>
      <c r="VN113" s="50"/>
      <c r="VO113" s="50"/>
      <c r="VP113" s="50"/>
      <c r="VQ113" s="50"/>
      <c r="VR113" s="50"/>
      <c r="VS113" s="50"/>
      <c r="VT113" s="50"/>
      <c r="VU113" s="50"/>
      <c r="VV113" s="50"/>
      <c r="VW113" s="50"/>
      <c r="VX113" s="50"/>
      <c r="VY113" s="50"/>
      <c r="VZ113" s="50"/>
      <c r="WA113" s="50"/>
      <c r="WB113" s="50"/>
      <c r="WC113" s="50"/>
      <c r="WD113" s="50"/>
      <c r="WE113" s="50"/>
      <c r="WF113" s="50"/>
      <c r="WG113" s="50"/>
      <c r="WH113" s="50"/>
      <c r="WI113" s="50"/>
      <c r="WJ113" s="50"/>
      <c r="WK113" s="50"/>
      <c r="WL113" s="50"/>
      <c r="WM113" s="50"/>
      <c r="WN113" s="50"/>
      <c r="WO113" s="50"/>
      <c r="WP113" s="50"/>
      <c r="WQ113" s="50"/>
      <c r="WR113" s="50"/>
      <c r="WS113" s="50"/>
      <c r="WT113" s="50"/>
      <c r="WU113" s="50"/>
      <c r="WV113" s="50"/>
      <c r="WW113" s="50"/>
      <c r="WX113" s="50"/>
      <c r="WY113" s="50"/>
      <c r="WZ113" s="50"/>
      <c r="XA113" s="50"/>
      <c r="XB113" s="50"/>
      <c r="XC113" s="50"/>
      <c r="XD113" s="50"/>
      <c r="XE113" s="50"/>
      <c r="XF113" s="50"/>
      <c r="XG113" s="50"/>
      <c r="XH113" s="50"/>
      <c r="XI113" s="50"/>
      <c r="XJ113" s="50"/>
      <c r="XK113" s="50"/>
      <c r="XL113" s="50"/>
      <c r="XM113" s="50"/>
      <c r="XN113" s="50"/>
      <c r="XO113" s="50"/>
      <c r="XP113" s="50"/>
      <c r="XQ113" s="50"/>
      <c r="XR113" s="50"/>
      <c r="XS113" s="50"/>
      <c r="XT113" s="50"/>
      <c r="XU113" s="50"/>
      <c r="XV113" s="50"/>
      <c r="XW113" s="50"/>
      <c r="XX113" s="50"/>
      <c r="XY113" s="50"/>
      <c r="XZ113" s="50"/>
      <c r="YA113" s="50"/>
      <c r="YB113" s="50"/>
      <c r="YC113" s="50"/>
      <c r="YD113" s="50"/>
      <c r="YE113" s="50"/>
      <c r="YF113" s="50"/>
      <c r="YG113" s="50"/>
      <c r="YH113" s="50"/>
      <c r="YI113" s="50"/>
      <c r="YJ113" s="50"/>
      <c r="YK113" s="50"/>
      <c r="YL113" s="50"/>
      <c r="YM113" s="50"/>
      <c r="YN113" s="50"/>
      <c r="YO113" s="50"/>
      <c r="YP113" s="50"/>
      <c r="YQ113" s="50"/>
      <c r="YR113" s="50"/>
    </row>
    <row r="114" spans="1:668" ht="15.75" x14ac:dyDescent="0.25">
      <c r="A114" s="31" t="s">
        <v>143</v>
      </c>
      <c r="B114" s="26" t="s">
        <v>145</v>
      </c>
      <c r="C114" s="57" t="s">
        <v>74</v>
      </c>
      <c r="D114" s="60">
        <v>44593</v>
      </c>
      <c r="E114" s="10" t="s">
        <v>114</v>
      </c>
      <c r="F114" s="161">
        <v>45000</v>
      </c>
      <c r="G114" s="181">
        <v>1291.5</v>
      </c>
      <c r="H114" s="181">
        <v>1148.33</v>
      </c>
      <c r="I114" s="181">
        <v>1368</v>
      </c>
      <c r="J114" s="181">
        <v>1375</v>
      </c>
      <c r="K114" s="181">
        <v>5182.83</v>
      </c>
      <c r="L114" s="191">
        <v>39817.17</v>
      </c>
      <c r="O114" s="50"/>
      <c r="P114" s="50"/>
      <c r="Q114" s="50"/>
      <c r="R114" s="50"/>
      <c r="S114" s="50"/>
      <c r="T114" s="50"/>
      <c r="U114" s="50"/>
      <c r="V114" s="50"/>
      <c r="W114" s="50"/>
      <c r="X114" s="50"/>
      <c r="Y114" s="50"/>
      <c r="Z114" s="50"/>
      <c r="AA114" s="50"/>
      <c r="AB114" s="50"/>
      <c r="AC114" s="50"/>
      <c r="AD114" s="50"/>
      <c r="AE114" s="50"/>
      <c r="AF114" s="50"/>
      <c r="AG114" s="50"/>
      <c r="AH114" s="50"/>
      <c r="AI114" s="50"/>
      <c r="AJ114" s="50"/>
      <c r="AK114" s="50"/>
      <c r="AL114" s="50"/>
      <c r="AM114" s="50"/>
      <c r="AN114" s="50"/>
      <c r="AO114" s="50"/>
      <c r="AP114" s="50"/>
      <c r="AQ114" s="50"/>
      <c r="AR114" s="50"/>
      <c r="AS114" s="50"/>
      <c r="IC114" s="50"/>
      <c r="ID114" s="50"/>
      <c r="IE114" s="50"/>
      <c r="IF114" s="50"/>
      <c r="IG114" s="50"/>
      <c r="IH114" s="50"/>
      <c r="II114" s="50"/>
      <c r="IJ114" s="50"/>
      <c r="IK114" s="50"/>
      <c r="IL114" s="50"/>
      <c r="IM114" s="50"/>
      <c r="IN114" s="50"/>
      <c r="IO114" s="50"/>
      <c r="IP114" s="50"/>
      <c r="IQ114" s="50"/>
      <c r="IR114" s="50"/>
      <c r="IS114" s="50"/>
      <c r="IT114" s="50"/>
      <c r="IU114" s="50"/>
      <c r="IV114" s="50"/>
      <c r="IW114" s="50"/>
      <c r="IX114" s="50"/>
      <c r="IY114" s="50"/>
      <c r="IZ114" s="50"/>
      <c r="JA114" s="50"/>
      <c r="JB114" s="50"/>
      <c r="JC114" s="50"/>
      <c r="JD114" s="50"/>
      <c r="JE114" s="50"/>
      <c r="JF114" s="50"/>
      <c r="JG114" s="50"/>
      <c r="JH114" s="50"/>
      <c r="JI114" s="50"/>
      <c r="JJ114" s="50"/>
      <c r="JK114" s="50"/>
      <c r="JL114" s="50"/>
      <c r="JM114" s="50"/>
      <c r="JN114" s="50"/>
      <c r="JO114" s="50"/>
      <c r="JP114" s="50"/>
      <c r="JQ114" s="50"/>
      <c r="JR114" s="50"/>
      <c r="JS114" s="50"/>
      <c r="JT114" s="50"/>
      <c r="JU114" s="50"/>
      <c r="JV114" s="50"/>
      <c r="JW114" s="50"/>
      <c r="JX114" s="50"/>
      <c r="JY114" s="50"/>
      <c r="JZ114" s="50"/>
      <c r="KA114" s="50"/>
      <c r="KB114" s="50"/>
      <c r="KC114" s="50"/>
      <c r="KD114" s="50"/>
      <c r="KE114" s="50"/>
      <c r="KF114" s="50"/>
      <c r="KG114" s="50"/>
      <c r="KH114" s="50"/>
      <c r="KI114" s="50"/>
      <c r="KJ114" s="50"/>
      <c r="KK114" s="50"/>
      <c r="KL114" s="50"/>
      <c r="KM114" s="50"/>
      <c r="KN114" s="50"/>
      <c r="KO114" s="50"/>
      <c r="KP114" s="50"/>
      <c r="KQ114" s="50"/>
      <c r="KR114" s="50"/>
      <c r="KS114" s="50"/>
      <c r="KT114" s="50"/>
      <c r="KU114" s="50"/>
      <c r="KV114" s="50"/>
      <c r="KW114" s="50"/>
      <c r="KX114" s="50"/>
      <c r="KY114" s="50"/>
      <c r="KZ114" s="50"/>
      <c r="LA114" s="50"/>
      <c r="LB114" s="50"/>
      <c r="LC114" s="50"/>
      <c r="LD114" s="50"/>
      <c r="LE114" s="50"/>
      <c r="LF114" s="50"/>
      <c r="LG114" s="50"/>
      <c r="LH114" s="50"/>
      <c r="LI114" s="50"/>
      <c r="LJ114" s="50"/>
      <c r="LK114" s="50"/>
      <c r="LL114" s="50"/>
      <c r="LM114" s="50"/>
      <c r="LN114" s="50"/>
      <c r="LO114" s="50"/>
      <c r="LP114" s="50"/>
      <c r="LQ114" s="50"/>
      <c r="LR114" s="50"/>
      <c r="LS114" s="50"/>
      <c r="LT114" s="50"/>
      <c r="LU114" s="50"/>
      <c r="LV114" s="50"/>
      <c r="LW114" s="50"/>
      <c r="LX114" s="50"/>
      <c r="LY114" s="50"/>
      <c r="LZ114" s="50"/>
      <c r="MA114" s="50"/>
      <c r="MB114" s="50"/>
      <c r="MC114" s="50"/>
      <c r="MD114" s="50"/>
      <c r="ME114" s="50"/>
      <c r="MF114" s="50"/>
      <c r="MG114" s="50"/>
      <c r="MH114" s="50"/>
      <c r="MI114" s="50"/>
      <c r="MJ114" s="50"/>
      <c r="MK114" s="50"/>
      <c r="ML114" s="50"/>
      <c r="MM114" s="50"/>
      <c r="MN114" s="50"/>
      <c r="MO114" s="50"/>
      <c r="MP114" s="50"/>
      <c r="MQ114" s="50"/>
      <c r="MR114" s="50"/>
      <c r="MS114" s="50"/>
      <c r="MT114" s="50"/>
      <c r="MU114" s="50"/>
      <c r="MV114" s="50"/>
      <c r="MW114" s="50"/>
      <c r="MX114" s="50"/>
      <c r="MY114" s="50"/>
      <c r="MZ114" s="50"/>
      <c r="NA114" s="50"/>
      <c r="NB114" s="50"/>
      <c r="NC114" s="50"/>
      <c r="ND114" s="50"/>
      <c r="NE114" s="50"/>
      <c r="NF114" s="50"/>
      <c r="NG114" s="50"/>
      <c r="NH114" s="50"/>
      <c r="NI114" s="50"/>
      <c r="NJ114" s="50"/>
      <c r="NK114" s="50"/>
      <c r="NL114" s="50"/>
      <c r="NM114" s="50"/>
      <c r="NN114" s="50"/>
      <c r="NO114" s="50"/>
      <c r="NP114" s="50"/>
      <c r="NQ114" s="50"/>
      <c r="NR114" s="50"/>
      <c r="NS114" s="50"/>
      <c r="NT114" s="50"/>
      <c r="NU114" s="50"/>
      <c r="NV114" s="50"/>
      <c r="NW114" s="50"/>
      <c r="NX114" s="50"/>
      <c r="NY114" s="50"/>
      <c r="NZ114" s="50"/>
      <c r="OA114" s="50"/>
      <c r="OB114" s="50"/>
      <c r="OC114" s="50"/>
      <c r="OD114" s="50"/>
      <c r="OE114" s="50"/>
      <c r="OF114" s="50"/>
      <c r="OG114" s="50"/>
      <c r="OH114" s="50"/>
      <c r="OI114" s="50"/>
      <c r="OJ114" s="50"/>
      <c r="OK114" s="50"/>
      <c r="OL114" s="50"/>
      <c r="OM114" s="50"/>
      <c r="ON114" s="50"/>
      <c r="OO114" s="50"/>
      <c r="OP114" s="50"/>
      <c r="OQ114" s="50"/>
      <c r="OR114" s="50"/>
      <c r="OS114" s="50"/>
      <c r="OT114" s="50"/>
      <c r="OU114" s="50"/>
      <c r="OV114" s="50"/>
      <c r="OW114" s="50"/>
      <c r="OX114" s="50"/>
      <c r="OY114" s="50"/>
      <c r="OZ114" s="50"/>
      <c r="PA114" s="50"/>
      <c r="PB114" s="50"/>
      <c r="PC114" s="50"/>
      <c r="PD114" s="50"/>
      <c r="PE114" s="50"/>
      <c r="PF114" s="50"/>
      <c r="PG114" s="50"/>
      <c r="PH114" s="50"/>
      <c r="PI114" s="50"/>
      <c r="PJ114" s="50"/>
      <c r="PK114" s="50"/>
      <c r="PL114" s="50"/>
      <c r="PM114" s="50"/>
      <c r="PN114" s="50"/>
      <c r="PO114" s="50"/>
      <c r="PP114" s="50"/>
      <c r="PQ114" s="50"/>
      <c r="PR114" s="50"/>
      <c r="PS114" s="50"/>
      <c r="PT114" s="50"/>
      <c r="PU114" s="50"/>
      <c r="PV114" s="50"/>
      <c r="PW114" s="50"/>
      <c r="PX114" s="50"/>
      <c r="PY114" s="50"/>
      <c r="PZ114" s="50"/>
      <c r="QA114" s="50"/>
      <c r="QB114" s="50"/>
      <c r="QC114" s="50"/>
      <c r="QD114" s="50"/>
      <c r="QE114" s="50"/>
      <c r="QF114" s="50"/>
      <c r="QG114" s="50"/>
      <c r="QH114" s="50"/>
      <c r="QI114" s="50"/>
      <c r="QJ114" s="50"/>
      <c r="QK114" s="50"/>
      <c r="QL114" s="50"/>
      <c r="QM114" s="50"/>
      <c r="QN114" s="50"/>
      <c r="QO114" s="50"/>
      <c r="QP114" s="50"/>
      <c r="QQ114" s="50"/>
      <c r="QR114" s="50"/>
      <c r="QS114" s="50"/>
      <c r="QT114" s="50"/>
      <c r="QU114" s="50"/>
      <c r="QV114" s="50"/>
      <c r="QW114" s="50"/>
      <c r="QX114" s="50"/>
      <c r="QY114" s="50"/>
      <c r="QZ114" s="50"/>
      <c r="RA114" s="50"/>
      <c r="RB114" s="50"/>
      <c r="RC114" s="50"/>
      <c r="RD114" s="50"/>
      <c r="RE114" s="50"/>
      <c r="RF114" s="50"/>
      <c r="RG114" s="50"/>
      <c r="RH114" s="50"/>
      <c r="RI114" s="50"/>
      <c r="RJ114" s="50"/>
      <c r="RK114" s="50"/>
      <c r="RL114" s="50"/>
      <c r="RM114" s="50"/>
      <c r="RN114" s="50"/>
      <c r="RO114" s="50"/>
      <c r="RP114" s="50"/>
      <c r="RQ114" s="50"/>
      <c r="RR114" s="50"/>
      <c r="RS114" s="50"/>
      <c r="RT114" s="50"/>
      <c r="RU114" s="50"/>
      <c r="RV114" s="50"/>
      <c r="RW114" s="50"/>
      <c r="RX114" s="50"/>
      <c r="RY114" s="50"/>
      <c r="RZ114" s="50"/>
      <c r="SA114" s="50"/>
      <c r="SB114" s="50"/>
      <c r="SC114" s="50"/>
      <c r="SD114" s="50"/>
      <c r="SE114" s="50"/>
      <c r="SF114" s="50"/>
      <c r="SG114" s="50"/>
      <c r="SH114" s="50"/>
      <c r="SI114" s="50"/>
      <c r="SJ114" s="50"/>
      <c r="SK114" s="50"/>
      <c r="SL114" s="50"/>
      <c r="SM114" s="50"/>
      <c r="SN114" s="50"/>
      <c r="SO114" s="50"/>
      <c r="SP114" s="50"/>
      <c r="SQ114" s="50"/>
      <c r="SR114" s="50"/>
      <c r="SS114" s="50"/>
      <c r="ST114" s="50"/>
      <c r="SU114" s="50"/>
      <c r="SV114" s="50"/>
      <c r="SW114" s="50"/>
      <c r="SX114" s="50"/>
      <c r="SY114" s="50"/>
      <c r="SZ114" s="50"/>
      <c r="TA114" s="50"/>
      <c r="TB114" s="50"/>
      <c r="TC114" s="50"/>
      <c r="TD114" s="50"/>
      <c r="TE114" s="50"/>
      <c r="TF114" s="50"/>
      <c r="TG114" s="50"/>
      <c r="TH114" s="50"/>
      <c r="TI114" s="50"/>
      <c r="TJ114" s="50"/>
      <c r="TK114" s="50"/>
      <c r="TL114" s="50"/>
      <c r="TM114" s="50"/>
      <c r="TN114" s="50"/>
      <c r="TO114" s="50"/>
      <c r="TP114" s="50"/>
      <c r="TQ114" s="50"/>
      <c r="TR114" s="50"/>
      <c r="TS114" s="50"/>
      <c r="TT114" s="50"/>
      <c r="TU114" s="50"/>
      <c r="TV114" s="50"/>
      <c r="TW114" s="50"/>
      <c r="TX114" s="50"/>
      <c r="TY114" s="50"/>
      <c r="TZ114" s="50"/>
      <c r="UA114" s="50"/>
      <c r="UB114" s="50"/>
      <c r="UC114" s="50"/>
      <c r="UD114" s="50"/>
      <c r="UE114" s="50"/>
      <c r="UF114" s="50"/>
      <c r="UG114" s="50"/>
      <c r="UH114" s="50"/>
      <c r="UI114" s="50"/>
      <c r="UJ114" s="50"/>
      <c r="UK114" s="50"/>
      <c r="UL114" s="50"/>
      <c r="UM114" s="50"/>
      <c r="UN114" s="50"/>
      <c r="UO114" s="50"/>
      <c r="UP114" s="50"/>
      <c r="UQ114" s="50"/>
      <c r="UR114" s="50"/>
      <c r="US114" s="50"/>
      <c r="UT114" s="50"/>
      <c r="UU114" s="50"/>
      <c r="UV114" s="50"/>
      <c r="UW114" s="50"/>
      <c r="UX114" s="50"/>
      <c r="UY114" s="50"/>
      <c r="UZ114" s="50"/>
      <c r="VA114" s="50"/>
      <c r="VB114" s="50"/>
      <c r="VC114" s="50"/>
      <c r="VD114" s="50"/>
      <c r="VE114" s="50"/>
      <c r="VF114" s="50"/>
      <c r="VG114" s="50"/>
      <c r="VH114" s="50"/>
      <c r="VI114" s="50"/>
      <c r="VJ114" s="50"/>
      <c r="VK114" s="50"/>
      <c r="VL114" s="50"/>
      <c r="VM114" s="50"/>
      <c r="VN114" s="50"/>
      <c r="VO114" s="50"/>
      <c r="VP114" s="50"/>
      <c r="VQ114" s="50"/>
      <c r="VR114" s="50"/>
      <c r="VS114" s="50"/>
      <c r="VT114" s="50"/>
      <c r="VU114" s="50"/>
      <c r="VV114" s="50"/>
      <c r="VW114" s="50"/>
      <c r="VX114" s="50"/>
      <c r="VY114" s="50"/>
      <c r="VZ114" s="50"/>
      <c r="WA114" s="50"/>
      <c r="WB114" s="50"/>
      <c r="WC114" s="50"/>
      <c r="WD114" s="50"/>
      <c r="WE114" s="50"/>
      <c r="WF114" s="50"/>
      <c r="WG114" s="50"/>
      <c r="WH114" s="50"/>
      <c r="WI114" s="50"/>
      <c r="WJ114" s="50"/>
      <c r="WK114" s="50"/>
      <c r="WL114" s="50"/>
      <c r="WM114" s="50"/>
      <c r="WN114" s="50"/>
      <c r="WO114" s="50"/>
      <c r="WP114" s="50"/>
      <c r="WQ114" s="50"/>
      <c r="WR114" s="50"/>
      <c r="WS114" s="50"/>
      <c r="WT114" s="50"/>
      <c r="WU114" s="50"/>
      <c r="WV114" s="50"/>
      <c r="WW114" s="50"/>
      <c r="WX114" s="50"/>
      <c r="WY114" s="50"/>
      <c r="WZ114" s="50"/>
      <c r="XA114" s="50"/>
      <c r="XB114" s="50"/>
      <c r="XC114" s="50"/>
      <c r="XD114" s="50"/>
      <c r="XE114" s="50"/>
      <c r="XF114" s="50"/>
      <c r="XG114" s="50"/>
      <c r="XH114" s="50"/>
      <c r="XI114" s="50"/>
      <c r="XJ114" s="50"/>
      <c r="XK114" s="50"/>
      <c r="XL114" s="50"/>
      <c r="XM114" s="50"/>
      <c r="XN114" s="50"/>
      <c r="XO114" s="50"/>
      <c r="XP114" s="50"/>
      <c r="XQ114" s="50"/>
      <c r="XR114" s="50"/>
      <c r="XS114" s="50"/>
      <c r="XT114" s="50"/>
      <c r="XU114" s="50"/>
      <c r="XV114" s="50"/>
      <c r="XW114" s="50"/>
      <c r="XX114" s="50"/>
      <c r="XY114" s="50"/>
      <c r="XZ114" s="50"/>
      <c r="YA114" s="50"/>
      <c r="YB114" s="50"/>
      <c r="YC114" s="50"/>
      <c r="YD114" s="50"/>
      <c r="YE114" s="50"/>
      <c r="YF114" s="50"/>
      <c r="YG114" s="50"/>
      <c r="YH114" s="50"/>
      <c r="YI114" s="50"/>
      <c r="YJ114" s="50"/>
      <c r="YK114" s="50"/>
      <c r="YL114" s="50"/>
      <c r="YM114" s="50"/>
      <c r="YN114" s="50"/>
      <c r="YO114" s="50"/>
      <c r="YP114" s="50"/>
      <c r="YQ114" s="50"/>
      <c r="YR114" s="50"/>
    </row>
    <row r="115" spans="1:668" ht="15.75" x14ac:dyDescent="0.25">
      <c r="A115" s="31" t="s">
        <v>144</v>
      </c>
      <c r="B115" s="26" t="s">
        <v>145</v>
      </c>
      <c r="C115" s="57" t="s">
        <v>74</v>
      </c>
      <c r="D115" s="60">
        <v>44594</v>
      </c>
      <c r="E115" s="10" t="s">
        <v>114</v>
      </c>
      <c r="F115" s="161">
        <v>45000</v>
      </c>
      <c r="G115" s="181">
        <v>1291.5</v>
      </c>
      <c r="H115" s="181">
        <v>1148.33</v>
      </c>
      <c r="I115" s="181">
        <v>1368</v>
      </c>
      <c r="J115" s="181">
        <v>25</v>
      </c>
      <c r="K115" s="181">
        <v>3832.83</v>
      </c>
      <c r="L115" s="191">
        <v>41167.17</v>
      </c>
      <c r="O115" s="50"/>
      <c r="P115" s="50"/>
      <c r="Q115" s="50"/>
      <c r="R115" s="50"/>
      <c r="S115" s="50"/>
      <c r="T115" s="50"/>
      <c r="U115" s="50"/>
      <c r="V115" s="50"/>
      <c r="W115" s="50"/>
      <c r="X115" s="50"/>
      <c r="Y115" s="50"/>
      <c r="Z115" s="50"/>
      <c r="AA115" s="50"/>
      <c r="AB115" s="50"/>
      <c r="AC115" s="50"/>
      <c r="AD115" s="50"/>
      <c r="AE115" s="50"/>
      <c r="AF115" s="50"/>
      <c r="AG115" s="50"/>
      <c r="AH115" s="50"/>
      <c r="AI115" s="50"/>
      <c r="AJ115" s="50"/>
      <c r="AK115" s="50"/>
      <c r="AL115" s="50"/>
      <c r="AM115" s="50"/>
      <c r="AN115" s="50"/>
      <c r="AO115" s="50"/>
      <c r="AP115" s="50"/>
      <c r="AQ115" s="50"/>
      <c r="AR115" s="50"/>
      <c r="AS115" s="50"/>
      <c r="IC115" s="50"/>
      <c r="ID115" s="50"/>
      <c r="IE115" s="50"/>
      <c r="IF115" s="50"/>
      <c r="IG115" s="50"/>
      <c r="IH115" s="50"/>
      <c r="II115" s="50"/>
      <c r="IJ115" s="50"/>
      <c r="IK115" s="50"/>
      <c r="IL115" s="50"/>
      <c r="IM115" s="50"/>
      <c r="IN115" s="50"/>
      <c r="IO115" s="50"/>
      <c r="IP115" s="50"/>
      <c r="IQ115" s="50"/>
      <c r="IR115" s="50"/>
      <c r="IS115" s="50"/>
      <c r="IT115" s="50"/>
      <c r="IU115" s="50"/>
      <c r="IV115" s="50"/>
      <c r="IW115" s="50"/>
      <c r="IX115" s="50"/>
      <c r="IY115" s="50"/>
      <c r="IZ115" s="50"/>
      <c r="JA115" s="50"/>
      <c r="JB115" s="50"/>
      <c r="JC115" s="50"/>
      <c r="JD115" s="50"/>
      <c r="JE115" s="50"/>
      <c r="JF115" s="50"/>
      <c r="JG115" s="50"/>
      <c r="JH115" s="50"/>
      <c r="JI115" s="50"/>
      <c r="JJ115" s="50"/>
      <c r="JK115" s="50"/>
      <c r="JL115" s="50"/>
      <c r="JM115" s="50"/>
      <c r="JN115" s="50"/>
      <c r="JO115" s="50"/>
      <c r="JP115" s="50"/>
      <c r="JQ115" s="50"/>
      <c r="JR115" s="50"/>
      <c r="JS115" s="50"/>
      <c r="JT115" s="50"/>
      <c r="JU115" s="50"/>
      <c r="JV115" s="50"/>
      <c r="JW115" s="50"/>
      <c r="JX115" s="50"/>
      <c r="JY115" s="50"/>
      <c r="JZ115" s="50"/>
      <c r="KA115" s="50"/>
      <c r="KB115" s="50"/>
      <c r="KC115" s="50"/>
      <c r="KD115" s="50"/>
      <c r="KE115" s="50"/>
      <c r="KF115" s="50"/>
      <c r="KG115" s="50"/>
      <c r="KH115" s="50"/>
      <c r="KI115" s="50"/>
      <c r="KJ115" s="50"/>
      <c r="KK115" s="50"/>
      <c r="KL115" s="50"/>
      <c r="KM115" s="50"/>
      <c r="KN115" s="50"/>
      <c r="KO115" s="50"/>
      <c r="KP115" s="50"/>
      <c r="KQ115" s="50"/>
      <c r="KR115" s="50"/>
      <c r="KS115" s="50"/>
      <c r="KT115" s="50"/>
      <c r="KU115" s="50"/>
      <c r="KV115" s="50"/>
      <c r="KW115" s="50"/>
      <c r="KX115" s="50"/>
      <c r="KY115" s="50"/>
      <c r="KZ115" s="50"/>
      <c r="LA115" s="50"/>
      <c r="LB115" s="50"/>
      <c r="LC115" s="50"/>
      <c r="LD115" s="50"/>
      <c r="LE115" s="50"/>
      <c r="LF115" s="50"/>
      <c r="LG115" s="50"/>
      <c r="LH115" s="50"/>
      <c r="LI115" s="50"/>
      <c r="LJ115" s="50"/>
      <c r="LK115" s="50"/>
      <c r="LL115" s="50"/>
      <c r="LM115" s="50"/>
      <c r="LN115" s="50"/>
      <c r="LO115" s="50"/>
      <c r="LP115" s="50"/>
      <c r="LQ115" s="50"/>
      <c r="LR115" s="50"/>
      <c r="LS115" s="50"/>
      <c r="LT115" s="50"/>
      <c r="LU115" s="50"/>
      <c r="LV115" s="50"/>
      <c r="LW115" s="50"/>
      <c r="LX115" s="50"/>
      <c r="LY115" s="50"/>
      <c r="LZ115" s="50"/>
      <c r="MA115" s="50"/>
      <c r="MB115" s="50"/>
      <c r="MC115" s="50"/>
      <c r="MD115" s="50"/>
      <c r="ME115" s="50"/>
      <c r="MF115" s="50"/>
      <c r="MG115" s="50"/>
      <c r="MH115" s="50"/>
      <c r="MI115" s="50"/>
      <c r="MJ115" s="50"/>
      <c r="MK115" s="50"/>
      <c r="ML115" s="50"/>
      <c r="MM115" s="50"/>
      <c r="MN115" s="50"/>
      <c r="MO115" s="50"/>
      <c r="MP115" s="50"/>
      <c r="MQ115" s="50"/>
      <c r="MR115" s="50"/>
      <c r="MS115" s="50"/>
      <c r="MT115" s="50"/>
      <c r="MU115" s="50"/>
      <c r="MV115" s="50"/>
      <c r="MW115" s="50"/>
      <c r="MX115" s="50"/>
      <c r="MY115" s="50"/>
      <c r="MZ115" s="50"/>
      <c r="NA115" s="50"/>
      <c r="NB115" s="50"/>
      <c r="NC115" s="50"/>
      <c r="ND115" s="50"/>
      <c r="NE115" s="50"/>
      <c r="NF115" s="50"/>
      <c r="NG115" s="50"/>
      <c r="NH115" s="50"/>
      <c r="NI115" s="50"/>
      <c r="NJ115" s="50"/>
      <c r="NK115" s="50"/>
      <c r="NL115" s="50"/>
      <c r="NM115" s="50"/>
      <c r="NN115" s="50"/>
      <c r="NO115" s="50"/>
      <c r="NP115" s="50"/>
      <c r="NQ115" s="50"/>
      <c r="NR115" s="50"/>
      <c r="NS115" s="50"/>
      <c r="NT115" s="50"/>
      <c r="NU115" s="50"/>
      <c r="NV115" s="50"/>
      <c r="NW115" s="50"/>
      <c r="NX115" s="50"/>
      <c r="NY115" s="50"/>
      <c r="NZ115" s="50"/>
      <c r="OA115" s="50"/>
      <c r="OB115" s="50"/>
      <c r="OC115" s="50"/>
      <c r="OD115" s="50"/>
      <c r="OE115" s="50"/>
      <c r="OF115" s="50"/>
      <c r="OG115" s="50"/>
      <c r="OH115" s="50"/>
      <c r="OI115" s="50"/>
      <c r="OJ115" s="50"/>
      <c r="OK115" s="50"/>
      <c r="OL115" s="50"/>
      <c r="OM115" s="50"/>
      <c r="ON115" s="50"/>
      <c r="OO115" s="50"/>
      <c r="OP115" s="50"/>
      <c r="OQ115" s="50"/>
      <c r="OR115" s="50"/>
      <c r="OS115" s="50"/>
      <c r="OT115" s="50"/>
      <c r="OU115" s="50"/>
      <c r="OV115" s="50"/>
      <c r="OW115" s="50"/>
      <c r="OX115" s="50"/>
      <c r="OY115" s="50"/>
      <c r="OZ115" s="50"/>
      <c r="PA115" s="50"/>
      <c r="PB115" s="50"/>
      <c r="PC115" s="50"/>
      <c r="PD115" s="50"/>
      <c r="PE115" s="50"/>
      <c r="PF115" s="50"/>
      <c r="PG115" s="50"/>
      <c r="PH115" s="50"/>
      <c r="PI115" s="50"/>
      <c r="PJ115" s="50"/>
      <c r="PK115" s="50"/>
      <c r="PL115" s="50"/>
      <c r="PM115" s="50"/>
      <c r="PN115" s="50"/>
      <c r="PO115" s="50"/>
      <c r="PP115" s="50"/>
      <c r="PQ115" s="50"/>
      <c r="PR115" s="50"/>
      <c r="PS115" s="50"/>
      <c r="PT115" s="50"/>
      <c r="PU115" s="50"/>
      <c r="PV115" s="50"/>
      <c r="PW115" s="50"/>
      <c r="PX115" s="50"/>
      <c r="PY115" s="50"/>
      <c r="PZ115" s="50"/>
      <c r="QA115" s="50"/>
      <c r="QB115" s="50"/>
      <c r="QC115" s="50"/>
      <c r="QD115" s="50"/>
      <c r="QE115" s="50"/>
      <c r="QF115" s="50"/>
      <c r="QG115" s="50"/>
      <c r="QH115" s="50"/>
      <c r="QI115" s="50"/>
      <c r="QJ115" s="50"/>
      <c r="QK115" s="50"/>
      <c r="QL115" s="50"/>
      <c r="QM115" s="50"/>
      <c r="QN115" s="50"/>
      <c r="QO115" s="50"/>
      <c r="QP115" s="50"/>
      <c r="QQ115" s="50"/>
      <c r="QR115" s="50"/>
      <c r="QS115" s="50"/>
      <c r="QT115" s="50"/>
      <c r="QU115" s="50"/>
      <c r="QV115" s="50"/>
      <c r="QW115" s="50"/>
      <c r="QX115" s="50"/>
      <c r="QY115" s="50"/>
      <c r="QZ115" s="50"/>
      <c r="RA115" s="50"/>
      <c r="RB115" s="50"/>
      <c r="RC115" s="50"/>
      <c r="RD115" s="50"/>
      <c r="RE115" s="50"/>
      <c r="RF115" s="50"/>
      <c r="RG115" s="50"/>
      <c r="RH115" s="50"/>
      <c r="RI115" s="50"/>
      <c r="RJ115" s="50"/>
      <c r="RK115" s="50"/>
      <c r="RL115" s="50"/>
      <c r="RM115" s="50"/>
      <c r="RN115" s="50"/>
      <c r="RO115" s="50"/>
      <c r="RP115" s="50"/>
      <c r="RQ115" s="50"/>
      <c r="RR115" s="50"/>
      <c r="RS115" s="50"/>
      <c r="RT115" s="50"/>
      <c r="RU115" s="50"/>
      <c r="RV115" s="50"/>
      <c r="RW115" s="50"/>
      <c r="RX115" s="50"/>
      <c r="RY115" s="50"/>
      <c r="RZ115" s="50"/>
      <c r="SA115" s="50"/>
      <c r="SB115" s="50"/>
      <c r="SC115" s="50"/>
      <c r="SD115" s="50"/>
      <c r="SE115" s="50"/>
      <c r="SF115" s="50"/>
      <c r="SG115" s="50"/>
      <c r="SH115" s="50"/>
      <c r="SI115" s="50"/>
      <c r="SJ115" s="50"/>
      <c r="SK115" s="50"/>
      <c r="SL115" s="50"/>
      <c r="SM115" s="50"/>
      <c r="SN115" s="50"/>
      <c r="SO115" s="50"/>
      <c r="SP115" s="50"/>
      <c r="SQ115" s="50"/>
      <c r="SR115" s="50"/>
      <c r="SS115" s="50"/>
      <c r="ST115" s="50"/>
      <c r="SU115" s="50"/>
      <c r="SV115" s="50"/>
      <c r="SW115" s="50"/>
      <c r="SX115" s="50"/>
      <c r="SY115" s="50"/>
      <c r="SZ115" s="50"/>
      <c r="TA115" s="50"/>
      <c r="TB115" s="50"/>
      <c r="TC115" s="50"/>
      <c r="TD115" s="50"/>
      <c r="TE115" s="50"/>
      <c r="TF115" s="50"/>
      <c r="TG115" s="50"/>
      <c r="TH115" s="50"/>
      <c r="TI115" s="50"/>
      <c r="TJ115" s="50"/>
      <c r="TK115" s="50"/>
      <c r="TL115" s="50"/>
      <c r="TM115" s="50"/>
      <c r="TN115" s="50"/>
      <c r="TO115" s="50"/>
      <c r="TP115" s="50"/>
      <c r="TQ115" s="50"/>
      <c r="TR115" s="50"/>
      <c r="TS115" s="50"/>
      <c r="TT115" s="50"/>
      <c r="TU115" s="50"/>
      <c r="TV115" s="50"/>
      <c r="TW115" s="50"/>
      <c r="TX115" s="50"/>
      <c r="TY115" s="50"/>
      <c r="TZ115" s="50"/>
      <c r="UA115" s="50"/>
      <c r="UB115" s="50"/>
      <c r="UC115" s="50"/>
      <c r="UD115" s="50"/>
      <c r="UE115" s="50"/>
      <c r="UF115" s="50"/>
      <c r="UG115" s="50"/>
      <c r="UH115" s="50"/>
      <c r="UI115" s="50"/>
      <c r="UJ115" s="50"/>
      <c r="UK115" s="50"/>
      <c r="UL115" s="50"/>
      <c r="UM115" s="50"/>
      <c r="UN115" s="50"/>
      <c r="UO115" s="50"/>
      <c r="UP115" s="50"/>
      <c r="UQ115" s="50"/>
      <c r="UR115" s="50"/>
      <c r="US115" s="50"/>
      <c r="UT115" s="50"/>
      <c r="UU115" s="50"/>
      <c r="UV115" s="50"/>
      <c r="UW115" s="50"/>
      <c r="UX115" s="50"/>
      <c r="UY115" s="50"/>
      <c r="UZ115" s="50"/>
      <c r="VA115" s="50"/>
      <c r="VB115" s="50"/>
      <c r="VC115" s="50"/>
      <c r="VD115" s="50"/>
      <c r="VE115" s="50"/>
      <c r="VF115" s="50"/>
      <c r="VG115" s="50"/>
      <c r="VH115" s="50"/>
      <c r="VI115" s="50"/>
      <c r="VJ115" s="50"/>
      <c r="VK115" s="50"/>
      <c r="VL115" s="50"/>
      <c r="VM115" s="50"/>
      <c r="VN115" s="50"/>
      <c r="VO115" s="50"/>
      <c r="VP115" s="50"/>
      <c r="VQ115" s="50"/>
      <c r="VR115" s="50"/>
      <c r="VS115" s="50"/>
      <c r="VT115" s="50"/>
      <c r="VU115" s="50"/>
      <c r="VV115" s="50"/>
      <c r="VW115" s="50"/>
      <c r="VX115" s="50"/>
      <c r="VY115" s="50"/>
      <c r="VZ115" s="50"/>
      <c r="WA115" s="50"/>
      <c r="WB115" s="50"/>
      <c r="WC115" s="50"/>
      <c r="WD115" s="50"/>
      <c r="WE115" s="50"/>
      <c r="WF115" s="50"/>
      <c r="WG115" s="50"/>
      <c r="WH115" s="50"/>
      <c r="WI115" s="50"/>
      <c r="WJ115" s="50"/>
      <c r="WK115" s="50"/>
      <c r="WL115" s="50"/>
      <c r="WM115" s="50"/>
      <c r="WN115" s="50"/>
      <c r="WO115" s="50"/>
      <c r="WP115" s="50"/>
      <c r="WQ115" s="50"/>
      <c r="WR115" s="50"/>
      <c r="WS115" s="50"/>
      <c r="WT115" s="50"/>
      <c r="WU115" s="50"/>
      <c r="WV115" s="50"/>
      <c r="WW115" s="50"/>
      <c r="WX115" s="50"/>
      <c r="WY115" s="50"/>
      <c r="WZ115" s="50"/>
      <c r="XA115" s="50"/>
      <c r="XB115" s="50"/>
      <c r="XC115" s="50"/>
      <c r="XD115" s="50"/>
      <c r="XE115" s="50"/>
      <c r="XF115" s="50"/>
      <c r="XG115" s="50"/>
      <c r="XH115" s="50"/>
      <c r="XI115" s="50"/>
      <c r="XJ115" s="50"/>
      <c r="XK115" s="50"/>
      <c r="XL115" s="50"/>
      <c r="XM115" s="50"/>
      <c r="XN115" s="50"/>
      <c r="XO115" s="50"/>
      <c r="XP115" s="50"/>
      <c r="XQ115" s="50"/>
      <c r="XR115" s="50"/>
      <c r="XS115" s="50"/>
      <c r="XT115" s="50"/>
      <c r="XU115" s="50"/>
      <c r="XV115" s="50"/>
      <c r="XW115" s="50"/>
      <c r="XX115" s="50"/>
      <c r="XY115" s="50"/>
      <c r="XZ115" s="50"/>
      <c r="YA115" s="50"/>
      <c r="YB115" s="50"/>
      <c r="YC115" s="50"/>
      <c r="YD115" s="50"/>
      <c r="YE115" s="50"/>
      <c r="YF115" s="50"/>
      <c r="YG115" s="50"/>
      <c r="YH115" s="50"/>
      <c r="YI115" s="50"/>
      <c r="YJ115" s="50"/>
      <c r="YK115" s="50"/>
      <c r="YL115" s="50"/>
      <c r="YM115" s="50"/>
      <c r="YN115" s="50"/>
      <c r="YO115" s="50"/>
      <c r="YP115" s="50"/>
      <c r="YQ115" s="50"/>
      <c r="YR115" s="50"/>
    </row>
    <row r="116" spans="1:668" s="47" customFormat="1" ht="15" customHeight="1" x14ac:dyDescent="0.25">
      <c r="A116" s="123" t="s">
        <v>14</v>
      </c>
      <c r="B116" s="97">
        <v>4</v>
      </c>
      <c r="C116" s="54"/>
      <c r="D116" s="56"/>
      <c r="E116" s="56"/>
      <c r="F116" s="162">
        <f>SUM(F112:F115)</f>
        <v>180000</v>
      </c>
      <c r="G116" s="162">
        <f>SUM(G112:G113)+G114+G115</f>
        <v>5166</v>
      </c>
      <c r="H116" s="162">
        <f>SUM(H112:H113)+H114+H115</f>
        <v>4593.32</v>
      </c>
      <c r="I116" s="162">
        <f>SUM(I112:I113)+I114+I115</f>
        <v>5472</v>
      </c>
      <c r="J116" s="162">
        <f>SUM(J112:J113)+J114+J115</f>
        <v>1450</v>
      </c>
      <c r="K116" s="162">
        <f>K112+K113+K114+K115</f>
        <v>16681.32</v>
      </c>
      <c r="L116" s="192">
        <f>SUM(L112:L115)</f>
        <v>163318.68</v>
      </c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  <c r="AA116" s="77"/>
      <c r="AB116" s="77"/>
      <c r="AC116" s="77"/>
      <c r="AD116" s="77"/>
      <c r="AE116" s="77"/>
      <c r="AF116" s="77"/>
      <c r="AG116" s="77"/>
      <c r="AH116" s="77"/>
      <c r="AI116" s="77"/>
      <c r="AJ116" s="77"/>
      <c r="AK116" s="77"/>
      <c r="AL116" s="77"/>
      <c r="AM116" s="77"/>
      <c r="AN116" s="77"/>
      <c r="AO116" s="77"/>
      <c r="AP116" s="77"/>
      <c r="AQ116" s="77"/>
      <c r="AR116" s="77"/>
      <c r="AS116" s="77"/>
      <c r="IC116" s="77"/>
      <c r="ID116" s="77"/>
      <c r="IE116" s="77"/>
      <c r="IF116" s="77"/>
      <c r="IG116" s="77"/>
      <c r="IH116" s="77"/>
      <c r="II116" s="77"/>
      <c r="IJ116" s="77"/>
      <c r="IK116" s="77"/>
      <c r="IL116" s="77"/>
      <c r="IM116" s="77"/>
      <c r="IN116" s="77"/>
      <c r="IO116" s="77"/>
      <c r="IP116" s="77"/>
      <c r="IQ116" s="77"/>
      <c r="IR116" s="77"/>
      <c r="IS116" s="77"/>
      <c r="IT116" s="77"/>
      <c r="IU116" s="77"/>
      <c r="IV116" s="77"/>
      <c r="IW116" s="77"/>
      <c r="IX116" s="77"/>
      <c r="IY116" s="77"/>
      <c r="IZ116" s="77"/>
      <c r="JA116" s="77"/>
      <c r="JB116" s="77"/>
      <c r="JC116" s="77"/>
      <c r="JD116" s="77"/>
      <c r="JE116" s="77"/>
      <c r="JF116" s="77"/>
      <c r="JG116" s="77"/>
      <c r="JH116" s="77"/>
      <c r="JI116" s="77"/>
      <c r="JJ116" s="77"/>
      <c r="JK116" s="77"/>
      <c r="JL116" s="77"/>
      <c r="JM116" s="77"/>
      <c r="JN116" s="77"/>
      <c r="JO116" s="77"/>
      <c r="JP116" s="77"/>
      <c r="JQ116" s="77"/>
      <c r="JR116" s="77"/>
      <c r="JS116" s="77"/>
      <c r="JT116" s="77"/>
      <c r="JU116" s="77"/>
      <c r="JV116" s="77"/>
      <c r="JW116" s="77"/>
      <c r="JX116" s="77"/>
      <c r="JY116" s="77"/>
      <c r="JZ116" s="77"/>
      <c r="KA116" s="77"/>
      <c r="KB116" s="77"/>
      <c r="KC116" s="77"/>
      <c r="KD116" s="77"/>
      <c r="KE116" s="77"/>
      <c r="KF116" s="77"/>
      <c r="KG116" s="77"/>
      <c r="KH116" s="77"/>
      <c r="KI116" s="77"/>
      <c r="KJ116" s="77"/>
      <c r="KK116" s="77"/>
      <c r="KL116" s="77"/>
      <c r="KM116" s="77"/>
      <c r="KN116" s="77"/>
      <c r="KO116" s="77"/>
      <c r="KP116" s="77"/>
      <c r="KQ116" s="77"/>
      <c r="KR116" s="77"/>
      <c r="KS116" s="77"/>
      <c r="KT116" s="77"/>
      <c r="KU116" s="77"/>
      <c r="KV116" s="77"/>
      <c r="KW116" s="77"/>
      <c r="KX116" s="77"/>
      <c r="KY116" s="77"/>
      <c r="KZ116" s="77"/>
      <c r="LA116" s="77"/>
      <c r="LB116" s="77"/>
      <c r="LC116" s="77"/>
      <c r="LD116" s="77"/>
      <c r="LE116" s="77"/>
      <c r="LF116" s="77"/>
      <c r="LG116" s="77"/>
      <c r="LH116" s="77"/>
      <c r="LI116" s="77"/>
      <c r="LJ116" s="77"/>
      <c r="LK116" s="77"/>
      <c r="LL116" s="77"/>
      <c r="LM116" s="77"/>
      <c r="LN116" s="77"/>
      <c r="LO116" s="77"/>
      <c r="LP116" s="77"/>
      <c r="LQ116" s="77"/>
      <c r="LR116" s="77"/>
      <c r="LS116" s="77"/>
      <c r="LT116" s="77"/>
      <c r="LU116" s="77"/>
      <c r="LV116" s="77"/>
      <c r="LW116" s="77"/>
      <c r="LX116" s="77"/>
      <c r="LY116" s="77"/>
      <c r="LZ116" s="77"/>
      <c r="MA116" s="77"/>
      <c r="MB116" s="77"/>
      <c r="MC116" s="77"/>
      <c r="MD116" s="77"/>
      <c r="ME116" s="77"/>
      <c r="MF116" s="77"/>
      <c r="MG116" s="77"/>
      <c r="MH116" s="77"/>
      <c r="MI116" s="77"/>
      <c r="MJ116" s="77"/>
      <c r="MK116" s="77"/>
      <c r="ML116" s="77"/>
      <c r="MM116" s="77"/>
      <c r="MN116" s="77"/>
      <c r="MO116" s="77"/>
      <c r="MP116" s="77"/>
      <c r="MQ116" s="77"/>
      <c r="MR116" s="77"/>
      <c r="MS116" s="77"/>
      <c r="MT116" s="77"/>
      <c r="MU116" s="77"/>
      <c r="MV116" s="77"/>
      <c r="MW116" s="77"/>
      <c r="MX116" s="77"/>
      <c r="MY116" s="77"/>
      <c r="MZ116" s="77"/>
      <c r="NA116" s="77"/>
      <c r="NB116" s="77"/>
      <c r="NC116" s="77"/>
      <c r="ND116" s="77"/>
      <c r="NE116" s="77"/>
      <c r="NF116" s="77"/>
      <c r="NG116" s="77"/>
      <c r="NH116" s="77"/>
      <c r="NI116" s="77"/>
      <c r="NJ116" s="77"/>
      <c r="NK116" s="77"/>
      <c r="NL116" s="77"/>
      <c r="NM116" s="77"/>
      <c r="NN116" s="77"/>
      <c r="NO116" s="77"/>
      <c r="NP116" s="77"/>
      <c r="NQ116" s="77"/>
      <c r="NR116" s="77"/>
      <c r="NS116" s="77"/>
      <c r="NT116" s="77"/>
      <c r="NU116" s="77"/>
      <c r="NV116" s="77"/>
      <c r="NW116" s="77"/>
      <c r="NX116" s="77"/>
      <c r="NY116" s="77"/>
      <c r="NZ116" s="77"/>
      <c r="OA116" s="77"/>
      <c r="OB116" s="77"/>
      <c r="OC116" s="77"/>
      <c r="OD116" s="77"/>
      <c r="OE116" s="77"/>
      <c r="OF116" s="77"/>
      <c r="OG116" s="77"/>
      <c r="OH116" s="77"/>
      <c r="OI116" s="77"/>
      <c r="OJ116" s="77"/>
      <c r="OK116" s="77"/>
      <c r="OL116" s="77"/>
      <c r="OM116" s="77"/>
      <c r="ON116" s="77"/>
      <c r="OO116" s="77"/>
      <c r="OP116" s="77"/>
      <c r="OQ116" s="77"/>
      <c r="OR116" s="77"/>
      <c r="OS116" s="77"/>
      <c r="OT116" s="77"/>
      <c r="OU116" s="77"/>
      <c r="OV116" s="77"/>
      <c r="OW116" s="77"/>
      <c r="OX116" s="77"/>
      <c r="OY116" s="77"/>
      <c r="OZ116" s="77"/>
      <c r="PA116" s="77"/>
      <c r="PB116" s="77"/>
      <c r="PC116" s="77"/>
      <c r="PD116" s="77"/>
      <c r="PE116" s="77"/>
      <c r="PF116" s="77"/>
      <c r="PG116" s="77"/>
      <c r="PH116" s="77"/>
      <c r="PI116" s="77"/>
      <c r="PJ116" s="77"/>
      <c r="PK116" s="77"/>
      <c r="PL116" s="77"/>
      <c r="PM116" s="77"/>
      <c r="PN116" s="77"/>
      <c r="PO116" s="77"/>
      <c r="PP116" s="77"/>
      <c r="PQ116" s="77"/>
      <c r="PR116" s="77"/>
      <c r="PS116" s="77"/>
      <c r="PT116" s="77"/>
      <c r="PU116" s="77"/>
      <c r="PV116" s="77"/>
      <c r="PW116" s="77"/>
      <c r="PX116" s="77"/>
      <c r="PY116" s="77"/>
      <c r="PZ116" s="77"/>
      <c r="QA116" s="77"/>
      <c r="QB116" s="77"/>
      <c r="QC116" s="77"/>
      <c r="QD116" s="77"/>
      <c r="QE116" s="77"/>
      <c r="QF116" s="77"/>
      <c r="QG116" s="77"/>
      <c r="QH116" s="77"/>
      <c r="QI116" s="77"/>
      <c r="QJ116" s="77"/>
      <c r="QK116" s="77"/>
      <c r="QL116" s="77"/>
      <c r="QM116" s="77"/>
      <c r="QN116" s="77"/>
      <c r="QO116" s="77"/>
      <c r="QP116" s="77"/>
      <c r="QQ116" s="77"/>
      <c r="QR116" s="77"/>
      <c r="QS116" s="77"/>
      <c r="QT116" s="77"/>
      <c r="QU116" s="77"/>
      <c r="QV116" s="77"/>
      <c r="QW116" s="77"/>
      <c r="QX116" s="77"/>
      <c r="QY116" s="77"/>
      <c r="QZ116" s="77"/>
      <c r="RA116" s="77"/>
      <c r="RB116" s="77"/>
      <c r="RC116" s="77"/>
      <c r="RD116" s="77"/>
      <c r="RE116" s="77"/>
      <c r="RF116" s="77"/>
      <c r="RG116" s="77"/>
      <c r="RH116" s="77"/>
      <c r="RI116" s="77"/>
      <c r="RJ116" s="77"/>
      <c r="RK116" s="77"/>
      <c r="RL116" s="77"/>
      <c r="RM116" s="77"/>
      <c r="RN116" s="77"/>
      <c r="RO116" s="77"/>
      <c r="RP116" s="77"/>
      <c r="RQ116" s="77"/>
      <c r="RR116" s="77"/>
      <c r="RS116" s="77"/>
      <c r="RT116" s="77"/>
      <c r="RU116" s="77"/>
      <c r="RV116" s="77"/>
      <c r="RW116" s="77"/>
      <c r="RX116" s="77"/>
      <c r="RY116" s="77"/>
      <c r="RZ116" s="77"/>
      <c r="SA116" s="77"/>
      <c r="SB116" s="77"/>
      <c r="SC116" s="77"/>
      <c r="SD116" s="77"/>
      <c r="SE116" s="77"/>
      <c r="SF116" s="77"/>
      <c r="SG116" s="77"/>
      <c r="SH116" s="77"/>
      <c r="SI116" s="77"/>
      <c r="SJ116" s="77"/>
      <c r="SK116" s="77"/>
      <c r="SL116" s="77"/>
      <c r="SM116" s="77"/>
      <c r="SN116" s="77"/>
      <c r="SO116" s="77"/>
      <c r="SP116" s="77"/>
      <c r="SQ116" s="77"/>
      <c r="SR116" s="77"/>
      <c r="SS116" s="77"/>
      <c r="ST116" s="77"/>
      <c r="SU116" s="77"/>
      <c r="SV116" s="77"/>
      <c r="SW116" s="77"/>
      <c r="SX116" s="77"/>
      <c r="SY116" s="77"/>
      <c r="SZ116" s="77"/>
      <c r="TA116" s="77"/>
      <c r="TB116" s="77"/>
      <c r="TC116" s="77"/>
      <c r="TD116" s="77"/>
      <c r="TE116" s="77"/>
      <c r="TF116" s="77"/>
      <c r="TG116" s="77"/>
      <c r="TH116" s="77"/>
      <c r="TI116" s="77"/>
      <c r="TJ116" s="77"/>
      <c r="TK116" s="77"/>
      <c r="TL116" s="77"/>
      <c r="TM116" s="77"/>
      <c r="TN116" s="77"/>
      <c r="TO116" s="77"/>
      <c r="TP116" s="77"/>
      <c r="TQ116" s="77"/>
      <c r="TR116" s="77"/>
      <c r="TS116" s="77"/>
      <c r="TT116" s="77"/>
      <c r="TU116" s="77"/>
      <c r="TV116" s="77"/>
      <c r="TW116" s="77"/>
      <c r="TX116" s="77"/>
      <c r="TY116" s="77"/>
      <c r="TZ116" s="77"/>
      <c r="UA116" s="77"/>
      <c r="UB116" s="77"/>
      <c r="UC116" s="77"/>
      <c r="UD116" s="77"/>
      <c r="UE116" s="77"/>
      <c r="UF116" s="77"/>
      <c r="UG116" s="77"/>
      <c r="UH116" s="77"/>
      <c r="UI116" s="77"/>
      <c r="UJ116" s="77"/>
      <c r="UK116" s="77"/>
      <c r="UL116" s="77"/>
      <c r="UM116" s="77"/>
      <c r="UN116" s="77"/>
      <c r="UO116" s="77"/>
      <c r="UP116" s="77"/>
      <c r="UQ116" s="77"/>
      <c r="UR116" s="77"/>
      <c r="US116" s="77"/>
      <c r="UT116" s="77"/>
      <c r="UU116" s="77"/>
      <c r="UV116" s="77"/>
      <c r="UW116" s="77"/>
      <c r="UX116" s="77"/>
      <c r="UY116" s="77"/>
      <c r="UZ116" s="77"/>
      <c r="VA116" s="77"/>
      <c r="VB116" s="77"/>
      <c r="VC116" s="77"/>
      <c r="VD116" s="77"/>
      <c r="VE116" s="77"/>
      <c r="VF116" s="77"/>
      <c r="VG116" s="77"/>
      <c r="VH116" s="77"/>
      <c r="VI116" s="77"/>
      <c r="VJ116" s="77"/>
      <c r="VK116" s="77"/>
      <c r="VL116" s="77"/>
      <c r="VM116" s="77"/>
      <c r="VN116" s="77"/>
      <c r="VO116" s="77"/>
      <c r="VP116" s="77"/>
      <c r="VQ116" s="77"/>
      <c r="VR116" s="77"/>
      <c r="VS116" s="77"/>
      <c r="VT116" s="77"/>
      <c r="VU116" s="77"/>
      <c r="VV116" s="77"/>
      <c r="VW116" s="77"/>
      <c r="VX116" s="77"/>
      <c r="VY116" s="77"/>
      <c r="VZ116" s="77"/>
      <c r="WA116" s="77"/>
      <c r="WB116" s="77"/>
      <c r="WC116" s="77"/>
      <c r="WD116" s="77"/>
      <c r="WE116" s="77"/>
      <c r="WF116" s="77"/>
      <c r="WG116" s="77"/>
      <c r="WH116" s="77"/>
      <c r="WI116" s="77"/>
      <c r="WJ116" s="77"/>
      <c r="WK116" s="77"/>
      <c r="WL116" s="77"/>
      <c r="WM116" s="77"/>
      <c r="WN116" s="77"/>
      <c r="WO116" s="77"/>
      <c r="WP116" s="77"/>
      <c r="WQ116" s="77"/>
      <c r="WR116" s="77"/>
      <c r="WS116" s="77"/>
      <c r="WT116" s="77"/>
      <c r="WU116" s="77"/>
      <c r="WV116" s="77"/>
      <c r="WW116" s="77"/>
      <c r="WX116" s="77"/>
      <c r="WY116" s="77"/>
      <c r="WZ116" s="77"/>
      <c r="XA116" s="77"/>
      <c r="XB116" s="77"/>
      <c r="XC116" s="77"/>
      <c r="XD116" s="77"/>
      <c r="XE116" s="77"/>
      <c r="XF116" s="77"/>
      <c r="XG116" s="77"/>
      <c r="XH116" s="77"/>
      <c r="XI116" s="77"/>
      <c r="XJ116" s="77"/>
      <c r="XK116" s="77"/>
      <c r="XL116" s="77"/>
      <c r="XM116" s="77"/>
      <c r="XN116" s="77"/>
      <c r="XO116" s="77"/>
      <c r="XP116" s="77"/>
      <c r="XQ116" s="77"/>
      <c r="XR116" s="77"/>
      <c r="XS116" s="77"/>
      <c r="XT116" s="77"/>
      <c r="XU116" s="77"/>
      <c r="XV116" s="77"/>
      <c r="XW116" s="77"/>
      <c r="XX116" s="77"/>
      <c r="XY116" s="77"/>
      <c r="XZ116" s="77"/>
      <c r="YA116" s="77"/>
      <c r="YB116" s="77"/>
      <c r="YC116" s="77"/>
      <c r="YD116" s="77"/>
      <c r="YE116" s="77"/>
      <c r="YF116" s="77"/>
      <c r="YG116" s="77"/>
      <c r="YH116" s="77"/>
      <c r="YI116" s="77"/>
      <c r="YJ116" s="77"/>
      <c r="YK116" s="77"/>
      <c r="YL116" s="77"/>
      <c r="YM116" s="77"/>
      <c r="YN116" s="77"/>
      <c r="YO116" s="77"/>
      <c r="YP116" s="77"/>
      <c r="YQ116" s="77"/>
      <c r="YR116" s="77"/>
    </row>
    <row r="117" spans="1:668" s="47" customFormat="1" ht="12.75" customHeight="1" x14ac:dyDescent="0.25">
      <c r="A117" s="39"/>
      <c r="B117" s="106"/>
      <c r="C117" s="66"/>
      <c r="D117" s="67"/>
      <c r="E117" s="67"/>
      <c r="F117" s="147"/>
      <c r="G117" s="166"/>
      <c r="H117" s="147"/>
      <c r="I117" s="147"/>
      <c r="J117" s="147"/>
      <c r="K117" s="147"/>
      <c r="L117" s="166"/>
    </row>
    <row r="118" spans="1:668" s="47" customFormat="1" ht="12.75" customHeight="1" x14ac:dyDescent="0.25">
      <c r="A118" s="39" t="s">
        <v>123</v>
      </c>
      <c r="B118" s="106"/>
      <c r="C118" s="66"/>
      <c r="D118" s="67"/>
      <c r="E118" s="67"/>
      <c r="F118" s="147"/>
      <c r="G118" s="166"/>
      <c r="H118" s="147"/>
      <c r="I118" s="147"/>
      <c r="J118" s="147"/>
      <c r="K118" s="147"/>
      <c r="L118" s="166"/>
    </row>
    <row r="119" spans="1:668" s="44" customFormat="1" ht="18" customHeight="1" x14ac:dyDescent="0.25">
      <c r="A119" s="44" t="s">
        <v>124</v>
      </c>
      <c r="B119" s="65" t="s">
        <v>17</v>
      </c>
      <c r="C119" s="66" t="s">
        <v>74</v>
      </c>
      <c r="D119" s="67">
        <v>44562</v>
      </c>
      <c r="E119" s="67" t="s">
        <v>114</v>
      </c>
      <c r="F119" s="149">
        <v>40000</v>
      </c>
      <c r="G119" s="167">
        <v>1148</v>
      </c>
      <c r="H119" s="149">
        <v>442.65</v>
      </c>
      <c r="I119" s="149">
        <v>1216</v>
      </c>
      <c r="J119" s="149">
        <v>7025</v>
      </c>
      <c r="K119" s="149">
        <v>9831.65</v>
      </c>
      <c r="L119" s="167">
        <v>30168.35</v>
      </c>
    </row>
    <row r="120" spans="1:668" s="44" customFormat="1" ht="14.25" customHeight="1" x14ac:dyDescent="0.25">
      <c r="A120" s="44" t="s">
        <v>148</v>
      </c>
      <c r="B120" s="65" t="s">
        <v>116</v>
      </c>
      <c r="C120" s="66" t="s">
        <v>73</v>
      </c>
      <c r="D120" s="67">
        <v>44593</v>
      </c>
      <c r="E120" s="67" t="s">
        <v>114</v>
      </c>
      <c r="F120" s="149">
        <v>40000</v>
      </c>
      <c r="G120" s="167">
        <v>1148</v>
      </c>
      <c r="H120" s="149">
        <v>442.65</v>
      </c>
      <c r="I120" s="149">
        <v>1216</v>
      </c>
      <c r="J120" s="149">
        <v>25</v>
      </c>
      <c r="K120" s="149">
        <v>2831.65</v>
      </c>
      <c r="L120" s="167">
        <v>37168.35</v>
      </c>
    </row>
    <row r="121" spans="1:668" s="44" customFormat="1" ht="14.25" customHeight="1" x14ac:dyDescent="0.25">
      <c r="A121" s="44" t="s">
        <v>200</v>
      </c>
      <c r="B121" s="65" t="s">
        <v>133</v>
      </c>
      <c r="C121" s="66" t="s">
        <v>74</v>
      </c>
      <c r="D121" s="67">
        <v>44652</v>
      </c>
      <c r="E121" s="67" t="s">
        <v>114</v>
      </c>
      <c r="F121" s="149">
        <v>70000</v>
      </c>
      <c r="G121" s="167">
        <v>2009</v>
      </c>
      <c r="H121" s="149">
        <v>5368.48</v>
      </c>
      <c r="I121" s="149">
        <v>2128</v>
      </c>
      <c r="J121" s="149">
        <v>25</v>
      </c>
      <c r="K121" s="149">
        <v>9530.48</v>
      </c>
      <c r="L121" s="167">
        <v>60469.52</v>
      </c>
    </row>
    <row r="122" spans="1:668" s="68" customFormat="1" ht="18.75" customHeight="1" x14ac:dyDescent="0.25">
      <c r="A122" s="68" t="s">
        <v>110</v>
      </c>
      <c r="B122" s="95">
        <v>3</v>
      </c>
      <c r="C122" s="109"/>
      <c r="D122" s="110"/>
      <c r="E122" s="110"/>
      <c r="F122" s="152">
        <f>SUM(F119:F120)+F121</f>
        <v>150000</v>
      </c>
      <c r="G122" s="159">
        <f>SUM(G119:G120)+G121</f>
        <v>4305</v>
      </c>
      <c r="H122" s="152">
        <f>SUM(H119:H120)+H121</f>
        <v>6253.78</v>
      </c>
      <c r="I122" s="152">
        <f>SUM(I119:I120)+I121</f>
        <v>4560</v>
      </c>
      <c r="J122" s="152">
        <f>SUM(J119:J121)</f>
        <v>7075</v>
      </c>
      <c r="K122" s="152">
        <f>SUM(K119:K121)</f>
        <v>22193.78</v>
      </c>
      <c r="L122" s="152">
        <f>SUM(L119:L121)</f>
        <v>127806.22</v>
      </c>
      <c r="M122" s="39"/>
      <c r="N122" s="39"/>
      <c r="O122" s="39"/>
      <c r="P122" s="39"/>
      <c r="Q122" s="39"/>
      <c r="R122" s="39"/>
      <c r="S122" s="39"/>
      <c r="T122" s="39"/>
      <c r="U122" s="39"/>
      <c r="V122" s="39"/>
      <c r="W122" s="39"/>
      <c r="X122" s="39"/>
      <c r="Y122" s="39"/>
      <c r="Z122" s="39"/>
      <c r="AA122" s="39"/>
      <c r="AB122" s="39"/>
      <c r="AC122" s="39"/>
      <c r="AD122" s="39"/>
      <c r="AE122" s="39"/>
      <c r="AF122" s="39"/>
      <c r="AG122" s="39"/>
      <c r="AH122" s="39"/>
      <c r="AI122" s="39"/>
      <c r="AJ122" s="39"/>
      <c r="AK122" s="39"/>
      <c r="AL122" s="39"/>
    </row>
    <row r="123" spans="1:668" s="39" customFormat="1" ht="12.75" customHeight="1" x14ac:dyDescent="0.25">
      <c r="B123" s="106"/>
      <c r="C123" s="107"/>
      <c r="D123" s="108"/>
      <c r="E123" s="108"/>
      <c r="F123" s="147"/>
      <c r="G123" s="166"/>
      <c r="H123" s="147"/>
      <c r="I123" s="147"/>
      <c r="J123" s="147"/>
      <c r="K123" s="147"/>
      <c r="L123" s="166"/>
    </row>
    <row r="124" spans="1:668" s="51" customFormat="1" ht="18" customHeight="1" x14ac:dyDescent="0.25">
      <c r="A124" s="63" t="s">
        <v>173</v>
      </c>
      <c r="B124" s="85"/>
      <c r="C124" s="86"/>
      <c r="D124" s="86"/>
      <c r="E124" s="86"/>
      <c r="F124" s="160"/>
      <c r="G124" s="180"/>
      <c r="H124" s="180"/>
      <c r="I124" s="180"/>
      <c r="J124" s="180"/>
      <c r="K124" s="180"/>
      <c r="L124" s="180"/>
      <c r="M124" s="45"/>
      <c r="N124" s="45"/>
      <c r="O124" s="50"/>
      <c r="P124" s="50"/>
      <c r="Q124" s="50"/>
      <c r="R124" s="50"/>
      <c r="S124" s="50"/>
      <c r="T124" s="50"/>
      <c r="U124" s="50"/>
      <c r="V124" s="50"/>
      <c r="W124" s="50"/>
      <c r="X124" s="50"/>
      <c r="Y124" s="50"/>
      <c r="Z124" s="50"/>
      <c r="AA124" s="50"/>
      <c r="AB124" s="50"/>
      <c r="AC124" s="50"/>
      <c r="AD124" s="50"/>
      <c r="AE124" s="50"/>
      <c r="AF124" s="50"/>
      <c r="AG124" s="87"/>
      <c r="AH124" s="87"/>
      <c r="AI124" s="87"/>
      <c r="AJ124" s="87"/>
      <c r="AK124" s="87"/>
      <c r="AL124" s="87"/>
      <c r="AM124" s="87"/>
      <c r="AN124" s="87"/>
      <c r="AO124" s="87"/>
      <c r="AP124" s="87"/>
      <c r="AQ124" s="87"/>
      <c r="AR124" s="50"/>
      <c r="AS124" s="50"/>
      <c r="AT124" s="38"/>
      <c r="AU124" s="38"/>
      <c r="AV124" s="38"/>
      <c r="AW124" s="38"/>
      <c r="AX124" s="38"/>
      <c r="AY124" s="38"/>
      <c r="AZ124" s="38"/>
      <c r="BA124" s="38"/>
      <c r="BB124" s="38"/>
      <c r="BC124" s="38"/>
      <c r="BD124" s="38"/>
      <c r="BE124" s="38"/>
      <c r="BF124" s="38"/>
      <c r="BG124" s="38"/>
      <c r="BH124" s="38"/>
      <c r="BI124" s="38"/>
      <c r="BJ124" s="38"/>
      <c r="BK124" s="38"/>
      <c r="BL124" s="38"/>
      <c r="BM124" s="38"/>
      <c r="BN124" s="38"/>
      <c r="BO124" s="38"/>
      <c r="BP124" s="38"/>
      <c r="BQ124" s="38"/>
      <c r="BR124" s="38"/>
      <c r="BS124" s="38"/>
      <c r="BT124" s="38"/>
      <c r="BU124" s="38"/>
      <c r="BV124" s="38"/>
      <c r="BW124" s="38"/>
      <c r="BX124" s="38"/>
      <c r="BY124" s="38"/>
      <c r="BZ124" s="38"/>
      <c r="CA124" s="38"/>
      <c r="CB124" s="38"/>
      <c r="CC124" s="38"/>
      <c r="CD124" s="38"/>
      <c r="CE124" s="38"/>
      <c r="CF124" s="38"/>
      <c r="CG124" s="38"/>
      <c r="CH124" s="38"/>
      <c r="CI124" s="38"/>
      <c r="CJ124" s="38"/>
      <c r="CK124" s="38"/>
      <c r="CL124" s="38"/>
      <c r="CM124" s="38"/>
      <c r="CN124" s="38"/>
      <c r="CO124" s="38"/>
      <c r="CP124" s="38"/>
      <c r="CQ124" s="38"/>
      <c r="CR124" s="38"/>
      <c r="CS124" s="38"/>
      <c r="CT124" s="38"/>
      <c r="CU124" s="38"/>
      <c r="CV124" s="38"/>
      <c r="CW124" s="38"/>
      <c r="CX124" s="38"/>
      <c r="CY124" s="38"/>
      <c r="CZ124" s="38"/>
      <c r="DA124" s="38"/>
      <c r="DB124" s="38"/>
      <c r="DC124" s="38"/>
      <c r="DD124" s="38"/>
      <c r="DE124" s="38"/>
      <c r="DF124" s="38"/>
      <c r="DG124" s="38"/>
      <c r="DH124" s="38"/>
      <c r="DI124" s="38"/>
      <c r="DJ124" s="38"/>
      <c r="DK124" s="38"/>
      <c r="DL124" s="38"/>
      <c r="DM124" s="38"/>
      <c r="DN124" s="38"/>
      <c r="DO124" s="38"/>
      <c r="DP124" s="38"/>
      <c r="DQ124" s="38"/>
      <c r="DR124" s="38"/>
      <c r="DS124" s="38"/>
      <c r="DT124" s="38"/>
      <c r="DU124" s="38"/>
      <c r="DV124" s="38"/>
      <c r="DW124" s="38"/>
      <c r="DX124" s="38"/>
      <c r="DY124" s="38"/>
      <c r="DZ124" s="38"/>
      <c r="EA124" s="38"/>
      <c r="EB124" s="38"/>
      <c r="EC124" s="38"/>
      <c r="ED124" s="38"/>
      <c r="EE124" s="38"/>
      <c r="EF124" s="38"/>
      <c r="EG124" s="38"/>
      <c r="EH124" s="38"/>
      <c r="EI124" s="38"/>
      <c r="EJ124" s="38"/>
      <c r="EK124" s="38"/>
      <c r="EL124" s="38"/>
      <c r="EM124" s="38"/>
      <c r="EN124" s="38"/>
      <c r="EO124" s="38"/>
      <c r="EP124" s="38"/>
      <c r="EQ124" s="38"/>
      <c r="ER124" s="38"/>
      <c r="ES124" s="38"/>
      <c r="ET124" s="38"/>
      <c r="EU124" s="38"/>
      <c r="EV124" s="38"/>
      <c r="EW124" s="38"/>
      <c r="EX124" s="38"/>
      <c r="EY124" s="38"/>
      <c r="EZ124" s="38"/>
      <c r="FA124" s="38"/>
      <c r="FB124" s="38"/>
      <c r="FC124" s="38"/>
      <c r="FD124" s="38"/>
      <c r="FE124" s="38"/>
      <c r="FF124" s="38"/>
      <c r="FG124" s="38"/>
      <c r="FH124" s="38"/>
      <c r="FI124" s="38"/>
      <c r="FJ124" s="38"/>
      <c r="FK124" s="38"/>
      <c r="FL124" s="38"/>
      <c r="FM124" s="38"/>
      <c r="FN124" s="38"/>
      <c r="FO124" s="38"/>
      <c r="FP124" s="38"/>
      <c r="FQ124" s="38"/>
      <c r="FR124" s="38"/>
      <c r="FS124" s="38"/>
      <c r="FT124" s="38"/>
      <c r="FU124" s="38"/>
      <c r="FV124" s="38"/>
      <c r="FW124" s="38"/>
      <c r="FX124" s="38"/>
      <c r="FY124" s="38"/>
      <c r="FZ124" s="38"/>
      <c r="GA124" s="38"/>
      <c r="GB124" s="38"/>
      <c r="GC124" s="38"/>
      <c r="GD124" s="38"/>
      <c r="GE124" s="38"/>
      <c r="GF124" s="38"/>
      <c r="GG124" s="38"/>
      <c r="GH124" s="38"/>
      <c r="GI124" s="38"/>
      <c r="GJ124" s="38"/>
      <c r="GK124" s="38"/>
      <c r="GL124" s="38"/>
      <c r="GM124" s="38"/>
      <c r="GN124" s="38"/>
      <c r="GO124" s="38"/>
      <c r="GP124" s="38"/>
      <c r="GQ124" s="38"/>
      <c r="GR124" s="38"/>
      <c r="GS124" s="38"/>
      <c r="GT124" s="38"/>
      <c r="GU124" s="38"/>
      <c r="GV124" s="38"/>
      <c r="GW124" s="38"/>
      <c r="GX124" s="38"/>
      <c r="GY124" s="38"/>
      <c r="GZ124" s="38"/>
      <c r="HA124" s="38"/>
      <c r="HB124" s="38"/>
      <c r="HC124" s="38"/>
      <c r="HD124" s="38"/>
      <c r="HE124" s="38"/>
      <c r="HF124" s="38"/>
      <c r="HG124" s="38"/>
      <c r="HH124" s="38"/>
      <c r="HI124" s="38"/>
      <c r="HJ124" s="38"/>
      <c r="HK124" s="38"/>
      <c r="HL124" s="38"/>
      <c r="HM124" s="38"/>
      <c r="HN124" s="38"/>
      <c r="HO124" s="38"/>
      <c r="HP124" s="38"/>
      <c r="HQ124" s="38"/>
      <c r="HR124" s="38"/>
      <c r="HS124" s="38"/>
      <c r="HT124" s="38"/>
      <c r="HU124" s="38"/>
      <c r="HV124" s="38"/>
      <c r="HW124" s="38"/>
      <c r="HX124" s="38"/>
      <c r="HY124" s="38"/>
      <c r="HZ124" s="38"/>
      <c r="IA124" s="38"/>
      <c r="IB124" s="38"/>
      <c r="IC124" s="50"/>
      <c r="ID124" s="50"/>
      <c r="IE124" s="50"/>
      <c r="IF124" s="50"/>
      <c r="IG124" s="50"/>
      <c r="IH124" s="50"/>
      <c r="II124" s="50"/>
      <c r="IJ124" s="50"/>
      <c r="IK124" s="50"/>
      <c r="IL124" s="50"/>
      <c r="IM124" s="50"/>
      <c r="IN124" s="50"/>
      <c r="IO124" s="50"/>
      <c r="IP124" s="50"/>
      <c r="IQ124" s="50"/>
      <c r="IR124" s="50"/>
      <c r="IS124" s="50"/>
      <c r="IT124" s="50"/>
      <c r="IU124" s="50"/>
      <c r="IV124" s="50"/>
      <c r="IW124" s="50"/>
      <c r="IX124" s="50"/>
      <c r="IY124" s="50"/>
      <c r="IZ124" s="50"/>
      <c r="JA124" s="50"/>
      <c r="JB124" s="50"/>
      <c r="JC124" s="50"/>
      <c r="JD124" s="50"/>
      <c r="JE124" s="50"/>
      <c r="JF124" s="50"/>
      <c r="JG124" s="50"/>
      <c r="JH124" s="50"/>
      <c r="JI124" s="50"/>
      <c r="JJ124" s="50"/>
      <c r="JK124" s="50"/>
      <c r="JL124" s="50"/>
      <c r="JM124" s="50"/>
      <c r="JN124" s="50"/>
      <c r="JO124" s="50"/>
      <c r="JP124" s="50"/>
      <c r="JQ124" s="50"/>
      <c r="JR124" s="50"/>
      <c r="JS124" s="50"/>
      <c r="JT124" s="50"/>
      <c r="JU124" s="50"/>
      <c r="JV124" s="50"/>
      <c r="JW124" s="50"/>
      <c r="JX124" s="50"/>
      <c r="JY124" s="50"/>
      <c r="JZ124" s="50"/>
      <c r="KA124" s="50"/>
      <c r="KB124" s="50"/>
      <c r="KC124" s="50"/>
      <c r="KD124" s="50"/>
      <c r="KE124" s="50"/>
      <c r="KF124" s="50"/>
      <c r="KG124" s="50"/>
      <c r="KH124" s="50"/>
      <c r="KI124" s="50"/>
      <c r="KJ124" s="50"/>
      <c r="KK124" s="50"/>
      <c r="KL124" s="50"/>
      <c r="KM124" s="50"/>
      <c r="KN124" s="50"/>
      <c r="KO124" s="50"/>
      <c r="KP124" s="50"/>
      <c r="KQ124" s="50"/>
      <c r="KR124" s="50"/>
      <c r="KS124" s="50"/>
      <c r="KT124" s="50"/>
      <c r="KU124" s="50"/>
      <c r="KV124" s="50"/>
      <c r="KW124" s="50"/>
      <c r="KX124" s="50"/>
      <c r="KY124" s="50"/>
      <c r="KZ124" s="50"/>
      <c r="LA124" s="50"/>
      <c r="LB124" s="50"/>
      <c r="LC124" s="50"/>
      <c r="LD124" s="50"/>
      <c r="LE124" s="50"/>
      <c r="LF124" s="50"/>
      <c r="LG124" s="50"/>
      <c r="LH124" s="50"/>
      <c r="LI124" s="50"/>
      <c r="LJ124" s="50"/>
      <c r="LK124" s="50"/>
      <c r="LL124" s="50"/>
      <c r="LM124" s="50"/>
      <c r="LN124" s="50"/>
      <c r="LO124" s="50"/>
      <c r="LP124" s="50"/>
      <c r="LQ124" s="50"/>
      <c r="LR124" s="50"/>
      <c r="LS124" s="50"/>
      <c r="LT124" s="50"/>
      <c r="LU124" s="50"/>
      <c r="LV124" s="50"/>
      <c r="LW124" s="50"/>
      <c r="LX124" s="50"/>
      <c r="LY124" s="50"/>
      <c r="LZ124" s="50"/>
      <c r="MA124" s="50"/>
      <c r="MB124" s="50"/>
      <c r="MC124" s="50"/>
      <c r="MD124" s="50"/>
      <c r="ME124" s="50"/>
      <c r="MF124" s="50"/>
      <c r="MG124" s="50"/>
      <c r="MH124" s="50"/>
      <c r="MI124" s="50"/>
      <c r="MJ124" s="50"/>
      <c r="MK124" s="50"/>
      <c r="ML124" s="50"/>
      <c r="MM124" s="50"/>
      <c r="MN124" s="50"/>
      <c r="MO124" s="50"/>
      <c r="MP124" s="50"/>
      <c r="MQ124" s="50"/>
      <c r="MR124" s="50"/>
      <c r="MS124" s="50"/>
      <c r="MT124" s="50"/>
      <c r="MU124" s="50"/>
      <c r="MV124" s="50"/>
      <c r="MW124" s="50"/>
      <c r="MX124" s="50"/>
      <c r="MY124" s="50"/>
      <c r="MZ124" s="50"/>
      <c r="NA124" s="50"/>
      <c r="NB124" s="50"/>
      <c r="NC124" s="50"/>
      <c r="ND124" s="50"/>
      <c r="NE124" s="50"/>
      <c r="NF124" s="50"/>
      <c r="NG124" s="50"/>
      <c r="NH124" s="50"/>
      <c r="NI124" s="50"/>
      <c r="NJ124" s="50"/>
      <c r="NK124" s="50"/>
      <c r="NL124" s="50"/>
      <c r="NM124" s="50"/>
      <c r="NN124" s="50"/>
      <c r="NO124" s="50"/>
      <c r="NP124" s="50"/>
      <c r="NQ124" s="50"/>
      <c r="NR124" s="50"/>
      <c r="NS124" s="50"/>
      <c r="NT124" s="50"/>
      <c r="NU124" s="50"/>
      <c r="NV124" s="50"/>
      <c r="NW124" s="50"/>
      <c r="NX124" s="50"/>
      <c r="NY124" s="50"/>
      <c r="NZ124" s="50"/>
      <c r="OA124" s="50"/>
      <c r="OB124" s="50"/>
      <c r="OC124" s="50"/>
      <c r="OD124" s="50"/>
      <c r="OE124" s="50"/>
      <c r="OF124" s="50"/>
      <c r="OG124" s="50"/>
      <c r="OH124" s="50"/>
      <c r="OI124" s="50"/>
      <c r="OJ124" s="50"/>
      <c r="OK124" s="50"/>
      <c r="OL124" s="50"/>
      <c r="OM124" s="50"/>
      <c r="ON124" s="50"/>
      <c r="OO124" s="50"/>
      <c r="OP124" s="50"/>
      <c r="OQ124" s="50"/>
      <c r="OR124" s="50"/>
      <c r="OS124" s="50"/>
      <c r="OT124" s="50"/>
      <c r="OU124" s="50"/>
      <c r="OV124" s="50"/>
      <c r="OW124" s="50"/>
      <c r="OX124" s="50"/>
      <c r="OY124" s="50"/>
      <c r="OZ124" s="50"/>
      <c r="PA124" s="50"/>
      <c r="PB124" s="50"/>
      <c r="PC124" s="50"/>
      <c r="PD124" s="50"/>
      <c r="PE124" s="50"/>
      <c r="PF124" s="50"/>
      <c r="PG124" s="50"/>
      <c r="PH124" s="50"/>
      <c r="PI124" s="50"/>
      <c r="PJ124" s="50"/>
      <c r="PK124" s="50"/>
      <c r="PL124" s="50"/>
      <c r="PM124" s="50"/>
      <c r="PN124" s="50"/>
      <c r="PO124" s="50"/>
      <c r="PP124" s="50"/>
      <c r="PQ124" s="50"/>
      <c r="PR124" s="50"/>
      <c r="PS124" s="50"/>
      <c r="PT124" s="50"/>
      <c r="PU124" s="50"/>
      <c r="PV124" s="50"/>
      <c r="PW124" s="50"/>
      <c r="PX124" s="50"/>
      <c r="PY124" s="50"/>
      <c r="PZ124" s="50"/>
      <c r="QA124" s="50"/>
      <c r="QB124" s="50"/>
      <c r="QC124" s="50"/>
      <c r="QD124" s="50"/>
      <c r="QE124" s="50"/>
      <c r="QF124" s="50"/>
      <c r="QG124" s="50"/>
      <c r="QH124" s="50"/>
      <c r="QI124" s="50"/>
      <c r="QJ124" s="50"/>
      <c r="QK124" s="50"/>
      <c r="QL124" s="50"/>
      <c r="QM124" s="50"/>
      <c r="QN124" s="50"/>
      <c r="QO124" s="50"/>
      <c r="QP124" s="50"/>
      <c r="QQ124" s="50"/>
      <c r="QR124" s="50"/>
      <c r="QS124" s="50"/>
      <c r="QT124" s="50"/>
      <c r="QU124" s="50"/>
      <c r="QV124" s="50"/>
      <c r="QW124" s="50"/>
      <c r="QX124" s="50"/>
      <c r="QY124" s="50"/>
      <c r="QZ124" s="50"/>
      <c r="RA124" s="50"/>
      <c r="RB124" s="50"/>
      <c r="RC124" s="50"/>
      <c r="RD124" s="50"/>
      <c r="RE124" s="50"/>
      <c r="RF124" s="50"/>
      <c r="RG124" s="50"/>
      <c r="RH124" s="50"/>
      <c r="RI124" s="50"/>
      <c r="RJ124" s="50"/>
      <c r="RK124" s="50"/>
      <c r="RL124" s="50"/>
      <c r="RM124" s="50"/>
      <c r="RN124" s="50"/>
      <c r="RO124" s="50"/>
      <c r="RP124" s="50"/>
      <c r="RQ124" s="50"/>
      <c r="RR124" s="50"/>
      <c r="RS124" s="50"/>
      <c r="RT124" s="50"/>
      <c r="RU124" s="50"/>
      <c r="RV124" s="50"/>
      <c r="RW124" s="50"/>
      <c r="RX124" s="50"/>
      <c r="RY124" s="50"/>
      <c r="RZ124" s="50"/>
      <c r="SA124" s="50"/>
      <c r="SB124" s="50"/>
      <c r="SC124" s="50"/>
      <c r="SD124" s="50"/>
      <c r="SE124" s="50"/>
      <c r="SF124" s="50"/>
      <c r="SG124" s="50"/>
      <c r="SH124" s="50"/>
      <c r="SI124" s="50"/>
      <c r="SJ124" s="50"/>
      <c r="SK124" s="50"/>
      <c r="SL124" s="50"/>
      <c r="SM124" s="50"/>
      <c r="SN124" s="50"/>
      <c r="SO124" s="50"/>
      <c r="SP124" s="50"/>
      <c r="SQ124" s="50"/>
      <c r="SR124" s="50"/>
      <c r="SS124" s="50"/>
      <c r="ST124" s="50"/>
      <c r="SU124" s="50"/>
      <c r="SV124" s="50"/>
      <c r="SW124" s="50"/>
      <c r="SX124" s="50"/>
      <c r="SY124" s="50"/>
      <c r="SZ124" s="50"/>
      <c r="TA124" s="50"/>
      <c r="TB124" s="50"/>
      <c r="TC124" s="50"/>
      <c r="TD124" s="50"/>
      <c r="TE124" s="50"/>
      <c r="TF124" s="50"/>
      <c r="TG124" s="50"/>
      <c r="TH124" s="50"/>
      <c r="TI124" s="50"/>
      <c r="TJ124" s="50"/>
      <c r="TK124" s="50"/>
      <c r="TL124" s="50"/>
      <c r="TM124" s="50"/>
      <c r="TN124" s="50"/>
      <c r="TO124" s="50"/>
      <c r="TP124" s="50"/>
      <c r="TQ124" s="50"/>
      <c r="TR124" s="50"/>
      <c r="TS124" s="50"/>
      <c r="TT124" s="50"/>
      <c r="TU124" s="50"/>
      <c r="TV124" s="50"/>
      <c r="TW124" s="50"/>
      <c r="TX124" s="50"/>
      <c r="TY124" s="50"/>
      <c r="TZ124" s="50"/>
      <c r="UA124" s="50"/>
      <c r="UB124" s="50"/>
      <c r="UC124" s="50"/>
      <c r="UD124" s="50"/>
      <c r="UE124" s="50"/>
      <c r="UF124" s="50"/>
      <c r="UG124" s="50"/>
      <c r="UH124" s="50"/>
      <c r="UI124" s="50"/>
      <c r="UJ124" s="50"/>
      <c r="UK124" s="50"/>
      <c r="UL124" s="50"/>
      <c r="UM124" s="50"/>
      <c r="UN124" s="50"/>
      <c r="UO124" s="50"/>
      <c r="UP124" s="50"/>
      <c r="UQ124" s="50"/>
      <c r="UR124" s="50"/>
      <c r="US124" s="50"/>
      <c r="UT124" s="50"/>
      <c r="UU124" s="50"/>
      <c r="UV124" s="50"/>
      <c r="UW124" s="50"/>
      <c r="UX124" s="50"/>
      <c r="UY124" s="50"/>
      <c r="UZ124" s="50"/>
      <c r="VA124" s="50"/>
      <c r="VB124" s="50"/>
      <c r="VC124" s="50"/>
      <c r="VD124" s="50"/>
      <c r="VE124" s="50"/>
      <c r="VF124" s="50"/>
      <c r="VG124" s="50"/>
      <c r="VH124" s="50"/>
      <c r="VI124" s="50"/>
      <c r="VJ124" s="50"/>
      <c r="VK124" s="50"/>
      <c r="VL124" s="50"/>
      <c r="VM124" s="50"/>
      <c r="VN124" s="50"/>
      <c r="VO124" s="50"/>
      <c r="VP124" s="50"/>
      <c r="VQ124" s="50"/>
      <c r="VR124" s="50"/>
      <c r="VS124" s="50"/>
      <c r="VT124" s="50"/>
      <c r="VU124" s="50"/>
      <c r="VV124" s="50"/>
      <c r="VW124" s="50"/>
      <c r="VX124" s="50"/>
      <c r="VY124" s="50"/>
      <c r="VZ124" s="50"/>
      <c r="WA124" s="50"/>
      <c r="WB124" s="50"/>
      <c r="WC124" s="50"/>
      <c r="WD124" s="50"/>
      <c r="WE124" s="50"/>
      <c r="WF124" s="50"/>
      <c r="WG124" s="50"/>
      <c r="WH124" s="50"/>
      <c r="WI124" s="50"/>
      <c r="WJ124" s="50"/>
      <c r="WK124" s="50"/>
      <c r="WL124" s="50"/>
      <c r="WM124" s="50"/>
      <c r="WN124" s="50"/>
      <c r="WO124" s="50"/>
      <c r="WP124" s="50"/>
      <c r="WQ124" s="50"/>
      <c r="WR124" s="50"/>
      <c r="WS124" s="50"/>
      <c r="WT124" s="50"/>
      <c r="WU124" s="50"/>
      <c r="WV124" s="50"/>
      <c r="WW124" s="50"/>
      <c r="WX124" s="50"/>
      <c r="WY124" s="50"/>
      <c r="WZ124" s="50"/>
      <c r="XA124" s="50"/>
      <c r="XB124" s="50"/>
      <c r="XC124" s="50"/>
      <c r="XD124" s="50"/>
      <c r="XE124" s="50"/>
      <c r="XF124" s="50"/>
      <c r="XG124" s="50"/>
      <c r="XH124" s="50"/>
      <c r="XI124" s="50"/>
      <c r="XJ124" s="50"/>
      <c r="XK124" s="50"/>
      <c r="XL124" s="50"/>
      <c r="XM124" s="50"/>
      <c r="XN124" s="50"/>
      <c r="XO124" s="50"/>
      <c r="XP124" s="50"/>
      <c r="XQ124" s="50"/>
      <c r="XR124" s="50"/>
      <c r="XS124" s="50"/>
      <c r="XT124" s="50"/>
      <c r="XU124" s="50"/>
      <c r="XV124" s="50"/>
      <c r="XW124" s="50"/>
      <c r="XX124" s="50"/>
      <c r="XY124" s="50"/>
      <c r="XZ124" s="50"/>
      <c r="YA124" s="50"/>
      <c r="YB124" s="50"/>
      <c r="YC124" s="50"/>
      <c r="YD124" s="50"/>
      <c r="YE124" s="50"/>
      <c r="YF124" s="50"/>
      <c r="YG124" s="50"/>
      <c r="YH124" s="50"/>
      <c r="YI124" s="50"/>
      <c r="YJ124" s="50"/>
      <c r="YK124" s="50"/>
      <c r="YL124" s="50"/>
      <c r="YM124" s="50"/>
      <c r="YN124" s="50"/>
      <c r="YO124" s="50"/>
      <c r="YP124" s="50"/>
      <c r="YQ124" s="50"/>
      <c r="YR124" s="50"/>
    </row>
    <row r="125" spans="1:668" ht="18" customHeight="1" x14ac:dyDescent="0.25">
      <c r="A125" s="31" t="s">
        <v>174</v>
      </c>
      <c r="B125" s="26" t="s">
        <v>175</v>
      </c>
      <c r="C125" s="57" t="s">
        <v>74</v>
      </c>
      <c r="D125" s="60">
        <v>44564</v>
      </c>
      <c r="E125" s="10" t="s">
        <v>114</v>
      </c>
      <c r="F125" s="161">
        <v>66000</v>
      </c>
      <c r="G125" s="181">
        <v>1894.2</v>
      </c>
      <c r="H125" s="181">
        <v>4345.7299999999996</v>
      </c>
      <c r="I125" s="181">
        <f>F125*0.0304</f>
        <v>2006.4</v>
      </c>
      <c r="J125" s="181">
        <v>1375.12</v>
      </c>
      <c r="K125" s="181">
        <v>9621.4500000000007</v>
      </c>
      <c r="L125" s="191">
        <v>56378.55</v>
      </c>
      <c r="O125" s="50"/>
      <c r="P125" s="50"/>
      <c r="Q125" s="50"/>
      <c r="R125" s="50"/>
      <c r="S125" s="50"/>
      <c r="T125" s="50"/>
      <c r="U125" s="50"/>
      <c r="V125" s="50"/>
      <c r="W125" s="50"/>
      <c r="X125" s="50"/>
      <c r="Y125" s="50"/>
      <c r="Z125" s="50"/>
      <c r="AA125" s="50"/>
      <c r="AB125" s="50"/>
      <c r="AC125" s="50"/>
      <c r="AD125" s="50"/>
      <c r="AE125" s="50"/>
      <c r="AF125" s="50"/>
      <c r="AG125" s="87"/>
      <c r="AH125" s="87"/>
      <c r="AI125" s="87"/>
      <c r="AJ125" s="87"/>
      <c r="AK125" s="87"/>
      <c r="AL125" s="87"/>
      <c r="AM125" s="87"/>
      <c r="AN125" s="87"/>
      <c r="AO125" s="87"/>
      <c r="AP125" s="87"/>
      <c r="AQ125" s="87"/>
      <c r="AR125" s="50"/>
      <c r="AS125" s="50"/>
      <c r="IC125" s="50"/>
      <c r="ID125" s="50"/>
      <c r="IE125" s="50"/>
      <c r="IF125" s="50"/>
      <c r="IG125" s="50"/>
      <c r="IH125" s="50"/>
      <c r="II125" s="50"/>
      <c r="IJ125" s="50"/>
      <c r="IK125" s="50"/>
      <c r="IL125" s="50"/>
      <c r="IM125" s="50"/>
      <c r="IN125" s="50"/>
      <c r="IO125" s="50"/>
      <c r="IP125" s="50"/>
      <c r="IQ125" s="50"/>
      <c r="IR125" s="50"/>
      <c r="IS125" s="50"/>
      <c r="IT125" s="50"/>
      <c r="IU125" s="50"/>
      <c r="IV125" s="50"/>
      <c r="IW125" s="50"/>
      <c r="IX125" s="50"/>
      <c r="IY125" s="50"/>
      <c r="IZ125" s="50"/>
      <c r="JA125" s="50"/>
      <c r="JB125" s="50"/>
      <c r="JC125" s="50"/>
      <c r="JD125" s="50"/>
      <c r="JE125" s="50"/>
      <c r="JF125" s="50"/>
      <c r="JG125" s="50"/>
      <c r="JH125" s="50"/>
      <c r="JI125" s="50"/>
      <c r="JJ125" s="50"/>
      <c r="JK125" s="50"/>
      <c r="JL125" s="50"/>
      <c r="JM125" s="50"/>
      <c r="JN125" s="50"/>
      <c r="JO125" s="50"/>
      <c r="JP125" s="50"/>
      <c r="JQ125" s="50"/>
      <c r="JR125" s="50"/>
      <c r="JS125" s="50"/>
      <c r="JT125" s="50"/>
      <c r="JU125" s="50"/>
      <c r="JV125" s="50"/>
      <c r="JW125" s="50"/>
      <c r="JX125" s="50"/>
      <c r="JY125" s="50"/>
      <c r="JZ125" s="50"/>
      <c r="KA125" s="50"/>
      <c r="KB125" s="50"/>
      <c r="KC125" s="50"/>
      <c r="KD125" s="50"/>
      <c r="KE125" s="50"/>
      <c r="KF125" s="50"/>
      <c r="KG125" s="50"/>
      <c r="KH125" s="50"/>
      <c r="KI125" s="50"/>
      <c r="KJ125" s="50"/>
      <c r="KK125" s="50"/>
      <c r="KL125" s="50"/>
      <c r="KM125" s="50"/>
      <c r="KN125" s="50"/>
      <c r="KO125" s="50"/>
      <c r="KP125" s="50"/>
      <c r="KQ125" s="50"/>
      <c r="KR125" s="50"/>
      <c r="KS125" s="50"/>
      <c r="KT125" s="50"/>
      <c r="KU125" s="50"/>
      <c r="KV125" s="50"/>
      <c r="KW125" s="50"/>
      <c r="KX125" s="50"/>
      <c r="KY125" s="50"/>
      <c r="KZ125" s="50"/>
      <c r="LA125" s="50"/>
      <c r="LB125" s="50"/>
      <c r="LC125" s="50"/>
      <c r="LD125" s="50"/>
      <c r="LE125" s="50"/>
      <c r="LF125" s="50"/>
      <c r="LG125" s="50"/>
      <c r="LH125" s="50"/>
      <c r="LI125" s="50"/>
      <c r="LJ125" s="50"/>
      <c r="LK125" s="50"/>
      <c r="LL125" s="50"/>
      <c r="LM125" s="50"/>
      <c r="LN125" s="50"/>
      <c r="LO125" s="50"/>
      <c r="LP125" s="50"/>
      <c r="LQ125" s="50"/>
      <c r="LR125" s="50"/>
      <c r="LS125" s="50"/>
      <c r="LT125" s="50"/>
      <c r="LU125" s="50"/>
      <c r="LV125" s="50"/>
      <c r="LW125" s="50"/>
      <c r="LX125" s="50"/>
      <c r="LY125" s="50"/>
      <c r="LZ125" s="50"/>
      <c r="MA125" s="50"/>
      <c r="MB125" s="50"/>
      <c r="MC125" s="50"/>
      <c r="MD125" s="50"/>
      <c r="ME125" s="50"/>
      <c r="MF125" s="50"/>
      <c r="MG125" s="50"/>
      <c r="MH125" s="50"/>
      <c r="MI125" s="50"/>
      <c r="MJ125" s="50"/>
      <c r="MK125" s="50"/>
      <c r="ML125" s="50"/>
      <c r="MM125" s="50"/>
      <c r="MN125" s="50"/>
      <c r="MO125" s="50"/>
      <c r="MP125" s="50"/>
      <c r="MQ125" s="50"/>
      <c r="MR125" s="50"/>
      <c r="MS125" s="50"/>
      <c r="MT125" s="50"/>
      <c r="MU125" s="50"/>
      <c r="MV125" s="50"/>
      <c r="MW125" s="50"/>
      <c r="MX125" s="50"/>
      <c r="MY125" s="50"/>
      <c r="MZ125" s="50"/>
      <c r="NA125" s="50"/>
      <c r="NB125" s="50"/>
      <c r="NC125" s="50"/>
      <c r="ND125" s="50"/>
      <c r="NE125" s="50"/>
      <c r="NF125" s="50"/>
      <c r="NG125" s="50"/>
      <c r="NH125" s="50"/>
      <c r="NI125" s="50"/>
      <c r="NJ125" s="50"/>
      <c r="NK125" s="50"/>
      <c r="NL125" s="50"/>
      <c r="NM125" s="50"/>
      <c r="NN125" s="50"/>
      <c r="NO125" s="50"/>
      <c r="NP125" s="50"/>
      <c r="NQ125" s="50"/>
      <c r="NR125" s="50"/>
      <c r="NS125" s="50"/>
      <c r="NT125" s="50"/>
      <c r="NU125" s="50"/>
      <c r="NV125" s="50"/>
      <c r="NW125" s="50"/>
      <c r="NX125" s="50"/>
      <c r="NY125" s="50"/>
      <c r="NZ125" s="50"/>
      <c r="OA125" s="50"/>
      <c r="OB125" s="50"/>
      <c r="OC125" s="50"/>
      <c r="OD125" s="50"/>
      <c r="OE125" s="50"/>
      <c r="OF125" s="50"/>
      <c r="OG125" s="50"/>
      <c r="OH125" s="50"/>
      <c r="OI125" s="50"/>
      <c r="OJ125" s="50"/>
      <c r="OK125" s="50"/>
      <c r="OL125" s="50"/>
      <c r="OM125" s="50"/>
      <c r="ON125" s="50"/>
      <c r="OO125" s="50"/>
      <c r="OP125" s="50"/>
      <c r="OQ125" s="50"/>
      <c r="OR125" s="50"/>
      <c r="OS125" s="50"/>
      <c r="OT125" s="50"/>
      <c r="OU125" s="50"/>
      <c r="OV125" s="50"/>
      <c r="OW125" s="50"/>
      <c r="OX125" s="50"/>
      <c r="OY125" s="50"/>
      <c r="OZ125" s="50"/>
      <c r="PA125" s="50"/>
      <c r="PB125" s="50"/>
      <c r="PC125" s="50"/>
      <c r="PD125" s="50"/>
      <c r="PE125" s="50"/>
      <c r="PF125" s="50"/>
      <c r="PG125" s="50"/>
      <c r="PH125" s="50"/>
      <c r="PI125" s="50"/>
      <c r="PJ125" s="50"/>
      <c r="PK125" s="50"/>
      <c r="PL125" s="50"/>
      <c r="PM125" s="50"/>
      <c r="PN125" s="50"/>
      <c r="PO125" s="50"/>
      <c r="PP125" s="50"/>
      <c r="PQ125" s="50"/>
      <c r="PR125" s="50"/>
      <c r="PS125" s="50"/>
      <c r="PT125" s="50"/>
      <c r="PU125" s="50"/>
      <c r="PV125" s="50"/>
      <c r="PW125" s="50"/>
      <c r="PX125" s="50"/>
      <c r="PY125" s="50"/>
      <c r="PZ125" s="50"/>
      <c r="QA125" s="50"/>
      <c r="QB125" s="50"/>
      <c r="QC125" s="50"/>
      <c r="QD125" s="50"/>
      <c r="QE125" s="50"/>
      <c r="QF125" s="50"/>
      <c r="QG125" s="50"/>
      <c r="QH125" s="50"/>
      <c r="QI125" s="50"/>
      <c r="QJ125" s="50"/>
      <c r="QK125" s="50"/>
      <c r="QL125" s="50"/>
      <c r="QM125" s="50"/>
      <c r="QN125" s="50"/>
      <c r="QO125" s="50"/>
      <c r="QP125" s="50"/>
      <c r="QQ125" s="50"/>
      <c r="QR125" s="50"/>
      <c r="QS125" s="50"/>
      <c r="QT125" s="50"/>
      <c r="QU125" s="50"/>
      <c r="QV125" s="50"/>
      <c r="QW125" s="50"/>
      <c r="QX125" s="50"/>
      <c r="QY125" s="50"/>
      <c r="QZ125" s="50"/>
      <c r="RA125" s="50"/>
      <c r="RB125" s="50"/>
      <c r="RC125" s="50"/>
      <c r="RD125" s="50"/>
      <c r="RE125" s="50"/>
      <c r="RF125" s="50"/>
      <c r="RG125" s="50"/>
      <c r="RH125" s="50"/>
      <c r="RI125" s="50"/>
      <c r="RJ125" s="50"/>
      <c r="RK125" s="50"/>
      <c r="RL125" s="50"/>
      <c r="RM125" s="50"/>
      <c r="RN125" s="50"/>
      <c r="RO125" s="50"/>
      <c r="RP125" s="50"/>
      <c r="RQ125" s="50"/>
      <c r="RR125" s="50"/>
      <c r="RS125" s="50"/>
      <c r="RT125" s="50"/>
      <c r="RU125" s="50"/>
      <c r="RV125" s="50"/>
      <c r="RW125" s="50"/>
      <c r="RX125" s="50"/>
      <c r="RY125" s="50"/>
      <c r="RZ125" s="50"/>
      <c r="SA125" s="50"/>
      <c r="SB125" s="50"/>
      <c r="SC125" s="50"/>
      <c r="SD125" s="50"/>
      <c r="SE125" s="50"/>
      <c r="SF125" s="50"/>
      <c r="SG125" s="50"/>
      <c r="SH125" s="50"/>
      <c r="SI125" s="50"/>
      <c r="SJ125" s="50"/>
      <c r="SK125" s="50"/>
      <c r="SL125" s="50"/>
      <c r="SM125" s="50"/>
      <c r="SN125" s="50"/>
      <c r="SO125" s="50"/>
      <c r="SP125" s="50"/>
      <c r="SQ125" s="50"/>
      <c r="SR125" s="50"/>
      <c r="SS125" s="50"/>
      <c r="ST125" s="50"/>
      <c r="SU125" s="50"/>
      <c r="SV125" s="50"/>
      <c r="SW125" s="50"/>
      <c r="SX125" s="50"/>
      <c r="SY125" s="50"/>
      <c r="SZ125" s="50"/>
      <c r="TA125" s="50"/>
      <c r="TB125" s="50"/>
      <c r="TC125" s="50"/>
      <c r="TD125" s="50"/>
      <c r="TE125" s="50"/>
      <c r="TF125" s="50"/>
      <c r="TG125" s="50"/>
      <c r="TH125" s="50"/>
      <c r="TI125" s="50"/>
      <c r="TJ125" s="50"/>
      <c r="TK125" s="50"/>
      <c r="TL125" s="50"/>
      <c r="TM125" s="50"/>
      <c r="TN125" s="50"/>
      <c r="TO125" s="50"/>
      <c r="TP125" s="50"/>
      <c r="TQ125" s="50"/>
      <c r="TR125" s="50"/>
      <c r="TS125" s="50"/>
      <c r="TT125" s="50"/>
      <c r="TU125" s="50"/>
      <c r="TV125" s="50"/>
      <c r="TW125" s="50"/>
      <c r="TX125" s="50"/>
      <c r="TY125" s="50"/>
      <c r="TZ125" s="50"/>
      <c r="UA125" s="50"/>
      <c r="UB125" s="50"/>
      <c r="UC125" s="50"/>
      <c r="UD125" s="50"/>
      <c r="UE125" s="50"/>
      <c r="UF125" s="50"/>
      <c r="UG125" s="50"/>
      <c r="UH125" s="50"/>
      <c r="UI125" s="50"/>
      <c r="UJ125" s="50"/>
      <c r="UK125" s="50"/>
      <c r="UL125" s="50"/>
      <c r="UM125" s="50"/>
      <c r="UN125" s="50"/>
      <c r="UO125" s="50"/>
      <c r="UP125" s="50"/>
      <c r="UQ125" s="50"/>
      <c r="UR125" s="50"/>
      <c r="US125" s="50"/>
      <c r="UT125" s="50"/>
      <c r="UU125" s="50"/>
      <c r="UV125" s="50"/>
      <c r="UW125" s="50"/>
      <c r="UX125" s="50"/>
      <c r="UY125" s="50"/>
      <c r="UZ125" s="50"/>
      <c r="VA125" s="50"/>
      <c r="VB125" s="50"/>
      <c r="VC125" s="50"/>
      <c r="VD125" s="50"/>
      <c r="VE125" s="50"/>
      <c r="VF125" s="50"/>
      <c r="VG125" s="50"/>
      <c r="VH125" s="50"/>
      <c r="VI125" s="50"/>
      <c r="VJ125" s="50"/>
      <c r="VK125" s="50"/>
      <c r="VL125" s="50"/>
      <c r="VM125" s="50"/>
      <c r="VN125" s="50"/>
      <c r="VO125" s="50"/>
      <c r="VP125" s="50"/>
      <c r="VQ125" s="50"/>
      <c r="VR125" s="50"/>
      <c r="VS125" s="50"/>
      <c r="VT125" s="50"/>
      <c r="VU125" s="50"/>
      <c r="VV125" s="50"/>
      <c r="VW125" s="50"/>
      <c r="VX125" s="50"/>
      <c r="VY125" s="50"/>
      <c r="VZ125" s="50"/>
      <c r="WA125" s="50"/>
      <c r="WB125" s="50"/>
      <c r="WC125" s="50"/>
      <c r="WD125" s="50"/>
      <c r="WE125" s="50"/>
      <c r="WF125" s="50"/>
      <c r="WG125" s="50"/>
      <c r="WH125" s="50"/>
      <c r="WI125" s="50"/>
      <c r="WJ125" s="50"/>
      <c r="WK125" s="50"/>
      <c r="WL125" s="50"/>
      <c r="WM125" s="50"/>
      <c r="WN125" s="50"/>
      <c r="WO125" s="50"/>
      <c r="WP125" s="50"/>
      <c r="WQ125" s="50"/>
      <c r="WR125" s="50"/>
      <c r="WS125" s="50"/>
      <c r="WT125" s="50"/>
      <c r="WU125" s="50"/>
      <c r="WV125" s="50"/>
      <c r="WW125" s="50"/>
      <c r="WX125" s="50"/>
      <c r="WY125" s="50"/>
      <c r="WZ125" s="50"/>
      <c r="XA125" s="50"/>
      <c r="XB125" s="50"/>
      <c r="XC125" s="50"/>
      <c r="XD125" s="50"/>
      <c r="XE125" s="50"/>
      <c r="XF125" s="50"/>
      <c r="XG125" s="50"/>
      <c r="XH125" s="50"/>
      <c r="XI125" s="50"/>
      <c r="XJ125" s="50"/>
      <c r="XK125" s="50"/>
      <c r="XL125" s="50"/>
      <c r="XM125" s="50"/>
      <c r="XN125" s="50"/>
      <c r="XO125" s="50"/>
      <c r="XP125" s="50"/>
      <c r="XQ125" s="50"/>
      <c r="XR125" s="50"/>
      <c r="XS125" s="50"/>
      <c r="XT125" s="50"/>
      <c r="XU125" s="50"/>
      <c r="XV125" s="50"/>
      <c r="XW125" s="50"/>
      <c r="XX125" s="50"/>
      <c r="XY125" s="50"/>
      <c r="XZ125" s="50"/>
      <c r="YA125" s="50"/>
      <c r="YB125" s="50"/>
      <c r="YC125" s="50"/>
      <c r="YD125" s="50"/>
      <c r="YE125" s="50"/>
      <c r="YF125" s="50"/>
      <c r="YG125" s="50"/>
      <c r="YH125" s="50"/>
      <c r="YI125" s="50"/>
      <c r="YJ125" s="50"/>
      <c r="YK125" s="50"/>
      <c r="YL125" s="50"/>
      <c r="YM125" s="50"/>
      <c r="YN125" s="50"/>
      <c r="YO125" s="50"/>
      <c r="YP125" s="50"/>
      <c r="YQ125" s="50"/>
      <c r="YR125" s="50"/>
    </row>
    <row r="126" spans="1:668" ht="15.75" x14ac:dyDescent="0.25">
      <c r="A126" s="31" t="s">
        <v>176</v>
      </c>
      <c r="B126" s="26" t="s">
        <v>175</v>
      </c>
      <c r="C126" s="57" t="s">
        <v>74</v>
      </c>
      <c r="D126" s="60">
        <v>44440</v>
      </c>
      <c r="E126" s="10" t="s">
        <v>114</v>
      </c>
      <c r="F126" s="161">
        <v>60000</v>
      </c>
      <c r="G126" s="181">
        <f>F126*0.0287</f>
        <v>1722</v>
      </c>
      <c r="H126" s="181">
        <v>3486.68</v>
      </c>
      <c r="I126" s="181">
        <f>F126*0.0304</f>
        <v>1824</v>
      </c>
      <c r="J126" s="181">
        <v>25</v>
      </c>
      <c r="K126" s="181">
        <v>7057.68</v>
      </c>
      <c r="L126" s="191">
        <v>52942.32</v>
      </c>
      <c r="O126" s="50"/>
      <c r="P126" s="50"/>
      <c r="Q126" s="50"/>
      <c r="R126" s="50"/>
      <c r="S126" s="50"/>
      <c r="T126" s="50"/>
      <c r="U126" s="50"/>
      <c r="V126" s="50"/>
      <c r="W126" s="50"/>
      <c r="X126" s="50"/>
      <c r="Y126" s="50"/>
      <c r="Z126" s="50"/>
      <c r="AA126" s="50"/>
      <c r="AB126" s="50"/>
      <c r="AC126" s="50"/>
      <c r="AD126" s="50"/>
      <c r="AE126" s="50"/>
      <c r="AF126" s="50"/>
      <c r="AG126" s="50"/>
      <c r="AH126" s="50"/>
      <c r="AI126" s="50"/>
      <c r="AJ126" s="50"/>
      <c r="AK126" s="50"/>
      <c r="AL126" s="50"/>
      <c r="AM126" s="50"/>
      <c r="AN126" s="50"/>
      <c r="AO126" s="50"/>
      <c r="AP126" s="50"/>
      <c r="AQ126" s="50"/>
      <c r="AR126" s="50"/>
      <c r="AS126" s="50"/>
      <c r="IC126" s="50"/>
      <c r="ID126" s="50"/>
      <c r="IE126" s="50"/>
      <c r="IF126" s="50"/>
      <c r="IG126" s="50"/>
      <c r="IH126" s="50"/>
      <c r="II126" s="50"/>
      <c r="IJ126" s="50"/>
      <c r="IK126" s="50"/>
      <c r="IL126" s="50"/>
      <c r="IM126" s="50"/>
      <c r="IN126" s="50"/>
      <c r="IO126" s="50"/>
      <c r="IP126" s="50"/>
      <c r="IQ126" s="50"/>
      <c r="IR126" s="50"/>
      <c r="IS126" s="50"/>
      <c r="IT126" s="50"/>
      <c r="IU126" s="50"/>
      <c r="IV126" s="50"/>
      <c r="IW126" s="50"/>
      <c r="IX126" s="50"/>
      <c r="IY126" s="50"/>
      <c r="IZ126" s="50"/>
      <c r="JA126" s="50"/>
      <c r="JB126" s="50"/>
      <c r="JC126" s="50"/>
      <c r="JD126" s="50"/>
      <c r="JE126" s="50"/>
      <c r="JF126" s="50"/>
      <c r="JG126" s="50"/>
      <c r="JH126" s="50"/>
      <c r="JI126" s="50"/>
      <c r="JJ126" s="50"/>
      <c r="JK126" s="50"/>
      <c r="JL126" s="50"/>
      <c r="JM126" s="50"/>
      <c r="JN126" s="50"/>
      <c r="JO126" s="50"/>
      <c r="JP126" s="50"/>
      <c r="JQ126" s="50"/>
      <c r="JR126" s="50"/>
      <c r="JS126" s="50"/>
      <c r="JT126" s="50"/>
      <c r="JU126" s="50"/>
      <c r="JV126" s="50"/>
      <c r="JW126" s="50"/>
      <c r="JX126" s="50"/>
      <c r="JY126" s="50"/>
      <c r="JZ126" s="50"/>
      <c r="KA126" s="50"/>
      <c r="KB126" s="50"/>
      <c r="KC126" s="50"/>
      <c r="KD126" s="50"/>
      <c r="KE126" s="50"/>
      <c r="KF126" s="50"/>
      <c r="KG126" s="50"/>
      <c r="KH126" s="50"/>
      <c r="KI126" s="50"/>
      <c r="KJ126" s="50"/>
      <c r="KK126" s="50"/>
      <c r="KL126" s="50"/>
      <c r="KM126" s="50"/>
      <c r="KN126" s="50"/>
      <c r="KO126" s="50"/>
      <c r="KP126" s="50"/>
      <c r="KQ126" s="50"/>
      <c r="KR126" s="50"/>
      <c r="KS126" s="50"/>
      <c r="KT126" s="50"/>
      <c r="KU126" s="50"/>
      <c r="KV126" s="50"/>
      <c r="KW126" s="50"/>
      <c r="KX126" s="50"/>
      <c r="KY126" s="50"/>
      <c r="KZ126" s="50"/>
      <c r="LA126" s="50"/>
      <c r="LB126" s="50"/>
      <c r="LC126" s="50"/>
      <c r="LD126" s="50"/>
      <c r="LE126" s="50"/>
      <c r="LF126" s="50"/>
      <c r="LG126" s="50"/>
      <c r="LH126" s="50"/>
      <c r="LI126" s="50"/>
      <c r="LJ126" s="50"/>
      <c r="LK126" s="50"/>
      <c r="LL126" s="50"/>
      <c r="LM126" s="50"/>
      <c r="LN126" s="50"/>
      <c r="LO126" s="50"/>
      <c r="LP126" s="50"/>
      <c r="LQ126" s="50"/>
      <c r="LR126" s="50"/>
      <c r="LS126" s="50"/>
      <c r="LT126" s="50"/>
      <c r="LU126" s="50"/>
      <c r="LV126" s="50"/>
      <c r="LW126" s="50"/>
      <c r="LX126" s="50"/>
      <c r="LY126" s="50"/>
      <c r="LZ126" s="50"/>
      <c r="MA126" s="50"/>
      <c r="MB126" s="50"/>
      <c r="MC126" s="50"/>
      <c r="MD126" s="50"/>
      <c r="ME126" s="50"/>
      <c r="MF126" s="50"/>
      <c r="MG126" s="50"/>
      <c r="MH126" s="50"/>
      <c r="MI126" s="50"/>
      <c r="MJ126" s="50"/>
      <c r="MK126" s="50"/>
      <c r="ML126" s="50"/>
      <c r="MM126" s="50"/>
      <c r="MN126" s="50"/>
      <c r="MO126" s="50"/>
      <c r="MP126" s="50"/>
      <c r="MQ126" s="50"/>
      <c r="MR126" s="50"/>
      <c r="MS126" s="50"/>
      <c r="MT126" s="50"/>
      <c r="MU126" s="50"/>
      <c r="MV126" s="50"/>
      <c r="MW126" s="50"/>
      <c r="MX126" s="50"/>
      <c r="MY126" s="50"/>
      <c r="MZ126" s="50"/>
      <c r="NA126" s="50"/>
      <c r="NB126" s="50"/>
      <c r="NC126" s="50"/>
      <c r="ND126" s="50"/>
      <c r="NE126" s="50"/>
      <c r="NF126" s="50"/>
      <c r="NG126" s="50"/>
      <c r="NH126" s="50"/>
      <c r="NI126" s="50"/>
      <c r="NJ126" s="50"/>
      <c r="NK126" s="50"/>
      <c r="NL126" s="50"/>
      <c r="NM126" s="50"/>
      <c r="NN126" s="50"/>
      <c r="NO126" s="50"/>
      <c r="NP126" s="50"/>
      <c r="NQ126" s="50"/>
      <c r="NR126" s="50"/>
      <c r="NS126" s="50"/>
      <c r="NT126" s="50"/>
      <c r="NU126" s="50"/>
      <c r="NV126" s="50"/>
      <c r="NW126" s="50"/>
      <c r="NX126" s="50"/>
      <c r="NY126" s="50"/>
      <c r="NZ126" s="50"/>
      <c r="OA126" s="50"/>
      <c r="OB126" s="50"/>
      <c r="OC126" s="50"/>
      <c r="OD126" s="50"/>
      <c r="OE126" s="50"/>
      <c r="OF126" s="50"/>
      <c r="OG126" s="50"/>
      <c r="OH126" s="50"/>
      <c r="OI126" s="50"/>
      <c r="OJ126" s="50"/>
      <c r="OK126" s="50"/>
      <c r="OL126" s="50"/>
      <c r="OM126" s="50"/>
      <c r="ON126" s="50"/>
      <c r="OO126" s="50"/>
      <c r="OP126" s="50"/>
      <c r="OQ126" s="50"/>
      <c r="OR126" s="50"/>
      <c r="OS126" s="50"/>
      <c r="OT126" s="50"/>
      <c r="OU126" s="50"/>
      <c r="OV126" s="50"/>
      <c r="OW126" s="50"/>
      <c r="OX126" s="50"/>
      <c r="OY126" s="50"/>
      <c r="OZ126" s="50"/>
      <c r="PA126" s="50"/>
      <c r="PB126" s="50"/>
      <c r="PC126" s="50"/>
      <c r="PD126" s="50"/>
      <c r="PE126" s="50"/>
      <c r="PF126" s="50"/>
      <c r="PG126" s="50"/>
      <c r="PH126" s="50"/>
      <c r="PI126" s="50"/>
      <c r="PJ126" s="50"/>
      <c r="PK126" s="50"/>
      <c r="PL126" s="50"/>
      <c r="PM126" s="50"/>
      <c r="PN126" s="50"/>
      <c r="PO126" s="50"/>
      <c r="PP126" s="50"/>
      <c r="PQ126" s="50"/>
      <c r="PR126" s="50"/>
      <c r="PS126" s="50"/>
      <c r="PT126" s="50"/>
      <c r="PU126" s="50"/>
      <c r="PV126" s="50"/>
      <c r="PW126" s="50"/>
      <c r="PX126" s="50"/>
      <c r="PY126" s="50"/>
      <c r="PZ126" s="50"/>
      <c r="QA126" s="50"/>
      <c r="QB126" s="50"/>
      <c r="QC126" s="50"/>
      <c r="QD126" s="50"/>
      <c r="QE126" s="50"/>
      <c r="QF126" s="50"/>
      <c r="QG126" s="50"/>
      <c r="QH126" s="50"/>
      <c r="QI126" s="50"/>
      <c r="QJ126" s="50"/>
      <c r="QK126" s="50"/>
      <c r="QL126" s="50"/>
      <c r="QM126" s="50"/>
      <c r="QN126" s="50"/>
      <c r="QO126" s="50"/>
      <c r="QP126" s="50"/>
      <c r="QQ126" s="50"/>
      <c r="QR126" s="50"/>
      <c r="QS126" s="50"/>
      <c r="QT126" s="50"/>
      <c r="QU126" s="50"/>
      <c r="QV126" s="50"/>
      <c r="QW126" s="50"/>
      <c r="QX126" s="50"/>
      <c r="QY126" s="50"/>
      <c r="QZ126" s="50"/>
      <c r="RA126" s="50"/>
      <c r="RB126" s="50"/>
      <c r="RC126" s="50"/>
      <c r="RD126" s="50"/>
      <c r="RE126" s="50"/>
      <c r="RF126" s="50"/>
      <c r="RG126" s="50"/>
      <c r="RH126" s="50"/>
      <c r="RI126" s="50"/>
      <c r="RJ126" s="50"/>
      <c r="RK126" s="50"/>
      <c r="RL126" s="50"/>
      <c r="RM126" s="50"/>
      <c r="RN126" s="50"/>
      <c r="RO126" s="50"/>
      <c r="RP126" s="50"/>
      <c r="RQ126" s="50"/>
      <c r="RR126" s="50"/>
      <c r="RS126" s="50"/>
      <c r="RT126" s="50"/>
      <c r="RU126" s="50"/>
      <c r="RV126" s="50"/>
      <c r="RW126" s="50"/>
      <c r="RX126" s="50"/>
      <c r="RY126" s="50"/>
      <c r="RZ126" s="50"/>
      <c r="SA126" s="50"/>
      <c r="SB126" s="50"/>
      <c r="SC126" s="50"/>
      <c r="SD126" s="50"/>
      <c r="SE126" s="50"/>
      <c r="SF126" s="50"/>
      <c r="SG126" s="50"/>
      <c r="SH126" s="50"/>
      <c r="SI126" s="50"/>
      <c r="SJ126" s="50"/>
      <c r="SK126" s="50"/>
      <c r="SL126" s="50"/>
      <c r="SM126" s="50"/>
      <c r="SN126" s="50"/>
      <c r="SO126" s="50"/>
      <c r="SP126" s="50"/>
      <c r="SQ126" s="50"/>
      <c r="SR126" s="50"/>
      <c r="SS126" s="50"/>
      <c r="ST126" s="50"/>
      <c r="SU126" s="50"/>
      <c r="SV126" s="50"/>
      <c r="SW126" s="50"/>
      <c r="SX126" s="50"/>
      <c r="SY126" s="50"/>
      <c r="SZ126" s="50"/>
      <c r="TA126" s="50"/>
      <c r="TB126" s="50"/>
      <c r="TC126" s="50"/>
      <c r="TD126" s="50"/>
      <c r="TE126" s="50"/>
      <c r="TF126" s="50"/>
      <c r="TG126" s="50"/>
      <c r="TH126" s="50"/>
      <c r="TI126" s="50"/>
      <c r="TJ126" s="50"/>
      <c r="TK126" s="50"/>
      <c r="TL126" s="50"/>
      <c r="TM126" s="50"/>
      <c r="TN126" s="50"/>
      <c r="TO126" s="50"/>
      <c r="TP126" s="50"/>
      <c r="TQ126" s="50"/>
      <c r="TR126" s="50"/>
      <c r="TS126" s="50"/>
      <c r="TT126" s="50"/>
      <c r="TU126" s="50"/>
      <c r="TV126" s="50"/>
      <c r="TW126" s="50"/>
      <c r="TX126" s="50"/>
      <c r="TY126" s="50"/>
      <c r="TZ126" s="50"/>
      <c r="UA126" s="50"/>
      <c r="UB126" s="50"/>
      <c r="UC126" s="50"/>
      <c r="UD126" s="50"/>
      <c r="UE126" s="50"/>
      <c r="UF126" s="50"/>
      <c r="UG126" s="50"/>
      <c r="UH126" s="50"/>
      <c r="UI126" s="50"/>
      <c r="UJ126" s="50"/>
      <c r="UK126" s="50"/>
      <c r="UL126" s="50"/>
      <c r="UM126" s="50"/>
      <c r="UN126" s="50"/>
      <c r="UO126" s="50"/>
      <c r="UP126" s="50"/>
      <c r="UQ126" s="50"/>
      <c r="UR126" s="50"/>
      <c r="US126" s="50"/>
      <c r="UT126" s="50"/>
      <c r="UU126" s="50"/>
      <c r="UV126" s="50"/>
      <c r="UW126" s="50"/>
      <c r="UX126" s="50"/>
      <c r="UY126" s="50"/>
      <c r="UZ126" s="50"/>
      <c r="VA126" s="50"/>
      <c r="VB126" s="50"/>
      <c r="VC126" s="50"/>
      <c r="VD126" s="50"/>
      <c r="VE126" s="50"/>
      <c r="VF126" s="50"/>
      <c r="VG126" s="50"/>
      <c r="VH126" s="50"/>
      <c r="VI126" s="50"/>
      <c r="VJ126" s="50"/>
      <c r="VK126" s="50"/>
      <c r="VL126" s="50"/>
      <c r="VM126" s="50"/>
      <c r="VN126" s="50"/>
      <c r="VO126" s="50"/>
      <c r="VP126" s="50"/>
      <c r="VQ126" s="50"/>
      <c r="VR126" s="50"/>
      <c r="VS126" s="50"/>
      <c r="VT126" s="50"/>
      <c r="VU126" s="50"/>
      <c r="VV126" s="50"/>
      <c r="VW126" s="50"/>
      <c r="VX126" s="50"/>
      <c r="VY126" s="50"/>
      <c r="VZ126" s="50"/>
      <c r="WA126" s="50"/>
      <c r="WB126" s="50"/>
      <c r="WC126" s="50"/>
      <c r="WD126" s="50"/>
      <c r="WE126" s="50"/>
      <c r="WF126" s="50"/>
      <c r="WG126" s="50"/>
      <c r="WH126" s="50"/>
      <c r="WI126" s="50"/>
      <c r="WJ126" s="50"/>
      <c r="WK126" s="50"/>
      <c r="WL126" s="50"/>
      <c r="WM126" s="50"/>
      <c r="WN126" s="50"/>
      <c r="WO126" s="50"/>
      <c r="WP126" s="50"/>
      <c r="WQ126" s="50"/>
      <c r="WR126" s="50"/>
      <c r="WS126" s="50"/>
      <c r="WT126" s="50"/>
      <c r="WU126" s="50"/>
      <c r="WV126" s="50"/>
      <c r="WW126" s="50"/>
      <c r="WX126" s="50"/>
      <c r="WY126" s="50"/>
      <c r="WZ126" s="50"/>
      <c r="XA126" s="50"/>
      <c r="XB126" s="50"/>
      <c r="XC126" s="50"/>
      <c r="XD126" s="50"/>
      <c r="XE126" s="50"/>
      <c r="XF126" s="50"/>
      <c r="XG126" s="50"/>
      <c r="XH126" s="50"/>
      <c r="XI126" s="50"/>
      <c r="XJ126" s="50"/>
      <c r="XK126" s="50"/>
      <c r="XL126" s="50"/>
      <c r="XM126" s="50"/>
      <c r="XN126" s="50"/>
      <c r="XO126" s="50"/>
      <c r="XP126" s="50"/>
      <c r="XQ126" s="50"/>
      <c r="XR126" s="50"/>
      <c r="XS126" s="50"/>
      <c r="XT126" s="50"/>
      <c r="XU126" s="50"/>
      <c r="XV126" s="50"/>
      <c r="XW126" s="50"/>
      <c r="XX126" s="50"/>
      <c r="XY126" s="50"/>
      <c r="XZ126" s="50"/>
      <c r="YA126" s="50"/>
      <c r="YB126" s="50"/>
      <c r="YC126" s="50"/>
      <c r="YD126" s="50"/>
      <c r="YE126" s="50"/>
      <c r="YF126" s="50"/>
      <c r="YG126" s="50"/>
      <c r="YH126" s="50"/>
      <c r="YI126" s="50"/>
      <c r="YJ126" s="50"/>
      <c r="YK126" s="50"/>
      <c r="YL126" s="50"/>
      <c r="YM126" s="50"/>
      <c r="YN126" s="50"/>
      <c r="YO126" s="50"/>
      <c r="YP126" s="50"/>
      <c r="YQ126" s="50"/>
      <c r="YR126" s="50"/>
    </row>
    <row r="127" spans="1:668" ht="15.75" x14ac:dyDescent="0.25">
      <c r="A127" s="31" t="s">
        <v>178</v>
      </c>
      <c r="B127" s="26" t="s">
        <v>175</v>
      </c>
      <c r="C127" s="57" t="s">
        <v>74</v>
      </c>
      <c r="D127" s="60">
        <v>44593</v>
      </c>
      <c r="E127" s="10" t="s">
        <v>114</v>
      </c>
      <c r="F127" s="161">
        <v>60000</v>
      </c>
      <c r="G127" s="181">
        <v>1722</v>
      </c>
      <c r="H127" s="181">
        <v>3486.68</v>
      </c>
      <c r="I127" s="181">
        <v>1824</v>
      </c>
      <c r="J127" s="181">
        <v>25</v>
      </c>
      <c r="K127" s="181">
        <v>7057.68</v>
      </c>
      <c r="L127" s="191">
        <v>52942.32</v>
      </c>
      <c r="O127" s="50"/>
      <c r="P127" s="50"/>
      <c r="Q127" s="50"/>
      <c r="R127" s="50"/>
      <c r="S127" s="50"/>
      <c r="T127" s="50"/>
      <c r="U127" s="50"/>
      <c r="V127" s="50"/>
      <c r="W127" s="50"/>
      <c r="X127" s="50"/>
      <c r="Y127" s="50"/>
      <c r="Z127" s="50"/>
      <c r="AA127" s="50"/>
      <c r="AB127" s="50"/>
      <c r="AC127" s="50"/>
      <c r="AD127" s="50"/>
      <c r="AE127" s="50"/>
      <c r="AF127" s="50"/>
      <c r="AG127" s="50"/>
      <c r="AH127" s="50"/>
      <c r="AI127" s="50"/>
      <c r="AJ127" s="50"/>
      <c r="AK127" s="50"/>
      <c r="AL127" s="50"/>
      <c r="AM127" s="50"/>
      <c r="AN127" s="50"/>
      <c r="AO127" s="50"/>
      <c r="AP127" s="50"/>
      <c r="AQ127" s="50"/>
      <c r="AR127" s="50"/>
      <c r="AS127" s="50"/>
      <c r="IC127" s="50"/>
      <c r="ID127" s="50"/>
      <c r="IE127" s="50"/>
      <c r="IF127" s="50"/>
      <c r="IG127" s="50"/>
      <c r="IH127" s="50"/>
      <c r="II127" s="50"/>
      <c r="IJ127" s="50"/>
      <c r="IK127" s="50"/>
      <c r="IL127" s="50"/>
      <c r="IM127" s="50"/>
      <c r="IN127" s="50"/>
      <c r="IO127" s="50"/>
      <c r="IP127" s="50"/>
      <c r="IQ127" s="50"/>
      <c r="IR127" s="50"/>
      <c r="IS127" s="50"/>
      <c r="IT127" s="50"/>
      <c r="IU127" s="50"/>
      <c r="IV127" s="50"/>
      <c r="IW127" s="50"/>
      <c r="IX127" s="50"/>
      <c r="IY127" s="50"/>
      <c r="IZ127" s="50"/>
      <c r="JA127" s="50"/>
      <c r="JB127" s="50"/>
      <c r="JC127" s="50"/>
      <c r="JD127" s="50"/>
      <c r="JE127" s="50"/>
      <c r="JF127" s="50"/>
      <c r="JG127" s="50"/>
      <c r="JH127" s="50"/>
      <c r="JI127" s="50"/>
      <c r="JJ127" s="50"/>
      <c r="JK127" s="50"/>
      <c r="JL127" s="50"/>
      <c r="JM127" s="50"/>
      <c r="JN127" s="50"/>
      <c r="JO127" s="50"/>
      <c r="JP127" s="50"/>
      <c r="JQ127" s="50"/>
      <c r="JR127" s="50"/>
      <c r="JS127" s="50"/>
      <c r="JT127" s="50"/>
      <c r="JU127" s="50"/>
      <c r="JV127" s="50"/>
      <c r="JW127" s="50"/>
      <c r="JX127" s="50"/>
      <c r="JY127" s="50"/>
      <c r="JZ127" s="50"/>
      <c r="KA127" s="50"/>
      <c r="KB127" s="50"/>
      <c r="KC127" s="50"/>
      <c r="KD127" s="50"/>
      <c r="KE127" s="50"/>
      <c r="KF127" s="50"/>
      <c r="KG127" s="50"/>
      <c r="KH127" s="50"/>
      <c r="KI127" s="50"/>
      <c r="KJ127" s="50"/>
      <c r="KK127" s="50"/>
      <c r="KL127" s="50"/>
      <c r="KM127" s="50"/>
      <c r="KN127" s="50"/>
      <c r="KO127" s="50"/>
      <c r="KP127" s="50"/>
      <c r="KQ127" s="50"/>
      <c r="KR127" s="50"/>
      <c r="KS127" s="50"/>
      <c r="KT127" s="50"/>
      <c r="KU127" s="50"/>
      <c r="KV127" s="50"/>
      <c r="KW127" s="50"/>
      <c r="KX127" s="50"/>
      <c r="KY127" s="50"/>
      <c r="KZ127" s="50"/>
      <c r="LA127" s="50"/>
      <c r="LB127" s="50"/>
      <c r="LC127" s="50"/>
      <c r="LD127" s="50"/>
      <c r="LE127" s="50"/>
      <c r="LF127" s="50"/>
      <c r="LG127" s="50"/>
      <c r="LH127" s="50"/>
      <c r="LI127" s="50"/>
      <c r="LJ127" s="50"/>
      <c r="LK127" s="50"/>
      <c r="LL127" s="50"/>
      <c r="LM127" s="50"/>
      <c r="LN127" s="50"/>
      <c r="LO127" s="50"/>
      <c r="LP127" s="50"/>
      <c r="LQ127" s="50"/>
      <c r="LR127" s="50"/>
      <c r="LS127" s="50"/>
      <c r="LT127" s="50"/>
      <c r="LU127" s="50"/>
      <c r="LV127" s="50"/>
      <c r="LW127" s="50"/>
      <c r="LX127" s="50"/>
      <c r="LY127" s="50"/>
      <c r="LZ127" s="50"/>
      <c r="MA127" s="50"/>
      <c r="MB127" s="50"/>
      <c r="MC127" s="50"/>
      <c r="MD127" s="50"/>
      <c r="ME127" s="50"/>
      <c r="MF127" s="50"/>
      <c r="MG127" s="50"/>
      <c r="MH127" s="50"/>
      <c r="MI127" s="50"/>
      <c r="MJ127" s="50"/>
      <c r="MK127" s="50"/>
      <c r="ML127" s="50"/>
      <c r="MM127" s="50"/>
      <c r="MN127" s="50"/>
      <c r="MO127" s="50"/>
      <c r="MP127" s="50"/>
      <c r="MQ127" s="50"/>
      <c r="MR127" s="50"/>
      <c r="MS127" s="50"/>
      <c r="MT127" s="50"/>
      <c r="MU127" s="50"/>
      <c r="MV127" s="50"/>
      <c r="MW127" s="50"/>
      <c r="MX127" s="50"/>
      <c r="MY127" s="50"/>
      <c r="MZ127" s="50"/>
      <c r="NA127" s="50"/>
      <c r="NB127" s="50"/>
      <c r="NC127" s="50"/>
      <c r="ND127" s="50"/>
      <c r="NE127" s="50"/>
      <c r="NF127" s="50"/>
      <c r="NG127" s="50"/>
      <c r="NH127" s="50"/>
      <c r="NI127" s="50"/>
      <c r="NJ127" s="50"/>
      <c r="NK127" s="50"/>
      <c r="NL127" s="50"/>
      <c r="NM127" s="50"/>
      <c r="NN127" s="50"/>
      <c r="NO127" s="50"/>
      <c r="NP127" s="50"/>
      <c r="NQ127" s="50"/>
      <c r="NR127" s="50"/>
      <c r="NS127" s="50"/>
      <c r="NT127" s="50"/>
      <c r="NU127" s="50"/>
      <c r="NV127" s="50"/>
      <c r="NW127" s="50"/>
      <c r="NX127" s="50"/>
      <c r="NY127" s="50"/>
      <c r="NZ127" s="50"/>
      <c r="OA127" s="50"/>
      <c r="OB127" s="50"/>
      <c r="OC127" s="50"/>
      <c r="OD127" s="50"/>
      <c r="OE127" s="50"/>
      <c r="OF127" s="50"/>
      <c r="OG127" s="50"/>
      <c r="OH127" s="50"/>
      <c r="OI127" s="50"/>
      <c r="OJ127" s="50"/>
      <c r="OK127" s="50"/>
      <c r="OL127" s="50"/>
      <c r="OM127" s="50"/>
      <c r="ON127" s="50"/>
      <c r="OO127" s="50"/>
      <c r="OP127" s="50"/>
      <c r="OQ127" s="50"/>
      <c r="OR127" s="50"/>
      <c r="OS127" s="50"/>
      <c r="OT127" s="50"/>
      <c r="OU127" s="50"/>
      <c r="OV127" s="50"/>
      <c r="OW127" s="50"/>
      <c r="OX127" s="50"/>
      <c r="OY127" s="50"/>
      <c r="OZ127" s="50"/>
      <c r="PA127" s="50"/>
      <c r="PB127" s="50"/>
      <c r="PC127" s="50"/>
      <c r="PD127" s="50"/>
      <c r="PE127" s="50"/>
      <c r="PF127" s="50"/>
      <c r="PG127" s="50"/>
      <c r="PH127" s="50"/>
      <c r="PI127" s="50"/>
      <c r="PJ127" s="50"/>
      <c r="PK127" s="50"/>
      <c r="PL127" s="50"/>
      <c r="PM127" s="50"/>
      <c r="PN127" s="50"/>
      <c r="PO127" s="50"/>
      <c r="PP127" s="50"/>
      <c r="PQ127" s="50"/>
      <c r="PR127" s="50"/>
      <c r="PS127" s="50"/>
      <c r="PT127" s="50"/>
      <c r="PU127" s="50"/>
      <c r="PV127" s="50"/>
      <c r="PW127" s="50"/>
      <c r="PX127" s="50"/>
      <c r="PY127" s="50"/>
      <c r="PZ127" s="50"/>
      <c r="QA127" s="50"/>
      <c r="QB127" s="50"/>
      <c r="QC127" s="50"/>
      <c r="QD127" s="50"/>
      <c r="QE127" s="50"/>
      <c r="QF127" s="50"/>
      <c r="QG127" s="50"/>
      <c r="QH127" s="50"/>
      <c r="QI127" s="50"/>
      <c r="QJ127" s="50"/>
      <c r="QK127" s="50"/>
      <c r="QL127" s="50"/>
      <c r="QM127" s="50"/>
      <c r="QN127" s="50"/>
      <c r="QO127" s="50"/>
      <c r="QP127" s="50"/>
      <c r="QQ127" s="50"/>
      <c r="QR127" s="50"/>
      <c r="QS127" s="50"/>
      <c r="QT127" s="50"/>
      <c r="QU127" s="50"/>
      <c r="QV127" s="50"/>
      <c r="QW127" s="50"/>
      <c r="QX127" s="50"/>
      <c r="QY127" s="50"/>
      <c r="QZ127" s="50"/>
      <c r="RA127" s="50"/>
      <c r="RB127" s="50"/>
      <c r="RC127" s="50"/>
      <c r="RD127" s="50"/>
      <c r="RE127" s="50"/>
      <c r="RF127" s="50"/>
      <c r="RG127" s="50"/>
      <c r="RH127" s="50"/>
      <c r="RI127" s="50"/>
      <c r="RJ127" s="50"/>
      <c r="RK127" s="50"/>
      <c r="RL127" s="50"/>
      <c r="RM127" s="50"/>
      <c r="RN127" s="50"/>
      <c r="RO127" s="50"/>
      <c r="RP127" s="50"/>
      <c r="RQ127" s="50"/>
      <c r="RR127" s="50"/>
      <c r="RS127" s="50"/>
      <c r="RT127" s="50"/>
      <c r="RU127" s="50"/>
      <c r="RV127" s="50"/>
      <c r="RW127" s="50"/>
      <c r="RX127" s="50"/>
      <c r="RY127" s="50"/>
      <c r="RZ127" s="50"/>
      <c r="SA127" s="50"/>
      <c r="SB127" s="50"/>
      <c r="SC127" s="50"/>
      <c r="SD127" s="50"/>
      <c r="SE127" s="50"/>
      <c r="SF127" s="50"/>
      <c r="SG127" s="50"/>
      <c r="SH127" s="50"/>
      <c r="SI127" s="50"/>
      <c r="SJ127" s="50"/>
      <c r="SK127" s="50"/>
      <c r="SL127" s="50"/>
      <c r="SM127" s="50"/>
      <c r="SN127" s="50"/>
      <c r="SO127" s="50"/>
      <c r="SP127" s="50"/>
      <c r="SQ127" s="50"/>
      <c r="SR127" s="50"/>
      <c r="SS127" s="50"/>
      <c r="ST127" s="50"/>
      <c r="SU127" s="50"/>
      <c r="SV127" s="50"/>
      <c r="SW127" s="50"/>
      <c r="SX127" s="50"/>
      <c r="SY127" s="50"/>
      <c r="SZ127" s="50"/>
      <c r="TA127" s="50"/>
      <c r="TB127" s="50"/>
      <c r="TC127" s="50"/>
      <c r="TD127" s="50"/>
      <c r="TE127" s="50"/>
      <c r="TF127" s="50"/>
      <c r="TG127" s="50"/>
      <c r="TH127" s="50"/>
      <c r="TI127" s="50"/>
      <c r="TJ127" s="50"/>
      <c r="TK127" s="50"/>
      <c r="TL127" s="50"/>
      <c r="TM127" s="50"/>
      <c r="TN127" s="50"/>
      <c r="TO127" s="50"/>
      <c r="TP127" s="50"/>
      <c r="TQ127" s="50"/>
      <c r="TR127" s="50"/>
      <c r="TS127" s="50"/>
      <c r="TT127" s="50"/>
      <c r="TU127" s="50"/>
      <c r="TV127" s="50"/>
      <c r="TW127" s="50"/>
      <c r="TX127" s="50"/>
      <c r="TY127" s="50"/>
      <c r="TZ127" s="50"/>
      <c r="UA127" s="50"/>
      <c r="UB127" s="50"/>
      <c r="UC127" s="50"/>
      <c r="UD127" s="50"/>
      <c r="UE127" s="50"/>
      <c r="UF127" s="50"/>
      <c r="UG127" s="50"/>
      <c r="UH127" s="50"/>
      <c r="UI127" s="50"/>
      <c r="UJ127" s="50"/>
      <c r="UK127" s="50"/>
      <c r="UL127" s="50"/>
      <c r="UM127" s="50"/>
      <c r="UN127" s="50"/>
      <c r="UO127" s="50"/>
      <c r="UP127" s="50"/>
      <c r="UQ127" s="50"/>
      <c r="UR127" s="50"/>
      <c r="US127" s="50"/>
      <c r="UT127" s="50"/>
      <c r="UU127" s="50"/>
      <c r="UV127" s="50"/>
      <c r="UW127" s="50"/>
      <c r="UX127" s="50"/>
      <c r="UY127" s="50"/>
      <c r="UZ127" s="50"/>
      <c r="VA127" s="50"/>
      <c r="VB127" s="50"/>
      <c r="VC127" s="50"/>
      <c r="VD127" s="50"/>
      <c r="VE127" s="50"/>
      <c r="VF127" s="50"/>
      <c r="VG127" s="50"/>
      <c r="VH127" s="50"/>
      <c r="VI127" s="50"/>
      <c r="VJ127" s="50"/>
      <c r="VK127" s="50"/>
      <c r="VL127" s="50"/>
      <c r="VM127" s="50"/>
      <c r="VN127" s="50"/>
      <c r="VO127" s="50"/>
      <c r="VP127" s="50"/>
      <c r="VQ127" s="50"/>
      <c r="VR127" s="50"/>
      <c r="VS127" s="50"/>
      <c r="VT127" s="50"/>
      <c r="VU127" s="50"/>
      <c r="VV127" s="50"/>
      <c r="VW127" s="50"/>
      <c r="VX127" s="50"/>
      <c r="VY127" s="50"/>
      <c r="VZ127" s="50"/>
      <c r="WA127" s="50"/>
      <c r="WB127" s="50"/>
      <c r="WC127" s="50"/>
      <c r="WD127" s="50"/>
      <c r="WE127" s="50"/>
      <c r="WF127" s="50"/>
      <c r="WG127" s="50"/>
      <c r="WH127" s="50"/>
      <c r="WI127" s="50"/>
      <c r="WJ127" s="50"/>
      <c r="WK127" s="50"/>
      <c r="WL127" s="50"/>
      <c r="WM127" s="50"/>
      <c r="WN127" s="50"/>
      <c r="WO127" s="50"/>
      <c r="WP127" s="50"/>
      <c r="WQ127" s="50"/>
      <c r="WR127" s="50"/>
      <c r="WS127" s="50"/>
      <c r="WT127" s="50"/>
      <c r="WU127" s="50"/>
      <c r="WV127" s="50"/>
      <c r="WW127" s="50"/>
      <c r="WX127" s="50"/>
      <c r="WY127" s="50"/>
      <c r="WZ127" s="50"/>
      <c r="XA127" s="50"/>
      <c r="XB127" s="50"/>
      <c r="XC127" s="50"/>
      <c r="XD127" s="50"/>
      <c r="XE127" s="50"/>
      <c r="XF127" s="50"/>
      <c r="XG127" s="50"/>
      <c r="XH127" s="50"/>
      <c r="XI127" s="50"/>
      <c r="XJ127" s="50"/>
      <c r="XK127" s="50"/>
      <c r="XL127" s="50"/>
      <c r="XM127" s="50"/>
      <c r="XN127" s="50"/>
      <c r="XO127" s="50"/>
      <c r="XP127" s="50"/>
      <c r="XQ127" s="50"/>
      <c r="XR127" s="50"/>
      <c r="XS127" s="50"/>
      <c r="XT127" s="50"/>
      <c r="XU127" s="50"/>
      <c r="XV127" s="50"/>
      <c r="XW127" s="50"/>
      <c r="XX127" s="50"/>
      <c r="XY127" s="50"/>
      <c r="XZ127" s="50"/>
      <c r="YA127" s="50"/>
      <c r="YB127" s="50"/>
      <c r="YC127" s="50"/>
      <c r="YD127" s="50"/>
      <c r="YE127" s="50"/>
      <c r="YF127" s="50"/>
      <c r="YG127" s="50"/>
      <c r="YH127" s="50"/>
      <c r="YI127" s="50"/>
      <c r="YJ127" s="50"/>
      <c r="YK127" s="50"/>
      <c r="YL127" s="50"/>
      <c r="YM127" s="50"/>
      <c r="YN127" s="50"/>
      <c r="YO127" s="50"/>
      <c r="YP127" s="50"/>
      <c r="YQ127" s="50"/>
      <c r="YR127" s="50"/>
    </row>
    <row r="128" spans="1:668" ht="15.75" x14ac:dyDescent="0.25">
      <c r="A128" s="31" t="s">
        <v>179</v>
      </c>
      <c r="B128" s="26" t="s">
        <v>177</v>
      </c>
      <c r="C128" s="57" t="s">
        <v>74</v>
      </c>
      <c r="D128" s="60">
        <v>44594</v>
      </c>
      <c r="E128" s="10" t="s">
        <v>114</v>
      </c>
      <c r="F128" s="161">
        <v>60000</v>
      </c>
      <c r="G128" s="181">
        <v>1722</v>
      </c>
      <c r="H128" s="181">
        <v>3486.68</v>
      </c>
      <c r="I128" s="181">
        <v>1824</v>
      </c>
      <c r="J128" s="181">
        <v>25</v>
      </c>
      <c r="K128" s="181">
        <v>7057.68</v>
      </c>
      <c r="L128" s="191">
        <v>52942.32</v>
      </c>
      <c r="O128" s="50"/>
      <c r="P128" s="50"/>
      <c r="Q128" s="50"/>
      <c r="R128" s="50"/>
      <c r="S128" s="50"/>
      <c r="T128" s="50"/>
      <c r="U128" s="50"/>
      <c r="V128" s="50"/>
      <c r="W128" s="50"/>
      <c r="X128" s="50"/>
      <c r="Y128" s="50"/>
      <c r="Z128" s="50"/>
      <c r="AA128" s="50"/>
      <c r="AB128" s="50"/>
      <c r="AC128" s="50"/>
      <c r="AD128" s="50"/>
      <c r="AE128" s="50"/>
      <c r="AF128" s="50"/>
      <c r="AG128" s="50"/>
      <c r="AH128" s="50"/>
      <c r="AI128" s="50"/>
      <c r="AJ128" s="50"/>
      <c r="AK128" s="50"/>
      <c r="AL128" s="50"/>
      <c r="AM128" s="50"/>
      <c r="AN128" s="50"/>
      <c r="AO128" s="50"/>
      <c r="AP128" s="50"/>
      <c r="AQ128" s="50"/>
      <c r="AR128" s="50"/>
      <c r="AS128" s="50"/>
      <c r="IC128" s="50"/>
      <c r="ID128" s="50"/>
      <c r="IE128" s="50"/>
      <c r="IF128" s="50"/>
      <c r="IG128" s="50"/>
      <c r="IH128" s="50"/>
      <c r="II128" s="50"/>
      <c r="IJ128" s="50"/>
      <c r="IK128" s="50"/>
      <c r="IL128" s="50"/>
      <c r="IM128" s="50"/>
      <c r="IN128" s="50"/>
      <c r="IO128" s="50"/>
      <c r="IP128" s="50"/>
      <c r="IQ128" s="50"/>
      <c r="IR128" s="50"/>
      <c r="IS128" s="50"/>
      <c r="IT128" s="50"/>
      <c r="IU128" s="50"/>
      <c r="IV128" s="50"/>
      <c r="IW128" s="50"/>
      <c r="IX128" s="50"/>
      <c r="IY128" s="50"/>
      <c r="IZ128" s="50"/>
      <c r="JA128" s="50"/>
      <c r="JB128" s="50"/>
      <c r="JC128" s="50"/>
      <c r="JD128" s="50"/>
      <c r="JE128" s="50"/>
      <c r="JF128" s="50"/>
      <c r="JG128" s="50"/>
      <c r="JH128" s="50"/>
      <c r="JI128" s="50"/>
      <c r="JJ128" s="50"/>
      <c r="JK128" s="50"/>
      <c r="JL128" s="50"/>
      <c r="JM128" s="50"/>
      <c r="JN128" s="50"/>
      <c r="JO128" s="50"/>
      <c r="JP128" s="50"/>
      <c r="JQ128" s="50"/>
      <c r="JR128" s="50"/>
      <c r="JS128" s="50"/>
      <c r="JT128" s="50"/>
      <c r="JU128" s="50"/>
      <c r="JV128" s="50"/>
      <c r="JW128" s="50"/>
      <c r="JX128" s="50"/>
      <c r="JY128" s="50"/>
      <c r="JZ128" s="50"/>
      <c r="KA128" s="50"/>
      <c r="KB128" s="50"/>
      <c r="KC128" s="50"/>
      <c r="KD128" s="50"/>
      <c r="KE128" s="50"/>
      <c r="KF128" s="50"/>
      <c r="KG128" s="50"/>
      <c r="KH128" s="50"/>
      <c r="KI128" s="50"/>
      <c r="KJ128" s="50"/>
      <c r="KK128" s="50"/>
      <c r="KL128" s="50"/>
      <c r="KM128" s="50"/>
      <c r="KN128" s="50"/>
      <c r="KO128" s="50"/>
      <c r="KP128" s="50"/>
      <c r="KQ128" s="50"/>
      <c r="KR128" s="50"/>
      <c r="KS128" s="50"/>
      <c r="KT128" s="50"/>
      <c r="KU128" s="50"/>
      <c r="KV128" s="50"/>
      <c r="KW128" s="50"/>
      <c r="KX128" s="50"/>
      <c r="KY128" s="50"/>
      <c r="KZ128" s="50"/>
      <c r="LA128" s="50"/>
      <c r="LB128" s="50"/>
      <c r="LC128" s="50"/>
      <c r="LD128" s="50"/>
      <c r="LE128" s="50"/>
      <c r="LF128" s="50"/>
      <c r="LG128" s="50"/>
      <c r="LH128" s="50"/>
      <c r="LI128" s="50"/>
      <c r="LJ128" s="50"/>
      <c r="LK128" s="50"/>
      <c r="LL128" s="50"/>
      <c r="LM128" s="50"/>
      <c r="LN128" s="50"/>
      <c r="LO128" s="50"/>
      <c r="LP128" s="50"/>
      <c r="LQ128" s="50"/>
      <c r="LR128" s="50"/>
      <c r="LS128" s="50"/>
      <c r="LT128" s="50"/>
      <c r="LU128" s="50"/>
      <c r="LV128" s="50"/>
      <c r="LW128" s="50"/>
      <c r="LX128" s="50"/>
      <c r="LY128" s="50"/>
      <c r="LZ128" s="50"/>
      <c r="MA128" s="50"/>
      <c r="MB128" s="50"/>
      <c r="MC128" s="50"/>
      <c r="MD128" s="50"/>
      <c r="ME128" s="50"/>
      <c r="MF128" s="50"/>
      <c r="MG128" s="50"/>
      <c r="MH128" s="50"/>
      <c r="MI128" s="50"/>
      <c r="MJ128" s="50"/>
      <c r="MK128" s="50"/>
      <c r="ML128" s="50"/>
      <c r="MM128" s="50"/>
      <c r="MN128" s="50"/>
      <c r="MO128" s="50"/>
      <c r="MP128" s="50"/>
      <c r="MQ128" s="50"/>
      <c r="MR128" s="50"/>
      <c r="MS128" s="50"/>
      <c r="MT128" s="50"/>
      <c r="MU128" s="50"/>
      <c r="MV128" s="50"/>
      <c r="MW128" s="50"/>
      <c r="MX128" s="50"/>
      <c r="MY128" s="50"/>
      <c r="MZ128" s="50"/>
      <c r="NA128" s="50"/>
      <c r="NB128" s="50"/>
      <c r="NC128" s="50"/>
      <c r="ND128" s="50"/>
      <c r="NE128" s="50"/>
      <c r="NF128" s="50"/>
      <c r="NG128" s="50"/>
      <c r="NH128" s="50"/>
      <c r="NI128" s="50"/>
      <c r="NJ128" s="50"/>
      <c r="NK128" s="50"/>
      <c r="NL128" s="50"/>
      <c r="NM128" s="50"/>
      <c r="NN128" s="50"/>
      <c r="NO128" s="50"/>
      <c r="NP128" s="50"/>
      <c r="NQ128" s="50"/>
      <c r="NR128" s="50"/>
      <c r="NS128" s="50"/>
      <c r="NT128" s="50"/>
      <c r="NU128" s="50"/>
      <c r="NV128" s="50"/>
      <c r="NW128" s="50"/>
      <c r="NX128" s="50"/>
      <c r="NY128" s="50"/>
      <c r="NZ128" s="50"/>
      <c r="OA128" s="50"/>
      <c r="OB128" s="50"/>
      <c r="OC128" s="50"/>
      <c r="OD128" s="50"/>
      <c r="OE128" s="50"/>
      <c r="OF128" s="50"/>
      <c r="OG128" s="50"/>
      <c r="OH128" s="50"/>
      <c r="OI128" s="50"/>
      <c r="OJ128" s="50"/>
      <c r="OK128" s="50"/>
      <c r="OL128" s="50"/>
      <c r="OM128" s="50"/>
      <c r="ON128" s="50"/>
      <c r="OO128" s="50"/>
      <c r="OP128" s="50"/>
      <c r="OQ128" s="50"/>
      <c r="OR128" s="50"/>
      <c r="OS128" s="50"/>
      <c r="OT128" s="50"/>
      <c r="OU128" s="50"/>
      <c r="OV128" s="50"/>
      <c r="OW128" s="50"/>
      <c r="OX128" s="50"/>
      <c r="OY128" s="50"/>
      <c r="OZ128" s="50"/>
      <c r="PA128" s="50"/>
      <c r="PB128" s="50"/>
      <c r="PC128" s="50"/>
      <c r="PD128" s="50"/>
      <c r="PE128" s="50"/>
      <c r="PF128" s="50"/>
      <c r="PG128" s="50"/>
      <c r="PH128" s="50"/>
      <c r="PI128" s="50"/>
      <c r="PJ128" s="50"/>
      <c r="PK128" s="50"/>
      <c r="PL128" s="50"/>
      <c r="PM128" s="50"/>
      <c r="PN128" s="50"/>
      <c r="PO128" s="50"/>
      <c r="PP128" s="50"/>
      <c r="PQ128" s="50"/>
      <c r="PR128" s="50"/>
      <c r="PS128" s="50"/>
      <c r="PT128" s="50"/>
      <c r="PU128" s="50"/>
      <c r="PV128" s="50"/>
      <c r="PW128" s="50"/>
      <c r="PX128" s="50"/>
      <c r="PY128" s="50"/>
      <c r="PZ128" s="50"/>
      <c r="QA128" s="50"/>
      <c r="QB128" s="50"/>
      <c r="QC128" s="50"/>
      <c r="QD128" s="50"/>
      <c r="QE128" s="50"/>
      <c r="QF128" s="50"/>
      <c r="QG128" s="50"/>
      <c r="QH128" s="50"/>
      <c r="QI128" s="50"/>
      <c r="QJ128" s="50"/>
      <c r="QK128" s="50"/>
      <c r="QL128" s="50"/>
      <c r="QM128" s="50"/>
      <c r="QN128" s="50"/>
      <c r="QO128" s="50"/>
      <c r="QP128" s="50"/>
      <c r="QQ128" s="50"/>
      <c r="QR128" s="50"/>
      <c r="QS128" s="50"/>
      <c r="QT128" s="50"/>
      <c r="QU128" s="50"/>
      <c r="QV128" s="50"/>
      <c r="QW128" s="50"/>
      <c r="QX128" s="50"/>
      <c r="QY128" s="50"/>
      <c r="QZ128" s="50"/>
      <c r="RA128" s="50"/>
      <c r="RB128" s="50"/>
      <c r="RC128" s="50"/>
      <c r="RD128" s="50"/>
      <c r="RE128" s="50"/>
      <c r="RF128" s="50"/>
      <c r="RG128" s="50"/>
      <c r="RH128" s="50"/>
      <c r="RI128" s="50"/>
      <c r="RJ128" s="50"/>
      <c r="RK128" s="50"/>
      <c r="RL128" s="50"/>
      <c r="RM128" s="50"/>
      <c r="RN128" s="50"/>
      <c r="RO128" s="50"/>
      <c r="RP128" s="50"/>
      <c r="RQ128" s="50"/>
      <c r="RR128" s="50"/>
      <c r="RS128" s="50"/>
      <c r="RT128" s="50"/>
      <c r="RU128" s="50"/>
      <c r="RV128" s="50"/>
      <c r="RW128" s="50"/>
      <c r="RX128" s="50"/>
      <c r="RY128" s="50"/>
      <c r="RZ128" s="50"/>
      <c r="SA128" s="50"/>
      <c r="SB128" s="50"/>
      <c r="SC128" s="50"/>
      <c r="SD128" s="50"/>
      <c r="SE128" s="50"/>
      <c r="SF128" s="50"/>
      <c r="SG128" s="50"/>
      <c r="SH128" s="50"/>
      <c r="SI128" s="50"/>
      <c r="SJ128" s="50"/>
      <c r="SK128" s="50"/>
      <c r="SL128" s="50"/>
      <c r="SM128" s="50"/>
      <c r="SN128" s="50"/>
      <c r="SO128" s="50"/>
      <c r="SP128" s="50"/>
      <c r="SQ128" s="50"/>
      <c r="SR128" s="50"/>
      <c r="SS128" s="50"/>
      <c r="ST128" s="50"/>
      <c r="SU128" s="50"/>
      <c r="SV128" s="50"/>
      <c r="SW128" s="50"/>
      <c r="SX128" s="50"/>
      <c r="SY128" s="50"/>
      <c r="SZ128" s="50"/>
      <c r="TA128" s="50"/>
      <c r="TB128" s="50"/>
      <c r="TC128" s="50"/>
      <c r="TD128" s="50"/>
      <c r="TE128" s="50"/>
      <c r="TF128" s="50"/>
      <c r="TG128" s="50"/>
      <c r="TH128" s="50"/>
      <c r="TI128" s="50"/>
      <c r="TJ128" s="50"/>
      <c r="TK128" s="50"/>
      <c r="TL128" s="50"/>
      <c r="TM128" s="50"/>
      <c r="TN128" s="50"/>
      <c r="TO128" s="50"/>
      <c r="TP128" s="50"/>
      <c r="TQ128" s="50"/>
      <c r="TR128" s="50"/>
      <c r="TS128" s="50"/>
      <c r="TT128" s="50"/>
      <c r="TU128" s="50"/>
      <c r="TV128" s="50"/>
      <c r="TW128" s="50"/>
      <c r="TX128" s="50"/>
      <c r="TY128" s="50"/>
      <c r="TZ128" s="50"/>
      <c r="UA128" s="50"/>
      <c r="UB128" s="50"/>
      <c r="UC128" s="50"/>
      <c r="UD128" s="50"/>
      <c r="UE128" s="50"/>
      <c r="UF128" s="50"/>
      <c r="UG128" s="50"/>
      <c r="UH128" s="50"/>
      <c r="UI128" s="50"/>
      <c r="UJ128" s="50"/>
      <c r="UK128" s="50"/>
      <c r="UL128" s="50"/>
      <c r="UM128" s="50"/>
      <c r="UN128" s="50"/>
      <c r="UO128" s="50"/>
      <c r="UP128" s="50"/>
      <c r="UQ128" s="50"/>
      <c r="UR128" s="50"/>
      <c r="US128" s="50"/>
      <c r="UT128" s="50"/>
      <c r="UU128" s="50"/>
      <c r="UV128" s="50"/>
      <c r="UW128" s="50"/>
      <c r="UX128" s="50"/>
      <c r="UY128" s="50"/>
      <c r="UZ128" s="50"/>
      <c r="VA128" s="50"/>
      <c r="VB128" s="50"/>
      <c r="VC128" s="50"/>
      <c r="VD128" s="50"/>
      <c r="VE128" s="50"/>
      <c r="VF128" s="50"/>
      <c r="VG128" s="50"/>
      <c r="VH128" s="50"/>
      <c r="VI128" s="50"/>
      <c r="VJ128" s="50"/>
      <c r="VK128" s="50"/>
      <c r="VL128" s="50"/>
      <c r="VM128" s="50"/>
      <c r="VN128" s="50"/>
      <c r="VO128" s="50"/>
      <c r="VP128" s="50"/>
      <c r="VQ128" s="50"/>
      <c r="VR128" s="50"/>
      <c r="VS128" s="50"/>
      <c r="VT128" s="50"/>
      <c r="VU128" s="50"/>
      <c r="VV128" s="50"/>
      <c r="VW128" s="50"/>
      <c r="VX128" s="50"/>
      <c r="VY128" s="50"/>
      <c r="VZ128" s="50"/>
      <c r="WA128" s="50"/>
      <c r="WB128" s="50"/>
      <c r="WC128" s="50"/>
      <c r="WD128" s="50"/>
      <c r="WE128" s="50"/>
      <c r="WF128" s="50"/>
      <c r="WG128" s="50"/>
      <c r="WH128" s="50"/>
      <c r="WI128" s="50"/>
      <c r="WJ128" s="50"/>
      <c r="WK128" s="50"/>
      <c r="WL128" s="50"/>
      <c r="WM128" s="50"/>
      <c r="WN128" s="50"/>
      <c r="WO128" s="50"/>
      <c r="WP128" s="50"/>
      <c r="WQ128" s="50"/>
      <c r="WR128" s="50"/>
      <c r="WS128" s="50"/>
      <c r="WT128" s="50"/>
      <c r="WU128" s="50"/>
      <c r="WV128" s="50"/>
      <c r="WW128" s="50"/>
      <c r="WX128" s="50"/>
      <c r="WY128" s="50"/>
      <c r="WZ128" s="50"/>
      <c r="XA128" s="50"/>
      <c r="XB128" s="50"/>
      <c r="XC128" s="50"/>
      <c r="XD128" s="50"/>
      <c r="XE128" s="50"/>
      <c r="XF128" s="50"/>
      <c r="XG128" s="50"/>
      <c r="XH128" s="50"/>
      <c r="XI128" s="50"/>
      <c r="XJ128" s="50"/>
      <c r="XK128" s="50"/>
      <c r="XL128" s="50"/>
      <c r="XM128" s="50"/>
      <c r="XN128" s="50"/>
      <c r="XO128" s="50"/>
      <c r="XP128" s="50"/>
      <c r="XQ128" s="50"/>
      <c r="XR128" s="50"/>
      <c r="XS128" s="50"/>
      <c r="XT128" s="50"/>
      <c r="XU128" s="50"/>
      <c r="XV128" s="50"/>
      <c r="XW128" s="50"/>
      <c r="XX128" s="50"/>
      <c r="XY128" s="50"/>
      <c r="XZ128" s="50"/>
      <c r="YA128" s="50"/>
      <c r="YB128" s="50"/>
      <c r="YC128" s="50"/>
      <c r="YD128" s="50"/>
      <c r="YE128" s="50"/>
      <c r="YF128" s="50"/>
      <c r="YG128" s="50"/>
      <c r="YH128" s="50"/>
      <c r="YI128" s="50"/>
      <c r="YJ128" s="50"/>
      <c r="YK128" s="50"/>
      <c r="YL128" s="50"/>
      <c r="YM128" s="50"/>
      <c r="YN128" s="50"/>
      <c r="YO128" s="50"/>
      <c r="YP128" s="50"/>
      <c r="YQ128" s="50"/>
      <c r="YR128" s="50"/>
    </row>
    <row r="129" spans="1:668" s="47" customFormat="1" ht="15" customHeight="1" x14ac:dyDescent="0.25">
      <c r="A129" s="123" t="s">
        <v>14</v>
      </c>
      <c r="B129" s="97">
        <v>4</v>
      </c>
      <c r="C129" s="54"/>
      <c r="D129" s="56"/>
      <c r="E129" s="56"/>
      <c r="F129" s="162">
        <f>SUM(F125:F128)</f>
        <v>246000</v>
      </c>
      <c r="G129" s="162">
        <f>SUM(G125:G126)+G127+G128</f>
        <v>7060.2</v>
      </c>
      <c r="H129" s="162">
        <f>SUM(H125:H126)+H127+H128</f>
        <v>14805.77</v>
      </c>
      <c r="I129" s="162">
        <f>SUM(I125:I126)+I127+I128</f>
        <v>7478.4</v>
      </c>
      <c r="J129" s="162">
        <f>SUM(J125:J126)+J127+J128</f>
        <v>1450.12</v>
      </c>
      <c r="K129" s="162">
        <f>K125+K126+K127+K128</f>
        <v>30794.49</v>
      </c>
      <c r="L129" s="192">
        <f>SUM(L125:L128)</f>
        <v>215205.51</v>
      </c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  <c r="AA129" s="77"/>
      <c r="AB129" s="77"/>
      <c r="AC129" s="77"/>
      <c r="AD129" s="77"/>
      <c r="AE129" s="77"/>
      <c r="AF129" s="77"/>
      <c r="AG129" s="77"/>
      <c r="AH129" s="77"/>
      <c r="AI129" s="77"/>
      <c r="AJ129" s="77"/>
      <c r="AK129" s="77"/>
      <c r="AL129" s="77"/>
      <c r="AM129" s="77"/>
      <c r="AN129" s="77"/>
      <c r="AO129" s="77"/>
      <c r="AP129" s="77"/>
      <c r="AQ129" s="77"/>
      <c r="AR129" s="77"/>
      <c r="AS129" s="77"/>
      <c r="IC129" s="77"/>
      <c r="ID129" s="77"/>
      <c r="IE129" s="77"/>
      <c r="IF129" s="77"/>
      <c r="IG129" s="77"/>
      <c r="IH129" s="77"/>
      <c r="II129" s="77"/>
      <c r="IJ129" s="77"/>
      <c r="IK129" s="77"/>
      <c r="IL129" s="77"/>
      <c r="IM129" s="77"/>
      <c r="IN129" s="77"/>
      <c r="IO129" s="77"/>
      <c r="IP129" s="77"/>
      <c r="IQ129" s="77"/>
      <c r="IR129" s="77"/>
      <c r="IS129" s="77"/>
      <c r="IT129" s="77"/>
      <c r="IU129" s="77"/>
      <c r="IV129" s="77"/>
      <c r="IW129" s="77"/>
      <c r="IX129" s="77"/>
      <c r="IY129" s="77"/>
      <c r="IZ129" s="77"/>
      <c r="JA129" s="77"/>
      <c r="JB129" s="77"/>
      <c r="JC129" s="77"/>
      <c r="JD129" s="77"/>
      <c r="JE129" s="77"/>
      <c r="JF129" s="77"/>
      <c r="JG129" s="77"/>
      <c r="JH129" s="77"/>
      <c r="JI129" s="77"/>
      <c r="JJ129" s="77"/>
      <c r="JK129" s="77"/>
      <c r="JL129" s="77"/>
      <c r="JM129" s="77"/>
      <c r="JN129" s="77"/>
      <c r="JO129" s="77"/>
      <c r="JP129" s="77"/>
      <c r="JQ129" s="77"/>
      <c r="JR129" s="77"/>
      <c r="JS129" s="77"/>
      <c r="JT129" s="77"/>
      <c r="JU129" s="77"/>
      <c r="JV129" s="77"/>
      <c r="JW129" s="77"/>
      <c r="JX129" s="77"/>
      <c r="JY129" s="77"/>
      <c r="JZ129" s="77"/>
      <c r="KA129" s="77"/>
      <c r="KB129" s="77"/>
      <c r="KC129" s="77"/>
      <c r="KD129" s="77"/>
      <c r="KE129" s="77"/>
      <c r="KF129" s="77"/>
      <c r="KG129" s="77"/>
      <c r="KH129" s="77"/>
      <c r="KI129" s="77"/>
      <c r="KJ129" s="77"/>
      <c r="KK129" s="77"/>
      <c r="KL129" s="77"/>
      <c r="KM129" s="77"/>
      <c r="KN129" s="77"/>
      <c r="KO129" s="77"/>
      <c r="KP129" s="77"/>
      <c r="KQ129" s="77"/>
      <c r="KR129" s="77"/>
      <c r="KS129" s="77"/>
      <c r="KT129" s="77"/>
      <c r="KU129" s="77"/>
      <c r="KV129" s="77"/>
      <c r="KW129" s="77"/>
      <c r="KX129" s="77"/>
      <c r="KY129" s="77"/>
      <c r="KZ129" s="77"/>
      <c r="LA129" s="77"/>
      <c r="LB129" s="77"/>
      <c r="LC129" s="77"/>
      <c r="LD129" s="77"/>
      <c r="LE129" s="77"/>
      <c r="LF129" s="77"/>
      <c r="LG129" s="77"/>
      <c r="LH129" s="77"/>
      <c r="LI129" s="77"/>
      <c r="LJ129" s="77"/>
      <c r="LK129" s="77"/>
      <c r="LL129" s="77"/>
      <c r="LM129" s="77"/>
      <c r="LN129" s="77"/>
      <c r="LO129" s="77"/>
      <c r="LP129" s="77"/>
      <c r="LQ129" s="77"/>
      <c r="LR129" s="77"/>
      <c r="LS129" s="77"/>
      <c r="LT129" s="77"/>
      <c r="LU129" s="77"/>
      <c r="LV129" s="77"/>
      <c r="LW129" s="77"/>
      <c r="LX129" s="77"/>
      <c r="LY129" s="77"/>
      <c r="LZ129" s="77"/>
      <c r="MA129" s="77"/>
      <c r="MB129" s="77"/>
      <c r="MC129" s="77"/>
      <c r="MD129" s="77"/>
      <c r="ME129" s="77"/>
      <c r="MF129" s="77"/>
      <c r="MG129" s="77"/>
      <c r="MH129" s="77"/>
      <c r="MI129" s="77"/>
      <c r="MJ129" s="77"/>
      <c r="MK129" s="77"/>
      <c r="ML129" s="77"/>
      <c r="MM129" s="77"/>
      <c r="MN129" s="77"/>
      <c r="MO129" s="77"/>
      <c r="MP129" s="77"/>
      <c r="MQ129" s="77"/>
      <c r="MR129" s="77"/>
      <c r="MS129" s="77"/>
      <c r="MT129" s="77"/>
      <c r="MU129" s="77"/>
      <c r="MV129" s="77"/>
      <c r="MW129" s="77"/>
      <c r="MX129" s="77"/>
      <c r="MY129" s="77"/>
      <c r="MZ129" s="77"/>
      <c r="NA129" s="77"/>
      <c r="NB129" s="77"/>
      <c r="NC129" s="77"/>
      <c r="ND129" s="77"/>
      <c r="NE129" s="77"/>
      <c r="NF129" s="77"/>
      <c r="NG129" s="77"/>
      <c r="NH129" s="77"/>
      <c r="NI129" s="77"/>
      <c r="NJ129" s="77"/>
      <c r="NK129" s="77"/>
      <c r="NL129" s="77"/>
      <c r="NM129" s="77"/>
      <c r="NN129" s="77"/>
      <c r="NO129" s="77"/>
      <c r="NP129" s="77"/>
      <c r="NQ129" s="77"/>
      <c r="NR129" s="77"/>
      <c r="NS129" s="77"/>
      <c r="NT129" s="77"/>
      <c r="NU129" s="77"/>
      <c r="NV129" s="77"/>
      <c r="NW129" s="77"/>
      <c r="NX129" s="77"/>
      <c r="NY129" s="77"/>
      <c r="NZ129" s="77"/>
      <c r="OA129" s="77"/>
      <c r="OB129" s="77"/>
      <c r="OC129" s="77"/>
      <c r="OD129" s="77"/>
      <c r="OE129" s="77"/>
      <c r="OF129" s="77"/>
      <c r="OG129" s="77"/>
      <c r="OH129" s="77"/>
      <c r="OI129" s="77"/>
      <c r="OJ129" s="77"/>
      <c r="OK129" s="77"/>
      <c r="OL129" s="77"/>
      <c r="OM129" s="77"/>
      <c r="ON129" s="77"/>
      <c r="OO129" s="77"/>
      <c r="OP129" s="77"/>
      <c r="OQ129" s="77"/>
      <c r="OR129" s="77"/>
      <c r="OS129" s="77"/>
      <c r="OT129" s="77"/>
      <c r="OU129" s="77"/>
      <c r="OV129" s="77"/>
      <c r="OW129" s="77"/>
      <c r="OX129" s="77"/>
      <c r="OY129" s="77"/>
      <c r="OZ129" s="77"/>
      <c r="PA129" s="77"/>
      <c r="PB129" s="77"/>
      <c r="PC129" s="77"/>
      <c r="PD129" s="77"/>
      <c r="PE129" s="77"/>
      <c r="PF129" s="77"/>
      <c r="PG129" s="77"/>
      <c r="PH129" s="77"/>
      <c r="PI129" s="77"/>
      <c r="PJ129" s="77"/>
      <c r="PK129" s="77"/>
      <c r="PL129" s="77"/>
      <c r="PM129" s="77"/>
      <c r="PN129" s="77"/>
      <c r="PO129" s="77"/>
      <c r="PP129" s="77"/>
      <c r="PQ129" s="77"/>
      <c r="PR129" s="77"/>
      <c r="PS129" s="77"/>
      <c r="PT129" s="77"/>
      <c r="PU129" s="77"/>
      <c r="PV129" s="77"/>
      <c r="PW129" s="77"/>
      <c r="PX129" s="77"/>
      <c r="PY129" s="77"/>
      <c r="PZ129" s="77"/>
      <c r="QA129" s="77"/>
      <c r="QB129" s="77"/>
      <c r="QC129" s="77"/>
      <c r="QD129" s="77"/>
      <c r="QE129" s="77"/>
      <c r="QF129" s="77"/>
      <c r="QG129" s="77"/>
      <c r="QH129" s="77"/>
      <c r="QI129" s="77"/>
      <c r="QJ129" s="77"/>
      <c r="QK129" s="77"/>
      <c r="QL129" s="77"/>
      <c r="QM129" s="77"/>
      <c r="QN129" s="77"/>
      <c r="QO129" s="77"/>
      <c r="QP129" s="77"/>
      <c r="QQ129" s="77"/>
      <c r="QR129" s="77"/>
      <c r="QS129" s="77"/>
      <c r="QT129" s="77"/>
      <c r="QU129" s="77"/>
      <c r="QV129" s="77"/>
      <c r="QW129" s="77"/>
      <c r="QX129" s="77"/>
      <c r="QY129" s="77"/>
      <c r="QZ129" s="77"/>
      <c r="RA129" s="77"/>
      <c r="RB129" s="77"/>
      <c r="RC129" s="77"/>
      <c r="RD129" s="77"/>
      <c r="RE129" s="77"/>
      <c r="RF129" s="77"/>
      <c r="RG129" s="77"/>
      <c r="RH129" s="77"/>
      <c r="RI129" s="77"/>
      <c r="RJ129" s="77"/>
      <c r="RK129" s="77"/>
      <c r="RL129" s="77"/>
      <c r="RM129" s="77"/>
      <c r="RN129" s="77"/>
      <c r="RO129" s="77"/>
      <c r="RP129" s="77"/>
      <c r="RQ129" s="77"/>
      <c r="RR129" s="77"/>
      <c r="RS129" s="77"/>
      <c r="RT129" s="77"/>
      <c r="RU129" s="77"/>
      <c r="RV129" s="77"/>
      <c r="RW129" s="77"/>
      <c r="RX129" s="77"/>
      <c r="RY129" s="77"/>
      <c r="RZ129" s="77"/>
      <c r="SA129" s="77"/>
      <c r="SB129" s="77"/>
      <c r="SC129" s="77"/>
      <c r="SD129" s="77"/>
      <c r="SE129" s="77"/>
      <c r="SF129" s="77"/>
      <c r="SG129" s="77"/>
      <c r="SH129" s="77"/>
      <c r="SI129" s="77"/>
      <c r="SJ129" s="77"/>
      <c r="SK129" s="77"/>
      <c r="SL129" s="77"/>
      <c r="SM129" s="77"/>
      <c r="SN129" s="77"/>
      <c r="SO129" s="77"/>
      <c r="SP129" s="77"/>
      <c r="SQ129" s="77"/>
      <c r="SR129" s="77"/>
      <c r="SS129" s="77"/>
      <c r="ST129" s="77"/>
      <c r="SU129" s="77"/>
      <c r="SV129" s="77"/>
      <c r="SW129" s="77"/>
      <c r="SX129" s="77"/>
      <c r="SY129" s="77"/>
      <c r="SZ129" s="77"/>
      <c r="TA129" s="77"/>
      <c r="TB129" s="77"/>
      <c r="TC129" s="77"/>
      <c r="TD129" s="77"/>
      <c r="TE129" s="77"/>
      <c r="TF129" s="77"/>
      <c r="TG129" s="77"/>
      <c r="TH129" s="77"/>
      <c r="TI129" s="77"/>
      <c r="TJ129" s="77"/>
      <c r="TK129" s="77"/>
      <c r="TL129" s="77"/>
      <c r="TM129" s="77"/>
      <c r="TN129" s="77"/>
      <c r="TO129" s="77"/>
      <c r="TP129" s="77"/>
      <c r="TQ129" s="77"/>
      <c r="TR129" s="77"/>
      <c r="TS129" s="77"/>
      <c r="TT129" s="77"/>
      <c r="TU129" s="77"/>
      <c r="TV129" s="77"/>
      <c r="TW129" s="77"/>
      <c r="TX129" s="77"/>
      <c r="TY129" s="77"/>
      <c r="TZ129" s="77"/>
      <c r="UA129" s="77"/>
      <c r="UB129" s="77"/>
      <c r="UC129" s="77"/>
      <c r="UD129" s="77"/>
      <c r="UE129" s="77"/>
      <c r="UF129" s="77"/>
      <c r="UG129" s="77"/>
      <c r="UH129" s="77"/>
      <c r="UI129" s="77"/>
      <c r="UJ129" s="77"/>
      <c r="UK129" s="77"/>
      <c r="UL129" s="77"/>
      <c r="UM129" s="77"/>
      <c r="UN129" s="77"/>
      <c r="UO129" s="77"/>
      <c r="UP129" s="77"/>
      <c r="UQ129" s="77"/>
      <c r="UR129" s="77"/>
      <c r="US129" s="77"/>
      <c r="UT129" s="77"/>
      <c r="UU129" s="77"/>
      <c r="UV129" s="77"/>
      <c r="UW129" s="77"/>
      <c r="UX129" s="77"/>
      <c r="UY129" s="77"/>
      <c r="UZ129" s="77"/>
      <c r="VA129" s="77"/>
      <c r="VB129" s="77"/>
      <c r="VC129" s="77"/>
      <c r="VD129" s="77"/>
      <c r="VE129" s="77"/>
      <c r="VF129" s="77"/>
      <c r="VG129" s="77"/>
      <c r="VH129" s="77"/>
      <c r="VI129" s="77"/>
      <c r="VJ129" s="77"/>
      <c r="VK129" s="77"/>
      <c r="VL129" s="77"/>
      <c r="VM129" s="77"/>
      <c r="VN129" s="77"/>
      <c r="VO129" s="77"/>
      <c r="VP129" s="77"/>
      <c r="VQ129" s="77"/>
      <c r="VR129" s="77"/>
      <c r="VS129" s="77"/>
      <c r="VT129" s="77"/>
      <c r="VU129" s="77"/>
      <c r="VV129" s="77"/>
      <c r="VW129" s="77"/>
      <c r="VX129" s="77"/>
      <c r="VY129" s="77"/>
      <c r="VZ129" s="77"/>
      <c r="WA129" s="77"/>
      <c r="WB129" s="77"/>
      <c r="WC129" s="77"/>
      <c r="WD129" s="77"/>
      <c r="WE129" s="77"/>
      <c r="WF129" s="77"/>
      <c r="WG129" s="77"/>
      <c r="WH129" s="77"/>
      <c r="WI129" s="77"/>
      <c r="WJ129" s="77"/>
      <c r="WK129" s="77"/>
      <c r="WL129" s="77"/>
      <c r="WM129" s="77"/>
      <c r="WN129" s="77"/>
      <c r="WO129" s="77"/>
      <c r="WP129" s="77"/>
      <c r="WQ129" s="77"/>
      <c r="WR129" s="77"/>
      <c r="WS129" s="77"/>
      <c r="WT129" s="77"/>
      <c r="WU129" s="77"/>
      <c r="WV129" s="77"/>
      <c r="WW129" s="77"/>
      <c r="WX129" s="77"/>
      <c r="WY129" s="77"/>
      <c r="WZ129" s="77"/>
      <c r="XA129" s="77"/>
      <c r="XB129" s="77"/>
      <c r="XC129" s="77"/>
      <c r="XD129" s="77"/>
      <c r="XE129" s="77"/>
      <c r="XF129" s="77"/>
      <c r="XG129" s="77"/>
      <c r="XH129" s="77"/>
      <c r="XI129" s="77"/>
      <c r="XJ129" s="77"/>
      <c r="XK129" s="77"/>
      <c r="XL129" s="77"/>
      <c r="XM129" s="77"/>
      <c r="XN129" s="77"/>
      <c r="XO129" s="77"/>
      <c r="XP129" s="77"/>
      <c r="XQ129" s="77"/>
      <c r="XR129" s="77"/>
      <c r="XS129" s="77"/>
      <c r="XT129" s="77"/>
      <c r="XU129" s="77"/>
      <c r="XV129" s="77"/>
      <c r="XW129" s="77"/>
      <c r="XX129" s="77"/>
      <c r="XY129" s="77"/>
      <c r="XZ129" s="77"/>
      <c r="YA129" s="77"/>
      <c r="YB129" s="77"/>
      <c r="YC129" s="77"/>
      <c r="YD129" s="77"/>
      <c r="YE129" s="77"/>
      <c r="YF129" s="77"/>
      <c r="YG129" s="77"/>
      <c r="YH129" s="77"/>
      <c r="YI129" s="77"/>
      <c r="YJ129" s="77"/>
      <c r="YK129" s="77"/>
      <c r="YL129" s="77"/>
      <c r="YM129" s="77"/>
      <c r="YN129" s="77"/>
      <c r="YO129" s="77"/>
      <c r="YP129" s="77"/>
      <c r="YQ129" s="77"/>
      <c r="YR129" s="77"/>
    </row>
    <row r="130" spans="1:668" s="39" customFormat="1" ht="12.75" customHeight="1" x14ac:dyDescent="0.25">
      <c r="B130" s="106"/>
      <c r="C130" s="107"/>
      <c r="D130" s="108"/>
      <c r="E130" s="108"/>
      <c r="F130" s="147"/>
      <c r="G130" s="166"/>
      <c r="H130" s="147"/>
      <c r="I130" s="147"/>
      <c r="J130" s="147"/>
      <c r="K130" s="147"/>
      <c r="L130" s="166"/>
    </row>
    <row r="131" spans="1:668" s="47" customFormat="1" ht="12.75" customHeight="1" x14ac:dyDescent="0.25">
      <c r="A131" s="39" t="s">
        <v>107</v>
      </c>
      <c r="B131" s="65"/>
      <c r="C131" s="66"/>
      <c r="D131" s="67"/>
      <c r="E131" s="10"/>
      <c r="F131" s="149"/>
      <c r="G131" s="167"/>
      <c r="H131" s="149"/>
      <c r="I131" s="149"/>
      <c r="J131" s="149"/>
      <c r="K131" s="149"/>
      <c r="L131" s="167"/>
    </row>
    <row r="132" spans="1:668" s="47" customFormat="1" ht="12.75" customHeight="1" x14ac:dyDescent="0.25">
      <c r="A132" s="44" t="s">
        <v>109</v>
      </c>
      <c r="B132" s="65" t="s">
        <v>108</v>
      </c>
      <c r="C132" s="66" t="s">
        <v>73</v>
      </c>
      <c r="D132" s="67">
        <v>44470</v>
      </c>
      <c r="E132" s="10" t="s">
        <v>114</v>
      </c>
      <c r="F132" s="149">
        <v>44000</v>
      </c>
      <c r="G132" s="167">
        <v>1262.8</v>
      </c>
      <c r="H132" s="149">
        <v>1007.19</v>
      </c>
      <c r="I132" s="149">
        <v>1337.6</v>
      </c>
      <c r="J132" s="149">
        <v>25</v>
      </c>
      <c r="K132" s="149">
        <v>3632.59</v>
      </c>
      <c r="L132" s="167">
        <v>40367.410000000003</v>
      </c>
    </row>
    <row r="133" spans="1:668" s="51" customFormat="1" ht="12.75" customHeight="1" x14ac:dyDescent="0.25">
      <c r="A133" s="68" t="s">
        <v>110</v>
      </c>
      <c r="B133" s="95">
        <v>1</v>
      </c>
      <c r="C133" s="69"/>
      <c r="D133" s="70"/>
      <c r="E133" s="70"/>
      <c r="F133" s="152">
        <f>F132</f>
        <v>44000</v>
      </c>
      <c r="G133" s="159">
        <v>1262.8</v>
      </c>
      <c r="H133" s="152">
        <v>1007.19</v>
      </c>
      <c r="I133" s="152">
        <v>1337.6</v>
      </c>
      <c r="J133" s="152">
        <f>J132</f>
        <v>25</v>
      </c>
      <c r="K133" s="152">
        <v>3632.59</v>
      </c>
      <c r="L133" s="159">
        <f>L132</f>
        <v>40367.410000000003</v>
      </c>
      <c r="M133" s="47"/>
      <c r="N133" s="47"/>
      <c r="O133" s="47"/>
      <c r="P133" s="47"/>
      <c r="Q133" s="47"/>
      <c r="R133" s="47"/>
      <c r="S133" s="47"/>
      <c r="T133" s="47"/>
      <c r="U133" s="47"/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47"/>
      <c r="AK133" s="47"/>
      <c r="AL133" s="47"/>
      <c r="AM133" s="47"/>
      <c r="AN133" s="47"/>
      <c r="AO133" s="47"/>
      <c r="AP133" s="47"/>
      <c r="AQ133" s="47"/>
    </row>
    <row r="134" spans="1:668" ht="18" customHeight="1" x14ac:dyDescent="0.25">
      <c r="B134" s="13"/>
      <c r="C134" s="11"/>
      <c r="D134" s="39"/>
      <c r="E134" s="39"/>
      <c r="F134" s="142"/>
      <c r="G134" s="172"/>
      <c r="H134" s="142"/>
      <c r="I134" s="142"/>
      <c r="J134" s="142"/>
      <c r="K134" s="142"/>
      <c r="L134" s="142"/>
      <c r="O134" s="46"/>
      <c r="P134" s="46"/>
      <c r="Q134" s="46"/>
      <c r="R134" s="46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  <c r="AJ134" s="46"/>
      <c r="AK134" s="46"/>
      <c r="AL134" s="46"/>
      <c r="AM134" s="46"/>
      <c r="AN134" s="46"/>
      <c r="AO134" s="46"/>
      <c r="AP134" s="46"/>
      <c r="AQ134" s="46"/>
      <c r="AR134" s="46"/>
      <c r="AS134" s="46"/>
    </row>
    <row r="135" spans="1:668" x14ac:dyDescent="0.25">
      <c r="A135" s="37" t="s">
        <v>29</v>
      </c>
      <c r="B135" s="3"/>
      <c r="C135" s="42"/>
      <c r="D135" s="38"/>
      <c r="E135" s="38"/>
      <c r="AG135" s="45"/>
      <c r="AH135" s="45"/>
      <c r="AI135" s="45"/>
      <c r="AJ135" s="45"/>
      <c r="AK135" s="45"/>
      <c r="AL135" s="45"/>
      <c r="AM135" s="45"/>
      <c r="AN135" s="45"/>
      <c r="AO135" s="45"/>
      <c r="AP135" s="45"/>
      <c r="AQ135" s="45"/>
      <c r="IC135" s="3"/>
      <c r="ID135" s="3"/>
      <c r="IE135" s="3"/>
      <c r="IF135" s="3"/>
      <c r="IG135" s="3"/>
      <c r="IH135" s="3"/>
      <c r="II135" s="3"/>
      <c r="IJ135" s="3"/>
      <c r="IK135" s="3"/>
      <c r="IL135" s="3"/>
      <c r="IM135" s="3"/>
      <c r="IN135" s="3"/>
      <c r="IO135" s="3"/>
      <c r="IP135" s="3"/>
      <c r="IQ135" s="3"/>
      <c r="IR135" s="3"/>
      <c r="IS135" s="3"/>
      <c r="IT135" s="3"/>
      <c r="IU135" s="3"/>
      <c r="IV135" s="3"/>
      <c r="IW135" s="3"/>
      <c r="IX135" s="3"/>
      <c r="IY135" s="3"/>
      <c r="IZ135" s="3"/>
      <c r="JA135" s="3"/>
      <c r="JB135" s="3"/>
      <c r="JC135" s="3"/>
      <c r="JD135" s="3"/>
      <c r="JE135" s="3"/>
      <c r="JF135" s="3"/>
      <c r="JG135" s="3"/>
      <c r="JH135" s="3"/>
      <c r="JI135" s="3"/>
      <c r="JJ135" s="3"/>
      <c r="JK135" s="3"/>
      <c r="JL135" s="3"/>
      <c r="JM135" s="3"/>
      <c r="JN135" s="3"/>
      <c r="JO135" s="3"/>
      <c r="JP135" s="3"/>
      <c r="JQ135" s="3"/>
      <c r="JR135" s="3"/>
      <c r="JS135" s="3"/>
      <c r="JT135" s="3"/>
      <c r="JU135" s="3"/>
      <c r="JV135" s="3"/>
      <c r="JW135" s="3"/>
      <c r="JX135" s="3"/>
      <c r="JY135" s="3"/>
      <c r="JZ135" s="3"/>
      <c r="KA135" s="3"/>
      <c r="KB135" s="3"/>
      <c r="KC135" s="3"/>
      <c r="KD135" s="3"/>
      <c r="KE135" s="3"/>
      <c r="KF135" s="3"/>
      <c r="KG135" s="3"/>
      <c r="KH135" s="3"/>
      <c r="KI135" s="3"/>
      <c r="KJ135" s="3"/>
      <c r="KK135" s="3"/>
      <c r="KL135" s="3"/>
      <c r="KM135" s="3"/>
      <c r="KN135" s="3"/>
      <c r="KO135" s="3"/>
      <c r="KP135" s="3"/>
      <c r="KQ135" s="3"/>
      <c r="KR135" s="3"/>
      <c r="KS135" s="3"/>
      <c r="KT135" s="3"/>
      <c r="KU135" s="3"/>
      <c r="KV135" s="3"/>
      <c r="KW135" s="3"/>
      <c r="KX135" s="3"/>
      <c r="KY135" s="3"/>
      <c r="KZ135" s="3"/>
      <c r="LA135" s="3"/>
      <c r="LB135" s="3"/>
      <c r="LC135" s="3"/>
      <c r="LD135" s="3"/>
      <c r="LE135" s="3"/>
      <c r="LF135" s="3"/>
      <c r="LG135" s="3"/>
      <c r="LH135" s="3"/>
      <c r="LI135" s="3"/>
      <c r="LJ135" s="3"/>
      <c r="LK135" s="3"/>
      <c r="LL135" s="3"/>
      <c r="LM135" s="3"/>
      <c r="LN135" s="3"/>
      <c r="LO135" s="3"/>
      <c r="LP135" s="3"/>
      <c r="LQ135" s="3"/>
      <c r="LR135" s="3"/>
      <c r="LS135" s="3"/>
      <c r="LT135" s="3"/>
      <c r="LU135" s="3"/>
      <c r="LV135" s="3"/>
      <c r="LW135" s="3"/>
      <c r="LX135" s="3"/>
      <c r="LY135" s="3"/>
      <c r="LZ135" s="3"/>
      <c r="MA135" s="3"/>
      <c r="MB135" s="3"/>
      <c r="MC135" s="3"/>
      <c r="MD135" s="3"/>
      <c r="ME135" s="3"/>
      <c r="MF135" s="3"/>
      <c r="MG135" s="3"/>
      <c r="MH135" s="3"/>
      <c r="MI135" s="3"/>
      <c r="MJ135" s="3"/>
      <c r="MK135" s="3"/>
      <c r="ML135" s="3"/>
      <c r="MM135" s="3"/>
      <c r="MN135" s="3"/>
      <c r="MO135" s="3"/>
      <c r="MP135" s="3"/>
      <c r="MQ135" s="3"/>
      <c r="MR135" s="3"/>
      <c r="MS135" s="3"/>
      <c r="MT135" s="3"/>
      <c r="MU135" s="3"/>
      <c r="MV135" s="3"/>
      <c r="MW135" s="3"/>
      <c r="MX135" s="3"/>
      <c r="MY135" s="3"/>
      <c r="MZ135" s="3"/>
      <c r="NA135" s="3"/>
      <c r="NB135" s="3"/>
      <c r="NC135" s="3"/>
      <c r="ND135" s="3"/>
      <c r="NE135" s="3"/>
      <c r="NF135" s="3"/>
      <c r="NG135" s="3"/>
      <c r="NH135" s="3"/>
      <c r="NI135" s="3"/>
      <c r="NJ135" s="3"/>
      <c r="NK135" s="3"/>
      <c r="NL135" s="3"/>
      <c r="NM135" s="3"/>
      <c r="NN135" s="3"/>
      <c r="NO135" s="3"/>
      <c r="NP135" s="3"/>
      <c r="NQ135" s="3"/>
      <c r="NR135" s="3"/>
      <c r="NS135" s="3"/>
      <c r="NT135" s="3"/>
      <c r="NU135" s="3"/>
      <c r="NV135" s="3"/>
      <c r="NW135" s="3"/>
      <c r="NX135" s="3"/>
      <c r="NY135" s="3"/>
      <c r="NZ135" s="3"/>
      <c r="OA135" s="3"/>
      <c r="OB135" s="3"/>
      <c r="OC135" s="3"/>
      <c r="OD135" s="3"/>
      <c r="OE135" s="3"/>
      <c r="OF135" s="3"/>
      <c r="OG135" s="3"/>
      <c r="OH135" s="3"/>
      <c r="OI135" s="3"/>
      <c r="OJ135" s="3"/>
      <c r="OK135" s="3"/>
      <c r="OL135" s="3"/>
      <c r="OM135" s="3"/>
      <c r="ON135" s="3"/>
      <c r="OO135" s="3"/>
      <c r="OP135" s="3"/>
      <c r="OQ135" s="3"/>
      <c r="OR135" s="3"/>
      <c r="OS135" s="3"/>
      <c r="OT135" s="3"/>
      <c r="OU135" s="3"/>
      <c r="OV135" s="3"/>
      <c r="OW135" s="3"/>
      <c r="OX135" s="3"/>
      <c r="OY135" s="3"/>
      <c r="OZ135" s="3"/>
      <c r="PA135" s="3"/>
      <c r="PB135" s="3"/>
      <c r="PC135" s="3"/>
      <c r="PD135" s="3"/>
      <c r="PE135" s="3"/>
      <c r="PF135" s="3"/>
      <c r="PG135" s="3"/>
      <c r="PH135" s="3"/>
      <c r="PI135" s="3"/>
      <c r="PJ135" s="3"/>
      <c r="PK135" s="3"/>
      <c r="PL135" s="3"/>
      <c r="PM135" s="3"/>
      <c r="PN135" s="3"/>
      <c r="PO135" s="3"/>
      <c r="PP135" s="3"/>
      <c r="PQ135" s="3"/>
      <c r="PR135" s="3"/>
      <c r="PS135" s="3"/>
      <c r="PT135" s="3"/>
      <c r="PU135" s="3"/>
      <c r="PV135" s="3"/>
      <c r="PW135" s="3"/>
      <c r="PX135" s="3"/>
      <c r="PY135" s="3"/>
      <c r="PZ135" s="3"/>
      <c r="QA135" s="3"/>
      <c r="QB135" s="3"/>
      <c r="QC135" s="3"/>
      <c r="QD135" s="3"/>
      <c r="QE135" s="3"/>
      <c r="QF135" s="3"/>
      <c r="QG135" s="3"/>
      <c r="QH135" s="3"/>
      <c r="QI135" s="3"/>
      <c r="QJ135" s="3"/>
      <c r="QK135" s="3"/>
      <c r="QL135" s="3"/>
      <c r="QM135" s="3"/>
      <c r="QN135" s="3"/>
      <c r="QO135" s="3"/>
      <c r="QP135" s="3"/>
      <c r="QQ135" s="3"/>
      <c r="QR135" s="3"/>
      <c r="QS135" s="3"/>
      <c r="QT135" s="3"/>
      <c r="QU135" s="3"/>
      <c r="QV135" s="3"/>
      <c r="QW135" s="3"/>
      <c r="QX135" s="3"/>
      <c r="QY135" s="3"/>
      <c r="QZ135" s="3"/>
      <c r="RA135" s="3"/>
      <c r="RB135" s="3"/>
      <c r="RC135" s="3"/>
      <c r="RD135" s="3"/>
      <c r="RE135" s="3"/>
      <c r="RF135" s="3"/>
      <c r="RG135" s="3"/>
      <c r="RH135" s="3"/>
      <c r="RI135" s="3"/>
      <c r="RJ135" s="3"/>
      <c r="RK135" s="3"/>
      <c r="RL135" s="3"/>
      <c r="RM135" s="3"/>
      <c r="RN135" s="3"/>
      <c r="RO135" s="3"/>
      <c r="RP135" s="3"/>
      <c r="RQ135" s="3"/>
      <c r="RR135" s="3"/>
      <c r="RS135" s="3"/>
      <c r="RT135" s="3"/>
      <c r="RU135" s="3"/>
      <c r="RV135" s="3"/>
      <c r="RW135" s="3"/>
      <c r="RX135" s="3"/>
      <c r="RY135" s="3"/>
      <c r="RZ135" s="3"/>
      <c r="SA135" s="3"/>
      <c r="SB135" s="3"/>
      <c r="SC135" s="3"/>
      <c r="SD135" s="3"/>
      <c r="SE135" s="3"/>
      <c r="SF135" s="3"/>
      <c r="SG135" s="3"/>
      <c r="SH135" s="3"/>
      <c r="SI135" s="3"/>
      <c r="SJ135" s="3"/>
      <c r="SK135" s="3"/>
      <c r="SL135" s="3"/>
      <c r="SM135" s="3"/>
      <c r="SN135" s="3"/>
      <c r="SO135" s="3"/>
      <c r="SP135" s="3"/>
      <c r="SQ135" s="3"/>
      <c r="SR135" s="3"/>
      <c r="SS135" s="3"/>
      <c r="ST135" s="3"/>
      <c r="SU135" s="3"/>
      <c r="SV135" s="3"/>
      <c r="SW135" s="3"/>
      <c r="SX135" s="3"/>
      <c r="SY135" s="3"/>
      <c r="SZ135" s="3"/>
      <c r="TA135" s="3"/>
      <c r="TB135" s="3"/>
      <c r="TC135" s="3"/>
      <c r="TD135" s="3"/>
      <c r="TE135" s="3"/>
      <c r="TF135" s="3"/>
      <c r="TG135" s="3"/>
      <c r="TH135" s="3"/>
      <c r="TI135" s="3"/>
      <c r="TJ135" s="3"/>
      <c r="TK135" s="3"/>
      <c r="TL135" s="3"/>
      <c r="TM135" s="3"/>
      <c r="TN135" s="3"/>
      <c r="TO135" s="3"/>
      <c r="TP135" s="3"/>
      <c r="TQ135" s="3"/>
      <c r="TR135" s="3"/>
      <c r="TS135" s="3"/>
      <c r="TT135" s="3"/>
      <c r="TU135" s="3"/>
      <c r="TV135" s="3"/>
      <c r="TW135" s="3"/>
      <c r="TX135" s="3"/>
      <c r="TY135" s="3"/>
      <c r="TZ135" s="3"/>
      <c r="UA135" s="3"/>
      <c r="UB135" s="3"/>
      <c r="UC135" s="3"/>
      <c r="UD135" s="3"/>
      <c r="UE135" s="3"/>
      <c r="UF135" s="3"/>
      <c r="UG135" s="3"/>
      <c r="UH135" s="3"/>
      <c r="UI135" s="3"/>
      <c r="UJ135" s="3"/>
      <c r="UK135" s="3"/>
      <c r="UL135" s="3"/>
      <c r="UM135" s="3"/>
      <c r="UN135" s="3"/>
      <c r="UO135" s="3"/>
      <c r="UP135" s="3"/>
      <c r="UQ135" s="3"/>
      <c r="UR135" s="3"/>
      <c r="US135" s="3"/>
      <c r="UT135" s="3"/>
      <c r="UU135" s="3"/>
      <c r="UV135" s="3"/>
      <c r="UW135" s="3"/>
      <c r="UX135" s="3"/>
      <c r="UY135" s="3"/>
      <c r="UZ135" s="3"/>
      <c r="VA135" s="3"/>
      <c r="VB135" s="3"/>
      <c r="VC135" s="3"/>
      <c r="VD135" s="3"/>
      <c r="VE135" s="3"/>
      <c r="VF135" s="3"/>
      <c r="VG135" s="3"/>
      <c r="VH135" s="3"/>
      <c r="VI135" s="3"/>
      <c r="VJ135" s="3"/>
      <c r="VK135" s="3"/>
      <c r="VL135" s="3"/>
      <c r="VM135" s="3"/>
      <c r="VN135" s="3"/>
      <c r="VO135" s="3"/>
      <c r="VP135" s="3"/>
      <c r="VQ135" s="3"/>
      <c r="VR135" s="3"/>
      <c r="VS135" s="3"/>
      <c r="VT135" s="3"/>
      <c r="VU135" s="3"/>
      <c r="VV135" s="3"/>
      <c r="VW135" s="3"/>
      <c r="VX135" s="3"/>
      <c r="VY135" s="3"/>
      <c r="VZ135" s="3"/>
      <c r="WA135" s="3"/>
      <c r="WB135" s="3"/>
      <c r="WC135" s="3"/>
      <c r="WD135" s="3"/>
      <c r="WE135" s="3"/>
      <c r="WF135" s="3"/>
      <c r="WG135" s="3"/>
      <c r="WH135" s="3"/>
      <c r="WI135" s="3"/>
      <c r="WJ135" s="3"/>
      <c r="WK135" s="3"/>
      <c r="WL135" s="3"/>
      <c r="WM135" s="3"/>
      <c r="WN135" s="3"/>
      <c r="WO135" s="3"/>
      <c r="WP135" s="3"/>
      <c r="WQ135" s="3"/>
      <c r="WR135" s="3"/>
      <c r="WS135" s="3"/>
      <c r="WT135" s="3"/>
      <c r="WU135" s="3"/>
      <c r="WV135" s="3"/>
      <c r="WW135" s="3"/>
      <c r="WX135" s="3"/>
      <c r="WY135" s="3"/>
      <c r="WZ135" s="3"/>
      <c r="XA135" s="3"/>
      <c r="XB135" s="3"/>
      <c r="XC135" s="3"/>
      <c r="XD135" s="3"/>
      <c r="XE135" s="3"/>
      <c r="XF135" s="3"/>
      <c r="XG135" s="3"/>
      <c r="XH135" s="3"/>
      <c r="XI135" s="3"/>
      <c r="XJ135" s="3"/>
      <c r="XK135" s="3"/>
      <c r="XL135" s="3"/>
      <c r="XM135" s="3"/>
      <c r="XN135" s="3"/>
      <c r="XO135" s="3"/>
      <c r="XP135" s="3"/>
      <c r="XQ135" s="3"/>
      <c r="XR135" s="3"/>
      <c r="XS135" s="3"/>
      <c r="XT135" s="3"/>
      <c r="XU135" s="3"/>
      <c r="XV135" s="3"/>
      <c r="XW135" s="3"/>
      <c r="XX135" s="3"/>
      <c r="XY135" s="3"/>
      <c r="XZ135" s="3"/>
      <c r="YA135" s="3"/>
      <c r="YB135" s="3"/>
      <c r="YC135" s="3"/>
      <c r="YD135" s="3"/>
      <c r="YE135" s="3"/>
      <c r="YF135" s="3"/>
      <c r="YG135" s="3"/>
      <c r="YH135" s="3"/>
      <c r="YI135" s="3"/>
      <c r="YJ135" s="3"/>
      <c r="YK135" s="3"/>
      <c r="YL135" s="3"/>
      <c r="YM135" s="3"/>
      <c r="YN135" s="3"/>
      <c r="YO135" s="3"/>
      <c r="YP135" s="3"/>
      <c r="YQ135" s="3"/>
      <c r="YR135" s="3"/>
    </row>
    <row r="136" spans="1:668" ht="18" customHeight="1" x14ac:dyDescent="0.25">
      <c r="A136" s="4" t="s">
        <v>44</v>
      </c>
      <c r="B136" s="5" t="s">
        <v>45</v>
      </c>
      <c r="C136" s="6" t="s">
        <v>73</v>
      </c>
      <c r="D136" s="10">
        <v>44276</v>
      </c>
      <c r="E136" s="10" t="s">
        <v>114</v>
      </c>
      <c r="F136" s="132">
        <v>85000</v>
      </c>
      <c r="G136" s="176">
        <f>F136*0.0287</f>
        <v>2439.5</v>
      </c>
      <c r="H136" s="183">
        <v>7609.16</v>
      </c>
      <c r="I136" s="183">
        <v>2584</v>
      </c>
      <c r="J136" s="183">
        <v>3045</v>
      </c>
      <c r="K136" s="183">
        <v>15677.66</v>
      </c>
      <c r="L136" s="176">
        <f>F136-K136</f>
        <v>69322.34</v>
      </c>
      <c r="AG136" s="45"/>
      <c r="AH136" s="45"/>
      <c r="AI136" s="45"/>
      <c r="AJ136" s="45"/>
      <c r="AK136" s="45"/>
      <c r="AL136" s="45"/>
      <c r="AM136" s="45"/>
      <c r="AN136" s="45"/>
      <c r="AO136" s="45"/>
      <c r="AP136" s="45"/>
      <c r="AQ136" s="45"/>
      <c r="IC136" s="3"/>
      <c r="ID136" s="3"/>
      <c r="IE136" s="3"/>
      <c r="IF136" s="3"/>
      <c r="IG136" s="3"/>
      <c r="IH136" s="3"/>
      <c r="II136" s="3"/>
      <c r="IJ136" s="3"/>
      <c r="IK136" s="3"/>
      <c r="IL136" s="3"/>
      <c r="IM136" s="3"/>
      <c r="IN136" s="3"/>
      <c r="IO136" s="3"/>
      <c r="IP136" s="3"/>
      <c r="IQ136" s="3"/>
      <c r="IR136" s="3"/>
      <c r="IS136" s="3"/>
      <c r="IT136" s="3"/>
      <c r="IU136" s="3"/>
      <c r="IV136" s="3"/>
      <c r="IW136" s="3"/>
      <c r="IX136" s="3"/>
      <c r="IY136" s="3"/>
      <c r="IZ136" s="3"/>
      <c r="JA136" s="3"/>
      <c r="JB136" s="3"/>
      <c r="JC136" s="3"/>
      <c r="JD136" s="3"/>
      <c r="JE136" s="3"/>
      <c r="JF136" s="3"/>
      <c r="JG136" s="3"/>
      <c r="JH136" s="3"/>
      <c r="JI136" s="3"/>
      <c r="JJ136" s="3"/>
      <c r="JK136" s="3"/>
      <c r="JL136" s="3"/>
      <c r="JM136" s="3"/>
      <c r="JN136" s="3"/>
      <c r="JO136" s="3"/>
      <c r="JP136" s="3"/>
      <c r="JQ136" s="3"/>
      <c r="JR136" s="3"/>
      <c r="JS136" s="3"/>
      <c r="JT136" s="3"/>
      <c r="JU136" s="3"/>
      <c r="JV136" s="3"/>
      <c r="JW136" s="3"/>
      <c r="JX136" s="3"/>
      <c r="JY136" s="3"/>
      <c r="JZ136" s="3"/>
      <c r="KA136" s="3"/>
      <c r="KB136" s="3"/>
      <c r="KC136" s="3"/>
      <c r="KD136" s="3"/>
      <c r="KE136" s="3"/>
      <c r="KF136" s="3"/>
      <c r="KG136" s="3"/>
      <c r="KH136" s="3"/>
      <c r="KI136" s="3"/>
      <c r="KJ136" s="3"/>
      <c r="KK136" s="3"/>
      <c r="KL136" s="3"/>
      <c r="KM136" s="3"/>
      <c r="KN136" s="3"/>
      <c r="KO136" s="3"/>
      <c r="KP136" s="3"/>
      <c r="KQ136" s="3"/>
      <c r="KR136" s="3"/>
      <c r="KS136" s="3"/>
      <c r="KT136" s="3"/>
      <c r="KU136" s="3"/>
      <c r="KV136" s="3"/>
      <c r="KW136" s="3"/>
      <c r="KX136" s="3"/>
      <c r="KY136" s="3"/>
      <c r="KZ136" s="3"/>
      <c r="LA136" s="3"/>
      <c r="LB136" s="3"/>
      <c r="LC136" s="3"/>
      <c r="LD136" s="3"/>
      <c r="LE136" s="3"/>
      <c r="LF136" s="3"/>
      <c r="LG136" s="3"/>
      <c r="LH136" s="3"/>
      <c r="LI136" s="3"/>
      <c r="LJ136" s="3"/>
      <c r="LK136" s="3"/>
      <c r="LL136" s="3"/>
      <c r="LM136" s="3"/>
      <c r="LN136" s="3"/>
      <c r="LO136" s="3"/>
      <c r="LP136" s="3"/>
      <c r="LQ136" s="3"/>
      <c r="LR136" s="3"/>
      <c r="LS136" s="3"/>
      <c r="LT136" s="3"/>
      <c r="LU136" s="3"/>
      <c r="LV136" s="3"/>
      <c r="LW136" s="3"/>
      <c r="LX136" s="3"/>
      <c r="LY136" s="3"/>
      <c r="LZ136" s="3"/>
      <c r="MA136" s="3"/>
      <c r="MB136" s="3"/>
      <c r="MC136" s="3"/>
      <c r="MD136" s="3"/>
      <c r="ME136" s="3"/>
      <c r="MF136" s="3"/>
      <c r="MG136" s="3"/>
      <c r="MH136" s="3"/>
      <c r="MI136" s="3"/>
      <c r="MJ136" s="3"/>
      <c r="MK136" s="3"/>
      <c r="ML136" s="3"/>
      <c r="MM136" s="3"/>
      <c r="MN136" s="3"/>
      <c r="MO136" s="3"/>
      <c r="MP136" s="3"/>
      <c r="MQ136" s="3"/>
      <c r="MR136" s="3"/>
      <c r="MS136" s="3"/>
      <c r="MT136" s="3"/>
      <c r="MU136" s="3"/>
      <c r="MV136" s="3"/>
      <c r="MW136" s="3"/>
      <c r="MX136" s="3"/>
      <c r="MY136" s="3"/>
      <c r="MZ136" s="3"/>
      <c r="NA136" s="3"/>
      <c r="NB136" s="3"/>
      <c r="NC136" s="3"/>
      <c r="ND136" s="3"/>
      <c r="NE136" s="3"/>
      <c r="NF136" s="3"/>
      <c r="NG136" s="3"/>
      <c r="NH136" s="3"/>
      <c r="NI136" s="3"/>
      <c r="NJ136" s="3"/>
      <c r="NK136" s="3"/>
      <c r="NL136" s="3"/>
      <c r="NM136" s="3"/>
      <c r="NN136" s="3"/>
      <c r="NO136" s="3"/>
      <c r="NP136" s="3"/>
      <c r="NQ136" s="3"/>
      <c r="NR136" s="3"/>
      <c r="NS136" s="3"/>
      <c r="NT136" s="3"/>
      <c r="NU136" s="3"/>
      <c r="NV136" s="3"/>
      <c r="NW136" s="3"/>
      <c r="NX136" s="3"/>
      <c r="NY136" s="3"/>
      <c r="NZ136" s="3"/>
      <c r="OA136" s="3"/>
      <c r="OB136" s="3"/>
      <c r="OC136" s="3"/>
      <c r="OD136" s="3"/>
      <c r="OE136" s="3"/>
      <c r="OF136" s="3"/>
      <c r="OG136" s="3"/>
      <c r="OH136" s="3"/>
      <c r="OI136" s="3"/>
      <c r="OJ136" s="3"/>
      <c r="OK136" s="3"/>
      <c r="OL136" s="3"/>
      <c r="OM136" s="3"/>
      <c r="ON136" s="3"/>
      <c r="OO136" s="3"/>
      <c r="OP136" s="3"/>
      <c r="OQ136" s="3"/>
      <c r="OR136" s="3"/>
      <c r="OS136" s="3"/>
      <c r="OT136" s="3"/>
      <c r="OU136" s="3"/>
      <c r="OV136" s="3"/>
      <c r="OW136" s="3"/>
      <c r="OX136" s="3"/>
      <c r="OY136" s="3"/>
      <c r="OZ136" s="3"/>
      <c r="PA136" s="3"/>
      <c r="PB136" s="3"/>
      <c r="PC136" s="3"/>
      <c r="PD136" s="3"/>
      <c r="PE136" s="3"/>
      <c r="PF136" s="3"/>
      <c r="PG136" s="3"/>
      <c r="PH136" s="3"/>
      <c r="PI136" s="3"/>
      <c r="PJ136" s="3"/>
      <c r="PK136" s="3"/>
      <c r="PL136" s="3"/>
      <c r="PM136" s="3"/>
      <c r="PN136" s="3"/>
      <c r="PO136" s="3"/>
      <c r="PP136" s="3"/>
      <c r="PQ136" s="3"/>
      <c r="PR136" s="3"/>
      <c r="PS136" s="3"/>
      <c r="PT136" s="3"/>
      <c r="PU136" s="3"/>
      <c r="PV136" s="3"/>
      <c r="PW136" s="3"/>
      <c r="PX136" s="3"/>
      <c r="PY136" s="3"/>
      <c r="PZ136" s="3"/>
      <c r="QA136" s="3"/>
      <c r="QB136" s="3"/>
      <c r="QC136" s="3"/>
      <c r="QD136" s="3"/>
      <c r="QE136" s="3"/>
      <c r="QF136" s="3"/>
      <c r="QG136" s="3"/>
      <c r="QH136" s="3"/>
      <c r="QI136" s="3"/>
      <c r="QJ136" s="3"/>
      <c r="QK136" s="3"/>
      <c r="QL136" s="3"/>
      <c r="QM136" s="3"/>
      <c r="QN136" s="3"/>
      <c r="QO136" s="3"/>
      <c r="QP136" s="3"/>
      <c r="QQ136" s="3"/>
      <c r="QR136" s="3"/>
      <c r="QS136" s="3"/>
      <c r="QT136" s="3"/>
      <c r="QU136" s="3"/>
      <c r="QV136" s="3"/>
      <c r="QW136" s="3"/>
      <c r="QX136" s="3"/>
      <c r="QY136" s="3"/>
      <c r="QZ136" s="3"/>
      <c r="RA136" s="3"/>
      <c r="RB136" s="3"/>
      <c r="RC136" s="3"/>
      <c r="RD136" s="3"/>
      <c r="RE136" s="3"/>
      <c r="RF136" s="3"/>
      <c r="RG136" s="3"/>
      <c r="RH136" s="3"/>
      <c r="RI136" s="3"/>
      <c r="RJ136" s="3"/>
      <c r="RK136" s="3"/>
      <c r="RL136" s="3"/>
      <c r="RM136" s="3"/>
      <c r="RN136" s="3"/>
      <c r="RO136" s="3"/>
      <c r="RP136" s="3"/>
      <c r="RQ136" s="3"/>
      <c r="RR136" s="3"/>
      <c r="RS136" s="3"/>
      <c r="RT136" s="3"/>
      <c r="RU136" s="3"/>
      <c r="RV136" s="3"/>
      <c r="RW136" s="3"/>
      <c r="RX136" s="3"/>
      <c r="RY136" s="3"/>
      <c r="RZ136" s="3"/>
      <c r="SA136" s="3"/>
      <c r="SB136" s="3"/>
      <c r="SC136" s="3"/>
      <c r="SD136" s="3"/>
      <c r="SE136" s="3"/>
      <c r="SF136" s="3"/>
      <c r="SG136" s="3"/>
      <c r="SH136" s="3"/>
      <c r="SI136" s="3"/>
      <c r="SJ136" s="3"/>
      <c r="SK136" s="3"/>
      <c r="SL136" s="3"/>
      <c r="SM136" s="3"/>
      <c r="SN136" s="3"/>
      <c r="SO136" s="3"/>
      <c r="SP136" s="3"/>
      <c r="SQ136" s="3"/>
      <c r="SR136" s="3"/>
      <c r="SS136" s="3"/>
      <c r="ST136" s="3"/>
      <c r="SU136" s="3"/>
      <c r="SV136" s="3"/>
      <c r="SW136" s="3"/>
      <c r="SX136" s="3"/>
      <c r="SY136" s="3"/>
      <c r="SZ136" s="3"/>
      <c r="TA136" s="3"/>
      <c r="TB136" s="3"/>
      <c r="TC136" s="3"/>
      <c r="TD136" s="3"/>
      <c r="TE136" s="3"/>
      <c r="TF136" s="3"/>
      <c r="TG136" s="3"/>
      <c r="TH136" s="3"/>
      <c r="TI136" s="3"/>
      <c r="TJ136" s="3"/>
      <c r="TK136" s="3"/>
      <c r="TL136" s="3"/>
      <c r="TM136" s="3"/>
      <c r="TN136" s="3"/>
      <c r="TO136" s="3"/>
      <c r="TP136" s="3"/>
      <c r="TQ136" s="3"/>
      <c r="TR136" s="3"/>
      <c r="TS136" s="3"/>
      <c r="TT136" s="3"/>
      <c r="TU136" s="3"/>
      <c r="TV136" s="3"/>
      <c r="TW136" s="3"/>
      <c r="TX136" s="3"/>
      <c r="TY136" s="3"/>
      <c r="TZ136" s="3"/>
      <c r="UA136" s="3"/>
      <c r="UB136" s="3"/>
      <c r="UC136" s="3"/>
      <c r="UD136" s="3"/>
      <c r="UE136" s="3"/>
      <c r="UF136" s="3"/>
      <c r="UG136" s="3"/>
      <c r="UH136" s="3"/>
      <c r="UI136" s="3"/>
      <c r="UJ136" s="3"/>
      <c r="UK136" s="3"/>
      <c r="UL136" s="3"/>
      <c r="UM136" s="3"/>
      <c r="UN136" s="3"/>
      <c r="UO136" s="3"/>
      <c r="UP136" s="3"/>
      <c r="UQ136" s="3"/>
      <c r="UR136" s="3"/>
      <c r="US136" s="3"/>
      <c r="UT136" s="3"/>
      <c r="UU136" s="3"/>
      <c r="UV136" s="3"/>
      <c r="UW136" s="3"/>
      <c r="UX136" s="3"/>
      <c r="UY136" s="3"/>
      <c r="UZ136" s="3"/>
      <c r="VA136" s="3"/>
      <c r="VB136" s="3"/>
      <c r="VC136" s="3"/>
      <c r="VD136" s="3"/>
      <c r="VE136" s="3"/>
      <c r="VF136" s="3"/>
      <c r="VG136" s="3"/>
      <c r="VH136" s="3"/>
      <c r="VI136" s="3"/>
      <c r="VJ136" s="3"/>
      <c r="VK136" s="3"/>
      <c r="VL136" s="3"/>
      <c r="VM136" s="3"/>
      <c r="VN136" s="3"/>
      <c r="VO136" s="3"/>
      <c r="VP136" s="3"/>
      <c r="VQ136" s="3"/>
      <c r="VR136" s="3"/>
      <c r="VS136" s="3"/>
      <c r="VT136" s="3"/>
      <c r="VU136" s="3"/>
      <c r="VV136" s="3"/>
      <c r="VW136" s="3"/>
      <c r="VX136" s="3"/>
      <c r="VY136" s="3"/>
      <c r="VZ136" s="3"/>
      <c r="WA136" s="3"/>
      <c r="WB136" s="3"/>
      <c r="WC136" s="3"/>
      <c r="WD136" s="3"/>
      <c r="WE136" s="3"/>
      <c r="WF136" s="3"/>
      <c r="WG136" s="3"/>
      <c r="WH136" s="3"/>
      <c r="WI136" s="3"/>
      <c r="WJ136" s="3"/>
      <c r="WK136" s="3"/>
      <c r="WL136" s="3"/>
      <c r="WM136" s="3"/>
      <c r="WN136" s="3"/>
      <c r="WO136" s="3"/>
      <c r="WP136" s="3"/>
      <c r="WQ136" s="3"/>
      <c r="WR136" s="3"/>
      <c r="WS136" s="3"/>
      <c r="WT136" s="3"/>
      <c r="WU136" s="3"/>
      <c r="WV136" s="3"/>
      <c r="WW136" s="3"/>
      <c r="WX136" s="3"/>
      <c r="WY136" s="3"/>
      <c r="WZ136" s="3"/>
      <c r="XA136" s="3"/>
      <c r="XB136" s="3"/>
      <c r="XC136" s="3"/>
      <c r="XD136" s="3"/>
      <c r="XE136" s="3"/>
      <c r="XF136" s="3"/>
      <c r="XG136" s="3"/>
      <c r="XH136" s="3"/>
      <c r="XI136" s="3"/>
      <c r="XJ136" s="3"/>
      <c r="XK136" s="3"/>
      <c r="XL136" s="3"/>
      <c r="XM136" s="3"/>
      <c r="XN136" s="3"/>
      <c r="XO136" s="3"/>
      <c r="XP136" s="3"/>
      <c r="XQ136" s="3"/>
      <c r="XR136" s="3"/>
      <c r="XS136" s="3"/>
      <c r="XT136" s="3"/>
      <c r="XU136" s="3"/>
      <c r="XV136" s="3"/>
      <c r="XW136" s="3"/>
      <c r="XX136" s="3"/>
      <c r="XY136" s="3"/>
      <c r="XZ136" s="3"/>
      <c r="YA136" s="3"/>
      <c r="YB136" s="3"/>
      <c r="YC136" s="3"/>
      <c r="YD136" s="3"/>
      <c r="YE136" s="3"/>
      <c r="YF136" s="3"/>
      <c r="YG136" s="3"/>
      <c r="YH136" s="3"/>
      <c r="YI136" s="3"/>
      <c r="YJ136" s="3"/>
      <c r="YK136" s="3"/>
      <c r="YL136" s="3"/>
      <c r="YM136" s="3"/>
      <c r="YN136" s="3"/>
      <c r="YO136" s="3"/>
      <c r="YP136" s="3"/>
      <c r="YQ136" s="3"/>
      <c r="YR136" s="3"/>
    </row>
    <row r="137" spans="1:668" ht="18" customHeight="1" x14ac:dyDescent="0.25">
      <c r="A137" s="4" t="s">
        <v>30</v>
      </c>
      <c r="B137" s="5" t="s">
        <v>31</v>
      </c>
      <c r="C137" s="6" t="s">
        <v>73</v>
      </c>
      <c r="D137" s="10">
        <v>43839</v>
      </c>
      <c r="E137" s="10" t="s">
        <v>114</v>
      </c>
      <c r="F137" s="132">
        <v>165000</v>
      </c>
      <c r="G137" s="176">
        <f>F137*0.0287</f>
        <v>4735.5</v>
      </c>
      <c r="H137" s="183">
        <v>27413.040000000001</v>
      </c>
      <c r="I137" s="183">
        <v>4943.8</v>
      </c>
      <c r="J137" s="183">
        <v>5675</v>
      </c>
      <c r="K137" s="183">
        <v>42767.34</v>
      </c>
      <c r="L137" s="176">
        <v>122232.66</v>
      </c>
      <c r="AG137" s="45"/>
      <c r="AH137" s="45"/>
      <c r="AI137" s="45"/>
      <c r="AJ137" s="45"/>
      <c r="AK137" s="45"/>
      <c r="AL137" s="45"/>
      <c r="AM137" s="45"/>
      <c r="AN137" s="45"/>
      <c r="AO137" s="45"/>
      <c r="AP137" s="45"/>
      <c r="AQ137" s="45"/>
    </row>
    <row r="138" spans="1:668" ht="18" customHeight="1" x14ac:dyDescent="0.25">
      <c r="A138" s="4" t="s">
        <v>146</v>
      </c>
      <c r="B138" s="5" t="s">
        <v>147</v>
      </c>
      <c r="C138" s="6" t="s">
        <v>74</v>
      </c>
      <c r="D138" s="10">
        <v>44593</v>
      </c>
      <c r="E138" s="10" t="s">
        <v>114</v>
      </c>
      <c r="F138" s="132">
        <v>40000</v>
      </c>
      <c r="G138" s="176">
        <v>1148</v>
      </c>
      <c r="H138" s="183">
        <v>442.65</v>
      </c>
      <c r="I138" s="183">
        <f t="shared" ref="I138" si="18">F138*0.0304</f>
        <v>1216</v>
      </c>
      <c r="J138" s="183">
        <v>1085</v>
      </c>
      <c r="K138" s="183">
        <v>3891.65</v>
      </c>
      <c r="L138" s="176">
        <v>36108.35</v>
      </c>
      <c r="AG138" s="45"/>
      <c r="AH138" s="45"/>
      <c r="AI138" s="45"/>
      <c r="AJ138" s="45"/>
      <c r="AK138" s="45"/>
      <c r="AL138" s="45"/>
      <c r="AM138" s="45"/>
      <c r="AN138" s="45"/>
      <c r="AO138" s="45"/>
      <c r="AP138" s="45"/>
      <c r="AQ138" s="45"/>
    </row>
    <row r="139" spans="1:668" ht="19.5" customHeight="1" x14ac:dyDescent="0.25">
      <c r="A139" s="41" t="s">
        <v>14</v>
      </c>
      <c r="B139" s="12">
        <v>3</v>
      </c>
      <c r="C139" s="7"/>
      <c r="D139" s="41"/>
      <c r="E139" s="41"/>
      <c r="F139" s="148">
        <f>SUM(F136:F138)</f>
        <v>290000</v>
      </c>
      <c r="G139" s="163">
        <f t="shared" ref="G139:L139" si="19">SUM(G136:G138)</f>
        <v>8323</v>
      </c>
      <c r="H139" s="148">
        <f t="shared" si="19"/>
        <v>35464.85</v>
      </c>
      <c r="I139" s="148">
        <f t="shared" si="19"/>
        <v>8743.7999999999993</v>
      </c>
      <c r="J139" s="148">
        <f t="shared" si="19"/>
        <v>9805</v>
      </c>
      <c r="K139" s="148">
        <f t="shared" si="19"/>
        <v>62336.65</v>
      </c>
      <c r="L139" s="163">
        <f t="shared" si="19"/>
        <v>227663.35</v>
      </c>
      <c r="AG139" s="45"/>
      <c r="AH139" s="45"/>
      <c r="AI139" s="45"/>
      <c r="AJ139" s="45"/>
      <c r="AK139" s="45"/>
      <c r="AL139" s="45"/>
      <c r="AM139" s="45"/>
      <c r="AN139" s="45"/>
      <c r="AO139" s="45"/>
      <c r="AP139" s="45"/>
      <c r="AQ139" s="45"/>
    </row>
    <row r="141" spans="1:668" ht="15.75" x14ac:dyDescent="0.25">
      <c r="A141" s="37" t="s">
        <v>68</v>
      </c>
      <c r="B141" s="3"/>
      <c r="C141" s="42"/>
      <c r="D141" s="38"/>
      <c r="E141" s="38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15"/>
      <c r="AH141" s="15"/>
      <c r="AI141" s="15"/>
      <c r="AJ141" s="15"/>
      <c r="AK141" s="15"/>
      <c r="AL141" s="15"/>
      <c r="AM141" s="15"/>
      <c r="AN141" s="15"/>
      <c r="AO141" s="15"/>
      <c r="AP141" s="15"/>
      <c r="AQ141" s="15"/>
      <c r="AR141" s="3"/>
      <c r="AS141" s="3"/>
      <c r="AT141" s="50"/>
      <c r="AU141" s="50"/>
      <c r="AV141" s="50"/>
      <c r="AW141" s="50"/>
      <c r="AX141" s="50"/>
      <c r="AY141" s="50"/>
      <c r="AZ141" s="50"/>
      <c r="BA141" s="50"/>
      <c r="BB141" s="50"/>
      <c r="BC141" s="50"/>
      <c r="BD141" s="50"/>
      <c r="BE141" s="50"/>
      <c r="BF141" s="50"/>
      <c r="BG141" s="50"/>
      <c r="BH141" s="50"/>
      <c r="BI141" s="50"/>
      <c r="BJ141" s="50"/>
      <c r="BK141" s="50"/>
      <c r="BL141" s="50"/>
      <c r="BM141" s="50"/>
      <c r="BN141" s="50"/>
      <c r="BO141" s="50"/>
      <c r="BP141" s="50"/>
      <c r="BQ141" s="50"/>
      <c r="BR141" s="50"/>
      <c r="BS141" s="50"/>
      <c r="BT141" s="50"/>
      <c r="BU141" s="50"/>
      <c r="BV141" s="50"/>
      <c r="BW141" s="50"/>
      <c r="BX141" s="50"/>
      <c r="BY141" s="50"/>
      <c r="BZ141" s="50"/>
      <c r="CA141" s="50"/>
      <c r="CB141" s="50"/>
      <c r="CC141" s="50"/>
      <c r="CD141" s="50"/>
      <c r="CE141" s="50"/>
      <c r="CF141" s="50"/>
      <c r="CG141" s="50"/>
      <c r="CH141" s="50"/>
      <c r="CI141" s="50"/>
      <c r="CJ141" s="50"/>
      <c r="CK141" s="50"/>
      <c r="CL141" s="50"/>
      <c r="CM141" s="50"/>
      <c r="CN141" s="50"/>
      <c r="CO141" s="50"/>
      <c r="CP141" s="50"/>
      <c r="CQ141" s="50"/>
      <c r="CR141" s="50"/>
      <c r="CS141" s="50"/>
      <c r="CT141" s="50"/>
      <c r="CU141" s="50"/>
      <c r="CV141" s="50"/>
      <c r="CW141" s="50"/>
      <c r="CX141" s="50"/>
      <c r="CY141" s="50"/>
      <c r="CZ141" s="50"/>
      <c r="DA141" s="50"/>
      <c r="DB141" s="50"/>
      <c r="DC141" s="50"/>
      <c r="DD141" s="50"/>
      <c r="DE141" s="50"/>
      <c r="DF141" s="50"/>
      <c r="DG141" s="50"/>
      <c r="DH141" s="50"/>
      <c r="DI141" s="50"/>
      <c r="DJ141" s="50"/>
      <c r="DK141" s="50"/>
      <c r="DL141" s="50"/>
      <c r="DM141" s="50"/>
      <c r="DN141" s="50"/>
      <c r="DO141" s="50"/>
      <c r="DP141" s="50"/>
      <c r="DQ141" s="50"/>
      <c r="DR141" s="50"/>
      <c r="DS141" s="50"/>
      <c r="DT141" s="50"/>
      <c r="DU141" s="50"/>
      <c r="DV141" s="50"/>
      <c r="DW141" s="50"/>
      <c r="DX141" s="50"/>
      <c r="DY141" s="50"/>
      <c r="DZ141" s="50"/>
      <c r="EA141" s="50"/>
      <c r="EB141" s="50"/>
      <c r="EC141" s="50"/>
      <c r="ED141" s="50"/>
      <c r="EE141" s="50"/>
      <c r="EF141" s="50"/>
      <c r="EG141" s="50"/>
      <c r="EH141" s="50"/>
      <c r="EI141" s="50"/>
      <c r="EJ141" s="50"/>
      <c r="EK141" s="50"/>
      <c r="EL141" s="50"/>
      <c r="EM141" s="50"/>
      <c r="EN141" s="50"/>
      <c r="EO141" s="50"/>
      <c r="EP141" s="50"/>
      <c r="EQ141" s="50"/>
      <c r="ER141" s="50"/>
      <c r="ES141" s="50"/>
      <c r="ET141" s="50"/>
      <c r="EU141" s="50"/>
      <c r="EV141" s="50"/>
      <c r="EW141" s="50"/>
      <c r="EX141" s="50"/>
      <c r="EY141" s="50"/>
      <c r="EZ141" s="50"/>
      <c r="FA141" s="50"/>
      <c r="FB141" s="50"/>
      <c r="FC141" s="50"/>
      <c r="FD141" s="50"/>
      <c r="FE141" s="50"/>
      <c r="FF141" s="50"/>
      <c r="FG141" s="50"/>
      <c r="FH141" s="50"/>
      <c r="FI141" s="50"/>
      <c r="FJ141" s="50"/>
      <c r="FK141" s="50"/>
      <c r="FL141" s="50"/>
      <c r="FM141" s="50"/>
      <c r="FN141" s="50"/>
      <c r="FO141" s="50"/>
      <c r="FP141" s="50"/>
      <c r="FQ141" s="50"/>
      <c r="FR141" s="50"/>
      <c r="FS141" s="50"/>
      <c r="FT141" s="50"/>
      <c r="FU141" s="50"/>
      <c r="FV141" s="50"/>
      <c r="FW141" s="50"/>
      <c r="FX141" s="50"/>
      <c r="FY141" s="50"/>
      <c r="FZ141" s="50"/>
      <c r="GA141" s="50"/>
      <c r="GB141" s="50"/>
      <c r="GC141" s="50"/>
      <c r="GD141" s="50"/>
      <c r="GE141" s="50"/>
      <c r="GF141" s="50"/>
      <c r="GG141" s="50"/>
      <c r="GH141" s="50"/>
      <c r="GI141" s="50"/>
      <c r="GJ141" s="50"/>
      <c r="GK141" s="50"/>
      <c r="GL141" s="50"/>
      <c r="GM141" s="50"/>
      <c r="GN141" s="50"/>
      <c r="GO141" s="50"/>
      <c r="GP141" s="50"/>
      <c r="GQ141" s="50"/>
      <c r="GR141" s="50"/>
      <c r="GS141" s="50"/>
      <c r="GT141" s="50"/>
      <c r="GU141" s="50"/>
      <c r="GV141" s="50"/>
      <c r="GW141" s="50"/>
      <c r="GX141" s="50"/>
      <c r="GY141" s="50"/>
      <c r="GZ141" s="50"/>
      <c r="HA141" s="50"/>
      <c r="HB141" s="50"/>
      <c r="HC141" s="50"/>
      <c r="HD141" s="50"/>
      <c r="HE141" s="50"/>
      <c r="HF141" s="50"/>
      <c r="HG141" s="50"/>
      <c r="HH141" s="50"/>
      <c r="HI141" s="50"/>
      <c r="HJ141" s="50"/>
      <c r="HK141" s="50"/>
      <c r="HL141" s="50"/>
      <c r="HM141" s="50"/>
      <c r="HN141" s="50"/>
      <c r="HO141" s="50"/>
      <c r="HP141" s="50"/>
      <c r="HQ141" s="50"/>
      <c r="HR141" s="50"/>
      <c r="HS141" s="50"/>
      <c r="HT141" s="50"/>
      <c r="HU141" s="50"/>
      <c r="HV141" s="50"/>
      <c r="HW141" s="50"/>
      <c r="HX141" s="50"/>
      <c r="HY141" s="50"/>
      <c r="HZ141" s="50"/>
    </row>
    <row r="142" spans="1:668" ht="15.75" x14ac:dyDescent="0.25">
      <c r="A142" s="35" t="s">
        <v>77</v>
      </c>
      <c r="B142" s="5" t="s">
        <v>16</v>
      </c>
      <c r="C142" s="6" t="s">
        <v>73</v>
      </c>
      <c r="D142" s="10">
        <v>44270</v>
      </c>
      <c r="E142" s="10" t="s">
        <v>114</v>
      </c>
      <c r="F142" s="132">
        <v>43000</v>
      </c>
      <c r="G142" s="176">
        <v>1234.0999999999999</v>
      </c>
      <c r="H142" s="183">
        <v>0</v>
      </c>
      <c r="I142" s="183">
        <v>1307.2</v>
      </c>
      <c r="J142" s="183">
        <v>25</v>
      </c>
      <c r="K142" s="183">
        <v>2566.3000000000002</v>
      </c>
      <c r="L142" s="176">
        <v>40433.699999999997</v>
      </c>
      <c r="AG142" s="45"/>
      <c r="AH142" s="45"/>
      <c r="AI142" s="45"/>
      <c r="AJ142" s="45"/>
      <c r="AK142" s="45"/>
      <c r="AL142" s="45"/>
      <c r="AM142" s="45"/>
      <c r="AN142" s="45"/>
      <c r="AO142" s="45"/>
      <c r="AP142" s="45"/>
      <c r="AQ142" s="45"/>
      <c r="AT142" s="50"/>
      <c r="AU142" s="50"/>
      <c r="AV142" s="50"/>
      <c r="AW142" s="50"/>
      <c r="AX142" s="50"/>
      <c r="AY142" s="50"/>
      <c r="AZ142" s="50"/>
      <c r="BA142" s="50"/>
      <c r="BB142" s="50"/>
      <c r="BC142" s="50"/>
      <c r="BD142" s="50"/>
      <c r="BE142" s="50"/>
      <c r="BF142" s="50"/>
      <c r="BG142" s="50"/>
      <c r="BH142" s="50"/>
      <c r="BI142" s="50"/>
      <c r="BJ142" s="50"/>
      <c r="BK142" s="50"/>
      <c r="BL142" s="50"/>
      <c r="BM142" s="50"/>
      <c r="BN142" s="50"/>
      <c r="BO142" s="50"/>
      <c r="BP142" s="50"/>
      <c r="BQ142" s="50"/>
      <c r="BR142" s="50"/>
      <c r="BS142" s="50"/>
      <c r="BT142" s="50"/>
      <c r="BU142" s="50"/>
      <c r="BV142" s="50"/>
      <c r="BW142" s="50"/>
      <c r="BX142" s="50"/>
      <c r="BY142" s="50"/>
      <c r="BZ142" s="50"/>
      <c r="CA142" s="50"/>
      <c r="CB142" s="50"/>
      <c r="CC142" s="50"/>
      <c r="CD142" s="50"/>
      <c r="CE142" s="50"/>
      <c r="CF142" s="50"/>
      <c r="CG142" s="50"/>
      <c r="CH142" s="50"/>
      <c r="CI142" s="50"/>
      <c r="CJ142" s="50"/>
      <c r="CK142" s="50"/>
      <c r="CL142" s="50"/>
      <c r="CM142" s="50"/>
      <c r="CN142" s="50"/>
      <c r="CO142" s="50"/>
      <c r="CP142" s="50"/>
      <c r="CQ142" s="50"/>
      <c r="CR142" s="50"/>
      <c r="CS142" s="50"/>
      <c r="CT142" s="50"/>
      <c r="CU142" s="50"/>
      <c r="CV142" s="50"/>
      <c r="CW142" s="50"/>
      <c r="CX142" s="50"/>
      <c r="CY142" s="50"/>
      <c r="CZ142" s="50"/>
      <c r="DA142" s="50"/>
      <c r="DB142" s="50"/>
      <c r="DC142" s="50"/>
      <c r="DD142" s="50"/>
      <c r="DE142" s="50"/>
      <c r="DF142" s="50"/>
      <c r="DG142" s="50"/>
      <c r="DH142" s="50"/>
      <c r="DI142" s="50"/>
      <c r="DJ142" s="50"/>
      <c r="DK142" s="50"/>
      <c r="DL142" s="50"/>
      <c r="DM142" s="50"/>
      <c r="DN142" s="50"/>
      <c r="DO142" s="50"/>
      <c r="DP142" s="50"/>
      <c r="DQ142" s="50"/>
      <c r="DR142" s="50"/>
      <c r="DS142" s="50"/>
      <c r="DT142" s="50"/>
      <c r="DU142" s="50"/>
      <c r="DV142" s="50"/>
      <c r="DW142" s="50"/>
      <c r="DX142" s="50"/>
      <c r="DY142" s="50"/>
      <c r="DZ142" s="50"/>
      <c r="EA142" s="50"/>
      <c r="EB142" s="50"/>
      <c r="EC142" s="50"/>
      <c r="ED142" s="50"/>
      <c r="EE142" s="50"/>
      <c r="EF142" s="50"/>
      <c r="EG142" s="50"/>
      <c r="EH142" s="50"/>
      <c r="EI142" s="50"/>
      <c r="EJ142" s="50"/>
      <c r="EK142" s="50"/>
      <c r="EL142" s="50"/>
      <c r="EM142" s="50"/>
      <c r="EN142" s="50"/>
      <c r="EO142" s="50"/>
      <c r="EP142" s="50"/>
      <c r="EQ142" s="50"/>
      <c r="ER142" s="50"/>
      <c r="ES142" s="50"/>
      <c r="ET142" s="50"/>
      <c r="EU142" s="50"/>
      <c r="EV142" s="50"/>
      <c r="EW142" s="50"/>
      <c r="EX142" s="50"/>
      <c r="EY142" s="50"/>
      <c r="EZ142" s="50"/>
      <c r="FA142" s="50"/>
      <c r="FB142" s="50"/>
      <c r="FC142" s="50"/>
      <c r="FD142" s="50"/>
      <c r="FE142" s="50"/>
      <c r="FF142" s="50"/>
      <c r="FG142" s="50"/>
      <c r="FH142" s="50"/>
      <c r="FI142" s="50"/>
      <c r="FJ142" s="50"/>
      <c r="FK142" s="50"/>
      <c r="FL142" s="50"/>
      <c r="FM142" s="50"/>
      <c r="FN142" s="50"/>
      <c r="FO142" s="50"/>
      <c r="FP142" s="50"/>
      <c r="FQ142" s="50"/>
      <c r="FR142" s="50"/>
      <c r="FS142" s="50"/>
      <c r="FT142" s="50"/>
      <c r="FU142" s="50"/>
      <c r="FV142" s="50"/>
      <c r="FW142" s="50"/>
      <c r="FX142" s="50"/>
      <c r="FY142" s="50"/>
      <c r="FZ142" s="50"/>
      <c r="GA142" s="50"/>
      <c r="GB142" s="50"/>
      <c r="GC142" s="50"/>
      <c r="GD142" s="50"/>
      <c r="GE142" s="50"/>
      <c r="GF142" s="50"/>
      <c r="GG142" s="50"/>
      <c r="GH142" s="50"/>
      <c r="GI142" s="50"/>
      <c r="GJ142" s="50"/>
      <c r="GK142" s="50"/>
      <c r="GL142" s="50"/>
      <c r="GM142" s="50"/>
      <c r="GN142" s="50"/>
      <c r="GO142" s="50"/>
      <c r="GP142" s="50"/>
      <c r="GQ142" s="50"/>
      <c r="GR142" s="50"/>
      <c r="GS142" s="50"/>
      <c r="GT142" s="50"/>
      <c r="GU142" s="50"/>
      <c r="GV142" s="50"/>
      <c r="GW142" s="50"/>
      <c r="GX142" s="50"/>
      <c r="GY142" s="50"/>
      <c r="GZ142" s="50"/>
      <c r="HA142" s="50"/>
      <c r="HB142" s="50"/>
      <c r="HC142" s="50"/>
      <c r="HD142" s="50"/>
      <c r="HE142" s="50"/>
      <c r="HF142" s="50"/>
      <c r="HG142" s="50"/>
      <c r="HH142" s="50"/>
      <c r="HI142" s="50"/>
      <c r="HJ142" s="50"/>
      <c r="HK142" s="50"/>
      <c r="HL142" s="50"/>
      <c r="HM142" s="50"/>
      <c r="HN142" s="50"/>
      <c r="HO142" s="50"/>
      <c r="HP142" s="50"/>
      <c r="HQ142" s="50"/>
      <c r="HR142" s="50"/>
      <c r="HS142" s="50"/>
      <c r="HT142" s="50"/>
      <c r="HU142" s="50"/>
      <c r="HV142" s="50"/>
      <c r="HW142" s="50"/>
      <c r="HX142" s="50"/>
      <c r="HY142" s="50"/>
      <c r="HZ142" s="50"/>
    </row>
    <row r="143" spans="1:668" ht="15.75" x14ac:dyDescent="0.25">
      <c r="A143" s="35" t="s">
        <v>151</v>
      </c>
      <c r="B143" s="5" t="s">
        <v>16</v>
      </c>
      <c r="C143" s="6" t="s">
        <v>73</v>
      </c>
      <c r="D143" s="10">
        <v>44593</v>
      </c>
      <c r="E143" s="10" t="s">
        <v>114</v>
      </c>
      <c r="F143" s="132">
        <v>35000</v>
      </c>
      <c r="G143" s="176">
        <v>1004.5</v>
      </c>
      <c r="H143" s="183">
        <v>0</v>
      </c>
      <c r="I143" s="183">
        <v>1064</v>
      </c>
      <c r="J143" s="183">
        <v>25</v>
      </c>
      <c r="K143" s="183">
        <v>2093.5</v>
      </c>
      <c r="L143" s="176">
        <v>32906.5</v>
      </c>
      <c r="AG143" s="45"/>
      <c r="AH143" s="45"/>
      <c r="AI143" s="45"/>
      <c r="AJ143" s="45"/>
      <c r="AK143" s="45"/>
      <c r="AL143" s="45"/>
      <c r="AM143" s="45"/>
      <c r="AN143" s="45"/>
      <c r="AO143" s="45"/>
      <c r="AP143" s="45"/>
      <c r="AQ143" s="45"/>
      <c r="AT143" s="50"/>
      <c r="AU143" s="50"/>
      <c r="AV143" s="50"/>
      <c r="AW143" s="50"/>
      <c r="AX143" s="50"/>
      <c r="AY143" s="50"/>
      <c r="AZ143" s="50"/>
      <c r="BA143" s="50"/>
      <c r="BB143" s="50"/>
      <c r="BC143" s="50"/>
      <c r="BD143" s="50"/>
      <c r="BE143" s="50"/>
      <c r="BF143" s="50"/>
      <c r="BG143" s="50"/>
      <c r="BH143" s="50"/>
      <c r="BI143" s="50"/>
      <c r="BJ143" s="50"/>
      <c r="BK143" s="50"/>
      <c r="BL143" s="50"/>
      <c r="BM143" s="50"/>
      <c r="BN143" s="50"/>
      <c r="BO143" s="50"/>
      <c r="BP143" s="50"/>
      <c r="BQ143" s="50"/>
      <c r="BR143" s="50"/>
      <c r="BS143" s="50"/>
      <c r="BT143" s="50"/>
      <c r="BU143" s="50"/>
      <c r="BV143" s="50"/>
      <c r="BW143" s="50"/>
      <c r="BX143" s="50"/>
      <c r="BY143" s="50"/>
      <c r="BZ143" s="50"/>
      <c r="CA143" s="50"/>
      <c r="CB143" s="50"/>
      <c r="CC143" s="50"/>
      <c r="CD143" s="50"/>
      <c r="CE143" s="50"/>
      <c r="CF143" s="50"/>
      <c r="CG143" s="50"/>
      <c r="CH143" s="50"/>
      <c r="CI143" s="50"/>
      <c r="CJ143" s="50"/>
      <c r="CK143" s="50"/>
      <c r="CL143" s="50"/>
      <c r="CM143" s="50"/>
      <c r="CN143" s="50"/>
      <c r="CO143" s="50"/>
      <c r="CP143" s="50"/>
      <c r="CQ143" s="50"/>
      <c r="CR143" s="50"/>
      <c r="CS143" s="50"/>
      <c r="CT143" s="50"/>
      <c r="CU143" s="50"/>
      <c r="CV143" s="50"/>
      <c r="CW143" s="50"/>
      <c r="CX143" s="50"/>
      <c r="CY143" s="50"/>
      <c r="CZ143" s="50"/>
      <c r="DA143" s="50"/>
      <c r="DB143" s="50"/>
      <c r="DC143" s="50"/>
      <c r="DD143" s="50"/>
      <c r="DE143" s="50"/>
      <c r="DF143" s="50"/>
      <c r="DG143" s="50"/>
      <c r="DH143" s="50"/>
      <c r="DI143" s="50"/>
      <c r="DJ143" s="50"/>
      <c r="DK143" s="50"/>
      <c r="DL143" s="50"/>
      <c r="DM143" s="50"/>
      <c r="DN143" s="50"/>
      <c r="DO143" s="50"/>
      <c r="DP143" s="50"/>
      <c r="DQ143" s="50"/>
      <c r="DR143" s="50"/>
      <c r="DS143" s="50"/>
      <c r="DT143" s="50"/>
      <c r="DU143" s="50"/>
      <c r="DV143" s="50"/>
      <c r="DW143" s="50"/>
      <c r="DX143" s="50"/>
      <c r="DY143" s="50"/>
      <c r="DZ143" s="50"/>
      <c r="EA143" s="50"/>
      <c r="EB143" s="50"/>
      <c r="EC143" s="50"/>
      <c r="ED143" s="50"/>
      <c r="EE143" s="50"/>
      <c r="EF143" s="50"/>
      <c r="EG143" s="50"/>
      <c r="EH143" s="50"/>
      <c r="EI143" s="50"/>
      <c r="EJ143" s="50"/>
      <c r="EK143" s="50"/>
      <c r="EL143" s="50"/>
      <c r="EM143" s="50"/>
      <c r="EN143" s="50"/>
      <c r="EO143" s="50"/>
      <c r="EP143" s="50"/>
      <c r="EQ143" s="50"/>
      <c r="ER143" s="50"/>
      <c r="ES143" s="50"/>
      <c r="ET143" s="50"/>
      <c r="EU143" s="50"/>
      <c r="EV143" s="50"/>
      <c r="EW143" s="50"/>
      <c r="EX143" s="50"/>
      <c r="EY143" s="50"/>
      <c r="EZ143" s="50"/>
      <c r="FA143" s="50"/>
      <c r="FB143" s="50"/>
      <c r="FC143" s="50"/>
      <c r="FD143" s="50"/>
      <c r="FE143" s="50"/>
      <c r="FF143" s="50"/>
      <c r="FG143" s="50"/>
      <c r="FH143" s="50"/>
      <c r="FI143" s="50"/>
      <c r="FJ143" s="50"/>
      <c r="FK143" s="50"/>
      <c r="FL143" s="50"/>
      <c r="FM143" s="50"/>
      <c r="FN143" s="50"/>
      <c r="FO143" s="50"/>
      <c r="FP143" s="50"/>
      <c r="FQ143" s="50"/>
      <c r="FR143" s="50"/>
      <c r="FS143" s="50"/>
      <c r="FT143" s="50"/>
      <c r="FU143" s="50"/>
      <c r="FV143" s="50"/>
      <c r="FW143" s="50"/>
      <c r="FX143" s="50"/>
      <c r="FY143" s="50"/>
      <c r="FZ143" s="50"/>
      <c r="GA143" s="50"/>
      <c r="GB143" s="50"/>
      <c r="GC143" s="50"/>
      <c r="GD143" s="50"/>
      <c r="GE143" s="50"/>
      <c r="GF143" s="50"/>
      <c r="GG143" s="50"/>
      <c r="GH143" s="50"/>
      <c r="GI143" s="50"/>
      <c r="GJ143" s="50"/>
      <c r="GK143" s="50"/>
      <c r="GL143" s="50"/>
      <c r="GM143" s="50"/>
      <c r="GN143" s="50"/>
      <c r="GO143" s="50"/>
      <c r="GP143" s="50"/>
      <c r="GQ143" s="50"/>
      <c r="GR143" s="50"/>
      <c r="GS143" s="50"/>
      <c r="GT143" s="50"/>
      <c r="GU143" s="50"/>
      <c r="GV143" s="50"/>
      <c r="GW143" s="50"/>
      <c r="GX143" s="50"/>
      <c r="GY143" s="50"/>
      <c r="GZ143" s="50"/>
      <c r="HA143" s="50"/>
      <c r="HB143" s="50"/>
      <c r="HC143" s="50"/>
      <c r="HD143" s="50"/>
      <c r="HE143" s="50"/>
      <c r="HF143" s="50"/>
      <c r="HG143" s="50"/>
      <c r="HH143" s="50"/>
      <c r="HI143" s="50"/>
      <c r="HJ143" s="50"/>
      <c r="HK143" s="50"/>
      <c r="HL143" s="50"/>
      <c r="HM143" s="50"/>
      <c r="HN143" s="50"/>
      <c r="HO143" s="50"/>
      <c r="HP143" s="50"/>
      <c r="HQ143" s="50"/>
      <c r="HR143" s="50"/>
      <c r="HS143" s="50"/>
      <c r="HT143" s="50"/>
      <c r="HU143" s="50"/>
      <c r="HV143" s="50"/>
      <c r="HW143" s="50"/>
      <c r="HX143" s="50"/>
      <c r="HY143" s="50"/>
      <c r="HZ143" s="50"/>
    </row>
    <row r="144" spans="1:668" ht="15.75" x14ac:dyDescent="0.25">
      <c r="A144" s="35" t="s">
        <v>180</v>
      </c>
      <c r="B144" s="5" t="s">
        <v>56</v>
      </c>
      <c r="C144" s="6" t="s">
        <v>74</v>
      </c>
      <c r="D144" s="10">
        <v>44593</v>
      </c>
      <c r="E144" s="10" t="s">
        <v>114</v>
      </c>
      <c r="F144" s="132">
        <v>125000</v>
      </c>
      <c r="G144" s="176">
        <v>3587.5</v>
      </c>
      <c r="H144" s="183">
        <v>17985.990000000002</v>
      </c>
      <c r="I144" s="183">
        <v>3800</v>
      </c>
      <c r="J144" s="183">
        <v>25</v>
      </c>
      <c r="K144" s="183">
        <v>25398.49</v>
      </c>
      <c r="L144" s="176">
        <v>99601.51</v>
      </c>
      <c r="AG144" s="45"/>
      <c r="AH144" s="45"/>
      <c r="AI144" s="45"/>
      <c r="AJ144" s="45"/>
      <c r="AK144" s="45"/>
      <c r="AL144" s="45"/>
      <c r="AM144" s="45"/>
      <c r="AN144" s="45"/>
      <c r="AO144" s="45"/>
      <c r="AP144" s="45"/>
      <c r="AQ144" s="45"/>
      <c r="AT144" s="50"/>
      <c r="AU144" s="50"/>
      <c r="AV144" s="50"/>
      <c r="AW144" s="50"/>
      <c r="AX144" s="50"/>
      <c r="AY144" s="50"/>
      <c r="AZ144" s="50"/>
      <c r="BA144" s="50"/>
      <c r="BB144" s="50"/>
      <c r="BC144" s="50"/>
      <c r="BD144" s="50"/>
      <c r="BE144" s="50"/>
      <c r="BF144" s="50"/>
      <c r="BG144" s="50"/>
      <c r="BH144" s="50"/>
      <c r="BI144" s="50"/>
      <c r="BJ144" s="50"/>
      <c r="BK144" s="50"/>
      <c r="BL144" s="50"/>
      <c r="BM144" s="50"/>
      <c r="BN144" s="50"/>
      <c r="BO144" s="50"/>
      <c r="BP144" s="50"/>
      <c r="BQ144" s="50"/>
      <c r="BR144" s="50"/>
      <c r="BS144" s="50"/>
      <c r="BT144" s="50"/>
      <c r="BU144" s="50"/>
      <c r="BV144" s="50"/>
      <c r="BW144" s="50"/>
      <c r="BX144" s="50"/>
      <c r="BY144" s="50"/>
      <c r="BZ144" s="50"/>
      <c r="CA144" s="50"/>
      <c r="CB144" s="50"/>
      <c r="CC144" s="50"/>
      <c r="CD144" s="50"/>
      <c r="CE144" s="50"/>
      <c r="CF144" s="50"/>
      <c r="CG144" s="50"/>
      <c r="CH144" s="50"/>
      <c r="CI144" s="50"/>
      <c r="CJ144" s="50"/>
      <c r="CK144" s="50"/>
      <c r="CL144" s="50"/>
      <c r="CM144" s="50"/>
      <c r="CN144" s="50"/>
      <c r="CO144" s="50"/>
      <c r="CP144" s="50"/>
      <c r="CQ144" s="50"/>
      <c r="CR144" s="50"/>
      <c r="CS144" s="50"/>
      <c r="CT144" s="50"/>
      <c r="CU144" s="50"/>
      <c r="CV144" s="50"/>
      <c r="CW144" s="50"/>
      <c r="CX144" s="50"/>
      <c r="CY144" s="50"/>
      <c r="CZ144" s="50"/>
      <c r="DA144" s="50"/>
      <c r="DB144" s="50"/>
      <c r="DC144" s="50"/>
      <c r="DD144" s="50"/>
      <c r="DE144" s="50"/>
      <c r="DF144" s="50"/>
      <c r="DG144" s="50"/>
      <c r="DH144" s="50"/>
      <c r="DI144" s="50"/>
      <c r="DJ144" s="50"/>
      <c r="DK144" s="50"/>
      <c r="DL144" s="50"/>
      <c r="DM144" s="50"/>
      <c r="DN144" s="50"/>
      <c r="DO144" s="50"/>
      <c r="DP144" s="50"/>
      <c r="DQ144" s="50"/>
      <c r="DR144" s="50"/>
      <c r="DS144" s="50"/>
      <c r="DT144" s="50"/>
      <c r="DU144" s="50"/>
      <c r="DV144" s="50"/>
      <c r="DW144" s="50"/>
      <c r="DX144" s="50"/>
      <c r="DY144" s="50"/>
      <c r="DZ144" s="50"/>
      <c r="EA144" s="50"/>
      <c r="EB144" s="50"/>
      <c r="EC144" s="50"/>
      <c r="ED144" s="50"/>
      <c r="EE144" s="50"/>
      <c r="EF144" s="50"/>
      <c r="EG144" s="50"/>
      <c r="EH144" s="50"/>
      <c r="EI144" s="50"/>
      <c r="EJ144" s="50"/>
      <c r="EK144" s="50"/>
      <c r="EL144" s="50"/>
      <c r="EM144" s="50"/>
      <c r="EN144" s="50"/>
      <c r="EO144" s="50"/>
      <c r="EP144" s="50"/>
      <c r="EQ144" s="50"/>
      <c r="ER144" s="50"/>
      <c r="ES144" s="50"/>
      <c r="ET144" s="50"/>
      <c r="EU144" s="50"/>
      <c r="EV144" s="50"/>
      <c r="EW144" s="50"/>
      <c r="EX144" s="50"/>
      <c r="EY144" s="50"/>
      <c r="EZ144" s="50"/>
      <c r="FA144" s="50"/>
      <c r="FB144" s="50"/>
      <c r="FC144" s="50"/>
      <c r="FD144" s="50"/>
      <c r="FE144" s="50"/>
      <c r="FF144" s="50"/>
      <c r="FG144" s="50"/>
      <c r="FH144" s="50"/>
      <c r="FI144" s="50"/>
      <c r="FJ144" s="50"/>
      <c r="FK144" s="50"/>
      <c r="FL144" s="50"/>
      <c r="FM144" s="50"/>
      <c r="FN144" s="50"/>
      <c r="FO144" s="50"/>
      <c r="FP144" s="50"/>
      <c r="FQ144" s="50"/>
      <c r="FR144" s="50"/>
      <c r="FS144" s="50"/>
      <c r="FT144" s="50"/>
      <c r="FU144" s="50"/>
      <c r="FV144" s="50"/>
      <c r="FW144" s="50"/>
      <c r="FX144" s="50"/>
      <c r="FY144" s="50"/>
      <c r="FZ144" s="50"/>
      <c r="GA144" s="50"/>
      <c r="GB144" s="50"/>
      <c r="GC144" s="50"/>
      <c r="GD144" s="50"/>
      <c r="GE144" s="50"/>
      <c r="GF144" s="50"/>
      <c r="GG144" s="50"/>
      <c r="GH144" s="50"/>
      <c r="GI144" s="50"/>
      <c r="GJ144" s="50"/>
      <c r="GK144" s="50"/>
      <c r="GL144" s="50"/>
      <c r="GM144" s="50"/>
      <c r="GN144" s="50"/>
      <c r="GO144" s="50"/>
      <c r="GP144" s="50"/>
      <c r="GQ144" s="50"/>
      <c r="GR144" s="50"/>
      <c r="GS144" s="50"/>
      <c r="GT144" s="50"/>
      <c r="GU144" s="50"/>
      <c r="GV144" s="50"/>
      <c r="GW144" s="50"/>
      <c r="GX144" s="50"/>
      <c r="GY144" s="50"/>
      <c r="GZ144" s="50"/>
      <c r="HA144" s="50"/>
      <c r="HB144" s="50"/>
      <c r="HC144" s="50"/>
      <c r="HD144" s="50"/>
      <c r="HE144" s="50"/>
      <c r="HF144" s="50"/>
      <c r="HG144" s="50"/>
      <c r="HH144" s="50"/>
      <c r="HI144" s="50"/>
      <c r="HJ144" s="50"/>
      <c r="HK144" s="50"/>
      <c r="HL144" s="50"/>
      <c r="HM144" s="50"/>
      <c r="HN144" s="50"/>
      <c r="HO144" s="50"/>
      <c r="HP144" s="50"/>
      <c r="HQ144" s="50"/>
      <c r="HR144" s="50"/>
      <c r="HS144" s="50"/>
      <c r="HT144" s="50"/>
      <c r="HU144" s="50"/>
      <c r="HV144" s="50"/>
      <c r="HW144" s="50"/>
      <c r="HX144" s="50"/>
      <c r="HY144" s="50"/>
      <c r="HZ144" s="50"/>
    </row>
    <row r="145" spans="1:234" ht="15.75" x14ac:dyDescent="0.25">
      <c r="A145" s="35" t="s">
        <v>181</v>
      </c>
      <c r="B145" s="5" t="s">
        <v>16</v>
      </c>
      <c r="C145" s="6" t="s">
        <v>73</v>
      </c>
      <c r="D145" s="10">
        <v>44593</v>
      </c>
      <c r="E145" s="10" t="s">
        <v>114</v>
      </c>
      <c r="F145" s="132">
        <v>2333.33</v>
      </c>
      <c r="G145" s="176">
        <v>66.97</v>
      </c>
      <c r="H145" s="183">
        <v>0</v>
      </c>
      <c r="I145" s="183">
        <v>70.930000000000007</v>
      </c>
      <c r="J145" s="183">
        <v>25</v>
      </c>
      <c r="K145" s="183">
        <v>162.9</v>
      </c>
      <c r="L145" s="176">
        <v>2170.4299999999998</v>
      </c>
      <c r="AG145" s="45"/>
      <c r="AH145" s="45"/>
      <c r="AI145" s="45"/>
      <c r="AJ145" s="45"/>
      <c r="AK145" s="45"/>
      <c r="AL145" s="45"/>
      <c r="AM145" s="45"/>
      <c r="AN145" s="45"/>
      <c r="AO145" s="45"/>
      <c r="AP145" s="45"/>
      <c r="AQ145" s="45"/>
      <c r="AT145" s="50"/>
      <c r="AU145" s="50"/>
      <c r="AV145" s="50"/>
      <c r="AW145" s="50"/>
      <c r="AX145" s="50"/>
      <c r="AY145" s="50"/>
      <c r="AZ145" s="50"/>
      <c r="BA145" s="50"/>
      <c r="BB145" s="50"/>
      <c r="BC145" s="50"/>
      <c r="BD145" s="50"/>
      <c r="BE145" s="50"/>
      <c r="BF145" s="50"/>
      <c r="BG145" s="50"/>
      <c r="BH145" s="50"/>
      <c r="BI145" s="50"/>
      <c r="BJ145" s="50"/>
      <c r="BK145" s="50"/>
      <c r="BL145" s="50"/>
      <c r="BM145" s="50"/>
      <c r="BN145" s="50"/>
      <c r="BO145" s="50"/>
      <c r="BP145" s="50"/>
      <c r="BQ145" s="50"/>
      <c r="BR145" s="50"/>
      <c r="BS145" s="50"/>
      <c r="BT145" s="50"/>
      <c r="BU145" s="50"/>
      <c r="BV145" s="50"/>
      <c r="BW145" s="50"/>
      <c r="BX145" s="50"/>
      <c r="BY145" s="50"/>
      <c r="BZ145" s="50"/>
      <c r="CA145" s="50"/>
      <c r="CB145" s="50"/>
      <c r="CC145" s="50"/>
      <c r="CD145" s="50"/>
      <c r="CE145" s="50"/>
      <c r="CF145" s="50"/>
      <c r="CG145" s="50"/>
      <c r="CH145" s="50"/>
      <c r="CI145" s="50"/>
      <c r="CJ145" s="50"/>
      <c r="CK145" s="50"/>
      <c r="CL145" s="50"/>
      <c r="CM145" s="50"/>
      <c r="CN145" s="50"/>
      <c r="CO145" s="50"/>
      <c r="CP145" s="50"/>
      <c r="CQ145" s="50"/>
      <c r="CR145" s="50"/>
      <c r="CS145" s="50"/>
      <c r="CT145" s="50"/>
      <c r="CU145" s="50"/>
      <c r="CV145" s="50"/>
      <c r="CW145" s="50"/>
      <c r="CX145" s="50"/>
      <c r="CY145" s="50"/>
      <c r="CZ145" s="50"/>
      <c r="DA145" s="50"/>
      <c r="DB145" s="50"/>
      <c r="DC145" s="50"/>
      <c r="DD145" s="50"/>
      <c r="DE145" s="50"/>
      <c r="DF145" s="50"/>
      <c r="DG145" s="50"/>
      <c r="DH145" s="50"/>
      <c r="DI145" s="50"/>
      <c r="DJ145" s="50"/>
      <c r="DK145" s="50"/>
      <c r="DL145" s="50"/>
      <c r="DM145" s="50"/>
      <c r="DN145" s="50"/>
      <c r="DO145" s="50"/>
      <c r="DP145" s="50"/>
      <c r="DQ145" s="50"/>
      <c r="DR145" s="50"/>
      <c r="DS145" s="50"/>
      <c r="DT145" s="50"/>
      <c r="DU145" s="50"/>
      <c r="DV145" s="50"/>
      <c r="DW145" s="50"/>
      <c r="DX145" s="50"/>
      <c r="DY145" s="50"/>
      <c r="DZ145" s="50"/>
      <c r="EA145" s="50"/>
      <c r="EB145" s="50"/>
      <c r="EC145" s="50"/>
      <c r="ED145" s="50"/>
      <c r="EE145" s="50"/>
      <c r="EF145" s="50"/>
      <c r="EG145" s="50"/>
      <c r="EH145" s="50"/>
      <c r="EI145" s="50"/>
      <c r="EJ145" s="50"/>
      <c r="EK145" s="50"/>
      <c r="EL145" s="50"/>
      <c r="EM145" s="50"/>
      <c r="EN145" s="50"/>
      <c r="EO145" s="50"/>
      <c r="EP145" s="50"/>
      <c r="EQ145" s="50"/>
      <c r="ER145" s="50"/>
      <c r="ES145" s="50"/>
      <c r="ET145" s="50"/>
      <c r="EU145" s="50"/>
      <c r="EV145" s="50"/>
      <c r="EW145" s="50"/>
      <c r="EX145" s="50"/>
      <c r="EY145" s="50"/>
      <c r="EZ145" s="50"/>
      <c r="FA145" s="50"/>
      <c r="FB145" s="50"/>
      <c r="FC145" s="50"/>
      <c r="FD145" s="50"/>
      <c r="FE145" s="50"/>
      <c r="FF145" s="50"/>
      <c r="FG145" s="50"/>
      <c r="FH145" s="50"/>
      <c r="FI145" s="50"/>
      <c r="FJ145" s="50"/>
      <c r="FK145" s="50"/>
      <c r="FL145" s="50"/>
      <c r="FM145" s="50"/>
      <c r="FN145" s="50"/>
      <c r="FO145" s="50"/>
      <c r="FP145" s="50"/>
      <c r="FQ145" s="50"/>
      <c r="FR145" s="50"/>
      <c r="FS145" s="50"/>
      <c r="FT145" s="50"/>
      <c r="FU145" s="50"/>
      <c r="FV145" s="50"/>
      <c r="FW145" s="50"/>
      <c r="FX145" s="50"/>
      <c r="FY145" s="50"/>
      <c r="FZ145" s="50"/>
      <c r="GA145" s="50"/>
      <c r="GB145" s="50"/>
      <c r="GC145" s="50"/>
      <c r="GD145" s="50"/>
      <c r="GE145" s="50"/>
      <c r="GF145" s="50"/>
      <c r="GG145" s="50"/>
      <c r="GH145" s="50"/>
      <c r="GI145" s="50"/>
      <c r="GJ145" s="50"/>
      <c r="GK145" s="50"/>
      <c r="GL145" s="50"/>
      <c r="GM145" s="50"/>
      <c r="GN145" s="50"/>
      <c r="GO145" s="50"/>
      <c r="GP145" s="50"/>
      <c r="GQ145" s="50"/>
      <c r="GR145" s="50"/>
      <c r="GS145" s="50"/>
      <c r="GT145" s="50"/>
      <c r="GU145" s="50"/>
      <c r="GV145" s="50"/>
      <c r="GW145" s="50"/>
      <c r="GX145" s="50"/>
      <c r="GY145" s="50"/>
      <c r="GZ145" s="50"/>
      <c r="HA145" s="50"/>
      <c r="HB145" s="50"/>
      <c r="HC145" s="50"/>
      <c r="HD145" s="50"/>
      <c r="HE145" s="50"/>
      <c r="HF145" s="50"/>
      <c r="HG145" s="50"/>
      <c r="HH145" s="50"/>
      <c r="HI145" s="50"/>
      <c r="HJ145" s="50"/>
      <c r="HK145" s="50"/>
      <c r="HL145" s="50"/>
      <c r="HM145" s="50"/>
      <c r="HN145" s="50"/>
      <c r="HO145" s="50"/>
      <c r="HP145" s="50"/>
      <c r="HQ145" s="50"/>
      <c r="HR145" s="50"/>
      <c r="HS145" s="50"/>
      <c r="HT145" s="50"/>
      <c r="HU145" s="50"/>
      <c r="HV145" s="50"/>
      <c r="HW145" s="50"/>
      <c r="HX145" s="50"/>
      <c r="HY145" s="50"/>
      <c r="HZ145" s="50"/>
    </row>
    <row r="146" spans="1:234" ht="15.75" x14ac:dyDescent="0.25">
      <c r="A146" s="35" t="s">
        <v>201</v>
      </c>
      <c r="B146" s="5" t="s">
        <v>17</v>
      </c>
      <c r="C146" s="6" t="s">
        <v>74</v>
      </c>
      <c r="D146" s="10">
        <v>44682</v>
      </c>
      <c r="E146" s="10" t="s">
        <v>114</v>
      </c>
      <c r="F146" s="132">
        <v>30000</v>
      </c>
      <c r="G146" s="176">
        <v>861</v>
      </c>
      <c r="H146" s="183">
        <v>0</v>
      </c>
      <c r="I146" s="183">
        <v>912</v>
      </c>
      <c r="J146" s="183">
        <v>25</v>
      </c>
      <c r="K146" s="183">
        <v>1798</v>
      </c>
      <c r="L146" s="176">
        <v>28202</v>
      </c>
      <c r="AG146" s="45"/>
      <c r="AH146" s="45"/>
      <c r="AI146" s="45"/>
      <c r="AJ146" s="45"/>
      <c r="AK146" s="45"/>
      <c r="AL146" s="45"/>
      <c r="AM146" s="45"/>
      <c r="AN146" s="45"/>
      <c r="AO146" s="45"/>
      <c r="AP146" s="45"/>
      <c r="AQ146" s="45"/>
      <c r="AT146" s="50"/>
      <c r="AU146" s="50"/>
      <c r="AV146" s="50"/>
      <c r="AW146" s="50"/>
      <c r="AX146" s="50"/>
      <c r="AY146" s="50"/>
      <c r="AZ146" s="50"/>
      <c r="BA146" s="50"/>
      <c r="BB146" s="50"/>
      <c r="BC146" s="50"/>
      <c r="BD146" s="50"/>
      <c r="BE146" s="50"/>
      <c r="BF146" s="50"/>
      <c r="BG146" s="50"/>
      <c r="BH146" s="50"/>
      <c r="BI146" s="50"/>
      <c r="BJ146" s="50"/>
      <c r="BK146" s="50"/>
      <c r="BL146" s="50"/>
      <c r="BM146" s="50"/>
      <c r="BN146" s="50"/>
      <c r="BO146" s="50"/>
      <c r="BP146" s="50"/>
      <c r="BQ146" s="50"/>
      <c r="BR146" s="50"/>
      <c r="BS146" s="50"/>
      <c r="BT146" s="50"/>
      <c r="BU146" s="50"/>
      <c r="BV146" s="50"/>
      <c r="BW146" s="50"/>
      <c r="BX146" s="50"/>
      <c r="BY146" s="50"/>
      <c r="BZ146" s="50"/>
      <c r="CA146" s="50"/>
      <c r="CB146" s="50"/>
      <c r="CC146" s="50"/>
      <c r="CD146" s="50"/>
      <c r="CE146" s="50"/>
      <c r="CF146" s="50"/>
      <c r="CG146" s="50"/>
      <c r="CH146" s="50"/>
      <c r="CI146" s="50"/>
      <c r="CJ146" s="50"/>
      <c r="CK146" s="50"/>
      <c r="CL146" s="50"/>
      <c r="CM146" s="50"/>
      <c r="CN146" s="50"/>
      <c r="CO146" s="50"/>
      <c r="CP146" s="50"/>
      <c r="CQ146" s="50"/>
      <c r="CR146" s="50"/>
      <c r="CS146" s="50"/>
      <c r="CT146" s="50"/>
      <c r="CU146" s="50"/>
      <c r="CV146" s="50"/>
      <c r="CW146" s="50"/>
      <c r="CX146" s="50"/>
      <c r="CY146" s="50"/>
      <c r="CZ146" s="50"/>
      <c r="DA146" s="50"/>
      <c r="DB146" s="50"/>
      <c r="DC146" s="50"/>
      <c r="DD146" s="50"/>
      <c r="DE146" s="50"/>
      <c r="DF146" s="50"/>
      <c r="DG146" s="50"/>
      <c r="DH146" s="50"/>
      <c r="DI146" s="50"/>
      <c r="DJ146" s="50"/>
      <c r="DK146" s="50"/>
      <c r="DL146" s="50"/>
      <c r="DM146" s="50"/>
      <c r="DN146" s="50"/>
      <c r="DO146" s="50"/>
      <c r="DP146" s="50"/>
      <c r="DQ146" s="50"/>
      <c r="DR146" s="50"/>
      <c r="DS146" s="50"/>
      <c r="DT146" s="50"/>
      <c r="DU146" s="50"/>
      <c r="DV146" s="50"/>
      <c r="DW146" s="50"/>
      <c r="DX146" s="50"/>
      <c r="DY146" s="50"/>
      <c r="DZ146" s="50"/>
      <c r="EA146" s="50"/>
      <c r="EB146" s="50"/>
      <c r="EC146" s="50"/>
      <c r="ED146" s="50"/>
      <c r="EE146" s="50"/>
      <c r="EF146" s="50"/>
      <c r="EG146" s="50"/>
      <c r="EH146" s="50"/>
      <c r="EI146" s="50"/>
      <c r="EJ146" s="50"/>
      <c r="EK146" s="50"/>
      <c r="EL146" s="50"/>
      <c r="EM146" s="50"/>
      <c r="EN146" s="50"/>
      <c r="EO146" s="50"/>
      <c r="EP146" s="50"/>
      <c r="EQ146" s="50"/>
      <c r="ER146" s="50"/>
      <c r="ES146" s="50"/>
      <c r="ET146" s="50"/>
      <c r="EU146" s="50"/>
      <c r="EV146" s="50"/>
      <c r="EW146" s="50"/>
      <c r="EX146" s="50"/>
      <c r="EY146" s="50"/>
      <c r="EZ146" s="50"/>
      <c r="FA146" s="50"/>
      <c r="FB146" s="50"/>
      <c r="FC146" s="50"/>
      <c r="FD146" s="50"/>
      <c r="FE146" s="50"/>
      <c r="FF146" s="50"/>
      <c r="FG146" s="50"/>
      <c r="FH146" s="50"/>
      <c r="FI146" s="50"/>
      <c r="FJ146" s="50"/>
      <c r="FK146" s="50"/>
      <c r="FL146" s="50"/>
      <c r="FM146" s="50"/>
      <c r="FN146" s="50"/>
      <c r="FO146" s="50"/>
      <c r="FP146" s="50"/>
      <c r="FQ146" s="50"/>
      <c r="FR146" s="50"/>
      <c r="FS146" s="50"/>
      <c r="FT146" s="50"/>
      <c r="FU146" s="50"/>
      <c r="FV146" s="50"/>
      <c r="FW146" s="50"/>
      <c r="FX146" s="50"/>
      <c r="FY146" s="50"/>
      <c r="FZ146" s="50"/>
      <c r="GA146" s="50"/>
      <c r="GB146" s="50"/>
      <c r="GC146" s="50"/>
      <c r="GD146" s="50"/>
      <c r="GE146" s="50"/>
      <c r="GF146" s="50"/>
      <c r="GG146" s="50"/>
      <c r="GH146" s="50"/>
      <c r="GI146" s="50"/>
      <c r="GJ146" s="50"/>
      <c r="GK146" s="50"/>
      <c r="GL146" s="50"/>
      <c r="GM146" s="50"/>
      <c r="GN146" s="50"/>
      <c r="GO146" s="50"/>
      <c r="GP146" s="50"/>
      <c r="GQ146" s="50"/>
      <c r="GR146" s="50"/>
      <c r="GS146" s="50"/>
      <c r="GT146" s="50"/>
      <c r="GU146" s="50"/>
      <c r="GV146" s="50"/>
      <c r="GW146" s="50"/>
      <c r="GX146" s="50"/>
      <c r="GY146" s="50"/>
      <c r="GZ146" s="50"/>
      <c r="HA146" s="50"/>
      <c r="HB146" s="50"/>
      <c r="HC146" s="50"/>
      <c r="HD146" s="50"/>
      <c r="HE146" s="50"/>
      <c r="HF146" s="50"/>
      <c r="HG146" s="50"/>
      <c r="HH146" s="50"/>
      <c r="HI146" s="50"/>
      <c r="HJ146" s="50"/>
      <c r="HK146" s="50"/>
      <c r="HL146" s="50"/>
      <c r="HM146" s="50"/>
      <c r="HN146" s="50"/>
      <c r="HO146" s="50"/>
      <c r="HP146" s="50"/>
      <c r="HQ146" s="50"/>
      <c r="HR146" s="50"/>
      <c r="HS146" s="50"/>
      <c r="HT146" s="50"/>
      <c r="HU146" s="50"/>
      <c r="HV146" s="50"/>
      <c r="HW146" s="50"/>
      <c r="HX146" s="50"/>
      <c r="HY146" s="50"/>
      <c r="HZ146" s="50"/>
    </row>
    <row r="147" spans="1:234" ht="15.75" x14ac:dyDescent="0.25">
      <c r="A147" s="41" t="s">
        <v>14</v>
      </c>
      <c r="B147" s="12">
        <v>5</v>
      </c>
      <c r="C147" s="7"/>
      <c r="D147" s="41"/>
      <c r="E147" s="41"/>
      <c r="F147" s="148">
        <f>SUM(F142:F146)</f>
        <v>235333.33</v>
      </c>
      <c r="G147" s="163">
        <f>SUM(G142:G146)</f>
        <v>6754.0700000000006</v>
      </c>
      <c r="H147" s="148">
        <f>SUM(H142:H146)</f>
        <v>17985.990000000002</v>
      </c>
      <c r="I147" s="148">
        <f>SUM(I142:I146)</f>
        <v>7154.13</v>
      </c>
      <c r="J147" s="148">
        <f>SUM(J142:J146)</f>
        <v>125</v>
      </c>
      <c r="K147" s="148">
        <f>K142+K143+K144+K145+K146</f>
        <v>32019.190000000002</v>
      </c>
      <c r="L147" s="163">
        <f>SUM(L142:L146)</f>
        <v>203314.13999999998</v>
      </c>
      <c r="M147" s="47"/>
      <c r="N147" s="47"/>
      <c r="AG147" s="45"/>
      <c r="AH147" s="45"/>
      <c r="AI147" s="45"/>
      <c r="AJ147" s="45"/>
      <c r="AK147" s="45"/>
      <c r="AL147" s="45"/>
      <c r="AM147" s="45"/>
      <c r="AN147" s="45"/>
      <c r="AO147" s="45"/>
      <c r="AP147" s="45"/>
      <c r="AQ147" s="45"/>
      <c r="AT147" s="50"/>
      <c r="AU147" s="50"/>
      <c r="AV147" s="50"/>
      <c r="AW147" s="50"/>
      <c r="AX147" s="50"/>
      <c r="AY147" s="50"/>
      <c r="AZ147" s="50"/>
      <c r="BA147" s="50"/>
      <c r="BB147" s="50"/>
      <c r="BC147" s="50"/>
      <c r="BD147" s="50"/>
      <c r="BE147" s="50"/>
      <c r="BF147" s="50"/>
      <c r="BG147" s="50"/>
      <c r="BH147" s="50"/>
      <c r="BI147" s="50"/>
      <c r="BJ147" s="50"/>
      <c r="BK147" s="50"/>
      <c r="BL147" s="50"/>
      <c r="BM147" s="50"/>
      <c r="BN147" s="50"/>
      <c r="BO147" s="50"/>
      <c r="BP147" s="50"/>
      <c r="BQ147" s="50"/>
      <c r="BR147" s="50"/>
      <c r="BS147" s="50"/>
      <c r="BT147" s="50"/>
      <c r="BU147" s="50"/>
      <c r="BV147" s="50"/>
      <c r="BW147" s="50"/>
      <c r="BX147" s="50"/>
      <c r="BY147" s="50"/>
      <c r="BZ147" s="50"/>
      <c r="CA147" s="50"/>
      <c r="CB147" s="50"/>
      <c r="CC147" s="50"/>
      <c r="CD147" s="50"/>
      <c r="CE147" s="50"/>
      <c r="CF147" s="50"/>
      <c r="CG147" s="50"/>
      <c r="CH147" s="50"/>
      <c r="CI147" s="50"/>
      <c r="CJ147" s="50"/>
      <c r="CK147" s="50"/>
      <c r="CL147" s="50"/>
      <c r="CM147" s="50"/>
      <c r="CN147" s="50"/>
      <c r="CO147" s="50"/>
      <c r="CP147" s="50"/>
      <c r="CQ147" s="50"/>
      <c r="CR147" s="50"/>
      <c r="CS147" s="50"/>
      <c r="CT147" s="50"/>
      <c r="CU147" s="50"/>
      <c r="CV147" s="50"/>
      <c r="CW147" s="50"/>
      <c r="CX147" s="50"/>
      <c r="CY147" s="50"/>
      <c r="CZ147" s="50"/>
      <c r="DA147" s="50"/>
      <c r="DB147" s="50"/>
      <c r="DC147" s="50"/>
      <c r="DD147" s="50"/>
      <c r="DE147" s="50"/>
      <c r="DF147" s="50"/>
      <c r="DG147" s="50"/>
      <c r="DH147" s="50"/>
      <c r="DI147" s="50"/>
      <c r="DJ147" s="50"/>
      <c r="DK147" s="50"/>
      <c r="DL147" s="50"/>
      <c r="DM147" s="50"/>
      <c r="DN147" s="50"/>
      <c r="DO147" s="50"/>
      <c r="DP147" s="50"/>
      <c r="DQ147" s="50"/>
      <c r="DR147" s="50"/>
      <c r="DS147" s="50"/>
      <c r="DT147" s="50"/>
      <c r="DU147" s="50"/>
      <c r="DV147" s="50"/>
      <c r="DW147" s="50"/>
      <c r="DX147" s="50"/>
      <c r="DY147" s="50"/>
      <c r="DZ147" s="50"/>
      <c r="EA147" s="50"/>
      <c r="EB147" s="50"/>
      <c r="EC147" s="50"/>
      <c r="ED147" s="50"/>
      <c r="EE147" s="50"/>
      <c r="EF147" s="50"/>
      <c r="EG147" s="50"/>
      <c r="EH147" s="50"/>
      <c r="EI147" s="50"/>
      <c r="EJ147" s="50"/>
      <c r="EK147" s="50"/>
      <c r="EL147" s="50"/>
      <c r="EM147" s="50"/>
      <c r="EN147" s="50"/>
      <c r="EO147" s="50"/>
      <c r="EP147" s="50"/>
      <c r="EQ147" s="50"/>
      <c r="ER147" s="50"/>
      <c r="ES147" s="50"/>
      <c r="ET147" s="50"/>
      <c r="EU147" s="50"/>
      <c r="EV147" s="50"/>
      <c r="EW147" s="50"/>
      <c r="EX147" s="50"/>
      <c r="EY147" s="50"/>
      <c r="EZ147" s="50"/>
      <c r="FA147" s="50"/>
      <c r="FB147" s="50"/>
      <c r="FC147" s="50"/>
      <c r="FD147" s="50"/>
      <c r="FE147" s="50"/>
      <c r="FF147" s="50"/>
      <c r="FG147" s="50"/>
      <c r="FH147" s="50"/>
      <c r="FI147" s="50"/>
      <c r="FJ147" s="50"/>
      <c r="FK147" s="50"/>
      <c r="FL147" s="50"/>
      <c r="FM147" s="50"/>
      <c r="FN147" s="50"/>
      <c r="FO147" s="50"/>
      <c r="FP147" s="50"/>
      <c r="FQ147" s="50"/>
      <c r="FR147" s="50"/>
      <c r="FS147" s="50"/>
      <c r="FT147" s="50"/>
      <c r="FU147" s="50"/>
      <c r="FV147" s="50"/>
      <c r="FW147" s="50"/>
      <c r="FX147" s="50"/>
      <c r="FY147" s="50"/>
      <c r="FZ147" s="50"/>
      <c r="GA147" s="50"/>
      <c r="GB147" s="50"/>
      <c r="GC147" s="50"/>
      <c r="GD147" s="50"/>
      <c r="GE147" s="50"/>
      <c r="GF147" s="50"/>
      <c r="GG147" s="50"/>
      <c r="GH147" s="50"/>
      <c r="GI147" s="50"/>
      <c r="GJ147" s="50"/>
      <c r="GK147" s="50"/>
      <c r="GL147" s="50"/>
      <c r="GM147" s="50"/>
      <c r="GN147" s="50"/>
      <c r="GO147" s="50"/>
      <c r="GP147" s="50"/>
      <c r="GQ147" s="50"/>
      <c r="GR147" s="50"/>
      <c r="GS147" s="50"/>
      <c r="GT147" s="50"/>
      <c r="GU147" s="50"/>
      <c r="GV147" s="50"/>
      <c r="GW147" s="50"/>
      <c r="GX147" s="50"/>
      <c r="GY147" s="50"/>
      <c r="GZ147" s="50"/>
      <c r="HA147" s="50"/>
      <c r="HB147" s="50"/>
      <c r="HC147" s="50"/>
      <c r="HD147" s="50"/>
      <c r="HE147" s="50"/>
      <c r="HF147" s="50"/>
      <c r="HG147" s="50"/>
      <c r="HH147" s="50"/>
      <c r="HI147" s="50"/>
      <c r="HJ147" s="50"/>
      <c r="HK147" s="50"/>
      <c r="HL147" s="50"/>
      <c r="HM147" s="50"/>
      <c r="HN147" s="50"/>
      <c r="HO147" s="50"/>
      <c r="HP147" s="50"/>
      <c r="HQ147" s="50"/>
      <c r="HR147" s="50"/>
      <c r="HS147" s="50"/>
      <c r="HT147" s="50"/>
      <c r="HU147" s="50"/>
      <c r="HV147" s="50"/>
      <c r="HW147" s="50"/>
      <c r="HX147" s="50"/>
      <c r="HY147" s="50"/>
      <c r="HZ147" s="50"/>
    </row>
    <row r="149" spans="1:234" s="47" customFormat="1" ht="15.75" x14ac:dyDescent="0.25">
      <c r="A149" s="39" t="s">
        <v>152</v>
      </c>
      <c r="B149" s="13"/>
      <c r="C149" s="11"/>
      <c r="D149" s="39"/>
      <c r="E149" s="39"/>
      <c r="F149" s="147"/>
      <c r="G149" s="166"/>
      <c r="H149" s="147"/>
      <c r="I149" s="147"/>
      <c r="J149" s="147"/>
      <c r="K149" s="147"/>
      <c r="L149" s="166"/>
      <c r="AT149" s="77"/>
      <c r="AU149" s="77"/>
      <c r="AV149" s="77"/>
      <c r="AW149" s="77"/>
      <c r="AX149" s="77"/>
      <c r="AY149" s="77"/>
      <c r="AZ149" s="77"/>
      <c r="BA149" s="77"/>
      <c r="BB149" s="77"/>
      <c r="BC149" s="77"/>
      <c r="BD149" s="77"/>
      <c r="BE149" s="77"/>
      <c r="BF149" s="77"/>
      <c r="BG149" s="77"/>
      <c r="BH149" s="77"/>
      <c r="BI149" s="77"/>
      <c r="BJ149" s="77"/>
      <c r="BK149" s="77"/>
      <c r="BL149" s="77"/>
      <c r="BM149" s="77"/>
      <c r="BN149" s="77"/>
      <c r="BO149" s="77"/>
      <c r="BP149" s="77"/>
      <c r="BQ149" s="77"/>
      <c r="BR149" s="77"/>
      <c r="BS149" s="77"/>
      <c r="BT149" s="77"/>
      <c r="BU149" s="77"/>
      <c r="BV149" s="77"/>
      <c r="BW149" s="77"/>
      <c r="BX149" s="77"/>
      <c r="BY149" s="77"/>
      <c r="BZ149" s="77"/>
      <c r="CA149" s="77"/>
      <c r="CB149" s="77"/>
      <c r="CC149" s="77"/>
      <c r="CD149" s="77"/>
      <c r="CE149" s="77"/>
      <c r="CF149" s="77"/>
      <c r="CG149" s="77"/>
      <c r="CH149" s="77"/>
      <c r="CI149" s="77"/>
      <c r="CJ149" s="77"/>
      <c r="CK149" s="77"/>
      <c r="CL149" s="77"/>
      <c r="CM149" s="77"/>
      <c r="CN149" s="77"/>
      <c r="CO149" s="77"/>
      <c r="CP149" s="77"/>
      <c r="CQ149" s="77"/>
      <c r="CR149" s="77"/>
      <c r="CS149" s="77"/>
      <c r="CT149" s="77"/>
      <c r="CU149" s="77"/>
      <c r="CV149" s="77"/>
      <c r="CW149" s="77"/>
      <c r="CX149" s="77"/>
      <c r="CY149" s="77"/>
      <c r="CZ149" s="77"/>
      <c r="DA149" s="77"/>
      <c r="DB149" s="77"/>
      <c r="DC149" s="77"/>
      <c r="DD149" s="77"/>
      <c r="DE149" s="77"/>
      <c r="DF149" s="77"/>
      <c r="DG149" s="77"/>
      <c r="DH149" s="77"/>
      <c r="DI149" s="77"/>
      <c r="DJ149" s="77"/>
      <c r="DK149" s="77"/>
      <c r="DL149" s="77"/>
      <c r="DM149" s="77"/>
      <c r="DN149" s="77"/>
      <c r="DO149" s="77"/>
      <c r="DP149" s="77"/>
      <c r="DQ149" s="77"/>
      <c r="DR149" s="77"/>
      <c r="DS149" s="77"/>
      <c r="DT149" s="77"/>
      <c r="DU149" s="77"/>
      <c r="DV149" s="77"/>
      <c r="DW149" s="77"/>
      <c r="DX149" s="77"/>
      <c r="DY149" s="77"/>
      <c r="DZ149" s="77"/>
      <c r="EA149" s="77"/>
      <c r="EB149" s="77"/>
      <c r="EC149" s="77"/>
      <c r="ED149" s="77"/>
      <c r="EE149" s="77"/>
      <c r="EF149" s="77"/>
      <c r="EG149" s="77"/>
      <c r="EH149" s="77"/>
      <c r="EI149" s="77"/>
      <c r="EJ149" s="77"/>
      <c r="EK149" s="77"/>
      <c r="EL149" s="77"/>
      <c r="EM149" s="77"/>
      <c r="EN149" s="77"/>
      <c r="EO149" s="77"/>
      <c r="EP149" s="77"/>
      <c r="EQ149" s="77"/>
      <c r="ER149" s="77"/>
      <c r="ES149" s="77"/>
      <c r="ET149" s="77"/>
      <c r="EU149" s="77"/>
      <c r="EV149" s="77"/>
      <c r="EW149" s="77"/>
      <c r="EX149" s="77"/>
      <c r="EY149" s="77"/>
      <c r="EZ149" s="77"/>
      <c r="FA149" s="77"/>
      <c r="FB149" s="77"/>
      <c r="FC149" s="77"/>
      <c r="FD149" s="77"/>
      <c r="FE149" s="77"/>
      <c r="FF149" s="77"/>
      <c r="FG149" s="77"/>
      <c r="FH149" s="77"/>
      <c r="FI149" s="77"/>
      <c r="FJ149" s="77"/>
      <c r="FK149" s="77"/>
      <c r="FL149" s="77"/>
      <c r="FM149" s="77"/>
      <c r="FN149" s="77"/>
      <c r="FO149" s="77"/>
      <c r="FP149" s="77"/>
      <c r="FQ149" s="77"/>
      <c r="FR149" s="77"/>
      <c r="FS149" s="77"/>
      <c r="FT149" s="77"/>
      <c r="FU149" s="77"/>
      <c r="FV149" s="77"/>
      <c r="FW149" s="77"/>
      <c r="FX149" s="77"/>
      <c r="FY149" s="77"/>
      <c r="FZ149" s="77"/>
      <c r="GA149" s="77"/>
      <c r="GB149" s="77"/>
      <c r="GC149" s="77"/>
      <c r="GD149" s="77"/>
      <c r="GE149" s="77"/>
      <c r="GF149" s="77"/>
      <c r="GG149" s="77"/>
      <c r="GH149" s="77"/>
      <c r="GI149" s="77"/>
      <c r="GJ149" s="77"/>
      <c r="GK149" s="77"/>
      <c r="GL149" s="77"/>
      <c r="GM149" s="77"/>
      <c r="GN149" s="77"/>
      <c r="GO149" s="77"/>
      <c r="GP149" s="77"/>
      <c r="GQ149" s="77"/>
      <c r="GR149" s="77"/>
      <c r="GS149" s="77"/>
      <c r="GT149" s="77"/>
      <c r="GU149" s="77"/>
      <c r="GV149" s="77"/>
      <c r="GW149" s="77"/>
      <c r="GX149" s="77"/>
      <c r="GY149" s="77"/>
      <c r="GZ149" s="77"/>
      <c r="HA149" s="77"/>
      <c r="HB149" s="77"/>
      <c r="HC149" s="77"/>
      <c r="HD149" s="77"/>
      <c r="HE149" s="77"/>
      <c r="HF149" s="77"/>
      <c r="HG149" s="77"/>
      <c r="HH149" s="77"/>
      <c r="HI149" s="77"/>
      <c r="HJ149" s="77"/>
      <c r="HK149" s="77"/>
      <c r="HL149" s="77"/>
      <c r="HM149" s="77"/>
      <c r="HN149" s="77"/>
      <c r="HO149" s="77"/>
      <c r="HP149" s="77"/>
      <c r="HQ149" s="77"/>
      <c r="HR149" s="77"/>
      <c r="HS149" s="77"/>
      <c r="HT149" s="77"/>
      <c r="HU149" s="77"/>
      <c r="HV149" s="77"/>
      <c r="HW149" s="77"/>
      <c r="HX149" s="77"/>
      <c r="HY149" s="77"/>
      <c r="HZ149" s="77"/>
    </row>
    <row r="150" spans="1:234" s="44" customFormat="1" ht="15.75" x14ac:dyDescent="0.25">
      <c r="A150" s="44" t="s">
        <v>153</v>
      </c>
      <c r="B150" s="22" t="s">
        <v>17</v>
      </c>
      <c r="C150" s="23" t="s">
        <v>73</v>
      </c>
      <c r="D150" s="24">
        <v>44594</v>
      </c>
      <c r="E150" s="112" t="s">
        <v>114</v>
      </c>
      <c r="F150" s="149">
        <v>25000</v>
      </c>
      <c r="G150" s="167">
        <v>717.5</v>
      </c>
      <c r="H150" s="149">
        <v>0</v>
      </c>
      <c r="I150" s="149">
        <v>760</v>
      </c>
      <c r="J150" s="149">
        <v>25</v>
      </c>
      <c r="K150" s="149">
        <v>1502.5</v>
      </c>
      <c r="L150" s="167">
        <v>23497.5</v>
      </c>
      <c r="AT150" s="77"/>
      <c r="AU150" s="77"/>
      <c r="AV150" s="77"/>
      <c r="AW150" s="77"/>
      <c r="AX150" s="77"/>
      <c r="AY150" s="77"/>
      <c r="AZ150" s="77"/>
      <c r="BA150" s="77"/>
      <c r="BB150" s="77"/>
      <c r="BC150" s="77"/>
      <c r="BD150" s="77"/>
      <c r="BE150" s="77"/>
      <c r="BF150" s="77"/>
      <c r="BG150" s="77"/>
      <c r="BH150" s="77"/>
      <c r="BI150" s="77"/>
      <c r="BJ150" s="77"/>
      <c r="BK150" s="77"/>
      <c r="BL150" s="77"/>
      <c r="BM150" s="77"/>
      <c r="BN150" s="77"/>
      <c r="BO150" s="77"/>
      <c r="BP150" s="77"/>
      <c r="BQ150" s="77"/>
      <c r="BR150" s="77"/>
      <c r="BS150" s="77"/>
      <c r="BT150" s="77"/>
      <c r="BU150" s="77"/>
      <c r="BV150" s="77"/>
      <c r="BW150" s="77"/>
      <c r="BX150" s="77"/>
      <c r="BY150" s="77"/>
      <c r="BZ150" s="77"/>
      <c r="CA150" s="77"/>
      <c r="CB150" s="77"/>
      <c r="CC150" s="77"/>
      <c r="CD150" s="77"/>
      <c r="CE150" s="77"/>
      <c r="CF150" s="77"/>
      <c r="CG150" s="77"/>
      <c r="CH150" s="77"/>
      <c r="CI150" s="77"/>
      <c r="CJ150" s="77"/>
      <c r="CK150" s="77"/>
      <c r="CL150" s="77"/>
      <c r="CM150" s="77"/>
      <c r="CN150" s="77"/>
      <c r="CO150" s="77"/>
      <c r="CP150" s="77"/>
      <c r="CQ150" s="77"/>
      <c r="CR150" s="77"/>
      <c r="CS150" s="77"/>
      <c r="CT150" s="77"/>
      <c r="CU150" s="77"/>
      <c r="CV150" s="77"/>
      <c r="CW150" s="77"/>
      <c r="CX150" s="77"/>
      <c r="CY150" s="77"/>
      <c r="CZ150" s="77"/>
      <c r="DA150" s="77"/>
      <c r="DB150" s="77"/>
      <c r="DC150" s="77"/>
      <c r="DD150" s="77"/>
      <c r="DE150" s="77"/>
      <c r="DF150" s="77"/>
      <c r="DG150" s="77"/>
      <c r="DH150" s="77"/>
      <c r="DI150" s="77"/>
      <c r="DJ150" s="77"/>
      <c r="DK150" s="77"/>
      <c r="DL150" s="77"/>
      <c r="DM150" s="77"/>
      <c r="DN150" s="77"/>
      <c r="DO150" s="77"/>
      <c r="DP150" s="77"/>
      <c r="DQ150" s="77"/>
      <c r="DR150" s="77"/>
      <c r="DS150" s="77"/>
      <c r="DT150" s="77"/>
      <c r="DU150" s="77"/>
      <c r="DV150" s="77"/>
      <c r="DW150" s="77"/>
      <c r="DX150" s="77"/>
      <c r="DY150" s="77"/>
      <c r="DZ150" s="77"/>
      <c r="EA150" s="77"/>
      <c r="EB150" s="77"/>
      <c r="EC150" s="77"/>
      <c r="ED150" s="77"/>
      <c r="EE150" s="77"/>
      <c r="EF150" s="77"/>
      <c r="EG150" s="77"/>
      <c r="EH150" s="77"/>
      <c r="EI150" s="77"/>
      <c r="EJ150" s="77"/>
      <c r="EK150" s="77"/>
      <c r="EL150" s="77"/>
      <c r="EM150" s="77"/>
      <c r="EN150" s="77"/>
      <c r="EO150" s="77"/>
      <c r="EP150" s="77"/>
      <c r="EQ150" s="77"/>
      <c r="ER150" s="77"/>
      <c r="ES150" s="77"/>
      <c r="ET150" s="77"/>
      <c r="EU150" s="77"/>
      <c r="EV150" s="77"/>
      <c r="EW150" s="77"/>
      <c r="EX150" s="77"/>
      <c r="EY150" s="77"/>
      <c r="EZ150" s="77"/>
      <c r="FA150" s="77"/>
      <c r="FB150" s="77"/>
      <c r="FC150" s="77"/>
      <c r="FD150" s="77"/>
      <c r="FE150" s="77"/>
      <c r="FF150" s="77"/>
      <c r="FG150" s="77"/>
      <c r="FH150" s="77"/>
      <c r="FI150" s="77"/>
      <c r="FJ150" s="77"/>
      <c r="FK150" s="77"/>
      <c r="FL150" s="77"/>
      <c r="FM150" s="77"/>
      <c r="FN150" s="77"/>
      <c r="FO150" s="77"/>
      <c r="FP150" s="77"/>
      <c r="FQ150" s="77"/>
      <c r="FR150" s="77"/>
      <c r="FS150" s="77"/>
      <c r="FT150" s="77"/>
      <c r="FU150" s="77"/>
      <c r="FV150" s="77"/>
      <c r="FW150" s="77"/>
      <c r="FX150" s="77"/>
      <c r="FY150" s="77"/>
      <c r="FZ150" s="77"/>
      <c r="GA150" s="77"/>
      <c r="GB150" s="77"/>
      <c r="GC150" s="77"/>
      <c r="GD150" s="77"/>
      <c r="GE150" s="77"/>
      <c r="GF150" s="77"/>
      <c r="GG150" s="77"/>
      <c r="GH150" s="77"/>
      <c r="GI150" s="77"/>
      <c r="GJ150" s="77"/>
      <c r="GK150" s="77"/>
      <c r="GL150" s="77"/>
      <c r="GM150" s="77"/>
      <c r="GN150" s="77"/>
      <c r="GO150" s="77"/>
      <c r="GP150" s="77"/>
      <c r="GQ150" s="77"/>
      <c r="GR150" s="77"/>
      <c r="GS150" s="77"/>
      <c r="GT150" s="77"/>
      <c r="GU150" s="77"/>
      <c r="GV150" s="77"/>
      <c r="GW150" s="77"/>
      <c r="GX150" s="77"/>
      <c r="GY150" s="77"/>
      <c r="GZ150" s="77"/>
      <c r="HA150" s="77"/>
      <c r="HB150" s="77"/>
      <c r="HC150" s="77"/>
      <c r="HD150" s="77"/>
      <c r="HE150" s="77"/>
      <c r="HF150" s="77"/>
      <c r="HG150" s="77"/>
      <c r="HH150" s="77"/>
      <c r="HI150" s="77"/>
      <c r="HJ150" s="77"/>
      <c r="HK150" s="77"/>
      <c r="HL150" s="77"/>
      <c r="HM150" s="77"/>
      <c r="HN150" s="77"/>
      <c r="HO150" s="77"/>
      <c r="HP150" s="77"/>
      <c r="HQ150" s="77"/>
      <c r="HR150" s="77"/>
      <c r="HS150" s="77"/>
      <c r="HT150" s="77"/>
      <c r="HU150" s="77"/>
      <c r="HV150" s="77"/>
      <c r="HW150" s="77"/>
      <c r="HX150" s="77"/>
      <c r="HY150" s="77"/>
      <c r="HZ150" s="77"/>
    </row>
    <row r="151" spans="1:234" s="44" customFormat="1" ht="15.75" x14ac:dyDescent="0.25">
      <c r="A151" s="44" t="s">
        <v>154</v>
      </c>
      <c r="B151" s="22" t="s">
        <v>16</v>
      </c>
      <c r="C151" s="23" t="s">
        <v>74</v>
      </c>
      <c r="D151" s="24">
        <v>44594</v>
      </c>
      <c r="E151" s="112" t="s">
        <v>114</v>
      </c>
      <c r="F151" s="149">
        <v>35000</v>
      </c>
      <c r="G151" s="167">
        <v>1004.5</v>
      </c>
      <c r="H151" s="149">
        <v>0</v>
      </c>
      <c r="I151" s="149">
        <v>1064</v>
      </c>
      <c r="J151" s="149">
        <v>25</v>
      </c>
      <c r="K151" s="149">
        <v>2093.5</v>
      </c>
      <c r="L151" s="167">
        <v>32906.5</v>
      </c>
      <c r="AT151" s="77"/>
      <c r="AU151" s="77"/>
      <c r="AV151" s="77"/>
      <c r="AW151" s="77"/>
      <c r="AX151" s="77"/>
      <c r="AY151" s="77"/>
      <c r="AZ151" s="77"/>
      <c r="BA151" s="77"/>
      <c r="BB151" s="77"/>
      <c r="BC151" s="77"/>
      <c r="BD151" s="77"/>
      <c r="BE151" s="77"/>
      <c r="BF151" s="77"/>
      <c r="BG151" s="77"/>
      <c r="BH151" s="77"/>
      <c r="BI151" s="77"/>
      <c r="BJ151" s="77"/>
      <c r="BK151" s="77"/>
      <c r="BL151" s="77"/>
      <c r="BM151" s="77"/>
      <c r="BN151" s="77"/>
      <c r="BO151" s="77"/>
      <c r="BP151" s="77"/>
      <c r="BQ151" s="77"/>
      <c r="BR151" s="77"/>
      <c r="BS151" s="77"/>
      <c r="BT151" s="77"/>
      <c r="BU151" s="77"/>
      <c r="BV151" s="77"/>
      <c r="BW151" s="77"/>
      <c r="BX151" s="77"/>
      <c r="BY151" s="77"/>
      <c r="BZ151" s="77"/>
      <c r="CA151" s="77"/>
      <c r="CB151" s="77"/>
      <c r="CC151" s="77"/>
      <c r="CD151" s="77"/>
      <c r="CE151" s="77"/>
      <c r="CF151" s="77"/>
      <c r="CG151" s="77"/>
      <c r="CH151" s="77"/>
      <c r="CI151" s="77"/>
      <c r="CJ151" s="77"/>
      <c r="CK151" s="77"/>
      <c r="CL151" s="77"/>
      <c r="CM151" s="77"/>
      <c r="CN151" s="77"/>
      <c r="CO151" s="77"/>
      <c r="CP151" s="77"/>
      <c r="CQ151" s="77"/>
      <c r="CR151" s="77"/>
      <c r="CS151" s="77"/>
      <c r="CT151" s="77"/>
      <c r="CU151" s="77"/>
      <c r="CV151" s="77"/>
      <c r="CW151" s="77"/>
      <c r="CX151" s="77"/>
      <c r="CY151" s="77"/>
      <c r="CZ151" s="77"/>
      <c r="DA151" s="77"/>
      <c r="DB151" s="77"/>
      <c r="DC151" s="77"/>
      <c r="DD151" s="77"/>
      <c r="DE151" s="77"/>
      <c r="DF151" s="77"/>
      <c r="DG151" s="77"/>
      <c r="DH151" s="77"/>
      <c r="DI151" s="77"/>
      <c r="DJ151" s="77"/>
      <c r="DK151" s="77"/>
      <c r="DL151" s="77"/>
      <c r="DM151" s="77"/>
      <c r="DN151" s="77"/>
      <c r="DO151" s="77"/>
      <c r="DP151" s="77"/>
      <c r="DQ151" s="77"/>
      <c r="DR151" s="77"/>
      <c r="DS151" s="77"/>
      <c r="DT151" s="77"/>
      <c r="DU151" s="77"/>
      <c r="DV151" s="77"/>
      <c r="DW151" s="77"/>
      <c r="DX151" s="77"/>
      <c r="DY151" s="77"/>
      <c r="DZ151" s="77"/>
      <c r="EA151" s="77"/>
      <c r="EB151" s="77"/>
      <c r="EC151" s="77"/>
      <c r="ED151" s="77"/>
      <c r="EE151" s="77"/>
      <c r="EF151" s="77"/>
      <c r="EG151" s="77"/>
      <c r="EH151" s="77"/>
      <c r="EI151" s="77"/>
      <c r="EJ151" s="77"/>
      <c r="EK151" s="77"/>
      <c r="EL151" s="77"/>
      <c r="EM151" s="77"/>
      <c r="EN151" s="77"/>
      <c r="EO151" s="77"/>
      <c r="EP151" s="77"/>
      <c r="EQ151" s="77"/>
      <c r="ER151" s="77"/>
      <c r="ES151" s="77"/>
      <c r="ET151" s="77"/>
      <c r="EU151" s="77"/>
      <c r="EV151" s="77"/>
      <c r="EW151" s="77"/>
      <c r="EX151" s="77"/>
      <c r="EY151" s="77"/>
      <c r="EZ151" s="77"/>
      <c r="FA151" s="77"/>
      <c r="FB151" s="77"/>
      <c r="FC151" s="77"/>
      <c r="FD151" s="77"/>
      <c r="FE151" s="77"/>
      <c r="FF151" s="77"/>
      <c r="FG151" s="77"/>
      <c r="FH151" s="77"/>
      <c r="FI151" s="77"/>
      <c r="FJ151" s="77"/>
      <c r="FK151" s="77"/>
      <c r="FL151" s="77"/>
      <c r="FM151" s="77"/>
      <c r="FN151" s="77"/>
      <c r="FO151" s="77"/>
      <c r="FP151" s="77"/>
      <c r="FQ151" s="77"/>
      <c r="FR151" s="77"/>
      <c r="FS151" s="77"/>
      <c r="FT151" s="77"/>
      <c r="FU151" s="77"/>
      <c r="FV151" s="77"/>
      <c r="FW151" s="77"/>
      <c r="FX151" s="77"/>
      <c r="FY151" s="77"/>
      <c r="FZ151" s="77"/>
      <c r="GA151" s="77"/>
      <c r="GB151" s="77"/>
      <c r="GC151" s="77"/>
      <c r="GD151" s="77"/>
      <c r="GE151" s="77"/>
      <c r="GF151" s="77"/>
      <c r="GG151" s="77"/>
      <c r="GH151" s="77"/>
      <c r="GI151" s="77"/>
      <c r="GJ151" s="77"/>
      <c r="GK151" s="77"/>
      <c r="GL151" s="77"/>
      <c r="GM151" s="77"/>
      <c r="GN151" s="77"/>
      <c r="GO151" s="77"/>
      <c r="GP151" s="77"/>
      <c r="GQ151" s="77"/>
      <c r="GR151" s="77"/>
      <c r="GS151" s="77"/>
      <c r="GT151" s="77"/>
      <c r="GU151" s="77"/>
      <c r="GV151" s="77"/>
      <c r="GW151" s="77"/>
      <c r="GX151" s="77"/>
      <c r="GY151" s="77"/>
      <c r="GZ151" s="77"/>
      <c r="HA151" s="77"/>
      <c r="HB151" s="77"/>
      <c r="HC151" s="77"/>
      <c r="HD151" s="77"/>
      <c r="HE151" s="77"/>
      <c r="HF151" s="77"/>
      <c r="HG151" s="77"/>
      <c r="HH151" s="77"/>
      <c r="HI151" s="77"/>
      <c r="HJ151" s="77"/>
      <c r="HK151" s="77"/>
      <c r="HL151" s="77"/>
      <c r="HM151" s="77"/>
      <c r="HN151" s="77"/>
      <c r="HO151" s="77"/>
      <c r="HP151" s="77"/>
      <c r="HQ151" s="77"/>
      <c r="HR151" s="77"/>
      <c r="HS151" s="77"/>
      <c r="HT151" s="77"/>
      <c r="HU151" s="77"/>
      <c r="HV151" s="77"/>
      <c r="HW151" s="77"/>
      <c r="HX151" s="77"/>
      <c r="HY151" s="77"/>
      <c r="HZ151" s="77"/>
    </row>
    <row r="152" spans="1:234" s="44" customFormat="1" ht="15.75" x14ac:dyDescent="0.25">
      <c r="A152" s="44" t="s">
        <v>155</v>
      </c>
      <c r="B152" s="22" t="s">
        <v>16</v>
      </c>
      <c r="C152" s="23" t="s">
        <v>74</v>
      </c>
      <c r="D152" s="24">
        <v>44594</v>
      </c>
      <c r="E152" s="112" t="s">
        <v>114</v>
      </c>
      <c r="F152" s="149">
        <v>35000</v>
      </c>
      <c r="G152" s="167">
        <v>1004.5</v>
      </c>
      <c r="H152" s="149">
        <v>0</v>
      </c>
      <c r="I152" s="149">
        <v>1064</v>
      </c>
      <c r="J152" s="149">
        <v>1105</v>
      </c>
      <c r="K152" s="149">
        <v>3173.5</v>
      </c>
      <c r="L152" s="167">
        <v>31826.5</v>
      </c>
      <c r="AT152" s="77"/>
      <c r="AU152" s="77"/>
      <c r="AV152" s="77"/>
      <c r="AW152" s="77"/>
      <c r="AX152" s="77"/>
      <c r="AY152" s="77"/>
      <c r="AZ152" s="77"/>
      <c r="BA152" s="77"/>
      <c r="BB152" s="77"/>
      <c r="BC152" s="77"/>
      <c r="BD152" s="77"/>
      <c r="BE152" s="77"/>
      <c r="BF152" s="77"/>
      <c r="BG152" s="77"/>
      <c r="BH152" s="77"/>
      <c r="BI152" s="77"/>
      <c r="BJ152" s="77"/>
      <c r="BK152" s="77"/>
      <c r="BL152" s="77"/>
      <c r="BM152" s="77"/>
      <c r="BN152" s="77"/>
      <c r="BO152" s="77"/>
      <c r="BP152" s="77"/>
      <c r="BQ152" s="77"/>
      <c r="BR152" s="77"/>
      <c r="BS152" s="77"/>
      <c r="BT152" s="77"/>
      <c r="BU152" s="77"/>
      <c r="BV152" s="77"/>
      <c r="BW152" s="77"/>
      <c r="BX152" s="77"/>
      <c r="BY152" s="77"/>
      <c r="BZ152" s="77"/>
      <c r="CA152" s="77"/>
      <c r="CB152" s="77"/>
      <c r="CC152" s="77"/>
      <c r="CD152" s="77"/>
      <c r="CE152" s="77"/>
      <c r="CF152" s="77"/>
      <c r="CG152" s="77"/>
      <c r="CH152" s="77"/>
      <c r="CI152" s="77"/>
      <c r="CJ152" s="77"/>
      <c r="CK152" s="77"/>
      <c r="CL152" s="77"/>
      <c r="CM152" s="77"/>
      <c r="CN152" s="77"/>
      <c r="CO152" s="77"/>
      <c r="CP152" s="77"/>
      <c r="CQ152" s="77"/>
      <c r="CR152" s="77"/>
      <c r="CS152" s="77"/>
      <c r="CT152" s="77"/>
      <c r="CU152" s="77"/>
      <c r="CV152" s="77"/>
      <c r="CW152" s="77"/>
      <c r="CX152" s="77"/>
      <c r="CY152" s="77"/>
      <c r="CZ152" s="77"/>
      <c r="DA152" s="77"/>
      <c r="DB152" s="77"/>
      <c r="DC152" s="77"/>
      <c r="DD152" s="77"/>
      <c r="DE152" s="77"/>
      <c r="DF152" s="77"/>
      <c r="DG152" s="77"/>
      <c r="DH152" s="77"/>
      <c r="DI152" s="77"/>
      <c r="DJ152" s="77"/>
      <c r="DK152" s="77"/>
      <c r="DL152" s="77"/>
      <c r="DM152" s="77"/>
      <c r="DN152" s="77"/>
      <c r="DO152" s="77"/>
      <c r="DP152" s="77"/>
      <c r="DQ152" s="77"/>
      <c r="DR152" s="77"/>
      <c r="DS152" s="77"/>
      <c r="DT152" s="77"/>
      <c r="DU152" s="77"/>
      <c r="DV152" s="77"/>
      <c r="DW152" s="77"/>
      <c r="DX152" s="77"/>
      <c r="DY152" s="77"/>
      <c r="DZ152" s="77"/>
      <c r="EA152" s="77"/>
      <c r="EB152" s="77"/>
      <c r="EC152" s="77"/>
      <c r="ED152" s="77"/>
      <c r="EE152" s="77"/>
      <c r="EF152" s="77"/>
      <c r="EG152" s="77"/>
      <c r="EH152" s="77"/>
      <c r="EI152" s="77"/>
      <c r="EJ152" s="77"/>
      <c r="EK152" s="77"/>
      <c r="EL152" s="77"/>
      <c r="EM152" s="77"/>
      <c r="EN152" s="77"/>
      <c r="EO152" s="77"/>
      <c r="EP152" s="77"/>
      <c r="EQ152" s="77"/>
      <c r="ER152" s="77"/>
      <c r="ES152" s="77"/>
      <c r="ET152" s="77"/>
      <c r="EU152" s="77"/>
      <c r="EV152" s="77"/>
      <c r="EW152" s="77"/>
      <c r="EX152" s="77"/>
      <c r="EY152" s="77"/>
      <c r="EZ152" s="77"/>
      <c r="FA152" s="77"/>
      <c r="FB152" s="77"/>
      <c r="FC152" s="77"/>
      <c r="FD152" s="77"/>
      <c r="FE152" s="77"/>
      <c r="FF152" s="77"/>
      <c r="FG152" s="77"/>
      <c r="FH152" s="77"/>
      <c r="FI152" s="77"/>
      <c r="FJ152" s="77"/>
      <c r="FK152" s="77"/>
      <c r="FL152" s="77"/>
      <c r="FM152" s="77"/>
      <c r="FN152" s="77"/>
      <c r="FO152" s="77"/>
      <c r="FP152" s="77"/>
      <c r="FQ152" s="77"/>
      <c r="FR152" s="77"/>
      <c r="FS152" s="77"/>
      <c r="FT152" s="77"/>
      <c r="FU152" s="77"/>
      <c r="FV152" s="77"/>
      <c r="FW152" s="77"/>
      <c r="FX152" s="77"/>
      <c r="FY152" s="77"/>
      <c r="FZ152" s="77"/>
      <c r="GA152" s="77"/>
      <c r="GB152" s="77"/>
      <c r="GC152" s="77"/>
      <c r="GD152" s="77"/>
      <c r="GE152" s="77"/>
      <c r="GF152" s="77"/>
      <c r="GG152" s="77"/>
      <c r="GH152" s="77"/>
      <c r="GI152" s="77"/>
      <c r="GJ152" s="77"/>
      <c r="GK152" s="77"/>
      <c r="GL152" s="77"/>
      <c r="GM152" s="77"/>
      <c r="GN152" s="77"/>
      <c r="GO152" s="77"/>
      <c r="GP152" s="77"/>
      <c r="GQ152" s="77"/>
      <c r="GR152" s="77"/>
      <c r="GS152" s="77"/>
      <c r="GT152" s="77"/>
      <c r="GU152" s="77"/>
      <c r="GV152" s="77"/>
      <c r="GW152" s="77"/>
      <c r="GX152" s="77"/>
      <c r="GY152" s="77"/>
      <c r="GZ152" s="77"/>
      <c r="HA152" s="77"/>
      <c r="HB152" s="77"/>
      <c r="HC152" s="77"/>
      <c r="HD152" s="77"/>
      <c r="HE152" s="77"/>
      <c r="HF152" s="77"/>
      <c r="HG152" s="77"/>
      <c r="HH152" s="77"/>
      <c r="HI152" s="77"/>
      <c r="HJ152" s="77"/>
      <c r="HK152" s="77"/>
      <c r="HL152" s="77"/>
      <c r="HM152" s="77"/>
      <c r="HN152" s="77"/>
      <c r="HO152" s="77"/>
      <c r="HP152" s="77"/>
      <c r="HQ152" s="77"/>
      <c r="HR152" s="77"/>
      <c r="HS152" s="77"/>
      <c r="HT152" s="77"/>
      <c r="HU152" s="77"/>
      <c r="HV152" s="77"/>
      <c r="HW152" s="77"/>
      <c r="HX152" s="77"/>
      <c r="HY152" s="77"/>
      <c r="HZ152" s="77"/>
    </row>
    <row r="153" spans="1:234" s="44" customFormat="1" ht="15.75" x14ac:dyDescent="0.25">
      <c r="A153" s="44" t="s">
        <v>156</v>
      </c>
      <c r="B153" s="22" t="s">
        <v>157</v>
      </c>
      <c r="C153" s="23" t="s">
        <v>74</v>
      </c>
      <c r="D153" s="24">
        <v>44594</v>
      </c>
      <c r="E153" s="112" t="s">
        <v>114</v>
      </c>
      <c r="F153" s="149">
        <v>25000</v>
      </c>
      <c r="G153" s="167">
        <v>717.5</v>
      </c>
      <c r="H153" s="149">
        <v>0</v>
      </c>
      <c r="I153" s="149">
        <v>760</v>
      </c>
      <c r="J153" s="149">
        <v>25</v>
      </c>
      <c r="K153" s="149">
        <v>1502.5</v>
      </c>
      <c r="L153" s="167">
        <v>23497.5</v>
      </c>
      <c r="AT153" s="77"/>
      <c r="AU153" s="77"/>
      <c r="AV153" s="77"/>
      <c r="AW153" s="77"/>
      <c r="AX153" s="77"/>
      <c r="AY153" s="77"/>
      <c r="AZ153" s="77"/>
      <c r="BA153" s="77"/>
      <c r="BB153" s="77"/>
      <c r="BC153" s="77"/>
      <c r="BD153" s="77"/>
      <c r="BE153" s="77"/>
      <c r="BF153" s="77"/>
      <c r="BG153" s="77"/>
      <c r="BH153" s="77"/>
      <c r="BI153" s="77"/>
      <c r="BJ153" s="77"/>
      <c r="BK153" s="77"/>
      <c r="BL153" s="77"/>
      <c r="BM153" s="77"/>
      <c r="BN153" s="77"/>
      <c r="BO153" s="77"/>
      <c r="BP153" s="77"/>
      <c r="BQ153" s="77"/>
      <c r="BR153" s="77"/>
      <c r="BS153" s="77"/>
      <c r="BT153" s="77"/>
      <c r="BU153" s="77"/>
      <c r="BV153" s="77"/>
      <c r="BW153" s="77"/>
      <c r="BX153" s="77"/>
      <c r="BY153" s="77"/>
      <c r="BZ153" s="77"/>
      <c r="CA153" s="77"/>
      <c r="CB153" s="77"/>
      <c r="CC153" s="77"/>
      <c r="CD153" s="77"/>
      <c r="CE153" s="77"/>
      <c r="CF153" s="77"/>
      <c r="CG153" s="77"/>
      <c r="CH153" s="77"/>
      <c r="CI153" s="77"/>
      <c r="CJ153" s="77"/>
      <c r="CK153" s="77"/>
      <c r="CL153" s="77"/>
      <c r="CM153" s="77"/>
      <c r="CN153" s="77"/>
      <c r="CO153" s="77"/>
      <c r="CP153" s="77"/>
      <c r="CQ153" s="77"/>
      <c r="CR153" s="77"/>
      <c r="CS153" s="77"/>
      <c r="CT153" s="77"/>
      <c r="CU153" s="77"/>
      <c r="CV153" s="77"/>
      <c r="CW153" s="77"/>
      <c r="CX153" s="77"/>
      <c r="CY153" s="77"/>
      <c r="CZ153" s="77"/>
      <c r="DA153" s="77"/>
      <c r="DB153" s="77"/>
      <c r="DC153" s="77"/>
      <c r="DD153" s="77"/>
      <c r="DE153" s="77"/>
      <c r="DF153" s="77"/>
      <c r="DG153" s="77"/>
      <c r="DH153" s="77"/>
      <c r="DI153" s="77"/>
      <c r="DJ153" s="77"/>
      <c r="DK153" s="77"/>
      <c r="DL153" s="77"/>
      <c r="DM153" s="77"/>
      <c r="DN153" s="77"/>
      <c r="DO153" s="77"/>
      <c r="DP153" s="77"/>
      <c r="DQ153" s="77"/>
      <c r="DR153" s="77"/>
      <c r="DS153" s="77"/>
      <c r="DT153" s="77"/>
      <c r="DU153" s="77"/>
      <c r="DV153" s="77"/>
      <c r="DW153" s="77"/>
      <c r="DX153" s="77"/>
      <c r="DY153" s="77"/>
      <c r="DZ153" s="77"/>
      <c r="EA153" s="77"/>
      <c r="EB153" s="77"/>
      <c r="EC153" s="77"/>
      <c r="ED153" s="77"/>
      <c r="EE153" s="77"/>
      <c r="EF153" s="77"/>
      <c r="EG153" s="77"/>
      <c r="EH153" s="77"/>
      <c r="EI153" s="77"/>
      <c r="EJ153" s="77"/>
      <c r="EK153" s="77"/>
      <c r="EL153" s="77"/>
      <c r="EM153" s="77"/>
      <c r="EN153" s="77"/>
      <c r="EO153" s="77"/>
      <c r="EP153" s="77"/>
      <c r="EQ153" s="77"/>
      <c r="ER153" s="77"/>
      <c r="ES153" s="77"/>
      <c r="ET153" s="77"/>
      <c r="EU153" s="77"/>
      <c r="EV153" s="77"/>
      <c r="EW153" s="77"/>
      <c r="EX153" s="77"/>
      <c r="EY153" s="77"/>
      <c r="EZ153" s="77"/>
      <c r="FA153" s="77"/>
      <c r="FB153" s="77"/>
      <c r="FC153" s="77"/>
      <c r="FD153" s="77"/>
      <c r="FE153" s="77"/>
      <c r="FF153" s="77"/>
      <c r="FG153" s="77"/>
      <c r="FH153" s="77"/>
      <c r="FI153" s="77"/>
      <c r="FJ153" s="77"/>
      <c r="FK153" s="77"/>
      <c r="FL153" s="77"/>
      <c r="FM153" s="77"/>
      <c r="FN153" s="77"/>
      <c r="FO153" s="77"/>
      <c r="FP153" s="77"/>
      <c r="FQ153" s="77"/>
      <c r="FR153" s="77"/>
      <c r="FS153" s="77"/>
      <c r="FT153" s="77"/>
      <c r="FU153" s="77"/>
      <c r="FV153" s="77"/>
      <c r="FW153" s="77"/>
      <c r="FX153" s="77"/>
      <c r="FY153" s="77"/>
      <c r="FZ153" s="77"/>
      <c r="GA153" s="77"/>
      <c r="GB153" s="77"/>
      <c r="GC153" s="77"/>
      <c r="GD153" s="77"/>
      <c r="GE153" s="77"/>
      <c r="GF153" s="77"/>
      <c r="GG153" s="77"/>
      <c r="GH153" s="77"/>
      <c r="GI153" s="77"/>
      <c r="GJ153" s="77"/>
      <c r="GK153" s="77"/>
      <c r="GL153" s="77"/>
      <c r="GM153" s="77"/>
      <c r="GN153" s="77"/>
      <c r="GO153" s="77"/>
      <c r="GP153" s="77"/>
      <c r="GQ153" s="77"/>
      <c r="GR153" s="77"/>
      <c r="GS153" s="77"/>
      <c r="GT153" s="77"/>
      <c r="GU153" s="77"/>
      <c r="GV153" s="77"/>
      <c r="GW153" s="77"/>
      <c r="GX153" s="77"/>
      <c r="GY153" s="77"/>
      <c r="GZ153" s="77"/>
      <c r="HA153" s="77"/>
      <c r="HB153" s="77"/>
      <c r="HC153" s="77"/>
      <c r="HD153" s="77"/>
      <c r="HE153" s="77"/>
      <c r="HF153" s="77"/>
      <c r="HG153" s="77"/>
      <c r="HH153" s="77"/>
      <c r="HI153" s="77"/>
      <c r="HJ153" s="77"/>
      <c r="HK153" s="77"/>
      <c r="HL153" s="77"/>
      <c r="HM153" s="77"/>
      <c r="HN153" s="77"/>
      <c r="HO153" s="77"/>
      <c r="HP153" s="77"/>
      <c r="HQ153" s="77"/>
      <c r="HR153" s="77"/>
      <c r="HS153" s="77"/>
      <c r="HT153" s="77"/>
      <c r="HU153" s="77"/>
      <c r="HV153" s="77"/>
      <c r="HW153" s="77"/>
      <c r="HX153" s="77"/>
      <c r="HY153" s="77"/>
      <c r="HZ153" s="77"/>
    </row>
    <row r="154" spans="1:234" s="44" customFormat="1" ht="15.75" x14ac:dyDescent="0.25">
      <c r="A154" s="44" t="s">
        <v>182</v>
      </c>
      <c r="B154" s="22" t="s">
        <v>56</v>
      </c>
      <c r="C154" s="23" t="s">
        <v>73</v>
      </c>
      <c r="D154" s="24">
        <v>44594</v>
      </c>
      <c r="E154" s="112" t="s">
        <v>114</v>
      </c>
      <c r="F154" s="149">
        <v>100000</v>
      </c>
      <c r="G154" s="167">
        <v>2870</v>
      </c>
      <c r="H154" s="149">
        <v>5379.72</v>
      </c>
      <c r="I154" s="149">
        <v>3040</v>
      </c>
      <c r="J154" s="149">
        <v>25</v>
      </c>
      <c r="K154" s="149">
        <v>11314.72</v>
      </c>
      <c r="L154" s="167">
        <v>88685.28</v>
      </c>
      <c r="AT154" s="77"/>
      <c r="AU154" s="77"/>
      <c r="AV154" s="77"/>
      <c r="AW154" s="77"/>
      <c r="AX154" s="77"/>
      <c r="AY154" s="77"/>
      <c r="AZ154" s="77"/>
      <c r="BA154" s="77"/>
      <c r="BB154" s="77"/>
      <c r="BC154" s="77"/>
      <c r="BD154" s="77"/>
      <c r="BE154" s="77"/>
      <c r="BF154" s="77"/>
      <c r="BG154" s="77"/>
      <c r="BH154" s="77"/>
      <c r="BI154" s="77"/>
      <c r="BJ154" s="77"/>
      <c r="BK154" s="77"/>
      <c r="BL154" s="77"/>
      <c r="BM154" s="77"/>
      <c r="BN154" s="77"/>
      <c r="BO154" s="77"/>
      <c r="BP154" s="77"/>
      <c r="BQ154" s="77"/>
      <c r="BR154" s="77"/>
      <c r="BS154" s="77"/>
      <c r="BT154" s="77"/>
      <c r="BU154" s="77"/>
      <c r="BV154" s="77"/>
      <c r="BW154" s="77"/>
      <c r="BX154" s="77"/>
      <c r="BY154" s="77"/>
      <c r="BZ154" s="77"/>
      <c r="CA154" s="77"/>
      <c r="CB154" s="77"/>
      <c r="CC154" s="77"/>
      <c r="CD154" s="77"/>
      <c r="CE154" s="77"/>
      <c r="CF154" s="77"/>
      <c r="CG154" s="77"/>
      <c r="CH154" s="77"/>
      <c r="CI154" s="77"/>
      <c r="CJ154" s="77"/>
      <c r="CK154" s="77"/>
      <c r="CL154" s="77"/>
      <c r="CM154" s="77"/>
      <c r="CN154" s="77"/>
      <c r="CO154" s="77"/>
      <c r="CP154" s="77"/>
      <c r="CQ154" s="77"/>
      <c r="CR154" s="77"/>
      <c r="CS154" s="77"/>
      <c r="CT154" s="77"/>
      <c r="CU154" s="77"/>
      <c r="CV154" s="77"/>
      <c r="CW154" s="77"/>
      <c r="CX154" s="77"/>
      <c r="CY154" s="77"/>
      <c r="CZ154" s="77"/>
      <c r="DA154" s="77"/>
      <c r="DB154" s="77"/>
      <c r="DC154" s="77"/>
      <c r="DD154" s="77"/>
      <c r="DE154" s="77"/>
      <c r="DF154" s="77"/>
      <c r="DG154" s="77"/>
      <c r="DH154" s="77"/>
      <c r="DI154" s="77"/>
      <c r="DJ154" s="77"/>
      <c r="DK154" s="77"/>
      <c r="DL154" s="77"/>
      <c r="DM154" s="77"/>
      <c r="DN154" s="77"/>
      <c r="DO154" s="77"/>
      <c r="DP154" s="77"/>
      <c r="DQ154" s="77"/>
      <c r="DR154" s="77"/>
      <c r="DS154" s="77"/>
      <c r="DT154" s="77"/>
      <c r="DU154" s="77"/>
      <c r="DV154" s="77"/>
      <c r="DW154" s="77"/>
      <c r="DX154" s="77"/>
      <c r="DY154" s="77"/>
      <c r="DZ154" s="77"/>
      <c r="EA154" s="77"/>
      <c r="EB154" s="77"/>
      <c r="EC154" s="77"/>
      <c r="ED154" s="77"/>
      <c r="EE154" s="77"/>
      <c r="EF154" s="77"/>
      <c r="EG154" s="77"/>
      <c r="EH154" s="77"/>
      <c r="EI154" s="77"/>
      <c r="EJ154" s="77"/>
      <c r="EK154" s="77"/>
      <c r="EL154" s="77"/>
      <c r="EM154" s="77"/>
      <c r="EN154" s="77"/>
      <c r="EO154" s="77"/>
      <c r="EP154" s="77"/>
      <c r="EQ154" s="77"/>
      <c r="ER154" s="77"/>
      <c r="ES154" s="77"/>
      <c r="ET154" s="77"/>
      <c r="EU154" s="77"/>
      <c r="EV154" s="77"/>
      <c r="EW154" s="77"/>
      <c r="EX154" s="77"/>
      <c r="EY154" s="77"/>
      <c r="EZ154" s="77"/>
      <c r="FA154" s="77"/>
      <c r="FB154" s="77"/>
      <c r="FC154" s="77"/>
      <c r="FD154" s="77"/>
      <c r="FE154" s="77"/>
      <c r="FF154" s="77"/>
      <c r="FG154" s="77"/>
      <c r="FH154" s="77"/>
      <c r="FI154" s="77"/>
      <c r="FJ154" s="77"/>
      <c r="FK154" s="77"/>
      <c r="FL154" s="77"/>
      <c r="FM154" s="77"/>
      <c r="FN154" s="77"/>
      <c r="FO154" s="77"/>
      <c r="FP154" s="77"/>
      <c r="FQ154" s="77"/>
      <c r="FR154" s="77"/>
      <c r="FS154" s="77"/>
      <c r="FT154" s="77"/>
      <c r="FU154" s="77"/>
      <c r="FV154" s="77"/>
      <c r="FW154" s="77"/>
      <c r="FX154" s="77"/>
      <c r="FY154" s="77"/>
      <c r="FZ154" s="77"/>
      <c r="GA154" s="77"/>
      <c r="GB154" s="77"/>
      <c r="GC154" s="77"/>
      <c r="GD154" s="77"/>
      <c r="GE154" s="77"/>
      <c r="GF154" s="77"/>
      <c r="GG154" s="77"/>
      <c r="GH154" s="77"/>
      <c r="GI154" s="77"/>
      <c r="GJ154" s="77"/>
      <c r="GK154" s="77"/>
      <c r="GL154" s="77"/>
      <c r="GM154" s="77"/>
      <c r="GN154" s="77"/>
      <c r="GO154" s="77"/>
      <c r="GP154" s="77"/>
      <c r="GQ154" s="77"/>
      <c r="GR154" s="77"/>
      <c r="GS154" s="77"/>
      <c r="GT154" s="77"/>
      <c r="GU154" s="77"/>
      <c r="GV154" s="77"/>
      <c r="GW154" s="77"/>
      <c r="GX154" s="77"/>
      <c r="GY154" s="77"/>
      <c r="GZ154" s="77"/>
      <c r="HA154" s="77"/>
      <c r="HB154" s="77"/>
      <c r="HC154" s="77"/>
      <c r="HD154" s="77"/>
      <c r="HE154" s="77"/>
      <c r="HF154" s="77"/>
      <c r="HG154" s="77"/>
      <c r="HH154" s="77"/>
      <c r="HI154" s="77"/>
      <c r="HJ154" s="77"/>
      <c r="HK154" s="77"/>
      <c r="HL154" s="77"/>
      <c r="HM154" s="77"/>
      <c r="HN154" s="77"/>
      <c r="HO154" s="77"/>
      <c r="HP154" s="77"/>
      <c r="HQ154" s="77"/>
      <c r="HR154" s="77"/>
      <c r="HS154" s="77"/>
      <c r="HT154" s="77"/>
      <c r="HU154" s="77"/>
      <c r="HV154" s="77"/>
      <c r="HW154" s="77"/>
      <c r="HX154" s="77"/>
      <c r="HY154" s="77"/>
      <c r="HZ154" s="77"/>
    </row>
    <row r="155" spans="1:234" s="68" customFormat="1" ht="15.75" x14ac:dyDescent="0.25">
      <c r="A155" s="68" t="s">
        <v>14</v>
      </c>
      <c r="B155" s="93">
        <v>5</v>
      </c>
      <c r="C155" s="74"/>
      <c r="D155" s="115"/>
      <c r="E155" s="116"/>
      <c r="F155" s="152">
        <f>SUM(F150:F154)</f>
        <v>220000</v>
      </c>
      <c r="G155" s="159">
        <f t="shared" ref="G155:L155" si="20">SUM(G150:G154)</f>
        <v>6314</v>
      </c>
      <c r="H155" s="152">
        <f t="shared" si="20"/>
        <v>5379.72</v>
      </c>
      <c r="I155" s="152">
        <f t="shared" si="20"/>
        <v>6688</v>
      </c>
      <c r="J155" s="152">
        <f t="shared" si="20"/>
        <v>1205</v>
      </c>
      <c r="K155" s="152">
        <f t="shared" si="20"/>
        <v>19586.72</v>
      </c>
      <c r="L155" s="152">
        <f t="shared" si="20"/>
        <v>200413.28</v>
      </c>
      <c r="M155" s="40"/>
      <c r="N155" s="40"/>
      <c r="O155" s="40"/>
      <c r="P155" s="40"/>
      <c r="Q155" s="40"/>
      <c r="R155" s="40"/>
      <c r="S155" s="40"/>
      <c r="T155" s="40"/>
      <c r="U155" s="40"/>
      <c r="V155" s="40"/>
      <c r="W155" s="40"/>
      <c r="X155" s="40"/>
      <c r="Y155" s="40"/>
      <c r="Z155" s="40"/>
      <c r="AA155" s="40"/>
      <c r="AB155" s="40"/>
      <c r="AC155" s="40"/>
      <c r="AD155" s="40"/>
      <c r="AE155" s="40"/>
      <c r="AF155" s="40"/>
      <c r="AG155" s="40"/>
      <c r="AH155" s="40"/>
      <c r="AI155" s="40"/>
      <c r="AJ155" s="40"/>
      <c r="AK155" s="40"/>
      <c r="AL155" s="40"/>
      <c r="AT155" s="117"/>
      <c r="AU155" s="117"/>
      <c r="AV155" s="117"/>
      <c r="AW155" s="117"/>
      <c r="AX155" s="117"/>
      <c r="AY155" s="117"/>
      <c r="AZ155" s="117"/>
      <c r="BA155" s="117"/>
      <c r="BB155" s="117"/>
      <c r="BC155" s="117"/>
      <c r="BD155" s="117"/>
      <c r="BE155" s="117"/>
      <c r="BF155" s="117"/>
      <c r="BG155" s="117"/>
      <c r="BH155" s="117"/>
      <c r="BI155" s="117"/>
      <c r="BJ155" s="117"/>
      <c r="BK155" s="117"/>
      <c r="BL155" s="117"/>
      <c r="BM155" s="117"/>
      <c r="BN155" s="117"/>
      <c r="BO155" s="117"/>
      <c r="BP155" s="117"/>
      <c r="BQ155" s="117"/>
      <c r="BR155" s="117"/>
      <c r="BS155" s="117"/>
      <c r="BT155" s="117"/>
      <c r="BU155" s="117"/>
      <c r="BV155" s="117"/>
      <c r="BW155" s="117"/>
      <c r="BX155" s="117"/>
      <c r="BY155" s="117"/>
      <c r="BZ155" s="117"/>
      <c r="CA155" s="117"/>
      <c r="CB155" s="117"/>
      <c r="CC155" s="117"/>
      <c r="CD155" s="117"/>
      <c r="CE155" s="117"/>
      <c r="CF155" s="117"/>
      <c r="CG155" s="117"/>
      <c r="CH155" s="117"/>
      <c r="CI155" s="117"/>
      <c r="CJ155" s="117"/>
      <c r="CK155" s="117"/>
      <c r="CL155" s="117"/>
      <c r="CM155" s="117"/>
      <c r="CN155" s="117"/>
      <c r="CO155" s="117"/>
      <c r="CP155" s="117"/>
      <c r="CQ155" s="117"/>
      <c r="CR155" s="117"/>
      <c r="CS155" s="117"/>
      <c r="CT155" s="117"/>
      <c r="CU155" s="117"/>
      <c r="CV155" s="117"/>
      <c r="CW155" s="117"/>
      <c r="CX155" s="117"/>
      <c r="CY155" s="117"/>
      <c r="CZ155" s="117"/>
      <c r="DA155" s="117"/>
      <c r="DB155" s="117"/>
      <c r="DC155" s="117"/>
      <c r="DD155" s="117"/>
      <c r="DE155" s="117"/>
      <c r="DF155" s="117"/>
      <c r="DG155" s="117"/>
      <c r="DH155" s="117"/>
      <c r="DI155" s="117"/>
      <c r="DJ155" s="117"/>
      <c r="DK155" s="117"/>
      <c r="DL155" s="117"/>
      <c r="DM155" s="117"/>
      <c r="DN155" s="117"/>
      <c r="DO155" s="117"/>
      <c r="DP155" s="117"/>
      <c r="DQ155" s="117"/>
      <c r="DR155" s="117"/>
      <c r="DS155" s="117"/>
      <c r="DT155" s="117"/>
      <c r="DU155" s="117"/>
      <c r="DV155" s="117"/>
      <c r="DW155" s="117"/>
      <c r="DX155" s="117"/>
      <c r="DY155" s="117"/>
      <c r="DZ155" s="117"/>
      <c r="EA155" s="117"/>
      <c r="EB155" s="117"/>
      <c r="EC155" s="117"/>
      <c r="ED155" s="117"/>
      <c r="EE155" s="117"/>
      <c r="EF155" s="117"/>
      <c r="EG155" s="117"/>
      <c r="EH155" s="117"/>
      <c r="EI155" s="117"/>
      <c r="EJ155" s="117"/>
      <c r="EK155" s="117"/>
      <c r="EL155" s="117"/>
      <c r="EM155" s="117"/>
      <c r="EN155" s="117"/>
      <c r="EO155" s="117"/>
      <c r="EP155" s="117"/>
      <c r="EQ155" s="117"/>
      <c r="ER155" s="117"/>
      <c r="ES155" s="117"/>
      <c r="ET155" s="117"/>
      <c r="EU155" s="117"/>
      <c r="EV155" s="117"/>
      <c r="EW155" s="117"/>
      <c r="EX155" s="117"/>
      <c r="EY155" s="117"/>
      <c r="EZ155" s="117"/>
      <c r="FA155" s="117"/>
      <c r="FB155" s="117"/>
      <c r="FC155" s="117"/>
      <c r="FD155" s="117"/>
      <c r="FE155" s="117"/>
      <c r="FF155" s="117"/>
      <c r="FG155" s="117"/>
      <c r="FH155" s="117"/>
      <c r="FI155" s="117"/>
      <c r="FJ155" s="117"/>
      <c r="FK155" s="117"/>
      <c r="FL155" s="117"/>
      <c r="FM155" s="117"/>
      <c r="FN155" s="117"/>
      <c r="FO155" s="117"/>
      <c r="FP155" s="117"/>
      <c r="FQ155" s="117"/>
      <c r="FR155" s="117"/>
      <c r="FS155" s="117"/>
      <c r="FT155" s="117"/>
      <c r="FU155" s="117"/>
      <c r="FV155" s="117"/>
      <c r="FW155" s="117"/>
      <c r="FX155" s="117"/>
      <c r="FY155" s="117"/>
      <c r="FZ155" s="117"/>
      <c r="GA155" s="117"/>
      <c r="GB155" s="117"/>
      <c r="GC155" s="117"/>
      <c r="GD155" s="117"/>
      <c r="GE155" s="117"/>
      <c r="GF155" s="117"/>
      <c r="GG155" s="117"/>
      <c r="GH155" s="117"/>
      <c r="GI155" s="117"/>
      <c r="GJ155" s="117"/>
      <c r="GK155" s="117"/>
      <c r="GL155" s="117"/>
      <c r="GM155" s="117"/>
      <c r="GN155" s="117"/>
      <c r="GO155" s="117"/>
      <c r="GP155" s="117"/>
      <c r="GQ155" s="117"/>
      <c r="GR155" s="117"/>
      <c r="GS155" s="117"/>
      <c r="GT155" s="117"/>
      <c r="GU155" s="117"/>
      <c r="GV155" s="117"/>
      <c r="GW155" s="117"/>
      <c r="GX155" s="117"/>
      <c r="GY155" s="117"/>
      <c r="GZ155" s="117"/>
      <c r="HA155" s="117"/>
      <c r="HB155" s="117"/>
      <c r="HC155" s="117"/>
      <c r="HD155" s="117"/>
      <c r="HE155" s="117"/>
      <c r="HF155" s="117"/>
      <c r="HG155" s="117"/>
      <c r="HH155" s="117"/>
      <c r="HI155" s="117"/>
      <c r="HJ155" s="117"/>
      <c r="HK155" s="117"/>
      <c r="HL155" s="117"/>
      <c r="HM155" s="117"/>
      <c r="HN155" s="117"/>
      <c r="HO155" s="117"/>
      <c r="HP155" s="117"/>
      <c r="HQ155" s="117"/>
      <c r="HR155" s="117"/>
      <c r="HS155" s="117"/>
      <c r="HT155" s="117"/>
      <c r="HU155" s="117"/>
      <c r="HV155" s="117"/>
      <c r="HW155" s="117"/>
      <c r="HX155" s="117"/>
      <c r="HY155" s="117"/>
      <c r="HZ155" s="117"/>
    </row>
    <row r="157" spans="1:234" ht="15.75" x14ac:dyDescent="0.25">
      <c r="A157" s="37" t="s">
        <v>69</v>
      </c>
      <c r="C157" s="42"/>
      <c r="F157" s="133"/>
      <c r="J157" s="133"/>
      <c r="AG157" s="45"/>
      <c r="AH157" s="45"/>
      <c r="AI157" s="45"/>
      <c r="AJ157" s="45"/>
      <c r="AK157" s="45"/>
      <c r="AL157" s="45"/>
      <c r="AM157" s="45"/>
      <c r="AN157" s="45"/>
      <c r="AO157" s="45"/>
      <c r="AP157" s="45"/>
      <c r="AQ157" s="45"/>
      <c r="AT157" s="50"/>
      <c r="AU157" s="50"/>
      <c r="AV157" s="50"/>
      <c r="AW157" s="50"/>
      <c r="AX157" s="50"/>
      <c r="AY157" s="50"/>
      <c r="AZ157" s="50"/>
      <c r="BA157" s="50"/>
      <c r="BB157" s="50"/>
      <c r="BC157" s="50"/>
      <c r="BD157" s="50"/>
      <c r="BE157" s="50"/>
      <c r="BF157" s="50"/>
      <c r="BG157" s="50"/>
      <c r="BH157" s="50"/>
      <c r="BI157" s="50"/>
      <c r="BJ157" s="50"/>
      <c r="BK157" s="50"/>
      <c r="BL157" s="50"/>
      <c r="BM157" s="50"/>
      <c r="BN157" s="50"/>
      <c r="BO157" s="50"/>
      <c r="BP157" s="50"/>
      <c r="BQ157" s="50"/>
      <c r="BR157" s="50"/>
      <c r="BS157" s="50"/>
      <c r="BT157" s="50"/>
      <c r="BU157" s="50"/>
      <c r="BV157" s="50"/>
      <c r="BW157" s="50"/>
      <c r="BX157" s="50"/>
      <c r="BY157" s="50"/>
      <c r="BZ157" s="50"/>
      <c r="CA157" s="50"/>
      <c r="CB157" s="50"/>
      <c r="CC157" s="50"/>
      <c r="CD157" s="50"/>
      <c r="CE157" s="50"/>
      <c r="CF157" s="50"/>
      <c r="CG157" s="50"/>
      <c r="CH157" s="50"/>
      <c r="CI157" s="50"/>
      <c r="CJ157" s="50"/>
      <c r="CK157" s="50"/>
      <c r="CL157" s="50"/>
      <c r="CM157" s="50"/>
      <c r="CN157" s="50"/>
      <c r="CO157" s="50"/>
      <c r="CP157" s="50"/>
      <c r="CQ157" s="50"/>
      <c r="CR157" s="50"/>
      <c r="CS157" s="50"/>
      <c r="CT157" s="50"/>
      <c r="CU157" s="50"/>
      <c r="CV157" s="50"/>
      <c r="CW157" s="50"/>
      <c r="CX157" s="50"/>
      <c r="CY157" s="50"/>
      <c r="CZ157" s="50"/>
      <c r="DA157" s="50"/>
      <c r="DB157" s="50"/>
      <c r="DC157" s="50"/>
      <c r="DD157" s="50"/>
      <c r="DE157" s="50"/>
      <c r="DF157" s="50"/>
      <c r="DG157" s="50"/>
      <c r="DH157" s="50"/>
      <c r="DI157" s="50"/>
      <c r="DJ157" s="50"/>
      <c r="DK157" s="50"/>
      <c r="DL157" s="50"/>
      <c r="DM157" s="50"/>
      <c r="DN157" s="50"/>
      <c r="DO157" s="50"/>
      <c r="DP157" s="50"/>
      <c r="DQ157" s="50"/>
      <c r="DR157" s="50"/>
      <c r="DS157" s="50"/>
      <c r="DT157" s="50"/>
      <c r="DU157" s="50"/>
      <c r="DV157" s="50"/>
      <c r="DW157" s="50"/>
      <c r="DX157" s="50"/>
      <c r="DY157" s="50"/>
      <c r="DZ157" s="50"/>
      <c r="EA157" s="50"/>
      <c r="EB157" s="50"/>
      <c r="EC157" s="50"/>
      <c r="ED157" s="50"/>
      <c r="EE157" s="50"/>
      <c r="EF157" s="50"/>
      <c r="EG157" s="50"/>
      <c r="EH157" s="50"/>
      <c r="EI157" s="50"/>
      <c r="EJ157" s="50"/>
      <c r="EK157" s="50"/>
      <c r="EL157" s="50"/>
      <c r="EM157" s="50"/>
      <c r="EN157" s="50"/>
      <c r="EO157" s="50"/>
      <c r="EP157" s="50"/>
      <c r="EQ157" s="50"/>
      <c r="ER157" s="50"/>
      <c r="ES157" s="50"/>
      <c r="ET157" s="50"/>
      <c r="EU157" s="50"/>
      <c r="EV157" s="50"/>
      <c r="EW157" s="50"/>
      <c r="EX157" s="50"/>
      <c r="EY157" s="50"/>
      <c r="EZ157" s="50"/>
      <c r="FA157" s="50"/>
      <c r="FB157" s="50"/>
      <c r="FC157" s="50"/>
      <c r="FD157" s="50"/>
      <c r="FE157" s="50"/>
      <c r="FF157" s="50"/>
      <c r="FG157" s="50"/>
      <c r="FH157" s="50"/>
      <c r="FI157" s="50"/>
      <c r="FJ157" s="50"/>
      <c r="FK157" s="50"/>
      <c r="FL157" s="50"/>
      <c r="FM157" s="50"/>
      <c r="FN157" s="50"/>
      <c r="FO157" s="50"/>
      <c r="FP157" s="50"/>
      <c r="FQ157" s="50"/>
      <c r="FR157" s="50"/>
      <c r="FS157" s="50"/>
      <c r="FT157" s="50"/>
      <c r="FU157" s="50"/>
      <c r="FV157" s="50"/>
      <c r="FW157" s="50"/>
      <c r="FX157" s="50"/>
      <c r="FY157" s="50"/>
      <c r="FZ157" s="50"/>
      <c r="GA157" s="50"/>
      <c r="GB157" s="50"/>
      <c r="GC157" s="50"/>
      <c r="GD157" s="50"/>
      <c r="GE157" s="50"/>
      <c r="GF157" s="50"/>
      <c r="GG157" s="50"/>
      <c r="GH157" s="50"/>
      <c r="GI157" s="50"/>
      <c r="GJ157" s="50"/>
      <c r="GK157" s="50"/>
      <c r="GL157" s="50"/>
      <c r="GM157" s="50"/>
      <c r="GN157" s="50"/>
      <c r="GO157" s="50"/>
      <c r="GP157" s="50"/>
      <c r="GQ157" s="50"/>
      <c r="GR157" s="50"/>
      <c r="GS157" s="50"/>
      <c r="GT157" s="50"/>
      <c r="GU157" s="50"/>
      <c r="GV157" s="50"/>
      <c r="GW157" s="50"/>
      <c r="GX157" s="50"/>
      <c r="GY157" s="50"/>
      <c r="GZ157" s="50"/>
      <c r="HA157" s="50"/>
      <c r="HB157" s="50"/>
      <c r="HC157" s="50"/>
      <c r="HD157" s="50"/>
      <c r="HE157" s="50"/>
      <c r="HF157" s="50"/>
      <c r="HG157" s="50"/>
      <c r="HH157" s="50"/>
      <c r="HI157" s="50"/>
      <c r="HJ157" s="50"/>
      <c r="HK157" s="50"/>
      <c r="HL157" s="50"/>
      <c r="HM157" s="50"/>
      <c r="HN157" s="50"/>
      <c r="HO157" s="50"/>
      <c r="HP157" s="50"/>
      <c r="HQ157" s="50"/>
      <c r="HR157" s="50"/>
      <c r="HS157" s="50"/>
      <c r="HT157" s="50"/>
      <c r="HU157" s="50"/>
      <c r="HV157" s="50"/>
      <c r="HW157" s="50"/>
      <c r="HX157" s="50"/>
      <c r="HY157" s="50"/>
      <c r="HZ157" s="50"/>
    </row>
    <row r="158" spans="1:234" ht="15.75" x14ac:dyDescent="0.25">
      <c r="A158" s="4" t="s">
        <v>33</v>
      </c>
      <c r="B158" s="5" t="s">
        <v>27</v>
      </c>
      <c r="C158" s="6" t="s">
        <v>74</v>
      </c>
      <c r="D158" s="10">
        <v>44283</v>
      </c>
      <c r="E158" s="10" t="s">
        <v>114</v>
      </c>
      <c r="F158" s="133">
        <v>125000</v>
      </c>
      <c r="G158" s="176">
        <f>F158*0.0287</f>
        <v>3587.5</v>
      </c>
      <c r="H158" s="183">
        <v>17985.990000000002</v>
      </c>
      <c r="I158" s="183">
        <f>F158*0.0304</f>
        <v>3800</v>
      </c>
      <c r="J158" s="176">
        <v>1750</v>
      </c>
      <c r="K158" s="183">
        <v>31618.49</v>
      </c>
      <c r="L158" s="176">
        <v>39442.17</v>
      </c>
      <c r="AG158" s="45"/>
      <c r="AH158" s="45"/>
      <c r="AI158" s="45"/>
      <c r="AJ158" s="45"/>
      <c r="AK158" s="45"/>
      <c r="AL158" s="45"/>
      <c r="AM158" s="45"/>
      <c r="AN158" s="45"/>
      <c r="AO158" s="45"/>
      <c r="AP158" s="45"/>
      <c r="AQ158" s="45"/>
      <c r="AT158" s="50"/>
      <c r="AU158" s="50"/>
      <c r="AV158" s="50"/>
      <c r="AW158" s="50"/>
      <c r="AX158" s="50"/>
      <c r="AY158" s="50"/>
      <c r="AZ158" s="50"/>
      <c r="BA158" s="50"/>
      <c r="BB158" s="50"/>
      <c r="BC158" s="50"/>
      <c r="BD158" s="50"/>
      <c r="BE158" s="50"/>
      <c r="BF158" s="50"/>
      <c r="BG158" s="50"/>
      <c r="BH158" s="50"/>
      <c r="BI158" s="50"/>
      <c r="BJ158" s="50"/>
      <c r="BK158" s="50"/>
      <c r="BL158" s="50"/>
      <c r="BM158" s="50"/>
      <c r="BN158" s="50"/>
      <c r="BO158" s="50"/>
      <c r="BP158" s="50"/>
      <c r="BQ158" s="50"/>
      <c r="BR158" s="50"/>
      <c r="BS158" s="50"/>
      <c r="BT158" s="50"/>
      <c r="BU158" s="50"/>
      <c r="BV158" s="50"/>
      <c r="BW158" s="50"/>
      <c r="BX158" s="50"/>
      <c r="BY158" s="50"/>
      <c r="BZ158" s="50"/>
      <c r="CA158" s="50"/>
      <c r="CB158" s="50"/>
      <c r="CC158" s="50"/>
      <c r="CD158" s="50"/>
      <c r="CE158" s="50"/>
      <c r="CF158" s="50"/>
      <c r="CG158" s="50"/>
      <c r="CH158" s="50"/>
      <c r="CI158" s="50"/>
      <c r="CJ158" s="50"/>
      <c r="CK158" s="50"/>
      <c r="CL158" s="50"/>
      <c r="CM158" s="50"/>
      <c r="CN158" s="50"/>
      <c r="CO158" s="50"/>
      <c r="CP158" s="50"/>
      <c r="CQ158" s="50"/>
      <c r="CR158" s="50"/>
      <c r="CS158" s="50"/>
      <c r="CT158" s="50"/>
      <c r="CU158" s="50"/>
      <c r="CV158" s="50"/>
      <c r="CW158" s="50"/>
      <c r="CX158" s="50"/>
      <c r="CY158" s="50"/>
      <c r="CZ158" s="50"/>
      <c r="DA158" s="50"/>
      <c r="DB158" s="50"/>
      <c r="DC158" s="50"/>
      <c r="DD158" s="50"/>
      <c r="DE158" s="50"/>
      <c r="DF158" s="50"/>
      <c r="DG158" s="50"/>
      <c r="DH158" s="50"/>
      <c r="DI158" s="50"/>
      <c r="DJ158" s="50"/>
      <c r="DK158" s="50"/>
      <c r="DL158" s="50"/>
      <c r="DM158" s="50"/>
      <c r="DN158" s="50"/>
      <c r="DO158" s="50"/>
      <c r="DP158" s="50"/>
      <c r="DQ158" s="50"/>
      <c r="DR158" s="50"/>
      <c r="DS158" s="50"/>
      <c r="DT158" s="50"/>
      <c r="DU158" s="50"/>
      <c r="DV158" s="50"/>
      <c r="DW158" s="50"/>
      <c r="DX158" s="50"/>
      <c r="DY158" s="50"/>
      <c r="DZ158" s="50"/>
      <c r="EA158" s="50"/>
      <c r="EB158" s="50"/>
      <c r="EC158" s="50"/>
      <c r="ED158" s="50"/>
      <c r="EE158" s="50"/>
      <c r="EF158" s="50"/>
      <c r="EG158" s="50"/>
      <c r="EH158" s="50"/>
      <c r="EI158" s="50"/>
      <c r="EJ158" s="50"/>
      <c r="EK158" s="50"/>
      <c r="EL158" s="50"/>
      <c r="EM158" s="50"/>
      <c r="EN158" s="50"/>
      <c r="EO158" s="50"/>
      <c r="EP158" s="50"/>
      <c r="EQ158" s="50"/>
      <c r="ER158" s="50"/>
      <c r="ES158" s="50"/>
      <c r="ET158" s="50"/>
      <c r="EU158" s="50"/>
      <c r="EV158" s="50"/>
      <c r="EW158" s="50"/>
      <c r="EX158" s="50"/>
      <c r="EY158" s="50"/>
      <c r="EZ158" s="50"/>
      <c r="FA158" s="50"/>
      <c r="FB158" s="50"/>
      <c r="FC158" s="50"/>
      <c r="FD158" s="50"/>
      <c r="FE158" s="50"/>
      <c r="FF158" s="50"/>
      <c r="FG158" s="50"/>
      <c r="FH158" s="50"/>
      <c r="FI158" s="50"/>
      <c r="FJ158" s="50"/>
      <c r="FK158" s="50"/>
      <c r="FL158" s="50"/>
      <c r="FM158" s="50"/>
      <c r="FN158" s="50"/>
      <c r="FO158" s="50"/>
      <c r="FP158" s="50"/>
      <c r="FQ158" s="50"/>
      <c r="FR158" s="50"/>
      <c r="FS158" s="50"/>
      <c r="FT158" s="50"/>
      <c r="FU158" s="50"/>
      <c r="FV158" s="50"/>
      <c r="FW158" s="50"/>
      <c r="FX158" s="50"/>
      <c r="FY158" s="50"/>
      <c r="FZ158" s="50"/>
      <c r="GA158" s="50"/>
      <c r="GB158" s="50"/>
      <c r="GC158" s="50"/>
      <c r="GD158" s="50"/>
      <c r="GE158" s="50"/>
      <c r="GF158" s="50"/>
      <c r="GG158" s="50"/>
      <c r="GH158" s="50"/>
      <c r="GI158" s="50"/>
      <c r="GJ158" s="50"/>
      <c r="GK158" s="50"/>
      <c r="GL158" s="50"/>
      <c r="GM158" s="50"/>
      <c r="GN158" s="50"/>
      <c r="GO158" s="50"/>
      <c r="GP158" s="50"/>
      <c r="GQ158" s="50"/>
      <c r="GR158" s="50"/>
      <c r="GS158" s="50"/>
      <c r="GT158" s="50"/>
      <c r="GU158" s="50"/>
      <c r="GV158" s="50"/>
      <c r="GW158" s="50"/>
      <c r="GX158" s="50"/>
      <c r="GY158" s="50"/>
      <c r="GZ158" s="50"/>
      <c r="HA158" s="50"/>
      <c r="HB158" s="50"/>
      <c r="HC158" s="50"/>
      <c r="HD158" s="50"/>
      <c r="HE158" s="50"/>
      <c r="HF158" s="50"/>
      <c r="HG158" s="50"/>
      <c r="HH158" s="50"/>
      <c r="HI158" s="50"/>
      <c r="HJ158" s="50"/>
      <c r="HK158" s="50"/>
      <c r="HL158" s="50"/>
      <c r="HM158" s="50"/>
      <c r="HN158" s="50"/>
      <c r="HO158" s="50"/>
      <c r="HP158" s="50"/>
      <c r="HQ158" s="50"/>
      <c r="HR158" s="50"/>
      <c r="HS158" s="50"/>
      <c r="HT158" s="50"/>
      <c r="HU158" s="50"/>
      <c r="HV158" s="50"/>
      <c r="HW158" s="50"/>
      <c r="HX158" s="50"/>
      <c r="HY158" s="50"/>
      <c r="HZ158" s="50"/>
    </row>
    <row r="159" spans="1:234" ht="15.75" x14ac:dyDescent="0.25">
      <c r="A159" s="4" t="s">
        <v>47</v>
      </c>
      <c r="B159" s="5" t="s">
        <v>16</v>
      </c>
      <c r="C159" s="6" t="s">
        <v>74</v>
      </c>
      <c r="D159" s="10">
        <v>44197</v>
      </c>
      <c r="E159" s="10" t="s">
        <v>114</v>
      </c>
      <c r="F159" s="133">
        <v>45000</v>
      </c>
      <c r="G159" s="176">
        <f>F159*0.0287</f>
        <v>1291.5</v>
      </c>
      <c r="H159" s="183">
        <v>1148.33</v>
      </c>
      <c r="I159" s="183">
        <f>F159*0.0304</f>
        <v>1368</v>
      </c>
      <c r="J159" s="176">
        <v>6245</v>
      </c>
      <c r="K159" s="183">
        <v>5557.83</v>
      </c>
      <c r="L159" s="176">
        <v>93381.51</v>
      </c>
      <c r="AG159" s="45"/>
      <c r="AH159" s="45"/>
      <c r="AI159" s="45"/>
      <c r="AJ159" s="45"/>
      <c r="AK159" s="45"/>
      <c r="AL159" s="45"/>
      <c r="AM159" s="45"/>
      <c r="AN159" s="45"/>
      <c r="AO159" s="45"/>
      <c r="AP159" s="45"/>
      <c r="AQ159" s="45"/>
      <c r="AT159" s="50"/>
      <c r="AU159" s="50"/>
      <c r="AV159" s="50"/>
      <c r="AW159" s="50"/>
      <c r="AX159" s="50"/>
      <c r="AY159" s="50"/>
      <c r="AZ159" s="50"/>
      <c r="BA159" s="50"/>
      <c r="BB159" s="50"/>
      <c r="BC159" s="50"/>
      <c r="BD159" s="50"/>
      <c r="BE159" s="50"/>
      <c r="BF159" s="50"/>
      <c r="BG159" s="50"/>
      <c r="BH159" s="50"/>
      <c r="BI159" s="50"/>
      <c r="BJ159" s="50"/>
      <c r="BK159" s="50"/>
      <c r="BL159" s="50"/>
      <c r="BM159" s="50"/>
      <c r="BN159" s="50"/>
      <c r="BO159" s="50"/>
      <c r="BP159" s="50"/>
      <c r="BQ159" s="50"/>
      <c r="BR159" s="50"/>
      <c r="BS159" s="50"/>
      <c r="BT159" s="50"/>
      <c r="BU159" s="50"/>
      <c r="BV159" s="50"/>
      <c r="BW159" s="50"/>
      <c r="BX159" s="50"/>
      <c r="BY159" s="50"/>
      <c r="BZ159" s="50"/>
      <c r="CA159" s="50"/>
      <c r="CB159" s="50"/>
      <c r="CC159" s="50"/>
      <c r="CD159" s="50"/>
      <c r="CE159" s="50"/>
      <c r="CF159" s="50"/>
      <c r="CG159" s="50"/>
      <c r="CH159" s="50"/>
      <c r="CI159" s="50"/>
      <c r="CJ159" s="50"/>
      <c r="CK159" s="50"/>
      <c r="CL159" s="50"/>
      <c r="CM159" s="50"/>
      <c r="CN159" s="50"/>
      <c r="CO159" s="50"/>
      <c r="CP159" s="50"/>
      <c r="CQ159" s="50"/>
      <c r="CR159" s="50"/>
      <c r="CS159" s="50"/>
      <c r="CT159" s="50"/>
      <c r="CU159" s="50"/>
      <c r="CV159" s="50"/>
      <c r="CW159" s="50"/>
      <c r="CX159" s="50"/>
      <c r="CY159" s="50"/>
      <c r="CZ159" s="50"/>
      <c r="DA159" s="50"/>
      <c r="DB159" s="50"/>
      <c r="DC159" s="50"/>
      <c r="DD159" s="50"/>
      <c r="DE159" s="50"/>
      <c r="DF159" s="50"/>
      <c r="DG159" s="50"/>
      <c r="DH159" s="50"/>
      <c r="DI159" s="50"/>
      <c r="DJ159" s="50"/>
      <c r="DK159" s="50"/>
      <c r="DL159" s="50"/>
      <c r="DM159" s="50"/>
      <c r="DN159" s="50"/>
      <c r="DO159" s="50"/>
      <c r="DP159" s="50"/>
      <c r="DQ159" s="50"/>
      <c r="DR159" s="50"/>
      <c r="DS159" s="50"/>
      <c r="DT159" s="50"/>
      <c r="DU159" s="50"/>
      <c r="DV159" s="50"/>
      <c r="DW159" s="50"/>
      <c r="DX159" s="50"/>
      <c r="DY159" s="50"/>
      <c r="DZ159" s="50"/>
      <c r="EA159" s="50"/>
      <c r="EB159" s="50"/>
      <c r="EC159" s="50"/>
      <c r="ED159" s="50"/>
      <c r="EE159" s="50"/>
      <c r="EF159" s="50"/>
      <c r="EG159" s="50"/>
      <c r="EH159" s="50"/>
      <c r="EI159" s="50"/>
      <c r="EJ159" s="50"/>
      <c r="EK159" s="50"/>
      <c r="EL159" s="50"/>
      <c r="EM159" s="50"/>
      <c r="EN159" s="50"/>
      <c r="EO159" s="50"/>
      <c r="EP159" s="50"/>
      <c r="EQ159" s="50"/>
      <c r="ER159" s="50"/>
      <c r="ES159" s="50"/>
      <c r="ET159" s="50"/>
      <c r="EU159" s="50"/>
      <c r="EV159" s="50"/>
      <c r="EW159" s="50"/>
      <c r="EX159" s="50"/>
      <c r="EY159" s="50"/>
      <c r="EZ159" s="50"/>
      <c r="FA159" s="50"/>
      <c r="FB159" s="50"/>
      <c r="FC159" s="50"/>
      <c r="FD159" s="50"/>
      <c r="FE159" s="50"/>
      <c r="FF159" s="50"/>
      <c r="FG159" s="50"/>
      <c r="FH159" s="50"/>
      <c r="FI159" s="50"/>
      <c r="FJ159" s="50"/>
      <c r="FK159" s="50"/>
      <c r="FL159" s="50"/>
      <c r="FM159" s="50"/>
      <c r="FN159" s="50"/>
      <c r="FO159" s="50"/>
      <c r="FP159" s="50"/>
      <c r="FQ159" s="50"/>
      <c r="FR159" s="50"/>
      <c r="FS159" s="50"/>
      <c r="FT159" s="50"/>
      <c r="FU159" s="50"/>
      <c r="FV159" s="50"/>
      <c r="FW159" s="50"/>
      <c r="FX159" s="50"/>
      <c r="FY159" s="50"/>
      <c r="FZ159" s="50"/>
      <c r="GA159" s="50"/>
      <c r="GB159" s="50"/>
      <c r="GC159" s="50"/>
      <c r="GD159" s="50"/>
      <c r="GE159" s="50"/>
      <c r="GF159" s="50"/>
      <c r="GG159" s="50"/>
      <c r="GH159" s="50"/>
      <c r="GI159" s="50"/>
      <c r="GJ159" s="50"/>
      <c r="GK159" s="50"/>
      <c r="GL159" s="50"/>
      <c r="GM159" s="50"/>
      <c r="GN159" s="50"/>
      <c r="GO159" s="50"/>
      <c r="GP159" s="50"/>
      <c r="GQ159" s="50"/>
      <c r="GR159" s="50"/>
      <c r="GS159" s="50"/>
      <c r="GT159" s="50"/>
      <c r="GU159" s="50"/>
      <c r="GV159" s="50"/>
      <c r="GW159" s="50"/>
      <c r="GX159" s="50"/>
      <c r="GY159" s="50"/>
      <c r="GZ159" s="50"/>
      <c r="HA159" s="50"/>
      <c r="HB159" s="50"/>
      <c r="HC159" s="50"/>
      <c r="HD159" s="50"/>
      <c r="HE159" s="50"/>
      <c r="HF159" s="50"/>
      <c r="HG159" s="50"/>
      <c r="HH159" s="50"/>
      <c r="HI159" s="50"/>
      <c r="HJ159" s="50"/>
      <c r="HK159" s="50"/>
      <c r="HL159" s="50"/>
      <c r="HM159" s="50"/>
      <c r="HN159" s="50"/>
      <c r="HO159" s="50"/>
      <c r="HP159" s="50"/>
      <c r="HQ159" s="50"/>
      <c r="HR159" s="50"/>
      <c r="HS159" s="50"/>
      <c r="HT159" s="50"/>
      <c r="HU159" s="50"/>
      <c r="HV159" s="50"/>
      <c r="HW159" s="50"/>
      <c r="HX159" s="50"/>
      <c r="HY159" s="50"/>
      <c r="HZ159" s="50"/>
    </row>
    <row r="160" spans="1:234" ht="15.75" x14ac:dyDescent="0.25">
      <c r="A160" s="4" t="s">
        <v>115</v>
      </c>
      <c r="B160" s="5" t="s">
        <v>116</v>
      </c>
      <c r="C160" s="6" t="s">
        <v>74</v>
      </c>
      <c r="D160" s="10">
        <v>44470</v>
      </c>
      <c r="E160" s="10" t="s">
        <v>114</v>
      </c>
      <c r="F160" s="133">
        <v>35000</v>
      </c>
      <c r="G160" s="176">
        <v>1004.5</v>
      </c>
      <c r="H160" s="183">
        <v>0</v>
      </c>
      <c r="I160" s="183">
        <v>1064</v>
      </c>
      <c r="J160" s="176">
        <v>2900</v>
      </c>
      <c r="K160" s="183">
        <v>4968.5</v>
      </c>
      <c r="L160" s="176">
        <f>F160-K160</f>
        <v>30031.5</v>
      </c>
      <c r="AG160" s="45"/>
      <c r="AH160" s="45"/>
      <c r="AI160" s="45"/>
      <c r="AJ160" s="45"/>
      <c r="AK160" s="45"/>
      <c r="AL160" s="45"/>
      <c r="AM160" s="45"/>
      <c r="AN160" s="45"/>
      <c r="AO160" s="45"/>
      <c r="AP160" s="45"/>
      <c r="AQ160" s="45"/>
      <c r="AT160" s="50"/>
      <c r="AU160" s="50"/>
      <c r="AV160" s="50"/>
      <c r="AW160" s="50"/>
      <c r="AX160" s="50"/>
      <c r="AY160" s="50"/>
      <c r="AZ160" s="50"/>
      <c r="BA160" s="50"/>
      <c r="BB160" s="50"/>
      <c r="BC160" s="50"/>
      <c r="BD160" s="50"/>
      <c r="BE160" s="50"/>
      <c r="BF160" s="50"/>
      <c r="BG160" s="50"/>
      <c r="BH160" s="50"/>
      <c r="BI160" s="50"/>
      <c r="BJ160" s="50"/>
      <c r="BK160" s="50"/>
      <c r="BL160" s="50"/>
      <c r="BM160" s="50"/>
      <c r="BN160" s="50"/>
      <c r="BO160" s="50"/>
      <c r="BP160" s="50"/>
      <c r="BQ160" s="50"/>
      <c r="BR160" s="50"/>
      <c r="BS160" s="50"/>
      <c r="BT160" s="50"/>
      <c r="BU160" s="50"/>
      <c r="BV160" s="50"/>
      <c r="BW160" s="50"/>
      <c r="BX160" s="50"/>
      <c r="BY160" s="50"/>
      <c r="BZ160" s="50"/>
      <c r="CA160" s="50"/>
      <c r="CB160" s="50"/>
      <c r="CC160" s="50"/>
      <c r="CD160" s="50"/>
      <c r="CE160" s="50"/>
      <c r="CF160" s="50"/>
      <c r="CG160" s="50"/>
      <c r="CH160" s="50"/>
      <c r="CI160" s="50"/>
      <c r="CJ160" s="50"/>
      <c r="CK160" s="50"/>
      <c r="CL160" s="50"/>
      <c r="CM160" s="50"/>
      <c r="CN160" s="50"/>
      <c r="CO160" s="50"/>
      <c r="CP160" s="50"/>
      <c r="CQ160" s="50"/>
      <c r="CR160" s="50"/>
      <c r="CS160" s="50"/>
      <c r="CT160" s="50"/>
      <c r="CU160" s="50"/>
      <c r="CV160" s="50"/>
      <c r="CW160" s="50"/>
      <c r="CX160" s="50"/>
      <c r="CY160" s="50"/>
      <c r="CZ160" s="50"/>
      <c r="DA160" s="50"/>
      <c r="DB160" s="50"/>
      <c r="DC160" s="50"/>
      <c r="DD160" s="50"/>
      <c r="DE160" s="50"/>
      <c r="DF160" s="50"/>
      <c r="DG160" s="50"/>
      <c r="DH160" s="50"/>
      <c r="DI160" s="50"/>
      <c r="DJ160" s="50"/>
      <c r="DK160" s="50"/>
      <c r="DL160" s="50"/>
      <c r="DM160" s="50"/>
      <c r="DN160" s="50"/>
      <c r="DO160" s="50"/>
      <c r="DP160" s="50"/>
      <c r="DQ160" s="50"/>
      <c r="DR160" s="50"/>
      <c r="DS160" s="50"/>
      <c r="DT160" s="50"/>
      <c r="DU160" s="50"/>
      <c r="DV160" s="50"/>
      <c r="DW160" s="50"/>
      <c r="DX160" s="50"/>
      <c r="DY160" s="50"/>
      <c r="DZ160" s="50"/>
      <c r="EA160" s="50"/>
      <c r="EB160" s="50"/>
      <c r="EC160" s="50"/>
      <c r="ED160" s="50"/>
      <c r="EE160" s="50"/>
      <c r="EF160" s="50"/>
      <c r="EG160" s="50"/>
      <c r="EH160" s="50"/>
      <c r="EI160" s="50"/>
      <c r="EJ160" s="50"/>
      <c r="EK160" s="50"/>
      <c r="EL160" s="50"/>
      <c r="EM160" s="50"/>
      <c r="EN160" s="50"/>
      <c r="EO160" s="50"/>
      <c r="EP160" s="50"/>
      <c r="EQ160" s="50"/>
      <c r="ER160" s="50"/>
      <c r="ES160" s="50"/>
      <c r="ET160" s="50"/>
      <c r="EU160" s="50"/>
      <c r="EV160" s="50"/>
      <c r="EW160" s="50"/>
      <c r="EX160" s="50"/>
      <c r="EY160" s="50"/>
      <c r="EZ160" s="50"/>
      <c r="FA160" s="50"/>
      <c r="FB160" s="50"/>
      <c r="FC160" s="50"/>
      <c r="FD160" s="50"/>
      <c r="FE160" s="50"/>
      <c r="FF160" s="50"/>
      <c r="FG160" s="50"/>
      <c r="FH160" s="50"/>
      <c r="FI160" s="50"/>
      <c r="FJ160" s="50"/>
      <c r="FK160" s="50"/>
      <c r="FL160" s="50"/>
      <c r="FM160" s="50"/>
      <c r="FN160" s="50"/>
      <c r="FO160" s="50"/>
      <c r="FP160" s="50"/>
      <c r="FQ160" s="50"/>
      <c r="FR160" s="50"/>
      <c r="FS160" s="50"/>
      <c r="FT160" s="50"/>
      <c r="FU160" s="50"/>
      <c r="FV160" s="50"/>
      <c r="FW160" s="50"/>
      <c r="FX160" s="50"/>
      <c r="FY160" s="50"/>
      <c r="FZ160" s="50"/>
      <c r="GA160" s="50"/>
      <c r="GB160" s="50"/>
      <c r="GC160" s="50"/>
      <c r="GD160" s="50"/>
      <c r="GE160" s="50"/>
      <c r="GF160" s="50"/>
      <c r="GG160" s="50"/>
      <c r="GH160" s="50"/>
      <c r="GI160" s="50"/>
      <c r="GJ160" s="50"/>
      <c r="GK160" s="50"/>
      <c r="GL160" s="50"/>
      <c r="GM160" s="50"/>
      <c r="GN160" s="50"/>
      <c r="GO160" s="50"/>
      <c r="GP160" s="50"/>
      <c r="GQ160" s="50"/>
      <c r="GR160" s="50"/>
      <c r="GS160" s="50"/>
      <c r="GT160" s="50"/>
      <c r="GU160" s="50"/>
      <c r="GV160" s="50"/>
      <c r="GW160" s="50"/>
      <c r="GX160" s="50"/>
      <c r="GY160" s="50"/>
      <c r="GZ160" s="50"/>
      <c r="HA160" s="50"/>
      <c r="HB160" s="50"/>
      <c r="HC160" s="50"/>
      <c r="HD160" s="50"/>
      <c r="HE160" s="50"/>
      <c r="HF160" s="50"/>
      <c r="HG160" s="50"/>
      <c r="HH160" s="50"/>
      <c r="HI160" s="50"/>
      <c r="HJ160" s="50"/>
      <c r="HK160" s="50"/>
      <c r="HL160" s="50"/>
      <c r="HM160" s="50"/>
      <c r="HN160" s="50"/>
      <c r="HO160" s="50"/>
      <c r="HP160" s="50"/>
      <c r="HQ160" s="50"/>
      <c r="HR160" s="50"/>
      <c r="HS160" s="50"/>
      <c r="HT160" s="50"/>
      <c r="HU160" s="50"/>
      <c r="HV160" s="50"/>
      <c r="HW160" s="50"/>
      <c r="HX160" s="50"/>
      <c r="HY160" s="50"/>
      <c r="HZ160" s="50"/>
    </row>
    <row r="161" spans="1:668" ht="15.75" x14ac:dyDescent="0.25">
      <c r="A161" s="4" t="s">
        <v>183</v>
      </c>
      <c r="B161" s="5" t="s">
        <v>16</v>
      </c>
      <c r="C161" s="6" t="s">
        <v>74</v>
      </c>
      <c r="D161" s="10">
        <v>44470</v>
      </c>
      <c r="E161" s="10" t="s">
        <v>114</v>
      </c>
      <c r="F161" s="133">
        <v>40000</v>
      </c>
      <c r="G161" s="176">
        <v>1148</v>
      </c>
      <c r="H161" s="183">
        <v>442.65</v>
      </c>
      <c r="I161" s="183">
        <v>1216</v>
      </c>
      <c r="J161" s="176">
        <v>25</v>
      </c>
      <c r="K161" s="183">
        <v>2831.65</v>
      </c>
      <c r="L161" s="176">
        <f>F161-K161</f>
        <v>37168.35</v>
      </c>
      <c r="AG161" s="45"/>
      <c r="AH161" s="45"/>
      <c r="AI161" s="45"/>
      <c r="AJ161" s="45"/>
      <c r="AK161" s="45"/>
      <c r="AL161" s="45"/>
      <c r="AM161" s="45"/>
      <c r="AN161" s="45"/>
      <c r="AO161" s="45"/>
      <c r="AP161" s="45"/>
      <c r="AQ161" s="45"/>
      <c r="AT161" s="50"/>
      <c r="AU161" s="50"/>
      <c r="AV161" s="50"/>
      <c r="AW161" s="50"/>
      <c r="AX161" s="50"/>
      <c r="AY161" s="50"/>
      <c r="AZ161" s="50"/>
      <c r="BA161" s="50"/>
      <c r="BB161" s="50"/>
      <c r="BC161" s="50"/>
      <c r="BD161" s="50"/>
      <c r="BE161" s="50"/>
      <c r="BF161" s="50"/>
      <c r="BG161" s="50"/>
      <c r="BH161" s="50"/>
      <c r="BI161" s="50"/>
      <c r="BJ161" s="50"/>
      <c r="BK161" s="50"/>
      <c r="BL161" s="50"/>
      <c r="BM161" s="50"/>
      <c r="BN161" s="50"/>
      <c r="BO161" s="50"/>
      <c r="BP161" s="50"/>
      <c r="BQ161" s="50"/>
      <c r="BR161" s="50"/>
      <c r="BS161" s="50"/>
      <c r="BT161" s="50"/>
      <c r="BU161" s="50"/>
      <c r="BV161" s="50"/>
      <c r="BW161" s="50"/>
      <c r="BX161" s="50"/>
      <c r="BY161" s="50"/>
      <c r="BZ161" s="50"/>
      <c r="CA161" s="50"/>
      <c r="CB161" s="50"/>
      <c r="CC161" s="50"/>
      <c r="CD161" s="50"/>
      <c r="CE161" s="50"/>
      <c r="CF161" s="50"/>
      <c r="CG161" s="50"/>
      <c r="CH161" s="50"/>
      <c r="CI161" s="50"/>
      <c r="CJ161" s="50"/>
      <c r="CK161" s="50"/>
      <c r="CL161" s="50"/>
      <c r="CM161" s="50"/>
      <c r="CN161" s="50"/>
      <c r="CO161" s="50"/>
      <c r="CP161" s="50"/>
      <c r="CQ161" s="50"/>
      <c r="CR161" s="50"/>
      <c r="CS161" s="50"/>
      <c r="CT161" s="50"/>
      <c r="CU161" s="50"/>
      <c r="CV161" s="50"/>
      <c r="CW161" s="50"/>
      <c r="CX161" s="50"/>
      <c r="CY161" s="50"/>
      <c r="CZ161" s="50"/>
      <c r="DA161" s="50"/>
      <c r="DB161" s="50"/>
      <c r="DC161" s="50"/>
      <c r="DD161" s="50"/>
      <c r="DE161" s="50"/>
      <c r="DF161" s="50"/>
      <c r="DG161" s="50"/>
      <c r="DH161" s="50"/>
      <c r="DI161" s="50"/>
      <c r="DJ161" s="50"/>
      <c r="DK161" s="50"/>
      <c r="DL161" s="50"/>
      <c r="DM161" s="50"/>
      <c r="DN161" s="50"/>
      <c r="DO161" s="50"/>
      <c r="DP161" s="50"/>
      <c r="DQ161" s="50"/>
      <c r="DR161" s="50"/>
      <c r="DS161" s="50"/>
      <c r="DT161" s="50"/>
      <c r="DU161" s="50"/>
      <c r="DV161" s="50"/>
      <c r="DW161" s="50"/>
      <c r="DX161" s="50"/>
      <c r="DY161" s="50"/>
      <c r="DZ161" s="50"/>
      <c r="EA161" s="50"/>
      <c r="EB161" s="50"/>
      <c r="EC161" s="50"/>
      <c r="ED161" s="50"/>
      <c r="EE161" s="50"/>
      <c r="EF161" s="50"/>
      <c r="EG161" s="50"/>
      <c r="EH161" s="50"/>
      <c r="EI161" s="50"/>
      <c r="EJ161" s="50"/>
      <c r="EK161" s="50"/>
      <c r="EL161" s="50"/>
      <c r="EM161" s="50"/>
      <c r="EN161" s="50"/>
      <c r="EO161" s="50"/>
      <c r="EP161" s="50"/>
      <c r="EQ161" s="50"/>
      <c r="ER161" s="50"/>
      <c r="ES161" s="50"/>
      <c r="ET161" s="50"/>
      <c r="EU161" s="50"/>
      <c r="EV161" s="50"/>
      <c r="EW161" s="50"/>
      <c r="EX161" s="50"/>
      <c r="EY161" s="50"/>
      <c r="EZ161" s="50"/>
      <c r="FA161" s="50"/>
      <c r="FB161" s="50"/>
      <c r="FC161" s="50"/>
      <c r="FD161" s="50"/>
      <c r="FE161" s="50"/>
      <c r="FF161" s="50"/>
      <c r="FG161" s="50"/>
      <c r="FH161" s="50"/>
      <c r="FI161" s="50"/>
      <c r="FJ161" s="50"/>
      <c r="FK161" s="50"/>
      <c r="FL161" s="50"/>
      <c r="FM161" s="50"/>
      <c r="FN161" s="50"/>
      <c r="FO161" s="50"/>
      <c r="FP161" s="50"/>
      <c r="FQ161" s="50"/>
      <c r="FR161" s="50"/>
      <c r="FS161" s="50"/>
      <c r="FT161" s="50"/>
      <c r="FU161" s="50"/>
      <c r="FV161" s="50"/>
      <c r="FW161" s="50"/>
      <c r="FX161" s="50"/>
      <c r="FY161" s="50"/>
      <c r="FZ161" s="50"/>
      <c r="GA161" s="50"/>
      <c r="GB161" s="50"/>
      <c r="GC161" s="50"/>
      <c r="GD161" s="50"/>
      <c r="GE161" s="50"/>
      <c r="GF161" s="50"/>
      <c r="GG161" s="50"/>
      <c r="GH161" s="50"/>
      <c r="GI161" s="50"/>
      <c r="GJ161" s="50"/>
      <c r="GK161" s="50"/>
      <c r="GL161" s="50"/>
      <c r="GM161" s="50"/>
      <c r="GN161" s="50"/>
      <c r="GO161" s="50"/>
      <c r="GP161" s="50"/>
      <c r="GQ161" s="50"/>
      <c r="GR161" s="50"/>
      <c r="GS161" s="50"/>
      <c r="GT161" s="50"/>
      <c r="GU161" s="50"/>
      <c r="GV161" s="50"/>
      <c r="GW161" s="50"/>
      <c r="GX161" s="50"/>
      <c r="GY161" s="50"/>
      <c r="GZ161" s="50"/>
      <c r="HA161" s="50"/>
      <c r="HB161" s="50"/>
      <c r="HC161" s="50"/>
      <c r="HD161" s="50"/>
      <c r="HE161" s="50"/>
      <c r="HF161" s="50"/>
      <c r="HG161" s="50"/>
      <c r="HH161" s="50"/>
      <c r="HI161" s="50"/>
      <c r="HJ161" s="50"/>
      <c r="HK161" s="50"/>
      <c r="HL161" s="50"/>
      <c r="HM161" s="50"/>
      <c r="HN161" s="50"/>
      <c r="HO161" s="50"/>
      <c r="HP161" s="50"/>
      <c r="HQ161" s="50"/>
      <c r="HR161" s="50"/>
      <c r="HS161" s="50"/>
      <c r="HT161" s="50"/>
      <c r="HU161" s="50"/>
      <c r="HV161" s="50"/>
      <c r="HW161" s="50"/>
      <c r="HX161" s="50"/>
      <c r="HY161" s="50"/>
      <c r="HZ161" s="50"/>
    </row>
    <row r="162" spans="1:668" ht="15.75" x14ac:dyDescent="0.25">
      <c r="A162" s="4" t="s">
        <v>184</v>
      </c>
      <c r="B162" s="5" t="s">
        <v>16</v>
      </c>
      <c r="C162" s="6" t="s">
        <v>73</v>
      </c>
      <c r="D162" s="10">
        <v>44470</v>
      </c>
      <c r="E162" s="10" t="s">
        <v>114</v>
      </c>
      <c r="F162" s="133">
        <v>40000</v>
      </c>
      <c r="G162" s="176">
        <v>1148</v>
      </c>
      <c r="H162" s="183">
        <v>442.65</v>
      </c>
      <c r="I162" s="183">
        <v>1216</v>
      </c>
      <c r="J162" s="176">
        <v>25</v>
      </c>
      <c r="K162" s="183">
        <v>2831.65</v>
      </c>
      <c r="L162" s="176">
        <f>F162-K162</f>
        <v>37168.35</v>
      </c>
      <c r="AG162" s="45"/>
      <c r="AH162" s="45"/>
      <c r="AI162" s="45"/>
      <c r="AJ162" s="45"/>
      <c r="AK162" s="45"/>
      <c r="AL162" s="45"/>
      <c r="AM162" s="45"/>
      <c r="AN162" s="45"/>
      <c r="AO162" s="45"/>
      <c r="AP162" s="45"/>
      <c r="AQ162" s="45"/>
      <c r="AT162" s="50"/>
      <c r="AU162" s="50"/>
      <c r="AV162" s="50"/>
      <c r="AW162" s="50"/>
      <c r="AX162" s="50"/>
      <c r="AY162" s="50"/>
      <c r="AZ162" s="50"/>
      <c r="BA162" s="50"/>
      <c r="BB162" s="50"/>
      <c r="BC162" s="50"/>
      <c r="BD162" s="50"/>
      <c r="BE162" s="50"/>
      <c r="BF162" s="50"/>
      <c r="BG162" s="50"/>
      <c r="BH162" s="50"/>
      <c r="BI162" s="50"/>
      <c r="BJ162" s="50"/>
      <c r="BK162" s="50"/>
      <c r="BL162" s="50"/>
      <c r="BM162" s="50"/>
      <c r="BN162" s="50"/>
      <c r="BO162" s="50"/>
      <c r="BP162" s="50"/>
      <c r="BQ162" s="50"/>
      <c r="BR162" s="50"/>
      <c r="BS162" s="50"/>
      <c r="BT162" s="50"/>
      <c r="BU162" s="50"/>
      <c r="BV162" s="50"/>
      <c r="BW162" s="50"/>
      <c r="BX162" s="50"/>
      <c r="BY162" s="50"/>
      <c r="BZ162" s="50"/>
      <c r="CA162" s="50"/>
      <c r="CB162" s="50"/>
      <c r="CC162" s="50"/>
      <c r="CD162" s="50"/>
      <c r="CE162" s="50"/>
      <c r="CF162" s="50"/>
      <c r="CG162" s="50"/>
      <c r="CH162" s="50"/>
      <c r="CI162" s="50"/>
      <c r="CJ162" s="50"/>
      <c r="CK162" s="50"/>
      <c r="CL162" s="50"/>
      <c r="CM162" s="50"/>
      <c r="CN162" s="50"/>
      <c r="CO162" s="50"/>
      <c r="CP162" s="50"/>
      <c r="CQ162" s="50"/>
      <c r="CR162" s="50"/>
      <c r="CS162" s="50"/>
      <c r="CT162" s="50"/>
      <c r="CU162" s="50"/>
      <c r="CV162" s="50"/>
      <c r="CW162" s="50"/>
      <c r="CX162" s="50"/>
      <c r="CY162" s="50"/>
      <c r="CZ162" s="50"/>
      <c r="DA162" s="50"/>
      <c r="DB162" s="50"/>
      <c r="DC162" s="50"/>
      <c r="DD162" s="50"/>
      <c r="DE162" s="50"/>
      <c r="DF162" s="50"/>
      <c r="DG162" s="50"/>
      <c r="DH162" s="50"/>
      <c r="DI162" s="50"/>
      <c r="DJ162" s="50"/>
      <c r="DK162" s="50"/>
      <c r="DL162" s="50"/>
      <c r="DM162" s="50"/>
      <c r="DN162" s="50"/>
      <c r="DO162" s="50"/>
      <c r="DP162" s="50"/>
      <c r="DQ162" s="50"/>
      <c r="DR162" s="50"/>
      <c r="DS162" s="50"/>
      <c r="DT162" s="50"/>
      <c r="DU162" s="50"/>
      <c r="DV162" s="50"/>
      <c r="DW162" s="50"/>
      <c r="DX162" s="50"/>
      <c r="DY162" s="50"/>
      <c r="DZ162" s="50"/>
      <c r="EA162" s="50"/>
      <c r="EB162" s="50"/>
      <c r="EC162" s="50"/>
      <c r="ED162" s="50"/>
      <c r="EE162" s="50"/>
      <c r="EF162" s="50"/>
      <c r="EG162" s="50"/>
      <c r="EH162" s="50"/>
      <c r="EI162" s="50"/>
      <c r="EJ162" s="50"/>
      <c r="EK162" s="50"/>
      <c r="EL162" s="50"/>
      <c r="EM162" s="50"/>
      <c r="EN162" s="50"/>
      <c r="EO162" s="50"/>
      <c r="EP162" s="50"/>
      <c r="EQ162" s="50"/>
      <c r="ER162" s="50"/>
      <c r="ES162" s="50"/>
      <c r="ET162" s="50"/>
      <c r="EU162" s="50"/>
      <c r="EV162" s="50"/>
      <c r="EW162" s="50"/>
      <c r="EX162" s="50"/>
      <c r="EY162" s="50"/>
      <c r="EZ162" s="50"/>
      <c r="FA162" s="50"/>
      <c r="FB162" s="50"/>
      <c r="FC162" s="50"/>
      <c r="FD162" s="50"/>
      <c r="FE162" s="50"/>
      <c r="FF162" s="50"/>
      <c r="FG162" s="50"/>
      <c r="FH162" s="50"/>
      <c r="FI162" s="50"/>
      <c r="FJ162" s="50"/>
      <c r="FK162" s="50"/>
      <c r="FL162" s="50"/>
      <c r="FM162" s="50"/>
      <c r="FN162" s="50"/>
      <c r="FO162" s="50"/>
      <c r="FP162" s="50"/>
      <c r="FQ162" s="50"/>
      <c r="FR162" s="50"/>
      <c r="FS162" s="50"/>
      <c r="FT162" s="50"/>
      <c r="FU162" s="50"/>
      <c r="FV162" s="50"/>
      <c r="FW162" s="50"/>
      <c r="FX162" s="50"/>
      <c r="FY162" s="50"/>
      <c r="FZ162" s="50"/>
      <c r="GA162" s="50"/>
      <c r="GB162" s="50"/>
      <c r="GC162" s="50"/>
      <c r="GD162" s="50"/>
      <c r="GE162" s="50"/>
      <c r="GF162" s="50"/>
      <c r="GG162" s="50"/>
      <c r="GH162" s="50"/>
      <c r="GI162" s="50"/>
      <c r="GJ162" s="50"/>
      <c r="GK162" s="50"/>
      <c r="GL162" s="50"/>
      <c r="GM162" s="50"/>
      <c r="GN162" s="50"/>
      <c r="GO162" s="50"/>
      <c r="GP162" s="50"/>
      <c r="GQ162" s="50"/>
      <c r="GR162" s="50"/>
      <c r="GS162" s="50"/>
      <c r="GT162" s="50"/>
      <c r="GU162" s="50"/>
      <c r="GV162" s="50"/>
      <c r="GW162" s="50"/>
      <c r="GX162" s="50"/>
      <c r="GY162" s="50"/>
      <c r="GZ162" s="50"/>
      <c r="HA162" s="50"/>
      <c r="HB162" s="50"/>
      <c r="HC162" s="50"/>
      <c r="HD162" s="50"/>
      <c r="HE162" s="50"/>
      <c r="HF162" s="50"/>
      <c r="HG162" s="50"/>
      <c r="HH162" s="50"/>
      <c r="HI162" s="50"/>
      <c r="HJ162" s="50"/>
      <c r="HK162" s="50"/>
      <c r="HL162" s="50"/>
      <c r="HM162" s="50"/>
      <c r="HN162" s="50"/>
      <c r="HO162" s="50"/>
      <c r="HP162" s="50"/>
      <c r="HQ162" s="50"/>
      <c r="HR162" s="50"/>
      <c r="HS162" s="50"/>
      <c r="HT162" s="50"/>
      <c r="HU162" s="50"/>
      <c r="HV162" s="50"/>
      <c r="HW162" s="50"/>
      <c r="HX162" s="50"/>
      <c r="HY162" s="50"/>
      <c r="HZ162" s="50"/>
    </row>
    <row r="163" spans="1:668" ht="15.75" x14ac:dyDescent="0.25">
      <c r="A163" s="41" t="s">
        <v>14</v>
      </c>
      <c r="B163" s="12">
        <v>5</v>
      </c>
      <c r="C163" s="7"/>
      <c r="D163" s="41"/>
      <c r="E163" s="41"/>
      <c r="F163" s="163">
        <f>SUM(F158:F162)</f>
        <v>285000</v>
      </c>
      <c r="G163" s="163">
        <f>SUM(G158:G162)</f>
        <v>8179.5</v>
      </c>
      <c r="H163" s="148">
        <f t="shared" ref="H163:L163" si="21">SUM(H158:H162)</f>
        <v>20019.620000000003</v>
      </c>
      <c r="I163" s="148">
        <f t="shared" si="21"/>
        <v>8664</v>
      </c>
      <c r="J163" s="148">
        <f t="shared" si="21"/>
        <v>10945</v>
      </c>
      <c r="K163" s="148">
        <f t="shared" si="21"/>
        <v>47808.12</v>
      </c>
      <c r="L163" s="148">
        <f t="shared" si="21"/>
        <v>237191.88</v>
      </c>
      <c r="AG163" s="45"/>
      <c r="AH163" s="45"/>
      <c r="AI163" s="45"/>
      <c r="AJ163" s="45"/>
      <c r="AK163" s="45"/>
      <c r="AL163" s="45"/>
      <c r="AM163" s="45"/>
      <c r="AN163" s="45"/>
      <c r="AO163" s="45"/>
      <c r="AP163" s="45"/>
      <c r="AQ163" s="45"/>
      <c r="AT163" s="50"/>
      <c r="AU163" s="50"/>
      <c r="AV163" s="50"/>
      <c r="AW163" s="50"/>
      <c r="AX163" s="50"/>
      <c r="AY163" s="50"/>
      <c r="AZ163" s="50"/>
      <c r="BA163" s="50"/>
      <c r="BB163" s="50"/>
      <c r="BC163" s="50"/>
      <c r="BD163" s="50"/>
      <c r="BE163" s="50"/>
      <c r="BF163" s="50"/>
      <c r="BG163" s="50"/>
      <c r="BH163" s="50"/>
      <c r="BI163" s="50"/>
      <c r="BJ163" s="50"/>
      <c r="BK163" s="50"/>
      <c r="BL163" s="50"/>
      <c r="BM163" s="50"/>
      <c r="BN163" s="50"/>
      <c r="BO163" s="50"/>
      <c r="BP163" s="50"/>
      <c r="BQ163" s="50"/>
      <c r="BR163" s="50"/>
      <c r="BS163" s="50"/>
      <c r="BT163" s="50"/>
      <c r="BU163" s="50"/>
      <c r="BV163" s="50"/>
      <c r="BW163" s="50"/>
      <c r="BX163" s="50"/>
      <c r="BY163" s="50"/>
      <c r="BZ163" s="50"/>
      <c r="CA163" s="50"/>
      <c r="CB163" s="50"/>
      <c r="CC163" s="50"/>
      <c r="CD163" s="50"/>
      <c r="CE163" s="50"/>
      <c r="CF163" s="50"/>
      <c r="CG163" s="50"/>
      <c r="CH163" s="50"/>
      <c r="CI163" s="50"/>
      <c r="CJ163" s="50"/>
      <c r="CK163" s="50"/>
      <c r="CL163" s="50"/>
      <c r="CM163" s="50"/>
      <c r="CN163" s="50"/>
      <c r="CO163" s="50"/>
      <c r="CP163" s="50"/>
      <c r="CQ163" s="50"/>
      <c r="CR163" s="50"/>
      <c r="CS163" s="50"/>
      <c r="CT163" s="50"/>
      <c r="CU163" s="50"/>
      <c r="CV163" s="50"/>
      <c r="CW163" s="50"/>
      <c r="CX163" s="50"/>
      <c r="CY163" s="50"/>
      <c r="CZ163" s="50"/>
      <c r="DA163" s="50"/>
      <c r="DB163" s="50"/>
      <c r="DC163" s="50"/>
      <c r="DD163" s="50"/>
      <c r="DE163" s="50"/>
      <c r="DF163" s="50"/>
      <c r="DG163" s="50"/>
      <c r="DH163" s="50"/>
      <c r="DI163" s="50"/>
      <c r="DJ163" s="50"/>
      <c r="DK163" s="50"/>
      <c r="DL163" s="50"/>
      <c r="DM163" s="50"/>
      <c r="DN163" s="50"/>
      <c r="DO163" s="50"/>
      <c r="DP163" s="50"/>
      <c r="DQ163" s="50"/>
      <c r="DR163" s="50"/>
      <c r="DS163" s="50"/>
      <c r="DT163" s="50"/>
      <c r="DU163" s="50"/>
      <c r="DV163" s="50"/>
      <c r="DW163" s="50"/>
      <c r="DX163" s="50"/>
      <c r="DY163" s="50"/>
      <c r="DZ163" s="50"/>
      <c r="EA163" s="50"/>
      <c r="EB163" s="50"/>
      <c r="EC163" s="50"/>
      <c r="ED163" s="50"/>
      <c r="EE163" s="50"/>
      <c r="EF163" s="50"/>
      <c r="EG163" s="50"/>
      <c r="EH163" s="50"/>
      <c r="EI163" s="50"/>
      <c r="EJ163" s="50"/>
      <c r="EK163" s="50"/>
      <c r="EL163" s="50"/>
      <c r="EM163" s="50"/>
      <c r="EN163" s="50"/>
      <c r="EO163" s="50"/>
      <c r="EP163" s="50"/>
      <c r="EQ163" s="50"/>
      <c r="ER163" s="50"/>
      <c r="ES163" s="50"/>
      <c r="ET163" s="50"/>
      <c r="EU163" s="50"/>
      <c r="EV163" s="50"/>
      <c r="EW163" s="50"/>
      <c r="EX163" s="50"/>
      <c r="EY163" s="50"/>
      <c r="EZ163" s="50"/>
      <c r="FA163" s="50"/>
      <c r="FB163" s="50"/>
      <c r="FC163" s="50"/>
      <c r="FD163" s="50"/>
      <c r="FE163" s="50"/>
      <c r="FF163" s="50"/>
      <c r="FG163" s="50"/>
      <c r="FH163" s="50"/>
      <c r="FI163" s="50"/>
      <c r="FJ163" s="50"/>
      <c r="FK163" s="50"/>
      <c r="FL163" s="50"/>
      <c r="FM163" s="50"/>
      <c r="FN163" s="50"/>
      <c r="FO163" s="50"/>
      <c r="FP163" s="50"/>
      <c r="FQ163" s="50"/>
      <c r="FR163" s="50"/>
      <c r="FS163" s="50"/>
      <c r="FT163" s="50"/>
      <c r="FU163" s="50"/>
      <c r="FV163" s="50"/>
      <c r="FW163" s="50"/>
      <c r="FX163" s="50"/>
      <c r="FY163" s="50"/>
      <c r="FZ163" s="50"/>
      <c r="GA163" s="50"/>
      <c r="GB163" s="50"/>
      <c r="GC163" s="50"/>
      <c r="GD163" s="50"/>
      <c r="GE163" s="50"/>
      <c r="GF163" s="50"/>
      <c r="GG163" s="50"/>
      <c r="GH163" s="50"/>
      <c r="GI163" s="50"/>
      <c r="GJ163" s="50"/>
      <c r="GK163" s="50"/>
      <c r="GL163" s="50"/>
      <c r="GM163" s="50"/>
      <c r="GN163" s="50"/>
      <c r="GO163" s="50"/>
      <c r="GP163" s="50"/>
      <c r="GQ163" s="50"/>
      <c r="GR163" s="50"/>
      <c r="GS163" s="50"/>
      <c r="GT163" s="50"/>
      <c r="GU163" s="50"/>
      <c r="GV163" s="50"/>
      <c r="GW163" s="50"/>
      <c r="GX163" s="50"/>
      <c r="GY163" s="50"/>
      <c r="GZ163" s="50"/>
      <c r="HA163" s="50"/>
      <c r="HB163" s="50"/>
      <c r="HC163" s="50"/>
      <c r="HD163" s="50"/>
      <c r="HE163" s="50"/>
      <c r="HF163" s="50"/>
      <c r="HG163" s="50"/>
      <c r="HH163" s="50"/>
      <c r="HI163" s="50"/>
      <c r="HJ163" s="50"/>
      <c r="HK163" s="50"/>
      <c r="HL163" s="50"/>
      <c r="HM163" s="50"/>
      <c r="HN163" s="50"/>
      <c r="HO163" s="50"/>
      <c r="HP163" s="50"/>
      <c r="HQ163" s="50"/>
      <c r="HR163" s="50"/>
      <c r="HS163" s="50"/>
      <c r="HT163" s="50"/>
      <c r="HU163" s="50"/>
      <c r="HV163" s="50"/>
      <c r="HW163" s="50"/>
      <c r="HX163" s="50"/>
      <c r="HY163" s="50"/>
      <c r="HZ163" s="50"/>
    </row>
    <row r="165" spans="1:668" ht="15.75" x14ac:dyDescent="0.25">
      <c r="A165" s="37" t="s">
        <v>70</v>
      </c>
      <c r="B165" s="122"/>
      <c r="C165" s="122"/>
      <c r="D165" s="122"/>
      <c r="E165" s="122"/>
      <c r="F165" s="164"/>
      <c r="G165" s="164"/>
      <c r="H165" s="150"/>
      <c r="I165" s="150"/>
      <c r="J165" s="164"/>
      <c r="K165" s="150"/>
      <c r="L165" s="164"/>
      <c r="AG165" s="45"/>
      <c r="AH165" s="45"/>
      <c r="AI165" s="45"/>
      <c r="AJ165" s="45"/>
      <c r="AK165" s="45"/>
      <c r="AL165" s="45"/>
      <c r="AM165" s="45"/>
      <c r="AN165" s="45"/>
      <c r="AO165" s="45"/>
      <c r="AP165" s="45"/>
      <c r="AQ165" s="45"/>
      <c r="IC165" s="50"/>
      <c r="ID165" s="50"/>
      <c r="IE165" s="50"/>
      <c r="IF165" s="50"/>
      <c r="IG165" s="50"/>
      <c r="IH165" s="50"/>
      <c r="II165" s="50"/>
      <c r="IJ165" s="50"/>
      <c r="IK165" s="50"/>
      <c r="IL165" s="50"/>
      <c r="IM165" s="50"/>
      <c r="IN165" s="50"/>
      <c r="IO165" s="50"/>
      <c r="IP165" s="50"/>
      <c r="IQ165" s="50"/>
      <c r="IR165" s="50"/>
      <c r="IS165" s="50"/>
      <c r="IT165" s="50"/>
      <c r="IU165" s="50"/>
      <c r="IV165" s="50"/>
      <c r="IW165" s="50"/>
      <c r="IX165" s="50"/>
      <c r="IY165" s="50"/>
      <c r="IZ165" s="50"/>
      <c r="JA165" s="50"/>
      <c r="JB165" s="50"/>
      <c r="JC165" s="50"/>
      <c r="JD165" s="50"/>
      <c r="JE165" s="50"/>
      <c r="JF165" s="50"/>
      <c r="JG165" s="50"/>
      <c r="JH165" s="50"/>
      <c r="JI165" s="50"/>
      <c r="JJ165" s="50"/>
      <c r="JK165" s="50"/>
      <c r="JL165" s="50"/>
      <c r="JM165" s="50"/>
      <c r="JN165" s="50"/>
      <c r="JO165" s="50"/>
      <c r="JP165" s="50"/>
      <c r="JQ165" s="50"/>
      <c r="JR165" s="50"/>
      <c r="JS165" s="50"/>
      <c r="JT165" s="50"/>
      <c r="JU165" s="50"/>
      <c r="JV165" s="50"/>
      <c r="JW165" s="50"/>
      <c r="JX165" s="50"/>
      <c r="JY165" s="50"/>
      <c r="JZ165" s="50"/>
      <c r="KA165" s="50"/>
      <c r="KB165" s="50"/>
      <c r="KC165" s="50"/>
      <c r="KD165" s="50"/>
      <c r="KE165" s="50"/>
      <c r="KF165" s="50"/>
      <c r="KG165" s="50"/>
      <c r="KH165" s="50"/>
      <c r="KI165" s="50"/>
      <c r="KJ165" s="50"/>
      <c r="KK165" s="50"/>
      <c r="KL165" s="50"/>
      <c r="KM165" s="50"/>
      <c r="KN165" s="50"/>
      <c r="KO165" s="50"/>
      <c r="KP165" s="50"/>
      <c r="KQ165" s="50"/>
      <c r="KR165" s="50"/>
      <c r="KS165" s="50"/>
      <c r="KT165" s="50"/>
      <c r="KU165" s="50"/>
      <c r="KV165" s="50"/>
      <c r="KW165" s="50"/>
      <c r="KX165" s="50"/>
      <c r="KY165" s="50"/>
      <c r="KZ165" s="50"/>
      <c r="LA165" s="50"/>
      <c r="LB165" s="50"/>
      <c r="LC165" s="50"/>
      <c r="LD165" s="50"/>
      <c r="LE165" s="50"/>
      <c r="LF165" s="50"/>
      <c r="LG165" s="50"/>
      <c r="LH165" s="50"/>
      <c r="LI165" s="50"/>
      <c r="LJ165" s="50"/>
      <c r="LK165" s="50"/>
      <c r="LL165" s="50"/>
      <c r="LM165" s="50"/>
      <c r="LN165" s="50"/>
      <c r="LO165" s="50"/>
      <c r="LP165" s="50"/>
      <c r="LQ165" s="50"/>
      <c r="LR165" s="50"/>
      <c r="LS165" s="50"/>
      <c r="LT165" s="50"/>
      <c r="LU165" s="50"/>
      <c r="LV165" s="50"/>
      <c r="LW165" s="50"/>
      <c r="LX165" s="50"/>
      <c r="LY165" s="50"/>
      <c r="LZ165" s="50"/>
      <c r="MA165" s="50"/>
      <c r="MB165" s="50"/>
      <c r="MC165" s="50"/>
      <c r="MD165" s="50"/>
      <c r="ME165" s="50"/>
      <c r="MF165" s="50"/>
      <c r="MG165" s="50"/>
      <c r="MH165" s="50"/>
      <c r="MI165" s="50"/>
      <c r="MJ165" s="50"/>
      <c r="MK165" s="50"/>
      <c r="ML165" s="50"/>
      <c r="MM165" s="50"/>
      <c r="MN165" s="50"/>
      <c r="MO165" s="50"/>
      <c r="MP165" s="50"/>
      <c r="MQ165" s="50"/>
      <c r="MR165" s="50"/>
      <c r="MS165" s="50"/>
      <c r="MT165" s="50"/>
      <c r="MU165" s="50"/>
      <c r="MV165" s="50"/>
      <c r="MW165" s="50"/>
      <c r="MX165" s="50"/>
      <c r="MY165" s="50"/>
      <c r="MZ165" s="50"/>
      <c r="NA165" s="50"/>
      <c r="NB165" s="50"/>
      <c r="NC165" s="50"/>
      <c r="ND165" s="50"/>
      <c r="NE165" s="50"/>
      <c r="NF165" s="50"/>
      <c r="NG165" s="50"/>
      <c r="NH165" s="50"/>
      <c r="NI165" s="50"/>
      <c r="NJ165" s="50"/>
      <c r="NK165" s="50"/>
      <c r="NL165" s="50"/>
      <c r="NM165" s="50"/>
      <c r="NN165" s="50"/>
      <c r="NO165" s="50"/>
      <c r="NP165" s="50"/>
      <c r="NQ165" s="50"/>
      <c r="NR165" s="50"/>
      <c r="NS165" s="50"/>
      <c r="NT165" s="50"/>
      <c r="NU165" s="50"/>
      <c r="NV165" s="50"/>
      <c r="NW165" s="50"/>
      <c r="NX165" s="50"/>
      <c r="NY165" s="50"/>
      <c r="NZ165" s="50"/>
      <c r="OA165" s="50"/>
      <c r="OB165" s="50"/>
      <c r="OC165" s="50"/>
      <c r="OD165" s="50"/>
      <c r="OE165" s="50"/>
      <c r="OF165" s="50"/>
      <c r="OG165" s="50"/>
      <c r="OH165" s="50"/>
      <c r="OI165" s="50"/>
      <c r="OJ165" s="50"/>
      <c r="OK165" s="50"/>
      <c r="OL165" s="50"/>
      <c r="OM165" s="50"/>
      <c r="ON165" s="50"/>
      <c r="OO165" s="50"/>
      <c r="OP165" s="50"/>
      <c r="OQ165" s="50"/>
      <c r="OR165" s="50"/>
      <c r="OS165" s="50"/>
      <c r="OT165" s="50"/>
      <c r="OU165" s="50"/>
      <c r="OV165" s="50"/>
      <c r="OW165" s="50"/>
      <c r="OX165" s="50"/>
      <c r="OY165" s="50"/>
      <c r="OZ165" s="50"/>
      <c r="PA165" s="50"/>
      <c r="PB165" s="50"/>
      <c r="PC165" s="50"/>
      <c r="PD165" s="50"/>
      <c r="PE165" s="50"/>
      <c r="PF165" s="50"/>
      <c r="PG165" s="50"/>
      <c r="PH165" s="50"/>
      <c r="PI165" s="50"/>
      <c r="PJ165" s="50"/>
      <c r="PK165" s="50"/>
      <c r="PL165" s="50"/>
      <c r="PM165" s="50"/>
      <c r="PN165" s="50"/>
      <c r="PO165" s="50"/>
      <c r="PP165" s="50"/>
      <c r="PQ165" s="50"/>
      <c r="PR165" s="50"/>
      <c r="PS165" s="50"/>
      <c r="PT165" s="50"/>
      <c r="PU165" s="50"/>
      <c r="PV165" s="50"/>
      <c r="PW165" s="50"/>
      <c r="PX165" s="50"/>
      <c r="PY165" s="50"/>
      <c r="PZ165" s="50"/>
      <c r="QA165" s="50"/>
      <c r="QB165" s="50"/>
      <c r="QC165" s="50"/>
      <c r="QD165" s="50"/>
      <c r="QE165" s="50"/>
      <c r="QF165" s="50"/>
      <c r="QG165" s="50"/>
      <c r="QH165" s="50"/>
      <c r="QI165" s="50"/>
      <c r="QJ165" s="50"/>
      <c r="QK165" s="50"/>
      <c r="QL165" s="50"/>
      <c r="QM165" s="50"/>
      <c r="QN165" s="50"/>
      <c r="QO165" s="50"/>
      <c r="QP165" s="50"/>
      <c r="QQ165" s="50"/>
      <c r="QR165" s="50"/>
      <c r="QS165" s="50"/>
      <c r="QT165" s="50"/>
      <c r="QU165" s="50"/>
      <c r="QV165" s="50"/>
      <c r="QW165" s="50"/>
      <c r="QX165" s="50"/>
      <c r="QY165" s="50"/>
      <c r="QZ165" s="50"/>
      <c r="RA165" s="50"/>
      <c r="RB165" s="50"/>
      <c r="RC165" s="50"/>
      <c r="RD165" s="50"/>
      <c r="RE165" s="50"/>
      <c r="RF165" s="50"/>
      <c r="RG165" s="50"/>
      <c r="RH165" s="50"/>
      <c r="RI165" s="50"/>
      <c r="RJ165" s="50"/>
      <c r="RK165" s="50"/>
      <c r="RL165" s="50"/>
      <c r="RM165" s="50"/>
      <c r="RN165" s="50"/>
      <c r="RO165" s="50"/>
      <c r="RP165" s="50"/>
      <c r="RQ165" s="50"/>
      <c r="RR165" s="50"/>
      <c r="RS165" s="50"/>
      <c r="RT165" s="50"/>
      <c r="RU165" s="50"/>
      <c r="RV165" s="50"/>
      <c r="RW165" s="50"/>
      <c r="RX165" s="50"/>
      <c r="RY165" s="50"/>
      <c r="RZ165" s="50"/>
      <c r="SA165" s="50"/>
      <c r="SB165" s="50"/>
      <c r="SC165" s="50"/>
      <c r="SD165" s="50"/>
      <c r="SE165" s="50"/>
      <c r="SF165" s="50"/>
      <c r="SG165" s="50"/>
      <c r="SH165" s="50"/>
      <c r="SI165" s="50"/>
      <c r="SJ165" s="50"/>
      <c r="SK165" s="50"/>
      <c r="SL165" s="50"/>
      <c r="SM165" s="50"/>
      <c r="SN165" s="50"/>
      <c r="SO165" s="50"/>
      <c r="SP165" s="50"/>
      <c r="SQ165" s="50"/>
      <c r="SR165" s="50"/>
      <c r="SS165" s="50"/>
      <c r="ST165" s="50"/>
      <c r="SU165" s="50"/>
      <c r="SV165" s="50"/>
      <c r="SW165" s="50"/>
      <c r="SX165" s="50"/>
      <c r="SY165" s="50"/>
      <c r="SZ165" s="50"/>
      <c r="TA165" s="50"/>
      <c r="TB165" s="50"/>
      <c r="TC165" s="50"/>
      <c r="TD165" s="50"/>
      <c r="TE165" s="50"/>
      <c r="TF165" s="50"/>
      <c r="TG165" s="50"/>
      <c r="TH165" s="50"/>
      <c r="TI165" s="50"/>
      <c r="TJ165" s="50"/>
      <c r="TK165" s="50"/>
      <c r="TL165" s="50"/>
      <c r="TM165" s="50"/>
      <c r="TN165" s="50"/>
      <c r="TO165" s="50"/>
      <c r="TP165" s="50"/>
      <c r="TQ165" s="50"/>
      <c r="TR165" s="50"/>
      <c r="TS165" s="50"/>
      <c r="TT165" s="50"/>
      <c r="TU165" s="50"/>
      <c r="TV165" s="50"/>
      <c r="TW165" s="50"/>
      <c r="TX165" s="50"/>
      <c r="TY165" s="50"/>
      <c r="TZ165" s="50"/>
      <c r="UA165" s="50"/>
      <c r="UB165" s="50"/>
      <c r="UC165" s="50"/>
      <c r="UD165" s="50"/>
      <c r="UE165" s="50"/>
      <c r="UF165" s="50"/>
      <c r="UG165" s="50"/>
      <c r="UH165" s="50"/>
      <c r="UI165" s="50"/>
      <c r="UJ165" s="50"/>
      <c r="UK165" s="50"/>
      <c r="UL165" s="50"/>
      <c r="UM165" s="50"/>
      <c r="UN165" s="50"/>
      <c r="UO165" s="50"/>
      <c r="UP165" s="50"/>
      <c r="UQ165" s="50"/>
      <c r="UR165" s="50"/>
      <c r="US165" s="50"/>
      <c r="UT165" s="50"/>
      <c r="UU165" s="50"/>
      <c r="UV165" s="50"/>
      <c r="UW165" s="50"/>
      <c r="UX165" s="50"/>
      <c r="UY165" s="50"/>
      <c r="UZ165" s="50"/>
      <c r="VA165" s="50"/>
      <c r="VB165" s="50"/>
      <c r="VC165" s="50"/>
      <c r="VD165" s="50"/>
      <c r="VE165" s="50"/>
      <c r="VF165" s="50"/>
      <c r="VG165" s="50"/>
      <c r="VH165" s="50"/>
      <c r="VI165" s="50"/>
      <c r="VJ165" s="50"/>
      <c r="VK165" s="50"/>
      <c r="VL165" s="50"/>
      <c r="VM165" s="50"/>
      <c r="VN165" s="50"/>
      <c r="VO165" s="50"/>
      <c r="VP165" s="50"/>
      <c r="VQ165" s="50"/>
      <c r="VR165" s="50"/>
      <c r="VS165" s="50"/>
      <c r="VT165" s="50"/>
      <c r="VU165" s="50"/>
      <c r="VV165" s="50"/>
      <c r="VW165" s="50"/>
      <c r="VX165" s="50"/>
      <c r="VY165" s="50"/>
      <c r="VZ165" s="50"/>
      <c r="WA165" s="50"/>
      <c r="WB165" s="50"/>
      <c r="WC165" s="50"/>
      <c r="WD165" s="50"/>
      <c r="WE165" s="50"/>
      <c r="WF165" s="50"/>
      <c r="WG165" s="50"/>
      <c r="WH165" s="50"/>
      <c r="WI165" s="50"/>
      <c r="WJ165" s="50"/>
      <c r="WK165" s="50"/>
      <c r="WL165" s="50"/>
      <c r="WM165" s="50"/>
      <c r="WN165" s="50"/>
      <c r="WO165" s="50"/>
      <c r="WP165" s="50"/>
      <c r="WQ165" s="50"/>
      <c r="WR165" s="50"/>
      <c r="WS165" s="50"/>
      <c r="WT165" s="50"/>
      <c r="WU165" s="50"/>
      <c r="WV165" s="50"/>
      <c r="WW165" s="50"/>
      <c r="WX165" s="50"/>
      <c r="WY165" s="50"/>
      <c r="WZ165" s="50"/>
      <c r="XA165" s="50"/>
      <c r="XB165" s="50"/>
      <c r="XC165" s="50"/>
      <c r="XD165" s="50"/>
      <c r="XE165" s="50"/>
      <c r="XF165" s="50"/>
      <c r="XG165" s="50"/>
      <c r="XH165" s="50"/>
      <c r="XI165" s="50"/>
      <c r="XJ165" s="50"/>
      <c r="XK165" s="50"/>
      <c r="XL165" s="50"/>
      <c r="XM165" s="50"/>
      <c r="XN165" s="50"/>
      <c r="XO165" s="50"/>
      <c r="XP165" s="50"/>
      <c r="XQ165" s="50"/>
      <c r="XR165" s="50"/>
      <c r="XS165" s="50"/>
      <c r="XT165" s="50"/>
      <c r="XU165" s="50"/>
      <c r="XV165" s="50"/>
      <c r="XW165" s="50"/>
      <c r="XX165" s="50"/>
      <c r="XY165" s="50"/>
      <c r="XZ165" s="50"/>
      <c r="YA165" s="50"/>
      <c r="YB165" s="50"/>
      <c r="YC165" s="50"/>
      <c r="YD165" s="50"/>
      <c r="YE165" s="50"/>
      <c r="YF165" s="50"/>
      <c r="YG165" s="50"/>
      <c r="YH165" s="50"/>
      <c r="YI165" s="50"/>
      <c r="YJ165" s="50"/>
      <c r="YK165" s="50"/>
      <c r="YL165" s="50"/>
      <c r="YM165" s="50"/>
      <c r="YN165" s="50"/>
      <c r="YO165" s="50"/>
      <c r="YP165" s="50"/>
      <c r="YQ165" s="50"/>
      <c r="YR165" s="50"/>
    </row>
    <row r="166" spans="1:668" ht="18" customHeight="1" x14ac:dyDescent="0.25">
      <c r="A166" s="4" t="s">
        <v>32</v>
      </c>
      <c r="B166" s="5" t="s">
        <v>17</v>
      </c>
      <c r="C166" s="6" t="s">
        <v>73</v>
      </c>
      <c r="D166" s="10">
        <v>44276</v>
      </c>
      <c r="E166" s="10" t="s">
        <v>114</v>
      </c>
      <c r="F166" s="133">
        <v>36500</v>
      </c>
      <c r="G166" s="176">
        <f>F166*0.0287</f>
        <v>1047.55</v>
      </c>
      <c r="H166" s="183">
        <v>0</v>
      </c>
      <c r="I166" s="183">
        <f>F166*0.0304</f>
        <v>1109.5999999999999</v>
      </c>
      <c r="J166" s="176">
        <v>937.5</v>
      </c>
      <c r="K166" s="183">
        <v>3094.65</v>
      </c>
      <c r="L166" s="176">
        <v>33405.35</v>
      </c>
      <c r="AG166" s="45"/>
      <c r="AH166" s="45"/>
      <c r="AI166" s="45"/>
      <c r="AJ166" s="45"/>
      <c r="AK166" s="45"/>
      <c r="AL166" s="45"/>
      <c r="AM166" s="45"/>
      <c r="AN166" s="45"/>
      <c r="AO166" s="45"/>
      <c r="AP166" s="45"/>
      <c r="AQ166" s="45"/>
      <c r="IC166" s="50"/>
      <c r="ID166" s="50"/>
      <c r="IE166" s="50"/>
      <c r="IF166" s="50"/>
      <c r="IG166" s="50"/>
      <c r="IH166" s="50"/>
      <c r="II166" s="50"/>
      <c r="IJ166" s="50"/>
      <c r="IK166" s="50"/>
      <c r="IL166" s="50"/>
      <c r="IM166" s="50"/>
      <c r="IN166" s="50"/>
      <c r="IO166" s="50"/>
      <c r="IP166" s="50"/>
      <c r="IQ166" s="50"/>
      <c r="IR166" s="50"/>
      <c r="IS166" s="50"/>
      <c r="IT166" s="50"/>
      <c r="IU166" s="50"/>
      <c r="IV166" s="50"/>
      <c r="IW166" s="50"/>
      <c r="IX166" s="50"/>
      <c r="IY166" s="50"/>
      <c r="IZ166" s="50"/>
      <c r="JA166" s="50"/>
      <c r="JB166" s="50"/>
      <c r="JC166" s="50"/>
      <c r="JD166" s="50"/>
      <c r="JE166" s="50"/>
      <c r="JF166" s="50"/>
      <c r="JG166" s="50"/>
      <c r="JH166" s="50"/>
      <c r="JI166" s="50"/>
      <c r="JJ166" s="50"/>
      <c r="JK166" s="50"/>
      <c r="JL166" s="50"/>
      <c r="JM166" s="50"/>
      <c r="JN166" s="50"/>
      <c r="JO166" s="50"/>
      <c r="JP166" s="50"/>
      <c r="JQ166" s="50"/>
      <c r="JR166" s="50"/>
      <c r="JS166" s="50"/>
      <c r="JT166" s="50"/>
      <c r="JU166" s="50"/>
      <c r="JV166" s="50"/>
      <c r="JW166" s="50"/>
      <c r="JX166" s="50"/>
      <c r="JY166" s="50"/>
      <c r="JZ166" s="50"/>
      <c r="KA166" s="50"/>
      <c r="KB166" s="50"/>
      <c r="KC166" s="50"/>
      <c r="KD166" s="50"/>
      <c r="KE166" s="50"/>
      <c r="KF166" s="50"/>
      <c r="KG166" s="50"/>
      <c r="KH166" s="50"/>
      <c r="KI166" s="50"/>
      <c r="KJ166" s="50"/>
      <c r="KK166" s="50"/>
      <c r="KL166" s="50"/>
      <c r="KM166" s="50"/>
      <c r="KN166" s="50"/>
      <c r="KO166" s="50"/>
      <c r="KP166" s="50"/>
      <c r="KQ166" s="50"/>
      <c r="KR166" s="50"/>
      <c r="KS166" s="50"/>
      <c r="KT166" s="50"/>
      <c r="KU166" s="50"/>
      <c r="KV166" s="50"/>
      <c r="KW166" s="50"/>
      <c r="KX166" s="50"/>
      <c r="KY166" s="50"/>
      <c r="KZ166" s="50"/>
      <c r="LA166" s="50"/>
      <c r="LB166" s="50"/>
      <c r="LC166" s="50"/>
      <c r="LD166" s="50"/>
      <c r="LE166" s="50"/>
      <c r="LF166" s="50"/>
      <c r="LG166" s="50"/>
      <c r="LH166" s="50"/>
      <c r="LI166" s="50"/>
      <c r="LJ166" s="50"/>
      <c r="LK166" s="50"/>
      <c r="LL166" s="50"/>
      <c r="LM166" s="50"/>
      <c r="LN166" s="50"/>
      <c r="LO166" s="50"/>
      <c r="LP166" s="50"/>
      <c r="LQ166" s="50"/>
      <c r="LR166" s="50"/>
      <c r="LS166" s="50"/>
      <c r="LT166" s="50"/>
      <c r="LU166" s="50"/>
      <c r="LV166" s="50"/>
      <c r="LW166" s="50"/>
      <c r="LX166" s="50"/>
      <c r="LY166" s="50"/>
      <c r="LZ166" s="50"/>
      <c r="MA166" s="50"/>
      <c r="MB166" s="50"/>
      <c r="MC166" s="50"/>
      <c r="MD166" s="50"/>
      <c r="ME166" s="50"/>
      <c r="MF166" s="50"/>
      <c r="MG166" s="50"/>
      <c r="MH166" s="50"/>
      <c r="MI166" s="50"/>
      <c r="MJ166" s="50"/>
      <c r="MK166" s="50"/>
      <c r="ML166" s="50"/>
      <c r="MM166" s="50"/>
      <c r="MN166" s="50"/>
      <c r="MO166" s="50"/>
      <c r="MP166" s="50"/>
      <c r="MQ166" s="50"/>
      <c r="MR166" s="50"/>
      <c r="MS166" s="50"/>
      <c r="MT166" s="50"/>
      <c r="MU166" s="50"/>
      <c r="MV166" s="50"/>
      <c r="MW166" s="50"/>
      <c r="MX166" s="50"/>
      <c r="MY166" s="50"/>
      <c r="MZ166" s="50"/>
      <c r="NA166" s="50"/>
      <c r="NB166" s="50"/>
      <c r="NC166" s="50"/>
      <c r="ND166" s="50"/>
      <c r="NE166" s="50"/>
      <c r="NF166" s="50"/>
      <c r="NG166" s="50"/>
      <c r="NH166" s="50"/>
      <c r="NI166" s="50"/>
      <c r="NJ166" s="50"/>
      <c r="NK166" s="50"/>
      <c r="NL166" s="50"/>
      <c r="NM166" s="50"/>
      <c r="NN166" s="50"/>
      <c r="NO166" s="50"/>
      <c r="NP166" s="50"/>
      <c r="NQ166" s="50"/>
      <c r="NR166" s="50"/>
      <c r="NS166" s="50"/>
      <c r="NT166" s="50"/>
      <c r="NU166" s="50"/>
      <c r="NV166" s="50"/>
      <c r="NW166" s="50"/>
      <c r="NX166" s="50"/>
      <c r="NY166" s="50"/>
      <c r="NZ166" s="50"/>
      <c r="OA166" s="50"/>
      <c r="OB166" s="50"/>
      <c r="OC166" s="50"/>
      <c r="OD166" s="50"/>
      <c r="OE166" s="50"/>
      <c r="OF166" s="50"/>
      <c r="OG166" s="50"/>
      <c r="OH166" s="50"/>
      <c r="OI166" s="50"/>
      <c r="OJ166" s="50"/>
      <c r="OK166" s="50"/>
      <c r="OL166" s="50"/>
      <c r="OM166" s="50"/>
      <c r="ON166" s="50"/>
      <c r="OO166" s="50"/>
      <c r="OP166" s="50"/>
      <c r="OQ166" s="50"/>
      <c r="OR166" s="50"/>
      <c r="OS166" s="50"/>
      <c r="OT166" s="50"/>
      <c r="OU166" s="50"/>
      <c r="OV166" s="50"/>
      <c r="OW166" s="50"/>
      <c r="OX166" s="50"/>
      <c r="OY166" s="50"/>
      <c r="OZ166" s="50"/>
      <c r="PA166" s="50"/>
      <c r="PB166" s="50"/>
      <c r="PC166" s="50"/>
      <c r="PD166" s="50"/>
      <c r="PE166" s="50"/>
      <c r="PF166" s="50"/>
      <c r="PG166" s="50"/>
      <c r="PH166" s="50"/>
      <c r="PI166" s="50"/>
      <c r="PJ166" s="50"/>
      <c r="PK166" s="50"/>
      <c r="PL166" s="50"/>
      <c r="PM166" s="50"/>
      <c r="PN166" s="50"/>
      <c r="PO166" s="50"/>
      <c r="PP166" s="50"/>
      <c r="PQ166" s="50"/>
      <c r="PR166" s="50"/>
      <c r="PS166" s="50"/>
      <c r="PT166" s="50"/>
      <c r="PU166" s="50"/>
      <c r="PV166" s="50"/>
      <c r="PW166" s="50"/>
      <c r="PX166" s="50"/>
      <c r="PY166" s="50"/>
      <c r="PZ166" s="50"/>
      <c r="QA166" s="50"/>
      <c r="QB166" s="50"/>
      <c r="QC166" s="50"/>
      <c r="QD166" s="50"/>
      <c r="QE166" s="50"/>
      <c r="QF166" s="50"/>
      <c r="QG166" s="50"/>
      <c r="QH166" s="50"/>
      <c r="QI166" s="50"/>
      <c r="QJ166" s="50"/>
      <c r="QK166" s="50"/>
      <c r="QL166" s="50"/>
      <c r="QM166" s="50"/>
      <c r="QN166" s="50"/>
      <c r="QO166" s="50"/>
      <c r="QP166" s="50"/>
      <c r="QQ166" s="50"/>
      <c r="QR166" s="50"/>
      <c r="QS166" s="50"/>
      <c r="QT166" s="50"/>
      <c r="QU166" s="50"/>
      <c r="QV166" s="50"/>
      <c r="QW166" s="50"/>
      <c r="QX166" s="50"/>
      <c r="QY166" s="50"/>
      <c r="QZ166" s="50"/>
      <c r="RA166" s="50"/>
      <c r="RB166" s="50"/>
      <c r="RC166" s="50"/>
      <c r="RD166" s="50"/>
      <c r="RE166" s="50"/>
      <c r="RF166" s="50"/>
      <c r="RG166" s="50"/>
      <c r="RH166" s="50"/>
      <c r="RI166" s="50"/>
      <c r="RJ166" s="50"/>
      <c r="RK166" s="50"/>
      <c r="RL166" s="50"/>
      <c r="RM166" s="50"/>
      <c r="RN166" s="50"/>
      <c r="RO166" s="50"/>
      <c r="RP166" s="50"/>
      <c r="RQ166" s="50"/>
      <c r="RR166" s="50"/>
      <c r="RS166" s="50"/>
      <c r="RT166" s="50"/>
      <c r="RU166" s="50"/>
      <c r="RV166" s="50"/>
      <c r="RW166" s="50"/>
      <c r="RX166" s="50"/>
      <c r="RY166" s="50"/>
      <c r="RZ166" s="50"/>
      <c r="SA166" s="50"/>
      <c r="SB166" s="50"/>
      <c r="SC166" s="50"/>
      <c r="SD166" s="50"/>
      <c r="SE166" s="50"/>
      <c r="SF166" s="50"/>
      <c r="SG166" s="50"/>
      <c r="SH166" s="50"/>
      <c r="SI166" s="50"/>
      <c r="SJ166" s="50"/>
      <c r="SK166" s="50"/>
      <c r="SL166" s="50"/>
      <c r="SM166" s="50"/>
      <c r="SN166" s="50"/>
      <c r="SO166" s="50"/>
      <c r="SP166" s="50"/>
      <c r="SQ166" s="50"/>
      <c r="SR166" s="50"/>
      <c r="SS166" s="50"/>
      <c r="ST166" s="50"/>
      <c r="SU166" s="50"/>
      <c r="SV166" s="50"/>
      <c r="SW166" s="50"/>
      <c r="SX166" s="50"/>
      <c r="SY166" s="50"/>
      <c r="SZ166" s="50"/>
      <c r="TA166" s="50"/>
      <c r="TB166" s="50"/>
      <c r="TC166" s="50"/>
      <c r="TD166" s="50"/>
      <c r="TE166" s="50"/>
      <c r="TF166" s="50"/>
      <c r="TG166" s="50"/>
      <c r="TH166" s="50"/>
      <c r="TI166" s="50"/>
      <c r="TJ166" s="50"/>
      <c r="TK166" s="50"/>
      <c r="TL166" s="50"/>
      <c r="TM166" s="50"/>
      <c r="TN166" s="50"/>
      <c r="TO166" s="50"/>
      <c r="TP166" s="50"/>
      <c r="TQ166" s="50"/>
      <c r="TR166" s="50"/>
      <c r="TS166" s="50"/>
      <c r="TT166" s="50"/>
      <c r="TU166" s="50"/>
      <c r="TV166" s="50"/>
      <c r="TW166" s="50"/>
      <c r="TX166" s="50"/>
      <c r="TY166" s="50"/>
      <c r="TZ166" s="50"/>
      <c r="UA166" s="50"/>
      <c r="UB166" s="50"/>
      <c r="UC166" s="50"/>
      <c r="UD166" s="50"/>
      <c r="UE166" s="50"/>
      <c r="UF166" s="50"/>
      <c r="UG166" s="50"/>
      <c r="UH166" s="50"/>
      <c r="UI166" s="50"/>
      <c r="UJ166" s="50"/>
      <c r="UK166" s="50"/>
      <c r="UL166" s="50"/>
      <c r="UM166" s="50"/>
      <c r="UN166" s="50"/>
      <c r="UO166" s="50"/>
      <c r="UP166" s="50"/>
      <c r="UQ166" s="50"/>
      <c r="UR166" s="50"/>
      <c r="US166" s="50"/>
      <c r="UT166" s="50"/>
      <c r="UU166" s="50"/>
      <c r="UV166" s="50"/>
      <c r="UW166" s="50"/>
      <c r="UX166" s="50"/>
      <c r="UY166" s="50"/>
      <c r="UZ166" s="50"/>
      <c r="VA166" s="50"/>
      <c r="VB166" s="50"/>
      <c r="VC166" s="50"/>
      <c r="VD166" s="50"/>
      <c r="VE166" s="50"/>
      <c r="VF166" s="50"/>
      <c r="VG166" s="50"/>
      <c r="VH166" s="50"/>
      <c r="VI166" s="50"/>
      <c r="VJ166" s="50"/>
      <c r="VK166" s="50"/>
      <c r="VL166" s="50"/>
      <c r="VM166" s="50"/>
      <c r="VN166" s="50"/>
      <c r="VO166" s="50"/>
      <c r="VP166" s="50"/>
      <c r="VQ166" s="50"/>
      <c r="VR166" s="50"/>
      <c r="VS166" s="50"/>
      <c r="VT166" s="50"/>
      <c r="VU166" s="50"/>
      <c r="VV166" s="50"/>
      <c r="VW166" s="50"/>
      <c r="VX166" s="50"/>
      <c r="VY166" s="50"/>
      <c r="VZ166" s="50"/>
      <c r="WA166" s="50"/>
      <c r="WB166" s="50"/>
      <c r="WC166" s="50"/>
      <c r="WD166" s="50"/>
      <c r="WE166" s="50"/>
      <c r="WF166" s="50"/>
      <c r="WG166" s="50"/>
      <c r="WH166" s="50"/>
      <c r="WI166" s="50"/>
      <c r="WJ166" s="50"/>
      <c r="WK166" s="50"/>
      <c r="WL166" s="50"/>
      <c r="WM166" s="50"/>
      <c r="WN166" s="50"/>
      <c r="WO166" s="50"/>
      <c r="WP166" s="50"/>
      <c r="WQ166" s="50"/>
      <c r="WR166" s="50"/>
      <c r="WS166" s="50"/>
      <c r="WT166" s="50"/>
      <c r="WU166" s="50"/>
      <c r="WV166" s="50"/>
      <c r="WW166" s="50"/>
      <c r="WX166" s="50"/>
      <c r="WY166" s="50"/>
      <c r="WZ166" s="50"/>
      <c r="XA166" s="50"/>
      <c r="XB166" s="50"/>
      <c r="XC166" s="50"/>
      <c r="XD166" s="50"/>
      <c r="XE166" s="50"/>
      <c r="XF166" s="50"/>
      <c r="XG166" s="50"/>
      <c r="XH166" s="50"/>
      <c r="XI166" s="50"/>
      <c r="XJ166" s="50"/>
      <c r="XK166" s="50"/>
      <c r="XL166" s="50"/>
      <c r="XM166" s="50"/>
      <c r="XN166" s="50"/>
      <c r="XO166" s="50"/>
      <c r="XP166" s="50"/>
      <c r="XQ166" s="50"/>
      <c r="XR166" s="50"/>
      <c r="XS166" s="50"/>
      <c r="XT166" s="50"/>
      <c r="XU166" s="50"/>
      <c r="XV166" s="50"/>
      <c r="XW166" s="50"/>
      <c r="XX166" s="50"/>
      <c r="XY166" s="50"/>
      <c r="XZ166" s="50"/>
      <c r="YA166" s="50"/>
      <c r="YB166" s="50"/>
      <c r="YC166" s="50"/>
      <c r="YD166" s="50"/>
      <c r="YE166" s="50"/>
      <c r="YF166" s="50"/>
      <c r="YG166" s="50"/>
      <c r="YH166" s="50"/>
      <c r="YI166" s="50"/>
      <c r="YJ166" s="50"/>
      <c r="YK166" s="50"/>
      <c r="YL166" s="50"/>
      <c r="YM166" s="50"/>
      <c r="YN166" s="50"/>
      <c r="YO166" s="50"/>
      <c r="YP166" s="50"/>
      <c r="YQ166" s="50"/>
      <c r="YR166" s="50"/>
    </row>
    <row r="167" spans="1:668" ht="18" customHeight="1" x14ac:dyDescent="0.25">
      <c r="A167" s="4" t="s">
        <v>185</v>
      </c>
      <c r="B167" s="5" t="s">
        <v>56</v>
      </c>
      <c r="C167" s="6" t="s">
        <v>74</v>
      </c>
      <c r="D167" s="10">
        <v>44276</v>
      </c>
      <c r="E167" s="10" t="s">
        <v>114</v>
      </c>
      <c r="F167" s="133">
        <v>100000</v>
      </c>
      <c r="G167" s="176">
        <f>F167*0.0287</f>
        <v>2870</v>
      </c>
      <c r="H167" s="183">
        <v>12105.37</v>
      </c>
      <c r="I167" s="183">
        <f>F167*0.0304</f>
        <v>3040</v>
      </c>
      <c r="J167" s="176">
        <v>25</v>
      </c>
      <c r="K167" s="183">
        <v>18040.37</v>
      </c>
      <c r="L167" s="176">
        <v>81959.63</v>
      </c>
      <c r="AG167" s="45"/>
      <c r="AH167" s="45"/>
      <c r="AI167" s="45"/>
      <c r="AJ167" s="45"/>
      <c r="AK167" s="45"/>
      <c r="AL167" s="45"/>
      <c r="AM167" s="45"/>
      <c r="AN167" s="45"/>
      <c r="AO167" s="45"/>
      <c r="AP167" s="45"/>
      <c r="AQ167" s="45"/>
      <c r="IC167" s="50"/>
      <c r="ID167" s="50"/>
      <c r="IE167" s="50"/>
      <c r="IF167" s="50"/>
      <c r="IG167" s="50"/>
      <c r="IH167" s="50"/>
      <c r="II167" s="50"/>
      <c r="IJ167" s="50"/>
      <c r="IK167" s="50"/>
      <c r="IL167" s="50"/>
      <c r="IM167" s="50"/>
      <c r="IN167" s="50"/>
      <c r="IO167" s="50"/>
      <c r="IP167" s="50"/>
      <c r="IQ167" s="50"/>
      <c r="IR167" s="50"/>
      <c r="IS167" s="50"/>
      <c r="IT167" s="50"/>
      <c r="IU167" s="50"/>
      <c r="IV167" s="50"/>
      <c r="IW167" s="50"/>
      <c r="IX167" s="50"/>
      <c r="IY167" s="50"/>
      <c r="IZ167" s="50"/>
      <c r="JA167" s="50"/>
      <c r="JB167" s="50"/>
      <c r="JC167" s="50"/>
      <c r="JD167" s="50"/>
      <c r="JE167" s="50"/>
      <c r="JF167" s="50"/>
      <c r="JG167" s="50"/>
      <c r="JH167" s="50"/>
      <c r="JI167" s="50"/>
      <c r="JJ167" s="50"/>
      <c r="JK167" s="50"/>
      <c r="JL167" s="50"/>
      <c r="JM167" s="50"/>
      <c r="JN167" s="50"/>
      <c r="JO167" s="50"/>
      <c r="JP167" s="50"/>
      <c r="JQ167" s="50"/>
      <c r="JR167" s="50"/>
      <c r="JS167" s="50"/>
      <c r="JT167" s="50"/>
      <c r="JU167" s="50"/>
      <c r="JV167" s="50"/>
      <c r="JW167" s="50"/>
      <c r="JX167" s="50"/>
      <c r="JY167" s="50"/>
      <c r="JZ167" s="50"/>
      <c r="KA167" s="50"/>
      <c r="KB167" s="50"/>
      <c r="KC167" s="50"/>
      <c r="KD167" s="50"/>
      <c r="KE167" s="50"/>
      <c r="KF167" s="50"/>
      <c r="KG167" s="50"/>
      <c r="KH167" s="50"/>
      <c r="KI167" s="50"/>
      <c r="KJ167" s="50"/>
      <c r="KK167" s="50"/>
      <c r="KL167" s="50"/>
      <c r="KM167" s="50"/>
      <c r="KN167" s="50"/>
      <c r="KO167" s="50"/>
      <c r="KP167" s="50"/>
      <c r="KQ167" s="50"/>
      <c r="KR167" s="50"/>
      <c r="KS167" s="50"/>
      <c r="KT167" s="50"/>
      <c r="KU167" s="50"/>
      <c r="KV167" s="50"/>
      <c r="KW167" s="50"/>
      <c r="KX167" s="50"/>
      <c r="KY167" s="50"/>
      <c r="KZ167" s="50"/>
      <c r="LA167" s="50"/>
      <c r="LB167" s="50"/>
      <c r="LC167" s="50"/>
      <c r="LD167" s="50"/>
      <c r="LE167" s="50"/>
      <c r="LF167" s="50"/>
      <c r="LG167" s="50"/>
      <c r="LH167" s="50"/>
      <c r="LI167" s="50"/>
      <c r="LJ167" s="50"/>
      <c r="LK167" s="50"/>
      <c r="LL167" s="50"/>
      <c r="LM167" s="50"/>
      <c r="LN167" s="50"/>
      <c r="LO167" s="50"/>
      <c r="LP167" s="50"/>
      <c r="LQ167" s="50"/>
      <c r="LR167" s="50"/>
      <c r="LS167" s="50"/>
      <c r="LT167" s="50"/>
      <c r="LU167" s="50"/>
      <c r="LV167" s="50"/>
      <c r="LW167" s="50"/>
      <c r="LX167" s="50"/>
      <c r="LY167" s="50"/>
      <c r="LZ167" s="50"/>
      <c r="MA167" s="50"/>
      <c r="MB167" s="50"/>
      <c r="MC167" s="50"/>
      <c r="MD167" s="50"/>
      <c r="ME167" s="50"/>
      <c r="MF167" s="50"/>
      <c r="MG167" s="50"/>
      <c r="MH167" s="50"/>
      <c r="MI167" s="50"/>
      <c r="MJ167" s="50"/>
      <c r="MK167" s="50"/>
      <c r="ML167" s="50"/>
      <c r="MM167" s="50"/>
      <c r="MN167" s="50"/>
      <c r="MO167" s="50"/>
      <c r="MP167" s="50"/>
      <c r="MQ167" s="50"/>
      <c r="MR167" s="50"/>
      <c r="MS167" s="50"/>
      <c r="MT167" s="50"/>
      <c r="MU167" s="50"/>
      <c r="MV167" s="50"/>
      <c r="MW167" s="50"/>
      <c r="MX167" s="50"/>
      <c r="MY167" s="50"/>
      <c r="MZ167" s="50"/>
      <c r="NA167" s="50"/>
      <c r="NB167" s="50"/>
      <c r="NC167" s="50"/>
      <c r="ND167" s="50"/>
      <c r="NE167" s="50"/>
      <c r="NF167" s="50"/>
      <c r="NG167" s="50"/>
      <c r="NH167" s="50"/>
      <c r="NI167" s="50"/>
      <c r="NJ167" s="50"/>
      <c r="NK167" s="50"/>
      <c r="NL167" s="50"/>
      <c r="NM167" s="50"/>
      <c r="NN167" s="50"/>
      <c r="NO167" s="50"/>
      <c r="NP167" s="50"/>
      <c r="NQ167" s="50"/>
      <c r="NR167" s="50"/>
      <c r="NS167" s="50"/>
      <c r="NT167" s="50"/>
      <c r="NU167" s="50"/>
      <c r="NV167" s="50"/>
      <c r="NW167" s="50"/>
      <c r="NX167" s="50"/>
      <c r="NY167" s="50"/>
      <c r="NZ167" s="50"/>
      <c r="OA167" s="50"/>
      <c r="OB167" s="50"/>
      <c r="OC167" s="50"/>
      <c r="OD167" s="50"/>
      <c r="OE167" s="50"/>
      <c r="OF167" s="50"/>
      <c r="OG167" s="50"/>
      <c r="OH167" s="50"/>
      <c r="OI167" s="50"/>
      <c r="OJ167" s="50"/>
      <c r="OK167" s="50"/>
      <c r="OL167" s="50"/>
      <c r="OM167" s="50"/>
      <c r="ON167" s="50"/>
      <c r="OO167" s="50"/>
      <c r="OP167" s="50"/>
      <c r="OQ167" s="50"/>
      <c r="OR167" s="50"/>
      <c r="OS167" s="50"/>
      <c r="OT167" s="50"/>
      <c r="OU167" s="50"/>
      <c r="OV167" s="50"/>
      <c r="OW167" s="50"/>
      <c r="OX167" s="50"/>
      <c r="OY167" s="50"/>
      <c r="OZ167" s="50"/>
      <c r="PA167" s="50"/>
      <c r="PB167" s="50"/>
      <c r="PC167" s="50"/>
      <c r="PD167" s="50"/>
      <c r="PE167" s="50"/>
      <c r="PF167" s="50"/>
      <c r="PG167" s="50"/>
      <c r="PH167" s="50"/>
      <c r="PI167" s="50"/>
      <c r="PJ167" s="50"/>
      <c r="PK167" s="50"/>
      <c r="PL167" s="50"/>
      <c r="PM167" s="50"/>
      <c r="PN167" s="50"/>
      <c r="PO167" s="50"/>
      <c r="PP167" s="50"/>
      <c r="PQ167" s="50"/>
      <c r="PR167" s="50"/>
      <c r="PS167" s="50"/>
      <c r="PT167" s="50"/>
      <c r="PU167" s="50"/>
      <c r="PV167" s="50"/>
      <c r="PW167" s="50"/>
      <c r="PX167" s="50"/>
      <c r="PY167" s="50"/>
      <c r="PZ167" s="50"/>
      <c r="QA167" s="50"/>
      <c r="QB167" s="50"/>
      <c r="QC167" s="50"/>
      <c r="QD167" s="50"/>
      <c r="QE167" s="50"/>
      <c r="QF167" s="50"/>
      <c r="QG167" s="50"/>
      <c r="QH167" s="50"/>
      <c r="QI167" s="50"/>
      <c r="QJ167" s="50"/>
      <c r="QK167" s="50"/>
      <c r="QL167" s="50"/>
      <c r="QM167" s="50"/>
      <c r="QN167" s="50"/>
      <c r="QO167" s="50"/>
      <c r="QP167" s="50"/>
      <c r="QQ167" s="50"/>
      <c r="QR167" s="50"/>
      <c r="QS167" s="50"/>
      <c r="QT167" s="50"/>
      <c r="QU167" s="50"/>
      <c r="QV167" s="50"/>
      <c r="QW167" s="50"/>
      <c r="QX167" s="50"/>
      <c r="QY167" s="50"/>
      <c r="QZ167" s="50"/>
      <c r="RA167" s="50"/>
      <c r="RB167" s="50"/>
      <c r="RC167" s="50"/>
      <c r="RD167" s="50"/>
      <c r="RE167" s="50"/>
      <c r="RF167" s="50"/>
      <c r="RG167" s="50"/>
      <c r="RH167" s="50"/>
      <c r="RI167" s="50"/>
      <c r="RJ167" s="50"/>
      <c r="RK167" s="50"/>
      <c r="RL167" s="50"/>
      <c r="RM167" s="50"/>
      <c r="RN167" s="50"/>
      <c r="RO167" s="50"/>
      <c r="RP167" s="50"/>
      <c r="RQ167" s="50"/>
      <c r="RR167" s="50"/>
      <c r="RS167" s="50"/>
      <c r="RT167" s="50"/>
      <c r="RU167" s="50"/>
      <c r="RV167" s="50"/>
      <c r="RW167" s="50"/>
      <c r="RX167" s="50"/>
      <c r="RY167" s="50"/>
      <c r="RZ167" s="50"/>
      <c r="SA167" s="50"/>
      <c r="SB167" s="50"/>
      <c r="SC167" s="50"/>
      <c r="SD167" s="50"/>
      <c r="SE167" s="50"/>
      <c r="SF167" s="50"/>
      <c r="SG167" s="50"/>
      <c r="SH167" s="50"/>
      <c r="SI167" s="50"/>
      <c r="SJ167" s="50"/>
      <c r="SK167" s="50"/>
      <c r="SL167" s="50"/>
      <c r="SM167" s="50"/>
      <c r="SN167" s="50"/>
      <c r="SO167" s="50"/>
      <c r="SP167" s="50"/>
      <c r="SQ167" s="50"/>
      <c r="SR167" s="50"/>
      <c r="SS167" s="50"/>
      <c r="ST167" s="50"/>
      <c r="SU167" s="50"/>
      <c r="SV167" s="50"/>
      <c r="SW167" s="50"/>
      <c r="SX167" s="50"/>
      <c r="SY167" s="50"/>
      <c r="SZ167" s="50"/>
      <c r="TA167" s="50"/>
      <c r="TB167" s="50"/>
      <c r="TC167" s="50"/>
      <c r="TD167" s="50"/>
      <c r="TE167" s="50"/>
      <c r="TF167" s="50"/>
      <c r="TG167" s="50"/>
      <c r="TH167" s="50"/>
      <c r="TI167" s="50"/>
      <c r="TJ167" s="50"/>
      <c r="TK167" s="50"/>
      <c r="TL167" s="50"/>
      <c r="TM167" s="50"/>
      <c r="TN167" s="50"/>
      <c r="TO167" s="50"/>
      <c r="TP167" s="50"/>
      <c r="TQ167" s="50"/>
      <c r="TR167" s="50"/>
      <c r="TS167" s="50"/>
      <c r="TT167" s="50"/>
      <c r="TU167" s="50"/>
      <c r="TV167" s="50"/>
      <c r="TW167" s="50"/>
      <c r="TX167" s="50"/>
      <c r="TY167" s="50"/>
      <c r="TZ167" s="50"/>
      <c r="UA167" s="50"/>
      <c r="UB167" s="50"/>
      <c r="UC167" s="50"/>
      <c r="UD167" s="50"/>
      <c r="UE167" s="50"/>
      <c r="UF167" s="50"/>
      <c r="UG167" s="50"/>
      <c r="UH167" s="50"/>
      <c r="UI167" s="50"/>
      <c r="UJ167" s="50"/>
      <c r="UK167" s="50"/>
      <c r="UL167" s="50"/>
      <c r="UM167" s="50"/>
      <c r="UN167" s="50"/>
      <c r="UO167" s="50"/>
      <c r="UP167" s="50"/>
      <c r="UQ167" s="50"/>
      <c r="UR167" s="50"/>
      <c r="US167" s="50"/>
      <c r="UT167" s="50"/>
      <c r="UU167" s="50"/>
      <c r="UV167" s="50"/>
      <c r="UW167" s="50"/>
      <c r="UX167" s="50"/>
      <c r="UY167" s="50"/>
      <c r="UZ167" s="50"/>
      <c r="VA167" s="50"/>
      <c r="VB167" s="50"/>
      <c r="VC167" s="50"/>
      <c r="VD167" s="50"/>
      <c r="VE167" s="50"/>
      <c r="VF167" s="50"/>
      <c r="VG167" s="50"/>
      <c r="VH167" s="50"/>
      <c r="VI167" s="50"/>
      <c r="VJ167" s="50"/>
      <c r="VK167" s="50"/>
      <c r="VL167" s="50"/>
      <c r="VM167" s="50"/>
      <c r="VN167" s="50"/>
      <c r="VO167" s="50"/>
      <c r="VP167" s="50"/>
      <c r="VQ167" s="50"/>
      <c r="VR167" s="50"/>
      <c r="VS167" s="50"/>
      <c r="VT167" s="50"/>
      <c r="VU167" s="50"/>
      <c r="VV167" s="50"/>
      <c r="VW167" s="50"/>
      <c r="VX167" s="50"/>
      <c r="VY167" s="50"/>
      <c r="VZ167" s="50"/>
      <c r="WA167" s="50"/>
      <c r="WB167" s="50"/>
      <c r="WC167" s="50"/>
      <c r="WD167" s="50"/>
      <c r="WE167" s="50"/>
      <c r="WF167" s="50"/>
      <c r="WG167" s="50"/>
      <c r="WH167" s="50"/>
      <c r="WI167" s="50"/>
      <c r="WJ167" s="50"/>
      <c r="WK167" s="50"/>
      <c r="WL167" s="50"/>
      <c r="WM167" s="50"/>
      <c r="WN167" s="50"/>
      <c r="WO167" s="50"/>
      <c r="WP167" s="50"/>
      <c r="WQ167" s="50"/>
      <c r="WR167" s="50"/>
      <c r="WS167" s="50"/>
      <c r="WT167" s="50"/>
      <c r="WU167" s="50"/>
      <c r="WV167" s="50"/>
      <c r="WW167" s="50"/>
      <c r="WX167" s="50"/>
      <c r="WY167" s="50"/>
      <c r="WZ167" s="50"/>
      <c r="XA167" s="50"/>
      <c r="XB167" s="50"/>
      <c r="XC167" s="50"/>
      <c r="XD167" s="50"/>
      <c r="XE167" s="50"/>
      <c r="XF167" s="50"/>
      <c r="XG167" s="50"/>
      <c r="XH167" s="50"/>
      <c r="XI167" s="50"/>
      <c r="XJ167" s="50"/>
      <c r="XK167" s="50"/>
      <c r="XL167" s="50"/>
      <c r="XM167" s="50"/>
      <c r="XN167" s="50"/>
      <c r="XO167" s="50"/>
      <c r="XP167" s="50"/>
      <c r="XQ167" s="50"/>
      <c r="XR167" s="50"/>
      <c r="XS167" s="50"/>
      <c r="XT167" s="50"/>
      <c r="XU167" s="50"/>
      <c r="XV167" s="50"/>
      <c r="XW167" s="50"/>
      <c r="XX167" s="50"/>
      <c r="XY167" s="50"/>
      <c r="XZ167" s="50"/>
      <c r="YA167" s="50"/>
      <c r="YB167" s="50"/>
      <c r="YC167" s="50"/>
      <c r="YD167" s="50"/>
      <c r="YE167" s="50"/>
      <c r="YF167" s="50"/>
      <c r="YG167" s="50"/>
      <c r="YH167" s="50"/>
      <c r="YI167" s="50"/>
      <c r="YJ167" s="50"/>
      <c r="YK167" s="50"/>
      <c r="YL167" s="50"/>
      <c r="YM167" s="50"/>
      <c r="YN167" s="50"/>
      <c r="YO167" s="50"/>
      <c r="YP167" s="50"/>
      <c r="YQ167" s="50"/>
      <c r="YR167" s="50"/>
    </row>
    <row r="168" spans="1:668" ht="19.5" customHeight="1" x14ac:dyDescent="0.25">
      <c r="A168" s="41" t="s">
        <v>14</v>
      </c>
      <c r="B168" s="12">
        <v>2</v>
      </c>
      <c r="C168" s="12"/>
      <c r="D168" s="41"/>
      <c r="E168" s="41"/>
      <c r="F168" s="165">
        <f>SUM(F166:F167)</f>
        <v>136500</v>
      </c>
      <c r="G168" s="165">
        <f t="shared" ref="G168:L168" si="22">SUM(G166:G167)</f>
        <v>3917.55</v>
      </c>
      <c r="H168" s="165">
        <f t="shared" si="22"/>
        <v>12105.37</v>
      </c>
      <c r="I168" s="165">
        <f t="shared" si="22"/>
        <v>4149.6000000000004</v>
      </c>
      <c r="J168" s="165">
        <f t="shared" si="22"/>
        <v>962.5</v>
      </c>
      <c r="K168" s="165">
        <f t="shared" si="22"/>
        <v>21135.02</v>
      </c>
      <c r="L168" s="165">
        <f t="shared" si="22"/>
        <v>115364.98000000001</v>
      </c>
      <c r="AG168" s="45"/>
      <c r="AH168" s="45"/>
      <c r="AI168" s="45"/>
      <c r="AJ168" s="45"/>
      <c r="AK168" s="45"/>
      <c r="AL168" s="45"/>
      <c r="AM168" s="45"/>
      <c r="AN168" s="45"/>
      <c r="AO168" s="45"/>
      <c r="AP168" s="45"/>
      <c r="AQ168" s="45"/>
      <c r="IC168" s="50"/>
      <c r="ID168" s="50"/>
      <c r="IE168" s="50"/>
      <c r="IF168" s="50"/>
      <c r="IG168" s="50"/>
      <c r="IH168" s="50"/>
      <c r="II168" s="50"/>
      <c r="IJ168" s="50"/>
      <c r="IK168" s="50"/>
      <c r="IL168" s="50"/>
      <c r="IM168" s="50"/>
      <c r="IN168" s="50"/>
      <c r="IO168" s="50"/>
      <c r="IP168" s="50"/>
      <c r="IQ168" s="50"/>
      <c r="IR168" s="50"/>
      <c r="IS168" s="50"/>
      <c r="IT168" s="50"/>
      <c r="IU168" s="50"/>
      <c r="IV168" s="50"/>
      <c r="IW168" s="50"/>
      <c r="IX168" s="50"/>
      <c r="IY168" s="50"/>
      <c r="IZ168" s="50"/>
      <c r="JA168" s="50"/>
      <c r="JB168" s="50"/>
      <c r="JC168" s="50"/>
      <c r="JD168" s="50"/>
      <c r="JE168" s="50"/>
      <c r="JF168" s="50"/>
      <c r="JG168" s="50"/>
      <c r="JH168" s="50"/>
      <c r="JI168" s="50"/>
      <c r="JJ168" s="50"/>
      <c r="JK168" s="50"/>
      <c r="JL168" s="50"/>
      <c r="JM168" s="50"/>
      <c r="JN168" s="50"/>
      <c r="JO168" s="50"/>
      <c r="JP168" s="50"/>
      <c r="JQ168" s="50"/>
      <c r="JR168" s="50"/>
      <c r="JS168" s="50"/>
      <c r="JT168" s="50"/>
      <c r="JU168" s="50"/>
      <c r="JV168" s="50"/>
      <c r="JW168" s="50"/>
      <c r="JX168" s="50"/>
      <c r="JY168" s="50"/>
      <c r="JZ168" s="50"/>
      <c r="KA168" s="50"/>
      <c r="KB168" s="50"/>
      <c r="KC168" s="50"/>
      <c r="KD168" s="50"/>
      <c r="KE168" s="50"/>
      <c r="KF168" s="50"/>
      <c r="KG168" s="50"/>
      <c r="KH168" s="50"/>
      <c r="KI168" s="50"/>
      <c r="KJ168" s="50"/>
      <c r="KK168" s="50"/>
      <c r="KL168" s="50"/>
      <c r="KM168" s="50"/>
      <c r="KN168" s="50"/>
      <c r="KO168" s="50"/>
      <c r="KP168" s="50"/>
      <c r="KQ168" s="50"/>
      <c r="KR168" s="50"/>
      <c r="KS168" s="50"/>
      <c r="KT168" s="50"/>
      <c r="KU168" s="50"/>
      <c r="KV168" s="50"/>
      <c r="KW168" s="50"/>
      <c r="KX168" s="50"/>
      <c r="KY168" s="50"/>
      <c r="KZ168" s="50"/>
      <c r="LA168" s="50"/>
      <c r="LB168" s="50"/>
      <c r="LC168" s="50"/>
      <c r="LD168" s="50"/>
      <c r="LE168" s="50"/>
      <c r="LF168" s="50"/>
      <c r="LG168" s="50"/>
      <c r="LH168" s="50"/>
      <c r="LI168" s="50"/>
      <c r="LJ168" s="50"/>
      <c r="LK168" s="50"/>
      <c r="LL168" s="50"/>
      <c r="LM168" s="50"/>
      <c r="LN168" s="50"/>
      <c r="LO168" s="50"/>
      <c r="LP168" s="50"/>
      <c r="LQ168" s="50"/>
      <c r="LR168" s="50"/>
      <c r="LS168" s="50"/>
      <c r="LT168" s="50"/>
      <c r="LU168" s="50"/>
      <c r="LV168" s="50"/>
      <c r="LW168" s="50"/>
      <c r="LX168" s="50"/>
      <c r="LY168" s="50"/>
      <c r="LZ168" s="50"/>
      <c r="MA168" s="50"/>
      <c r="MB168" s="50"/>
      <c r="MC168" s="50"/>
      <c r="MD168" s="50"/>
      <c r="ME168" s="50"/>
      <c r="MF168" s="50"/>
      <c r="MG168" s="50"/>
      <c r="MH168" s="50"/>
      <c r="MI168" s="50"/>
      <c r="MJ168" s="50"/>
      <c r="MK168" s="50"/>
      <c r="ML168" s="50"/>
      <c r="MM168" s="50"/>
      <c r="MN168" s="50"/>
      <c r="MO168" s="50"/>
      <c r="MP168" s="50"/>
      <c r="MQ168" s="50"/>
      <c r="MR168" s="50"/>
      <c r="MS168" s="50"/>
      <c r="MT168" s="50"/>
      <c r="MU168" s="50"/>
      <c r="MV168" s="50"/>
      <c r="MW168" s="50"/>
      <c r="MX168" s="50"/>
      <c r="MY168" s="50"/>
      <c r="MZ168" s="50"/>
      <c r="NA168" s="50"/>
      <c r="NB168" s="50"/>
      <c r="NC168" s="50"/>
      <c r="ND168" s="50"/>
      <c r="NE168" s="50"/>
      <c r="NF168" s="50"/>
      <c r="NG168" s="50"/>
      <c r="NH168" s="50"/>
      <c r="NI168" s="50"/>
      <c r="NJ168" s="50"/>
      <c r="NK168" s="50"/>
      <c r="NL168" s="50"/>
      <c r="NM168" s="50"/>
      <c r="NN168" s="50"/>
      <c r="NO168" s="50"/>
      <c r="NP168" s="50"/>
      <c r="NQ168" s="50"/>
      <c r="NR168" s="50"/>
      <c r="NS168" s="50"/>
      <c r="NT168" s="50"/>
      <c r="NU168" s="50"/>
      <c r="NV168" s="50"/>
      <c r="NW168" s="50"/>
      <c r="NX168" s="50"/>
      <c r="NY168" s="50"/>
      <c r="NZ168" s="50"/>
      <c r="OA168" s="50"/>
      <c r="OB168" s="50"/>
      <c r="OC168" s="50"/>
      <c r="OD168" s="50"/>
      <c r="OE168" s="50"/>
      <c r="OF168" s="50"/>
      <c r="OG168" s="50"/>
      <c r="OH168" s="50"/>
      <c r="OI168" s="50"/>
      <c r="OJ168" s="50"/>
      <c r="OK168" s="50"/>
      <c r="OL168" s="50"/>
      <c r="OM168" s="50"/>
      <c r="ON168" s="50"/>
      <c r="OO168" s="50"/>
      <c r="OP168" s="50"/>
      <c r="OQ168" s="50"/>
      <c r="OR168" s="50"/>
      <c r="OS168" s="50"/>
      <c r="OT168" s="50"/>
      <c r="OU168" s="50"/>
      <c r="OV168" s="50"/>
      <c r="OW168" s="50"/>
      <c r="OX168" s="50"/>
      <c r="OY168" s="50"/>
      <c r="OZ168" s="50"/>
      <c r="PA168" s="50"/>
      <c r="PB168" s="50"/>
      <c r="PC168" s="50"/>
      <c r="PD168" s="50"/>
      <c r="PE168" s="50"/>
      <c r="PF168" s="50"/>
      <c r="PG168" s="50"/>
      <c r="PH168" s="50"/>
      <c r="PI168" s="50"/>
      <c r="PJ168" s="50"/>
      <c r="PK168" s="50"/>
      <c r="PL168" s="50"/>
      <c r="PM168" s="50"/>
      <c r="PN168" s="50"/>
      <c r="PO168" s="50"/>
      <c r="PP168" s="50"/>
      <c r="PQ168" s="50"/>
      <c r="PR168" s="50"/>
      <c r="PS168" s="50"/>
      <c r="PT168" s="50"/>
      <c r="PU168" s="50"/>
      <c r="PV168" s="50"/>
      <c r="PW168" s="50"/>
      <c r="PX168" s="50"/>
      <c r="PY168" s="50"/>
      <c r="PZ168" s="50"/>
      <c r="QA168" s="50"/>
      <c r="QB168" s="50"/>
      <c r="QC168" s="50"/>
      <c r="QD168" s="50"/>
      <c r="QE168" s="50"/>
      <c r="QF168" s="50"/>
      <c r="QG168" s="50"/>
      <c r="QH168" s="50"/>
      <c r="QI168" s="50"/>
      <c r="QJ168" s="50"/>
      <c r="QK168" s="50"/>
      <c r="QL168" s="50"/>
      <c r="QM168" s="50"/>
      <c r="QN168" s="50"/>
      <c r="QO168" s="50"/>
      <c r="QP168" s="50"/>
      <c r="QQ168" s="50"/>
      <c r="QR168" s="50"/>
      <c r="QS168" s="50"/>
      <c r="QT168" s="50"/>
      <c r="QU168" s="50"/>
      <c r="QV168" s="50"/>
      <c r="QW168" s="50"/>
      <c r="QX168" s="50"/>
      <c r="QY168" s="50"/>
      <c r="QZ168" s="50"/>
      <c r="RA168" s="50"/>
      <c r="RB168" s="50"/>
      <c r="RC168" s="50"/>
      <c r="RD168" s="50"/>
      <c r="RE168" s="50"/>
      <c r="RF168" s="50"/>
      <c r="RG168" s="50"/>
      <c r="RH168" s="50"/>
      <c r="RI168" s="50"/>
      <c r="RJ168" s="50"/>
      <c r="RK168" s="50"/>
      <c r="RL168" s="50"/>
      <c r="RM168" s="50"/>
      <c r="RN168" s="50"/>
      <c r="RO168" s="50"/>
      <c r="RP168" s="50"/>
      <c r="RQ168" s="50"/>
      <c r="RR168" s="50"/>
      <c r="RS168" s="50"/>
      <c r="RT168" s="50"/>
      <c r="RU168" s="50"/>
      <c r="RV168" s="50"/>
      <c r="RW168" s="50"/>
      <c r="RX168" s="50"/>
      <c r="RY168" s="50"/>
      <c r="RZ168" s="50"/>
      <c r="SA168" s="50"/>
      <c r="SB168" s="50"/>
      <c r="SC168" s="50"/>
      <c r="SD168" s="50"/>
      <c r="SE168" s="50"/>
      <c r="SF168" s="50"/>
      <c r="SG168" s="50"/>
      <c r="SH168" s="50"/>
      <c r="SI168" s="50"/>
      <c r="SJ168" s="50"/>
      <c r="SK168" s="50"/>
      <c r="SL168" s="50"/>
      <c r="SM168" s="50"/>
      <c r="SN168" s="50"/>
      <c r="SO168" s="50"/>
      <c r="SP168" s="50"/>
      <c r="SQ168" s="50"/>
      <c r="SR168" s="50"/>
      <c r="SS168" s="50"/>
      <c r="ST168" s="50"/>
      <c r="SU168" s="50"/>
      <c r="SV168" s="50"/>
      <c r="SW168" s="50"/>
      <c r="SX168" s="50"/>
      <c r="SY168" s="50"/>
      <c r="SZ168" s="50"/>
      <c r="TA168" s="50"/>
      <c r="TB168" s="50"/>
      <c r="TC168" s="50"/>
      <c r="TD168" s="50"/>
      <c r="TE168" s="50"/>
      <c r="TF168" s="50"/>
      <c r="TG168" s="50"/>
      <c r="TH168" s="50"/>
      <c r="TI168" s="50"/>
      <c r="TJ168" s="50"/>
      <c r="TK168" s="50"/>
      <c r="TL168" s="50"/>
      <c r="TM168" s="50"/>
      <c r="TN168" s="50"/>
      <c r="TO168" s="50"/>
      <c r="TP168" s="50"/>
      <c r="TQ168" s="50"/>
      <c r="TR168" s="50"/>
      <c r="TS168" s="50"/>
      <c r="TT168" s="50"/>
      <c r="TU168" s="50"/>
      <c r="TV168" s="50"/>
      <c r="TW168" s="50"/>
      <c r="TX168" s="50"/>
      <c r="TY168" s="50"/>
      <c r="TZ168" s="50"/>
      <c r="UA168" s="50"/>
      <c r="UB168" s="50"/>
      <c r="UC168" s="50"/>
      <c r="UD168" s="50"/>
      <c r="UE168" s="50"/>
      <c r="UF168" s="50"/>
      <c r="UG168" s="50"/>
      <c r="UH168" s="50"/>
      <c r="UI168" s="50"/>
      <c r="UJ168" s="50"/>
      <c r="UK168" s="50"/>
      <c r="UL168" s="50"/>
      <c r="UM168" s="50"/>
      <c r="UN168" s="50"/>
      <c r="UO168" s="50"/>
      <c r="UP168" s="50"/>
      <c r="UQ168" s="50"/>
      <c r="UR168" s="50"/>
      <c r="US168" s="50"/>
      <c r="UT168" s="50"/>
      <c r="UU168" s="50"/>
      <c r="UV168" s="50"/>
      <c r="UW168" s="50"/>
      <c r="UX168" s="50"/>
      <c r="UY168" s="50"/>
      <c r="UZ168" s="50"/>
      <c r="VA168" s="50"/>
      <c r="VB168" s="50"/>
      <c r="VC168" s="50"/>
      <c r="VD168" s="50"/>
      <c r="VE168" s="50"/>
      <c r="VF168" s="50"/>
      <c r="VG168" s="50"/>
      <c r="VH168" s="50"/>
      <c r="VI168" s="50"/>
      <c r="VJ168" s="50"/>
      <c r="VK168" s="50"/>
      <c r="VL168" s="50"/>
      <c r="VM168" s="50"/>
      <c r="VN168" s="50"/>
      <c r="VO168" s="50"/>
      <c r="VP168" s="50"/>
      <c r="VQ168" s="50"/>
      <c r="VR168" s="50"/>
      <c r="VS168" s="50"/>
      <c r="VT168" s="50"/>
      <c r="VU168" s="50"/>
      <c r="VV168" s="50"/>
      <c r="VW168" s="50"/>
      <c r="VX168" s="50"/>
      <c r="VY168" s="50"/>
      <c r="VZ168" s="50"/>
      <c r="WA168" s="50"/>
      <c r="WB168" s="50"/>
      <c r="WC168" s="50"/>
      <c r="WD168" s="50"/>
      <c r="WE168" s="50"/>
      <c r="WF168" s="50"/>
      <c r="WG168" s="50"/>
      <c r="WH168" s="50"/>
      <c r="WI168" s="50"/>
      <c r="WJ168" s="50"/>
      <c r="WK168" s="50"/>
      <c r="WL168" s="50"/>
      <c r="WM168" s="50"/>
      <c r="WN168" s="50"/>
      <c r="WO168" s="50"/>
      <c r="WP168" s="50"/>
      <c r="WQ168" s="50"/>
      <c r="WR168" s="50"/>
      <c r="WS168" s="50"/>
      <c r="WT168" s="50"/>
      <c r="WU168" s="50"/>
      <c r="WV168" s="50"/>
      <c r="WW168" s="50"/>
      <c r="WX168" s="50"/>
      <c r="WY168" s="50"/>
      <c r="WZ168" s="50"/>
      <c r="XA168" s="50"/>
      <c r="XB168" s="50"/>
      <c r="XC168" s="50"/>
      <c r="XD168" s="50"/>
      <c r="XE168" s="50"/>
      <c r="XF168" s="50"/>
      <c r="XG168" s="50"/>
      <c r="XH168" s="50"/>
      <c r="XI168" s="50"/>
      <c r="XJ168" s="50"/>
      <c r="XK168" s="50"/>
      <c r="XL168" s="50"/>
      <c r="XM168" s="50"/>
      <c r="XN168" s="50"/>
      <c r="XO168" s="50"/>
      <c r="XP168" s="50"/>
      <c r="XQ168" s="50"/>
      <c r="XR168" s="50"/>
      <c r="XS168" s="50"/>
      <c r="XT168" s="50"/>
      <c r="XU168" s="50"/>
      <c r="XV168" s="50"/>
      <c r="XW168" s="50"/>
      <c r="XX168" s="50"/>
      <c r="XY168" s="50"/>
      <c r="XZ168" s="50"/>
      <c r="YA168" s="50"/>
      <c r="YB168" s="50"/>
      <c r="YC168" s="50"/>
      <c r="YD168" s="50"/>
      <c r="YE168" s="50"/>
      <c r="YF168" s="50"/>
      <c r="YG168" s="50"/>
      <c r="YH168" s="50"/>
      <c r="YI168" s="50"/>
      <c r="YJ168" s="50"/>
      <c r="YK168" s="50"/>
      <c r="YL168" s="50"/>
      <c r="YM168" s="50"/>
      <c r="YN168" s="50"/>
      <c r="YO168" s="50"/>
      <c r="YP168" s="50"/>
      <c r="YQ168" s="50"/>
      <c r="YR168" s="50"/>
    </row>
    <row r="170" spans="1:668" s="47" customFormat="1" x14ac:dyDescent="0.25">
      <c r="A170" s="39" t="s">
        <v>89</v>
      </c>
      <c r="C170" s="11"/>
      <c r="D170" s="39"/>
      <c r="E170" s="39"/>
      <c r="F170" s="166"/>
      <c r="G170" s="166"/>
      <c r="H170" s="147"/>
      <c r="I170" s="147"/>
      <c r="J170" s="166"/>
      <c r="K170" s="147"/>
      <c r="L170" s="166"/>
      <c r="AG170" s="45"/>
      <c r="AH170" s="45"/>
      <c r="AI170" s="45"/>
      <c r="AJ170" s="45"/>
      <c r="AK170" s="45"/>
      <c r="AL170" s="45"/>
      <c r="AM170" s="45"/>
      <c r="AN170" s="45"/>
      <c r="AO170" s="45"/>
      <c r="AP170" s="45"/>
      <c r="AQ170" s="45"/>
    </row>
    <row r="171" spans="1:668" s="44" customFormat="1" ht="15" customHeight="1" x14ac:dyDescent="0.25">
      <c r="A171" s="44" t="s">
        <v>90</v>
      </c>
      <c r="B171" s="22" t="s">
        <v>16</v>
      </c>
      <c r="C171" s="23" t="s">
        <v>73</v>
      </c>
      <c r="D171" s="24">
        <v>44348</v>
      </c>
      <c r="E171" s="10" t="s">
        <v>114</v>
      </c>
      <c r="F171" s="167">
        <v>38000</v>
      </c>
      <c r="G171" s="167">
        <v>1090.5999999999999</v>
      </c>
      <c r="H171" s="149">
        <v>160.38</v>
      </c>
      <c r="I171" s="149">
        <v>1155.2</v>
      </c>
      <c r="J171" s="167">
        <v>301</v>
      </c>
      <c r="K171" s="149">
        <v>2707.18</v>
      </c>
      <c r="L171" s="167">
        <v>35292.82</v>
      </c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  <c r="AA171" s="38"/>
      <c r="AB171" s="38"/>
      <c r="AC171" s="38"/>
      <c r="AD171" s="38"/>
      <c r="AE171" s="38"/>
      <c r="AF171" s="38"/>
      <c r="AG171" s="45"/>
      <c r="AH171" s="45"/>
      <c r="AI171" s="45"/>
      <c r="AJ171" s="45"/>
      <c r="AK171" s="45"/>
      <c r="AL171" s="45"/>
      <c r="AM171" s="45"/>
      <c r="AN171" s="45"/>
      <c r="AO171" s="45"/>
      <c r="AP171" s="45"/>
      <c r="AQ171" s="45"/>
      <c r="AR171" s="38"/>
      <c r="AS171" s="38"/>
      <c r="AT171" s="38"/>
      <c r="AU171" s="38"/>
      <c r="AV171" s="38"/>
      <c r="AW171" s="38"/>
      <c r="AX171" s="38"/>
      <c r="AY171" s="38"/>
      <c r="AZ171" s="38"/>
      <c r="BA171" s="38"/>
      <c r="BB171" s="38"/>
      <c r="BC171" s="38"/>
      <c r="BD171" s="38"/>
      <c r="BE171" s="38"/>
      <c r="BF171" s="38"/>
      <c r="BG171" s="38"/>
      <c r="BH171" s="38"/>
      <c r="BI171" s="38"/>
      <c r="BJ171" s="38"/>
      <c r="BK171" s="38"/>
      <c r="BL171" s="38"/>
      <c r="BM171" s="38"/>
      <c r="BN171" s="38"/>
      <c r="BO171" s="38"/>
      <c r="BP171" s="38"/>
      <c r="BQ171" s="38"/>
      <c r="BR171" s="38"/>
      <c r="BS171" s="38"/>
      <c r="BT171" s="38"/>
      <c r="BU171" s="38"/>
      <c r="BV171" s="38"/>
      <c r="BW171" s="38"/>
      <c r="BX171" s="38"/>
      <c r="BY171" s="38"/>
      <c r="BZ171" s="38"/>
      <c r="CA171" s="38"/>
      <c r="CB171" s="38"/>
      <c r="CC171" s="38"/>
      <c r="CD171" s="38"/>
      <c r="CE171" s="38"/>
      <c r="CF171" s="38"/>
      <c r="CG171" s="38"/>
      <c r="CH171" s="38"/>
      <c r="CI171" s="38"/>
      <c r="CJ171" s="38"/>
      <c r="CK171" s="38"/>
      <c r="CL171" s="38"/>
      <c r="CM171" s="38"/>
      <c r="CN171" s="38"/>
      <c r="CO171" s="38"/>
      <c r="CP171" s="38"/>
      <c r="CQ171" s="38"/>
      <c r="CR171" s="38"/>
      <c r="CS171" s="38"/>
      <c r="CT171" s="38"/>
      <c r="CU171" s="38"/>
      <c r="CV171" s="38"/>
      <c r="CW171" s="38"/>
      <c r="CX171" s="38"/>
      <c r="CY171" s="38"/>
      <c r="CZ171" s="38"/>
      <c r="DA171" s="38"/>
      <c r="DB171" s="38"/>
      <c r="DC171" s="38"/>
      <c r="DD171" s="38"/>
      <c r="DE171" s="38"/>
      <c r="DF171" s="38"/>
      <c r="DG171" s="38"/>
      <c r="DH171" s="38"/>
      <c r="DI171" s="38"/>
      <c r="DJ171" s="38"/>
      <c r="DK171" s="38"/>
      <c r="DL171" s="38"/>
      <c r="DM171" s="38"/>
      <c r="DN171" s="38"/>
      <c r="DO171" s="38"/>
      <c r="DP171" s="38"/>
      <c r="DQ171" s="38"/>
      <c r="DR171" s="38"/>
      <c r="DS171" s="38"/>
      <c r="DT171" s="38"/>
      <c r="DU171" s="38"/>
      <c r="DV171" s="38"/>
      <c r="DW171" s="38"/>
      <c r="DX171" s="38"/>
      <c r="DY171" s="38"/>
      <c r="DZ171" s="38"/>
      <c r="EA171" s="38"/>
      <c r="EB171" s="38"/>
      <c r="EC171" s="38"/>
      <c r="ED171" s="38"/>
      <c r="EE171" s="38"/>
      <c r="EF171" s="38"/>
      <c r="EG171" s="38"/>
      <c r="EH171" s="38"/>
      <c r="EI171" s="38"/>
      <c r="EJ171" s="38"/>
      <c r="EK171" s="38"/>
      <c r="EL171" s="38"/>
      <c r="EM171" s="38"/>
      <c r="EN171" s="38"/>
      <c r="EO171" s="38"/>
      <c r="EP171" s="38"/>
      <c r="EQ171" s="38"/>
      <c r="ER171" s="38"/>
      <c r="ES171" s="38"/>
      <c r="ET171" s="38"/>
      <c r="EU171" s="38"/>
      <c r="EV171" s="38"/>
      <c r="EW171" s="38"/>
      <c r="EX171" s="38"/>
      <c r="EY171" s="38"/>
      <c r="EZ171" s="38"/>
      <c r="FA171" s="38"/>
      <c r="FB171" s="38"/>
      <c r="FC171" s="38"/>
      <c r="FD171" s="38"/>
      <c r="FE171" s="38"/>
      <c r="FF171" s="38"/>
      <c r="FG171" s="38"/>
      <c r="FH171" s="38"/>
      <c r="FI171" s="38"/>
      <c r="FJ171" s="38"/>
      <c r="FK171" s="38"/>
      <c r="FL171" s="38"/>
      <c r="FM171" s="38"/>
      <c r="FN171" s="38"/>
      <c r="FO171" s="38"/>
      <c r="FP171" s="38"/>
      <c r="FQ171" s="38"/>
      <c r="FR171" s="38"/>
      <c r="FS171" s="38"/>
      <c r="FT171" s="38"/>
      <c r="FU171" s="38"/>
      <c r="FV171" s="38"/>
      <c r="FW171" s="38"/>
      <c r="FX171" s="38"/>
      <c r="FY171" s="38"/>
      <c r="FZ171" s="38"/>
      <c r="GA171" s="38"/>
      <c r="GB171" s="38"/>
      <c r="GC171" s="38"/>
      <c r="GD171" s="38"/>
      <c r="GE171" s="38"/>
      <c r="GF171" s="38"/>
      <c r="GG171" s="38"/>
      <c r="GH171" s="38"/>
      <c r="GI171" s="38"/>
      <c r="GJ171" s="38"/>
      <c r="GK171" s="38"/>
      <c r="GL171" s="38"/>
      <c r="GM171" s="38"/>
      <c r="GN171" s="38"/>
      <c r="GO171" s="38"/>
      <c r="GP171" s="38"/>
      <c r="GQ171" s="38"/>
      <c r="GR171" s="38"/>
      <c r="GS171" s="38"/>
      <c r="GT171" s="38"/>
      <c r="GU171" s="38"/>
      <c r="GV171" s="38"/>
      <c r="GW171" s="38"/>
      <c r="GX171" s="38"/>
      <c r="GY171" s="38"/>
      <c r="GZ171" s="38"/>
      <c r="HA171" s="38"/>
      <c r="HB171" s="38"/>
      <c r="HC171" s="38"/>
      <c r="HD171" s="38"/>
      <c r="HE171" s="38"/>
      <c r="HF171" s="38"/>
      <c r="HG171" s="38"/>
      <c r="HH171" s="38"/>
      <c r="HI171" s="38"/>
      <c r="HJ171" s="38"/>
      <c r="HK171" s="38"/>
      <c r="HL171" s="38"/>
      <c r="HM171" s="38"/>
      <c r="HN171" s="38"/>
      <c r="HO171" s="38"/>
      <c r="HP171" s="38"/>
      <c r="HQ171" s="38"/>
      <c r="HR171" s="38"/>
      <c r="HS171" s="38"/>
      <c r="HT171" s="38"/>
      <c r="HU171" s="38"/>
      <c r="HV171" s="38"/>
      <c r="HW171" s="38"/>
      <c r="HX171" s="38"/>
      <c r="HY171" s="38"/>
      <c r="HZ171" s="38"/>
      <c r="IA171" s="38"/>
      <c r="IB171" s="38"/>
      <c r="IC171" s="38"/>
      <c r="ID171" s="38"/>
      <c r="IE171" s="38"/>
      <c r="IF171" s="38"/>
      <c r="IG171" s="38"/>
      <c r="IH171" s="38"/>
      <c r="II171" s="38"/>
      <c r="IJ171" s="38"/>
      <c r="IK171" s="38"/>
      <c r="IL171" s="38"/>
      <c r="IM171" s="38"/>
      <c r="IN171" s="38"/>
      <c r="IO171" s="38"/>
      <c r="IP171" s="38"/>
      <c r="IQ171" s="38"/>
      <c r="IR171" s="38"/>
      <c r="IS171" s="38"/>
      <c r="IT171" s="38"/>
      <c r="IU171" s="38"/>
      <c r="IV171" s="38"/>
      <c r="IW171" s="38"/>
      <c r="IX171" s="38"/>
      <c r="IY171" s="38"/>
      <c r="IZ171" s="38"/>
      <c r="JA171" s="38"/>
      <c r="JB171" s="38"/>
      <c r="JC171" s="38"/>
      <c r="JD171" s="38"/>
      <c r="JE171" s="38"/>
      <c r="JF171" s="38"/>
      <c r="JG171" s="38"/>
      <c r="JH171" s="38"/>
      <c r="JI171" s="38"/>
      <c r="JJ171" s="38"/>
      <c r="JK171" s="38"/>
      <c r="JL171" s="38"/>
      <c r="JM171" s="38"/>
      <c r="JN171" s="38"/>
      <c r="JO171" s="38"/>
      <c r="JP171" s="38"/>
      <c r="JQ171" s="38"/>
      <c r="JR171" s="38"/>
      <c r="JS171" s="38"/>
      <c r="JT171" s="38"/>
      <c r="JU171" s="38"/>
      <c r="JV171" s="38"/>
      <c r="JW171" s="38"/>
      <c r="JX171" s="38"/>
      <c r="JY171" s="38"/>
      <c r="JZ171" s="38"/>
      <c r="KA171" s="38"/>
      <c r="KB171" s="38"/>
      <c r="KC171" s="38"/>
      <c r="KD171" s="38"/>
      <c r="KE171" s="38"/>
      <c r="KF171" s="38"/>
      <c r="KG171" s="38"/>
      <c r="KH171" s="38"/>
      <c r="KI171" s="38"/>
      <c r="KJ171" s="38"/>
      <c r="KK171" s="38"/>
      <c r="KL171" s="38"/>
      <c r="KM171" s="38"/>
      <c r="KN171" s="38"/>
      <c r="KO171" s="38"/>
      <c r="KP171" s="38"/>
      <c r="KQ171" s="38"/>
      <c r="KR171" s="38"/>
      <c r="KS171" s="38"/>
      <c r="KT171" s="38"/>
      <c r="KU171" s="38"/>
      <c r="KV171" s="38"/>
      <c r="KW171" s="38"/>
      <c r="KX171" s="38"/>
      <c r="KY171" s="38"/>
      <c r="KZ171" s="38"/>
      <c r="LA171" s="38"/>
      <c r="LB171" s="38"/>
      <c r="LC171" s="38"/>
      <c r="LD171" s="38"/>
      <c r="LE171" s="38"/>
      <c r="LF171" s="38"/>
      <c r="LG171" s="38"/>
      <c r="LH171" s="38"/>
      <c r="LI171" s="38"/>
      <c r="LJ171" s="38"/>
      <c r="LK171" s="38"/>
      <c r="LL171" s="38"/>
      <c r="LM171" s="38"/>
      <c r="LN171" s="38"/>
      <c r="LO171" s="38"/>
      <c r="LP171" s="38"/>
      <c r="LQ171" s="38"/>
      <c r="LR171" s="38"/>
      <c r="LS171" s="38"/>
      <c r="LT171" s="38"/>
      <c r="LU171" s="38"/>
      <c r="LV171" s="38"/>
      <c r="LW171" s="38"/>
      <c r="LX171" s="38"/>
      <c r="LY171" s="38"/>
      <c r="LZ171" s="38"/>
      <c r="MA171" s="38"/>
      <c r="MB171" s="38"/>
      <c r="MC171" s="38"/>
      <c r="MD171" s="38"/>
      <c r="ME171" s="38"/>
      <c r="MF171" s="38"/>
      <c r="MG171" s="38"/>
      <c r="MH171" s="38"/>
      <c r="MI171" s="38"/>
      <c r="MJ171" s="38"/>
      <c r="MK171" s="38"/>
      <c r="ML171" s="38"/>
      <c r="MM171" s="38"/>
      <c r="MN171" s="38"/>
      <c r="MO171" s="38"/>
      <c r="MP171" s="38"/>
      <c r="MQ171" s="38"/>
      <c r="MR171" s="38"/>
      <c r="MS171" s="38"/>
      <c r="MT171" s="38"/>
      <c r="MU171" s="38"/>
      <c r="MV171" s="38"/>
      <c r="MW171" s="38"/>
      <c r="MX171" s="38"/>
      <c r="MY171" s="38"/>
      <c r="MZ171" s="38"/>
      <c r="NA171" s="38"/>
      <c r="NB171" s="38"/>
      <c r="NC171" s="38"/>
      <c r="ND171" s="38"/>
      <c r="NE171" s="38"/>
      <c r="NF171" s="38"/>
      <c r="NG171" s="38"/>
      <c r="NH171" s="38"/>
      <c r="NI171" s="38"/>
      <c r="NJ171" s="38"/>
      <c r="NK171" s="38"/>
      <c r="NL171" s="38"/>
      <c r="NM171" s="38"/>
      <c r="NN171" s="38"/>
      <c r="NO171" s="38"/>
      <c r="NP171" s="38"/>
      <c r="NQ171" s="38"/>
      <c r="NR171" s="38"/>
      <c r="NS171" s="38"/>
      <c r="NT171" s="38"/>
      <c r="NU171" s="38"/>
      <c r="NV171" s="38"/>
      <c r="NW171" s="38"/>
      <c r="NX171" s="38"/>
      <c r="NY171" s="38"/>
      <c r="NZ171" s="38"/>
      <c r="OA171" s="38"/>
      <c r="OB171" s="38"/>
      <c r="OC171" s="38"/>
      <c r="OD171" s="38"/>
      <c r="OE171" s="38"/>
      <c r="OF171" s="38"/>
      <c r="OG171" s="38"/>
      <c r="OH171" s="38"/>
      <c r="OI171" s="38"/>
      <c r="OJ171" s="38"/>
      <c r="OK171" s="38"/>
      <c r="OL171" s="38"/>
      <c r="OM171" s="38"/>
      <c r="ON171" s="38"/>
      <c r="OO171" s="38"/>
      <c r="OP171" s="38"/>
      <c r="OQ171" s="38"/>
      <c r="OR171" s="38"/>
      <c r="OS171" s="38"/>
      <c r="OT171" s="38"/>
      <c r="OU171" s="38"/>
      <c r="OV171" s="38"/>
      <c r="OW171" s="38"/>
      <c r="OX171" s="38"/>
      <c r="OY171" s="38"/>
      <c r="OZ171" s="38"/>
      <c r="PA171" s="38"/>
      <c r="PB171" s="38"/>
      <c r="PC171" s="38"/>
      <c r="PD171" s="38"/>
      <c r="PE171" s="38"/>
      <c r="PF171" s="38"/>
      <c r="PG171" s="38"/>
      <c r="PH171" s="38"/>
      <c r="PI171" s="38"/>
      <c r="PJ171" s="38"/>
      <c r="PK171" s="38"/>
      <c r="PL171" s="38"/>
      <c r="PM171" s="38"/>
      <c r="PN171" s="38"/>
      <c r="PO171" s="38"/>
      <c r="PP171" s="38"/>
      <c r="PQ171" s="38"/>
      <c r="PR171" s="38"/>
      <c r="PS171" s="38"/>
      <c r="PT171" s="38"/>
      <c r="PU171" s="38"/>
      <c r="PV171" s="38"/>
      <c r="PW171" s="38"/>
      <c r="PX171" s="38"/>
      <c r="PY171" s="38"/>
      <c r="PZ171" s="38"/>
      <c r="QA171" s="38"/>
      <c r="QB171" s="38"/>
      <c r="QC171" s="38"/>
      <c r="QD171" s="38"/>
      <c r="QE171" s="38"/>
      <c r="QF171" s="38"/>
      <c r="QG171" s="38"/>
      <c r="QH171" s="38"/>
      <c r="QI171" s="38"/>
      <c r="QJ171" s="38"/>
      <c r="QK171" s="38"/>
      <c r="QL171" s="38"/>
      <c r="QM171" s="38"/>
      <c r="QN171" s="38"/>
      <c r="QO171" s="38"/>
      <c r="QP171" s="38"/>
      <c r="QQ171" s="38"/>
      <c r="QR171" s="38"/>
      <c r="QS171" s="38"/>
      <c r="QT171" s="38"/>
      <c r="QU171" s="38"/>
      <c r="QV171" s="38"/>
      <c r="QW171" s="38"/>
      <c r="QX171" s="38"/>
      <c r="QY171" s="38"/>
      <c r="QZ171" s="38"/>
      <c r="RA171" s="38"/>
      <c r="RB171" s="38"/>
      <c r="RC171" s="38"/>
      <c r="RD171" s="38"/>
      <c r="RE171" s="38"/>
      <c r="RF171" s="38"/>
      <c r="RG171" s="38"/>
      <c r="RH171" s="38"/>
      <c r="RI171" s="38"/>
      <c r="RJ171" s="38"/>
      <c r="RK171" s="38"/>
      <c r="RL171" s="38"/>
      <c r="RM171" s="38"/>
      <c r="RN171" s="38"/>
      <c r="RO171" s="38"/>
      <c r="RP171" s="38"/>
      <c r="RQ171" s="38"/>
      <c r="RR171" s="38"/>
      <c r="RS171" s="38"/>
      <c r="RT171" s="38"/>
      <c r="RU171" s="38"/>
      <c r="RV171" s="38"/>
      <c r="RW171" s="38"/>
      <c r="RX171" s="38"/>
      <c r="RY171" s="38"/>
      <c r="RZ171" s="38"/>
      <c r="SA171" s="38"/>
      <c r="SB171" s="38"/>
      <c r="SC171" s="38"/>
      <c r="SD171" s="38"/>
      <c r="SE171" s="38"/>
      <c r="SF171" s="38"/>
      <c r="SG171" s="38"/>
      <c r="SH171" s="38"/>
      <c r="SI171" s="38"/>
      <c r="SJ171" s="38"/>
      <c r="SK171" s="38"/>
      <c r="SL171" s="38"/>
      <c r="SM171" s="38"/>
      <c r="SN171" s="38"/>
      <c r="SO171" s="38"/>
      <c r="SP171" s="38"/>
      <c r="SQ171" s="38"/>
      <c r="SR171" s="38"/>
      <c r="SS171" s="38"/>
      <c r="ST171" s="38"/>
      <c r="SU171" s="38"/>
      <c r="SV171" s="38"/>
      <c r="SW171" s="38"/>
      <c r="SX171" s="38"/>
      <c r="SY171" s="38"/>
      <c r="SZ171" s="38"/>
      <c r="TA171" s="38"/>
      <c r="TB171" s="38"/>
      <c r="TC171" s="38"/>
      <c r="TD171" s="38"/>
      <c r="TE171" s="38"/>
      <c r="TF171" s="38"/>
      <c r="TG171" s="38"/>
      <c r="TH171" s="38"/>
      <c r="TI171" s="38"/>
      <c r="TJ171" s="38"/>
      <c r="TK171" s="38"/>
      <c r="TL171" s="38"/>
      <c r="TM171" s="38"/>
      <c r="TN171" s="38"/>
      <c r="TO171" s="38"/>
      <c r="TP171" s="38"/>
      <c r="TQ171" s="38"/>
      <c r="TR171" s="38"/>
      <c r="TS171" s="38"/>
      <c r="TT171" s="38"/>
      <c r="TU171" s="38"/>
      <c r="TV171" s="38"/>
      <c r="TW171" s="38"/>
      <c r="TX171" s="38"/>
      <c r="TY171" s="38"/>
      <c r="TZ171" s="38"/>
      <c r="UA171" s="38"/>
      <c r="UB171" s="38"/>
      <c r="UC171" s="38"/>
      <c r="UD171" s="38"/>
      <c r="UE171" s="38"/>
      <c r="UF171" s="38"/>
      <c r="UG171" s="38"/>
      <c r="UH171" s="38"/>
      <c r="UI171" s="38"/>
      <c r="UJ171" s="38"/>
      <c r="UK171" s="38"/>
      <c r="UL171" s="38"/>
      <c r="UM171" s="38"/>
      <c r="UN171" s="38"/>
      <c r="UO171" s="38"/>
      <c r="UP171" s="38"/>
      <c r="UQ171" s="38"/>
      <c r="UR171" s="38"/>
      <c r="US171" s="38"/>
      <c r="UT171" s="38"/>
      <c r="UU171" s="38"/>
      <c r="UV171" s="38"/>
      <c r="UW171" s="38"/>
      <c r="UX171" s="38"/>
      <c r="UY171" s="38"/>
      <c r="UZ171" s="38"/>
      <c r="VA171" s="38"/>
      <c r="VB171" s="38"/>
      <c r="VC171" s="38"/>
      <c r="VD171" s="38"/>
      <c r="VE171" s="38"/>
      <c r="VF171" s="38"/>
      <c r="VG171" s="38"/>
      <c r="VH171" s="38"/>
      <c r="VI171" s="38"/>
      <c r="VJ171" s="38"/>
      <c r="VK171" s="38"/>
      <c r="VL171" s="38"/>
      <c r="VM171" s="38"/>
      <c r="VN171" s="38"/>
      <c r="VO171" s="38"/>
      <c r="VP171" s="38"/>
      <c r="VQ171" s="38"/>
      <c r="VR171" s="38"/>
      <c r="VS171" s="38"/>
      <c r="VT171" s="38"/>
      <c r="VU171" s="38"/>
      <c r="VV171" s="38"/>
      <c r="VW171" s="38"/>
      <c r="VX171" s="38"/>
      <c r="VY171" s="38"/>
      <c r="VZ171" s="38"/>
      <c r="WA171" s="38"/>
      <c r="WB171" s="38"/>
      <c r="WC171" s="38"/>
      <c r="WD171" s="38"/>
      <c r="WE171" s="38"/>
      <c r="WF171" s="38"/>
      <c r="WG171" s="38"/>
      <c r="WH171" s="38"/>
      <c r="WI171" s="38"/>
      <c r="WJ171" s="38"/>
      <c r="WK171" s="38"/>
      <c r="WL171" s="38"/>
      <c r="WM171" s="38"/>
      <c r="WN171" s="38"/>
      <c r="WO171" s="38"/>
      <c r="WP171" s="38"/>
      <c r="WQ171" s="38"/>
      <c r="WR171" s="38"/>
      <c r="WS171" s="38"/>
      <c r="WT171" s="38"/>
      <c r="WU171" s="38"/>
      <c r="WV171" s="38"/>
      <c r="WW171" s="38"/>
      <c r="WX171" s="38"/>
      <c r="WY171" s="38"/>
      <c r="WZ171" s="38"/>
      <c r="XA171" s="38"/>
      <c r="XB171" s="38"/>
      <c r="XC171" s="38"/>
      <c r="XD171" s="38"/>
      <c r="XE171" s="38"/>
      <c r="XF171" s="38"/>
      <c r="XG171" s="38"/>
      <c r="XH171" s="38"/>
      <c r="XI171" s="38"/>
      <c r="XJ171" s="38"/>
      <c r="XK171" s="38"/>
      <c r="XL171" s="38"/>
      <c r="XM171" s="38"/>
      <c r="XN171" s="38"/>
      <c r="XO171" s="38"/>
      <c r="XP171" s="38"/>
      <c r="XQ171" s="38"/>
      <c r="XR171" s="38"/>
      <c r="XS171" s="38"/>
      <c r="XT171" s="38"/>
      <c r="XU171" s="38"/>
      <c r="XV171" s="38"/>
      <c r="XW171" s="38"/>
      <c r="XX171" s="38"/>
      <c r="XY171" s="38"/>
      <c r="XZ171" s="38"/>
      <c r="YA171" s="38"/>
      <c r="YB171" s="38"/>
      <c r="YC171" s="38"/>
      <c r="YD171" s="38"/>
      <c r="YE171" s="38"/>
      <c r="YF171" s="38"/>
      <c r="YG171" s="38"/>
      <c r="YH171" s="38"/>
      <c r="YI171" s="38"/>
      <c r="YJ171" s="38"/>
      <c r="YK171" s="38"/>
      <c r="YL171" s="38"/>
      <c r="YM171" s="38"/>
      <c r="YN171" s="38"/>
      <c r="YO171" s="38"/>
      <c r="YP171" s="38"/>
      <c r="YQ171" s="38"/>
      <c r="YR171" s="38"/>
    </row>
    <row r="172" spans="1:668" ht="19.5" customHeight="1" x14ac:dyDescent="0.25">
      <c r="A172" s="41" t="s">
        <v>14</v>
      </c>
      <c r="B172" s="12">
        <v>1</v>
      </c>
      <c r="C172" s="12"/>
      <c r="D172" s="41"/>
      <c r="E172" s="41"/>
      <c r="F172" s="165">
        <f>+SUM(F171)</f>
        <v>38000</v>
      </c>
      <c r="G172" s="165">
        <f t="shared" ref="G172:K172" si="23">+SUM(G171)</f>
        <v>1090.5999999999999</v>
      </c>
      <c r="H172" s="185">
        <f t="shared" si="23"/>
        <v>160.38</v>
      </c>
      <c r="I172" s="185">
        <f t="shared" si="23"/>
        <v>1155.2</v>
      </c>
      <c r="J172" s="165">
        <f t="shared" si="23"/>
        <v>301</v>
      </c>
      <c r="K172" s="185">
        <f t="shared" si="23"/>
        <v>2707.18</v>
      </c>
      <c r="L172" s="165">
        <f>+SUM(L171)</f>
        <v>35292.82</v>
      </c>
      <c r="AG172" s="45"/>
      <c r="AH172" s="45"/>
      <c r="AI172" s="45"/>
      <c r="AJ172" s="45"/>
      <c r="AK172" s="45"/>
      <c r="AL172" s="45"/>
      <c r="AM172" s="45"/>
      <c r="AN172" s="45"/>
      <c r="AO172" s="45"/>
      <c r="AP172" s="45"/>
      <c r="AQ172" s="45"/>
    </row>
    <row r="174" spans="1:668" s="45" customFormat="1" ht="15.75" customHeight="1" x14ac:dyDescent="0.25">
      <c r="A174" s="40" t="s">
        <v>186</v>
      </c>
      <c r="B174" s="16"/>
      <c r="C174" s="17"/>
      <c r="D174" s="40"/>
      <c r="E174" s="40"/>
      <c r="F174" s="153"/>
      <c r="G174" s="157"/>
      <c r="H174" s="153"/>
      <c r="I174" s="153"/>
      <c r="J174" s="153"/>
      <c r="K174" s="153"/>
      <c r="L174" s="157"/>
      <c r="AR174" s="38"/>
      <c r="AS174" s="38"/>
      <c r="AT174" s="38"/>
      <c r="AU174" s="38"/>
      <c r="AV174" s="38"/>
      <c r="AW174" s="38"/>
      <c r="AX174" s="38"/>
      <c r="AY174" s="38"/>
      <c r="AZ174" s="38"/>
      <c r="BA174" s="38"/>
      <c r="BB174" s="38"/>
      <c r="BC174" s="38"/>
      <c r="BD174" s="38"/>
      <c r="BE174" s="38"/>
      <c r="BF174" s="38"/>
      <c r="BG174" s="38"/>
      <c r="BH174" s="38"/>
      <c r="BI174" s="38"/>
      <c r="BJ174" s="38"/>
      <c r="BK174" s="38"/>
      <c r="BL174" s="38"/>
      <c r="BM174" s="38"/>
      <c r="BN174" s="38"/>
      <c r="BO174" s="38"/>
      <c r="BP174" s="38"/>
      <c r="BQ174" s="38"/>
      <c r="BR174" s="38"/>
      <c r="BS174" s="38"/>
      <c r="BT174" s="38"/>
      <c r="BU174" s="38"/>
      <c r="BV174" s="38"/>
      <c r="BW174" s="38"/>
      <c r="BX174" s="38"/>
      <c r="BY174" s="38"/>
      <c r="BZ174" s="38"/>
      <c r="CA174" s="38"/>
      <c r="CB174" s="38"/>
      <c r="CC174" s="38"/>
      <c r="CD174" s="38"/>
      <c r="CE174" s="38"/>
      <c r="CF174" s="38"/>
      <c r="CG174" s="38"/>
      <c r="CH174" s="38"/>
      <c r="CI174" s="38"/>
      <c r="CJ174" s="38"/>
      <c r="CK174" s="38"/>
      <c r="CL174" s="38"/>
      <c r="CM174" s="38"/>
      <c r="CN174" s="38"/>
      <c r="CO174" s="38"/>
      <c r="CP174" s="38"/>
      <c r="CQ174" s="38"/>
      <c r="CR174" s="38"/>
      <c r="CS174" s="38"/>
      <c r="CT174" s="38"/>
      <c r="CU174" s="38"/>
      <c r="CV174" s="38"/>
      <c r="CW174" s="38"/>
      <c r="CX174" s="38"/>
      <c r="CY174" s="38"/>
      <c r="CZ174" s="38"/>
      <c r="DA174" s="38"/>
      <c r="DB174" s="38"/>
      <c r="DC174" s="38"/>
      <c r="DD174" s="38"/>
      <c r="DE174" s="38"/>
      <c r="DF174" s="38"/>
      <c r="DG174" s="38"/>
      <c r="DH174" s="38"/>
      <c r="DI174" s="38"/>
      <c r="DJ174" s="38"/>
      <c r="DK174" s="38"/>
      <c r="DL174" s="38"/>
      <c r="DM174" s="38"/>
      <c r="DN174" s="38"/>
      <c r="DO174" s="38"/>
      <c r="DP174" s="38"/>
      <c r="DQ174" s="38"/>
      <c r="DR174" s="38"/>
      <c r="DS174" s="38"/>
      <c r="DT174" s="38"/>
      <c r="DU174" s="38"/>
      <c r="DV174" s="38"/>
      <c r="DW174" s="38"/>
      <c r="DX174" s="38"/>
      <c r="DY174" s="38"/>
      <c r="DZ174" s="38"/>
      <c r="EA174" s="38"/>
      <c r="EB174" s="38"/>
      <c r="EC174" s="38"/>
      <c r="ED174" s="38"/>
      <c r="EE174" s="38"/>
      <c r="EF174" s="38"/>
      <c r="EG174" s="38"/>
      <c r="EH174" s="38"/>
      <c r="EI174" s="38"/>
      <c r="EJ174" s="38"/>
      <c r="EK174" s="38"/>
      <c r="EL174" s="38"/>
      <c r="EM174" s="38"/>
      <c r="EN174" s="38"/>
      <c r="EO174" s="38"/>
      <c r="EP174" s="38"/>
      <c r="EQ174" s="38"/>
      <c r="ER174" s="38"/>
      <c r="ES174" s="38"/>
      <c r="ET174" s="38"/>
      <c r="EU174" s="38"/>
      <c r="EV174" s="38"/>
      <c r="EW174" s="38"/>
      <c r="EX174" s="38"/>
      <c r="EY174" s="38"/>
      <c r="EZ174" s="38"/>
      <c r="FA174" s="38"/>
      <c r="FB174" s="38"/>
      <c r="FC174" s="38"/>
      <c r="FD174" s="38"/>
      <c r="FE174" s="38"/>
      <c r="FF174" s="38"/>
      <c r="FG174" s="38"/>
      <c r="FH174" s="38"/>
      <c r="FI174" s="38"/>
      <c r="FJ174" s="38"/>
      <c r="FK174" s="38"/>
      <c r="FL174" s="38"/>
      <c r="FM174" s="38"/>
      <c r="FN174" s="38"/>
      <c r="FO174" s="38"/>
      <c r="FP174" s="38"/>
      <c r="FQ174" s="38"/>
      <c r="FR174" s="38"/>
      <c r="FS174" s="38"/>
      <c r="FT174" s="38"/>
      <c r="FU174" s="38"/>
      <c r="FV174" s="38"/>
      <c r="FW174" s="38"/>
      <c r="FX174" s="38"/>
      <c r="FY174" s="38"/>
      <c r="FZ174" s="38"/>
      <c r="GA174" s="38"/>
      <c r="GB174" s="38"/>
      <c r="GC174" s="38"/>
      <c r="GD174" s="38"/>
      <c r="GE174" s="38"/>
      <c r="GF174" s="38"/>
      <c r="GG174" s="38"/>
      <c r="GH174" s="38"/>
      <c r="GI174" s="38"/>
      <c r="GJ174" s="38"/>
      <c r="GK174" s="38"/>
      <c r="GL174" s="38"/>
      <c r="GM174" s="38"/>
      <c r="GN174" s="38"/>
      <c r="GO174" s="38"/>
      <c r="GP174" s="38"/>
      <c r="GQ174" s="38"/>
      <c r="GR174" s="38"/>
      <c r="GS174" s="38"/>
      <c r="GT174" s="38"/>
      <c r="GU174" s="38"/>
      <c r="GV174" s="38"/>
      <c r="GW174" s="38"/>
      <c r="GX174" s="38"/>
      <c r="GY174" s="38"/>
      <c r="GZ174" s="38"/>
      <c r="HA174" s="38"/>
      <c r="HB174" s="38"/>
      <c r="HC174" s="38"/>
      <c r="HD174" s="38"/>
      <c r="HE174" s="38"/>
      <c r="HF174" s="38"/>
      <c r="HG174" s="38"/>
      <c r="HH174" s="38"/>
      <c r="HI174" s="38"/>
      <c r="HJ174" s="38"/>
      <c r="HK174" s="38"/>
      <c r="HL174" s="38"/>
      <c r="HM174" s="38"/>
      <c r="HN174" s="38"/>
      <c r="HO174" s="38"/>
      <c r="HP174" s="38"/>
      <c r="HQ174" s="38"/>
      <c r="HR174" s="38"/>
      <c r="HS174" s="38"/>
      <c r="HT174" s="38"/>
      <c r="HU174" s="38"/>
      <c r="HV174" s="38"/>
      <c r="HW174" s="38"/>
      <c r="HX174" s="38"/>
      <c r="HY174" s="38"/>
      <c r="HZ174" s="38"/>
      <c r="IA174" s="50"/>
      <c r="IB174" s="50"/>
      <c r="IC174" s="38"/>
      <c r="ID174" s="38"/>
      <c r="IE174" s="38"/>
      <c r="IF174" s="38"/>
      <c r="IG174" s="38"/>
      <c r="IH174" s="38"/>
      <c r="II174" s="38"/>
      <c r="IJ174" s="38"/>
      <c r="IK174" s="38"/>
      <c r="IL174" s="38"/>
      <c r="IM174" s="38"/>
      <c r="IN174" s="38"/>
      <c r="IO174" s="38"/>
      <c r="IP174" s="38"/>
      <c r="IQ174" s="38"/>
      <c r="IR174" s="38"/>
      <c r="IS174" s="38"/>
      <c r="IT174" s="38"/>
      <c r="IU174" s="38"/>
      <c r="IV174" s="38"/>
      <c r="IW174" s="38"/>
      <c r="IX174" s="38"/>
      <c r="IY174" s="38"/>
      <c r="IZ174" s="38"/>
      <c r="JA174" s="38"/>
      <c r="JB174" s="38"/>
      <c r="JC174" s="38"/>
      <c r="JD174" s="38"/>
      <c r="JE174" s="38"/>
      <c r="JF174" s="38"/>
      <c r="JG174" s="38"/>
      <c r="JH174" s="38"/>
      <c r="JI174" s="38"/>
      <c r="JJ174" s="38"/>
      <c r="JK174" s="38"/>
      <c r="JL174" s="38"/>
      <c r="JM174" s="38"/>
      <c r="JN174" s="38"/>
      <c r="JO174" s="38"/>
      <c r="JP174" s="38"/>
      <c r="JQ174" s="38"/>
      <c r="JR174" s="38"/>
      <c r="JS174" s="38"/>
      <c r="JT174" s="38"/>
      <c r="JU174" s="38"/>
      <c r="JV174" s="38"/>
      <c r="JW174" s="38"/>
      <c r="JX174" s="38"/>
      <c r="JY174" s="38"/>
      <c r="JZ174" s="38"/>
      <c r="KA174" s="38"/>
      <c r="KB174" s="38"/>
      <c r="KC174" s="38"/>
      <c r="KD174" s="38"/>
      <c r="KE174" s="38"/>
      <c r="KF174" s="38"/>
      <c r="KG174" s="38"/>
      <c r="KH174" s="38"/>
      <c r="KI174" s="38"/>
      <c r="KJ174" s="38"/>
      <c r="KK174" s="38"/>
      <c r="KL174" s="38"/>
      <c r="KM174" s="38"/>
      <c r="KN174" s="38"/>
      <c r="KO174" s="38"/>
      <c r="KP174" s="38"/>
      <c r="KQ174" s="38"/>
      <c r="KR174" s="38"/>
      <c r="KS174" s="38"/>
      <c r="KT174" s="38"/>
      <c r="KU174" s="38"/>
      <c r="KV174" s="38"/>
      <c r="KW174" s="38"/>
      <c r="KX174" s="38"/>
      <c r="KY174" s="38"/>
      <c r="KZ174" s="38"/>
      <c r="LA174" s="38"/>
      <c r="LB174" s="38"/>
      <c r="LC174" s="38"/>
      <c r="LD174" s="38"/>
      <c r="LE174" s="38"/>
      <c r="LF174" s="38"/>
      <c r="LG174" s="38"/>
      <c r="LH174" s="38"/>
      <c r="LI174" s="38"/>
      <c r="LJ174" s="38"/>
      <c r="LK174" s="38"/>
      <c r="LL174" s="38"/>
      <c r="LM174" s="38"/>
      <c r="LN174" s="38"/>
      <c r="LO174" s="38"/>
      <c r="LP174" s="38"/>
      <c r="LQ174" s="38"/>
      <c r="LR174" s="38"/>
      <c r="LS174" s="38"/>
      <c r="LT174" s="38"/>
      <c r="LU174" s="38"/>
      <c r="LV174" s="38"/>
      <c r="LW174" s="38"/>
      <c r="LX174" s="38"/>
      <c r="LY174" s="38"/>
      <c r="LZ174" s="38"/>
      <c r="MA174" s="38"/>
      <c r="MB174" s="38"/>
      <c r="MC174" s="38"/>
      <c r="MD174" s="38"/>
      <c r="ME174" s="38"/>
      <c r="MF174" s="38"/>
      <c r="MG174" s="38"/>
      <c r="MH174" s="38"/>
      <c r="MI174" s="38"/>
      <c r="MJ174" s="38"/>
      <c r="MK174" s="38"/>
      <c r="ML174" s="38"/>
      <c r="MM174" s="38"/>
      <c r="MN174" s="38"/>
      <c r="MO174" s="38"/>
      <c r="MP174" s="38"/>
      <c r="MQ174" s="38"/>
      <c r="MR174" s="38"/>
      <c r="MS174" s="38"/>
      <c r="MT174" s="38"/>
      <c r="MU174" s="38"/>
      <c r="MV174" s="38"/>
      <c r="MW174" s="38"/>
      <c r="MX174" s="38"/>
      <c r="MY174" s="38"/>
      <c r="MZ174" s="38"/>
      <c r="NA174" s="38"/>
      <c r="NB174" s="38"/>
      <c r="NC174" s="38"/>
      <c r="ND174" s="38"/>
      <c r="NE174" s="38"/>
      <c r="NF174" s="38"/>
      <c r="NG174" s="38"/>
      <c r="NH174" s="38"/>
      <c r="NI174" s="38"/>
      <c r="NJ174" s="38"/>
      <c r="NK174" s="38"/>
      <c r="NL174" s="38"/>
      <c r="NM174" s="38"/>
      <c r="NN174" s="38"/>
      <c r="NO174" s="38"/>
      <c r="NP174" s="38"/>
      <c r="NQ174" s="38"/>
      <c r="NR174" s="38"/>
      <c r="NS174" s="38"/>
      <c r="NT174" s="38"/>
      <c r="NU174" s="38"/>
      <c r="NV174" s="38"/>
      <c r="NW174" s="38"/>
      <c r="NX174" s="38"/>
      <c r="NY174" s="38"/>
      <c r="NZ174" s="38"/>
      <c r="OA174" s="38"/>
      <c r="OB174" s="38"/>
      <c r="OC174" s="38"/>
      <c r="OD174" s="38"/>
      <c r="OE174" s="38"/>
      <c r="OF174" s="38"/>
      <c r="OG174" s="38"/>
      <c r="OH174" s="38"/>
      <c r="OI174" s="38"/>
      <c r="OJ174" s="38"/>
      <c r="OK174" s="38"/>
      <c r="OL174" s="38"/>
      <c r="OM174" s="38"/>
      <c r="ON174" s="38"/>
      <c r="OO174" s="38"/>
      <c r="OP174" s="38"/>
      <c r="OQ174" s="38"/>
      <c r="OR174" s="38"/>
      <c r="OS174" s="38"/>
      <c r="OT174" s="38"/>
      <c r="OU174" s="38"/>
      <c r="OV174" s="38"/>
      <c r="OW174" s="38"/>
      <c r="OX174" s="38"/>
      <c r="OY174" s="38"/>
      <c r="OZ174" s="38"/>
      <c r="PA174" s="38"/>
      <c r="PB174" s="38"/>
      <c r="PC174" s="38"/>
      <c r="PD174" s="38"/>
      <c r="PE174" s="38"/>
      <c r="PF174" s="38"/>
      <c r="PG174" s="38"/>
      <c r="PH174" s="38"/>
      <c r="PI174" s="38"/>
      <c r="PJ174" s="38"/>
      <c r="PK174" s="38"/>
      <c r="PL174" s="38"/>
      <c r="PM174" s="38"/>
      <c r="PN174" s="38"/>
      <c r="PO174" s="38"/>
      <c r="PP174" s="38"/>
      <c r="PQ174" s="38"/>
      <c r="PR174" s="38"/>
      <c r="PS174" s="38"/>
      <c r="PT174" s="38"/>
      <c r="PU174" s="38"/>
      <c r="PV174" s="38"/>
      <c r="PW174" s="38"/>
      <c r="PX174" s="38"/>
      <c r="PY174" s="38"/>
      <c r="PZ174" s="38"/>
      <c r="QA174" s="38"/>
      <c r="QB174" s="38"/>
      <c r="QC174" s="38"/>
      <c r="QD174" s="38"/>
      <c r="QE174" s="38"/>
      <c r="QF174" s="38"/>
      <c r="QG174" s="38"/>
      <c r="QH174" s="38"/>
      <c r="QI174" s="38"/>
      <c r="QJ174" s="38"/>
      <c r="QK174" s="38"/>
      <c r="QL174" s="38"/>
      <c r="QM174" s="38"/>
      <c r="QN174" s="38"/>
      <c r="QO174" s="38"/>
      <c r="QP174" s="38"/>
      <c r="QQ174" s="38"/>
      <c r="QR174" s="38"/>
      <c r="QS174" s="38"/>
      <c r="QT174" s="38"/>
      <c r="QU174" s="38"/>
      <c r="QV174" s="38"/>
      <c r="QW174" s="38"/>
      <c r="QX174" s="38"/>
      <c r="QY174" s="38"/>
      <c r="QZ174" s="38"/>
      <c r="RA174" s="38"/>
      <c r="RB174" s="38"/>
      <c r="RC174" s="38"/>
      <c r="RD174" s="38"/>
      <c r="RE174" s="38"/>
      <c r="RF174" s="38"/>
      <c r="RG174" s="38"/>
      <c r="RH174" s="38"/>
      <c r="RI174" s="38"/>
      <c r="RJ174" s="38"/>
      <c r="RK174" s="38"/>
      <c r="RL174" s="38"/>
      <c r="RM174" s="38"/>
      <c r="RN174" s="38"/>
      <c r="RO174" s="38"/>
      <c r="RP174" s="38"/>
      <c r="RQ174" s="38"/>
      <c r="RR174" s="38"/>
      <c r="RS174" s="38"/>
      <c r="RT174" s="38"/>
      <c r="RU174" s="38"/>
      <c r="RV174" s="38"/>
      <c r="RW174" s="38"/>
      <c r="RX174" s="38"/>
      <c r="RY174" s="38"/>
      <c r="RZ174" s="38"/>
      <c r="SA174" s="38"/>
      <c r="SB174" s="38"/>
      <c r="SC174" s="38"/>
      <c r="SD174" s="38"/>
      <c r="SE174" s="38"/>
      <c r="SF174" s="38"/>
      <c r="SG174" s="38"/>
      <c r="SH174" s="38"/>
      <c r="SI174" s="38"/>
      <c r="SJ174" s="38"/>
      <c r="SK174" s="38"/>
      <c r="SL174" s="38"/>
      <c r="SM174" s="38"/>
      <c r="SN174" s="38"/>
      <c r="SO174" s="38"/>
      <c r="SP174" s="38"/>
      <c r="SQ174" s="38"/>
      <c r="SR174" s="38"/>
      <c r="SS174" s="38"/>
      <c r="ST174" s="38"/>
      <c r="SU174" s="38"/>
      <c r="SV174" s="38"/>
      <c r="SW174" s="38"/>
      <c r="SX174" s="38"/>
      <c r="SY174" s="38"/>
      <c r="SZ174" s="38"/>
      <c r="TA174" s="38"/>
      <c r="TB174" s="38"/>
      <c r="TC174" s="38"/>
      <c r="TD174" s="38"/>
      <c r="TE174" s="38"/>
      <c r="TF174" s="38"/>
      <c r="TG174" s="38"/>
      <c r="TH174" s="38"/>
      <c r="TI174" s="38"/>
      <c r="TJ174" s="38"/>
      <c r="TK174" s="38"/>
      <c r="TL174" s="38"/>
      <c r="TM174" s="38"/>
      <c r="TN174" s="38"/>
      <c r="TO174" s="38"/>
      <c r="TP174" s="38"/>
      <c r="TQ174" s="38"/>
      <c r="TR174" s="38"/>
      <c r="TS174" s="38"/>
      <c r="TT174" s="38"/>
      <c r="TU174" s="38"/>
      <c r="TV174" s="38"/>
      <c r="TW174" s="38"/>
      <c r="TX174" s="38"/>
      <c r="TY174" s="38"/>
      <c r="TZ174" s="38"/>
      <c r="UA174" s="38"/>
      <c r="UB174" s="38"/>
      <c r="UC174" s="38"/>
      <c r="UD174" s="38"/>
      <c r="UE174" s="38"/>
      <c r="UF174" s="38"/>
      <c r="UG174" s="38"/>
      <c r="UH174" s="38"/>
      <c r="UI174" s="38"/>
      <c r="UJ174" s="38"/>
      <c r="UK174" s="38"/>
      <c r="UL174" s="38"/>
      <c r="UM174" s="38"/>
      <c r="UN174" s="38"/>
      <c r="UO174" s="38"/>
      <c r="UP174" s="38"/>
      <c r="UQ174" s="38"/>
      <c r="UR174" s="38"/>
      <c r="US174" s="38"/>
      <c r="UT174" s="38"/>
      <c r="UU174" s="38"/>
      <c r="UV174" s="38"/>
      <c r="UW174" s="38"/>
      <c r="UX174" s="38"/>
      <c r="UY174" s="38"/>
      <c r="UZ174" s="38"/>
      <c r="VA174" s="38"/>
      <c r="VB174" s="38"/>
      <c r="VC174" s="38"/>
      <c r="VD174" s="38"/>
      <c r="VE174" s="38"/>
      <c r="VF174" s="38"/>
      <c r="VG174" s="38"/>
      <c r="VH174" s="38"/>
      <c r="VI174" s="38"/>
      <c r="VJ174" s="38"/>
      <c r="VK174" s="38"/>
      <c r="VL174" s="38"/>
      <c r="VM174" s="38"/>
      <c r="VN174" s="38"/>
      <c r="VO174" s="38"/>
      <c r="VP174" s="38"/>
      <c r="VQ174" s="38"/>
      <c r="VR174" s="38"/>
      <c r="VS174" s="38"/>
      <c r="VT174" s="38"/>
      <c r="VU174" s="38"/>
      <c r="VV174" s="38"/>
      <c r="VW174" s="38"/>
      <c r="VX174" s="38"/>
      <c r="VY174" s="38"/>
      <c r="VZ174" s="38"/>
      <c r="WA174" s="38"/>
      <c r="WB174" s="38"/>
      <c r="WC174" s="38"/>
      <c r="WD174" s="38"/>
      <c r="WE174" s="38"/>
      <c r="WF174" s="38"/>
      <c r="WG174" s="38"/>
      <c r="WH174" s="38"/>
      <c r="WI174" s="38"/>
      <c r="WJ174" s="38"/>
      <c r="WK174" s="38"/>
      <c r="WL174" s="38"/>
      <c r="WM174" s="38"/>
      <c r="WN174" s="38"/>
      <c r="WO174" s="38"/>
      <c r="WP174" s="38"/>
      <c r="WQ174" s="38"/>
      <c r="WR174" s="38"/>
      <c r="WS174" s="38"/>
      <c r="WT174" s="38"/>
      <c r="WU174" s="38"/>
      <c r="WV174" s="38"/>
      <c r="WW174" s="38"/>
      <c r="WX174" s="38"/>
      <c r="WY174" s="38"/>
      <c r="WZ174" s="38"/>
      <c r="XA174" s="38"/>
      <c r="XB174" s="38"/>
      <c r="XC174" s="38"/>
      <c r="XD174" s="38"/>
      <c r="XE174" s="38"/>
      <c r="XF174" s="38"/>
      <c r="XG174" s="38"/>
      <c r="XH174" s="38"/>
      <c r="XI174" s="38"/>
      <c r="XJ174" s="38"/>
      <c r="XK174" s="38"/>
      <c r="XL174" s="38"/>
      <c r="XM174" s="38"/>
      <c r="XN174" s="38"/>
      <c r="XO174" s="38"/>
      <c r="XP174" s="38"/>
      <c r="XQ174" s="38"/>
      <c r="XR174" s="38"/>
      <c r="XS174" s="38"/>
      <c r="XT174" s="38"/>
      <c r="XU174" s="38"/>
      <c r="XV174" s="38"/>
      <c r="XW174" s="38"/>
      <c r="XX174" s="38"/>
      <c r="XY174" s="38"/>
      <c r="XZ174" s="38"/>
      <c r="YA174" s="38"/>
      <c r="YB174" s="38"/>
      <c r="YC174" s="38"/>
      <c r="YD174" s="38"/>
      <c r="YE174" s="38"/>
      <c r="YF174" s="38"/>
      <c r="YG174" s="38"/>
      <c r="YH174" s="38"/>
      <c r="YI174" s="38"/>
      <c r="YJ174" s="38"/>
      <c r="YK174" s="38"/>
      <c r="YL174" s="38"/>
      <c r="YM174" s="38"/>
      <c r="YN174" s="38"/>
      <c r="YO174" s="38"/>
      <c r="YP174" s="38"/>
      <c r="YQ174" s="38"/>
      <c r="YR174" s="38"/>
    </row>
    <row r="175" spans="1:668" s="46" customFormat="1" ht="18" customHeight="1" x14ac:dyDescent="0.25">
      <c r="A175" s="46" t="s">
        <v>187</v>
      </c>
      <c r="B175" s="5" t="s">
        <v>188</v>
      </c>
      <c r="C175" s="19" t="s">
        <v>74</v>
      </c>
      <c r="D175" s="20">
        <v>44621</v>
      </c>
      <c r="E175" s="10" t="s">
        <v>114</v>
      </c>
      <c r="F175" s="154">
        <v>40000</v>
      </c>
      <c r="G175" s="158">
        <v>1148</v>
      </c>
      <c r="H175" s="154">
        <v>0</v>
      </c>
      <c r="I175" s="154">
        <v>1216</v>
      </c>
      <c r="J175" s="154">
        <v>25</v>
      </c>
      <c r="K175" s="154">
        <v>2389</v>
      </c>
      <c r="L175" s="158">
        <v>37611</v>
      </c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  <c r="AF175" s="38"/>
      <c r="AG175" s="45"/>
      <c r="AH175" s="45"/>
      <c r="AI175" s="45"/>
      <c r="AJ175" s="45"/>
      <c r="AK175" s="45"/>
      <c r="AL175" s="45"/>
      <c r="AM175" s="45"/>
      <c r="AN175" s="45"/>
      <c r="AO175" s="45"/>
      <c r="AP175" s="45"/>
      <c r="AQ175" s="45"/>
      <c r="AR175" s="38"/>
      <c r="AS175" s="38"/>
      <c r="AT175" s="45"/>
      <c r="AU175" s="45"/>
      <c r="AV175" s="45"/>
      <c r="AW175" s="45"/>
      <c r="AX175" s="45"/>
      <c r="AY175" s="45"/>
      <c r="AZ175" s="45"/>
      <c r="BA175" s="45"/>
      <c r="BB175" s="45"/>
      <c r="BC175" s="45"/>
      <c r="BD175" s="45"/>
      <c r="BE175" s="45"/>
      <c r="BF175" s="45"/>
      <c r="BG175" s="45"/>
      <c r="BH175" s="45"/>
      <c r="BI175" s="45"/>
      <c r="BJ175" s="45"/>
      <c r="BK175" s="45"/>
      <c r="BL175" s="45"/>
      <c r="BM175" s="45"/>
      <c r="BN175" s="45"/>
      <c r="BO175" s="45"/>
      <c r="BP175" s="45"/>
      <c r="BQ175" s="45"/>
      <c r="BR175" s="45"/>
      <c r="BS175" s="45"/>
      <c r="BT175" s="45"/>
      <c r="BU175" s="45"/>
      <c r="BV175" s="45"/>
      <c r="BW175" s="45"/>
      <c r="BX175" s="45"/>
      <c r="BY175" s="45"/>
      <c r="BZ175" s="45"/>
      <c r="CA175" s="45"/>
      <c r="CB175" s="45"/>
      <c r="CC175" s="45"/>
      <c r="CD175" s="45"/>
      <c r="CE175" s="45"/>
      <c r="CF175" s="45"/>
      <c r="CG175" s="45"/>
      <c r="CH175" s="45"/>
      <c r="CI175" s="45"/>
      <c r="CJ175" s="45"/>
      <c r="CK175" s="45"/>
      <c r="CL175" s="45"/>
      <c r="CM175" s="45"/>
      <c r="CN175" s="45"/>
      <c r="CO175" s="45"/>
      <c r="CP175" s="45"/>
      <c r="CQ175" s="45"/>
      <c r="CR175" s="45"/>
      <c r="CS175" s="45"/>
      <c r="CT175" s="45"/>
      <c r="CU175" s="45"/>
      <c r="CV175" s="45"/>
      <c r="CW175" s="45"/>
      <c r="CX175" s="45"/>
      <c r="CY175" s="45"/>
      <c r="CZ175" s="45"/>
      <c r="DA175" s="45"/>
      <c r="DB175" s="45"/>
      <c r="DC175" s="45"/>
      <c r="DD175" s="45"/>
      <c r="DE175" s="45"/>
      <c r="DF175" s="45"/>
      <c r="DG175" s="45"/>
      <c r="DH175" s="45"/>
      <c r="DI175" s="45"/>
      <c r="DJ175" s="45"/>
      <c r="DK175" s="45"/>
      <c r="DL175" s="45"/>
      <c r="DM175" s="45"/>
      <c r="DN175" s="45"/>
      <c r="DO175" s="45"/>
      <c r="DP175" s="45"/>
      <c r="DQ175" s="45"/>
      <c r="DR175" s="45"/>
      <c r="DS175" s="45"/>
      <c r="DT175" s="45"/>
      <c r="DU175" s="45"/>
      <c r="DV175" s="45"/>
      <c r="DW175" s="45"/>
      <c r="DX175" s="45"/>
      <c r="DY175" s="45"/>
      <c r="DZ175" s="45"/>
      <c r="EA175" s="45"/>
      <c r="EB175" s="45"/>
      <c r="EC175" s="45"/>
      <c r="ED175" s="45"/>
      <c r="EE175" s="45"/>
      <c r="EF175" s="45"/>
      <c r="EG175" s="45"/>
      <c r="EH175" s="45"/>
      <c r="EI175" s="45"/>
      <c r="EJ175" s="45"/>
      <c r="EK175" s="45"/>
      <c r="EL175" s="45"/>
      <c r="EM175" s="45"/>
      <c r="EN175" s="45"/>
      <c r="EO175" s="45"/>
      <c r="EP175" s="45"/>
      <c r="EQ175" s="45"/>
      <c r="ER175" s="45"/>
      <c r="ES175" s="45"/>
      <c r="ET175" s="45"/>
      <c r="EU175" s="45"/>
      <c r="EV175" s="45"/>
      <c r="EW175" s="45"/>
      <c r="EX175" s="45"/>
      <c r="EY175" s="45"/>
      <c r="EZ175" s="45"/>
      <c r="FA175" s="45"/>
      <c r="FB175" s="45"/>
      <c r="FC175" s="45"/>
      <c r="FD175" s="45"/>
      <c r="FE175" s="45"/>
      <c r="FF175" s="45"/>
      <c r="FG175" s="45"/>
      <c r="FH175" s="45"/>
      <c r="FI175" s="45"/>
      <c r="FJ175" s="45"/>
      <c r="FK175" s="45"/>
      <c r="FL175" s="45"/>
      <c r="FM175" s="45"/>
      <c r="FN175" s="45"/>
      <c r="FO175" s="45"/>
      <c r="FP175" s="45"/>
      <c r="FQ175" s="45"/>
      <c r="FR175" s="45"/>
      <c r="FS175" s="45"/>
      <c r="FT175" s="45"/>
      <c r="FU175" s="45"/>
      <c r="FV175" s="45"/>
      <c r="FW175" s="45"/>
      <c r="FX175" s="45"/>
      <c r="FY175" s="45"/>
      <c r="FZ175" s="45"/>
      <c r="GA175" s="45"/>
      <c r="GB175" s="45"/>
      <c r="GC175" s="45"/>
      <c r="GD175" s="45"/>
      <c r="GE175" s="45"/>
      <c r="GF175" s="45"/>
      <c r="GG175" s="45"/>
      <c r="GH175" s="45"/>
      <c r="GI175" s="45"/>
      <c r="GJ175" s="45"/>
      <c r="GK175" s="45"/>
      <c r="GL175" s="45"/>
      <c r="GM175" s="45"/>
      <c r="GN175" s="45"/>
      <c r="GO175" s="45"/>
      <c r="GP175" s="45"/>
      <c r="GQ175" s="45"/>
      <c r="GR175" s="45"/>
      <c r="GS175" s="45"/>
      <c r="GT175" s="45"/>
      <c r="GU175" s="45"/>
      <c r="GV175" s="45"/>
      <c r="GW175" s="45"/>
      <c r="GX175" s="45"/>
      <c r="GY175" s="45"/>
      <c r="GZ175" s="45"/>
      <c r="HA175" s="45"/>
      <c r="HB175" s="45"/>
      <c r="HC175" s="45"/>
      <c r="HD175" s="45"/>
      <c r="HE175" s="45"/>
      <c r="HF175" s="45"/>
      <c r="HG175" s="45"/>
      <c r="HH175" s="45"/>
      <c r="HI175" s="45"/>
      <c r="HJ175" s="45"/>
      <c r="HK175" s="45"/>
      <c r="HL175" s="45"/>
      <c r="HM175" s="45"/>
      <c r="HN175" s="45"/>
      <c r="HO175" s="45"/>
      <c r="HP175" s="45"/>
      <c r="HQ175" s="45"/>
      <c r="HR175" s="45"/>
      <c r="HS175" s="45"/>
      <c r="HT175" s="45"/>
      <c r="HU175" s="45"/>
      <c r="HV175" s="45"/>
      <c r="HW175" s="45"/>
      <c r="HX175" s="45"/>
      <c r="HY175" s="45"/>
      <c r="HZ175" s="45"/>
      <c r="IA175" s="50"/>
      <c r="IB175" s="50"/>
      <c r="IC175" s="38"/>
      <c r="ID175" s="38"/>
      <c r="IE175" s="38"/>
      <c r="IF175" s="38"/>
      <c r="IG175" s="38"/>
      <c r="IH175" s="38"/>
      <c r="II175" s="38"/>
      <c r="IJ175" s="38"/>
      <c r="IK175" s="38"/>
      <c r="IL175" s="38"/>
      <c r="IM175" s="38"/>
      <c r="IN175" s="38"/>
      <c r="IO175" s="38"/>
      <c r="IP175" s="38"/>
      <c r="IQ175" s="38"/>
      <c r="IR175" s="38"/>
      <c r="IS175" s="38"/>
      <c r="IT175" s="38"/>
      <c r="IU175" s="38"/>
      <c r="IV175" s="38"/>
      <c r="IW175" s="38"/>
      <c r="IX175" s="38"/>
      <c r="IY175" s="38"/>
      <c r="IZ175" s="38"/>
      <c r="JA175" s="38"/>
      <c r="JB175" s="38"/>
      <c r="JC175" s="38"/>
      <c r="JD175" s="38"/>
      <c r="JE175" s="38"/>
      <c r="JF175" s="38"/>
      <c r="JG175" s="38"/>
      <c r="JH175" s="38"/>
      <c r="JI175" s="38"/>
      <c r="JJ175" s="38"/>
      <c r="JK175" s="38"/>
      <c r="JL175" s="38"/>
      <c r="JM175" s="38"/>
      <c r="JN175" s="38"/>
      <c r="JO175" s="38"/>
      <c r="JP175" s="38"/>
      <c r="JQ175" s="38"/>
      <c r="JR175" s="38"/>
      <c r="JS175" s="38"/>
      <c r="JT175" s="38"/>
      <c r="JU175" s="38"/>
      <c r="JV175" s="38"/>
      <c r="JW175" s="38"/>
      <c r="JX175" s="38"/>
      <c r="JY175" s="38"/>
      <c r="JZ175" s="38"/>
      <c r="KA175" s="38"/>
      <c r="KB175" s="38"/>
      <c r="KC175" s="38"/>
      <c r="KD175" s="38"/>
      <c r="KE175" s="38"/>
      <c r="KF175" s="38"/>
      <c r="KG175" s="38"/>
      <c r="KH175" s="38"/>
      <c r="KI175" s="38"/>
      <c r="KJ175" s="38"/>
      <c r="KK175" s="38"/>
      <c r="KL175" s="38"/>
      <c r="KM175" s="38"/>
      <c r="KN175" s="38"/>
      <c r="KO175" s="38"/>
      <c r="KP175" s="38"/>
      <c r="KQ175" s="38"/>
      <c r="KR175" s="38"/>
      <c r="KS175" s="38"/>
      <c r="KT175" s="38"/>
      <c r="KU175" s="38"/>
      <c r="KV175" s="38"/>
      <c r="KW175" s="38"/>
      <c r="KX175" s="38"/>
      <c r="KY175" s="38"/>
      <c r="KZ175" s="38"/>
      <c r="LA175" s="38"/>
      <c r="LB175" s="38"/>
      <c r="LC175" s="38"/>
      <c r="LD175" s="38"/>
      <c r="LE175" s="38"/>
      <c r="LF175" s="38"/>
      <c r="LG175" s="38"/>
      <c r="LH175" s="38"/>
      <c r="LI175" s="38"/>
      <c r="LJ175" s="38"/>
      <c r="LK175" s="38"/>
      <c r="LL175" s="38"/>
      <c r="LM175" s="38"/>
      <c r="LN175" s="38"/>
      <c r="LO175" s="38"/>
      <c r="LP175" s="38"/>
      <c r="LQ175" s="38"/>
      <c r="LR175" s="38"/>
      <c r="LS175" s="38"/>
      <c r="LT175" s="38"/>
      <c r="LU175" s="38"/>
      <c r="LV175" s="38"/>
      <c r="LW175" s="38"/>
      <c r="LX175" s="38"/>
      <c r="LY175" s="38"/>
      <c r="LZ175" s="38"/>
      <c r="MA175" s="38"/>
      <c r="MB175" s="38"/>
      <c r="MC175" s="38"/>
      <c r="MD175" s="38"/>
      <c r="ME175" s="38"/>
      <c r="MF175" s="38"/>
      <c r="MG175" s="38"/>
      <c r="MH175" s="38"/>
      <c r="MI175" s="38"/>
      <c r="MJ175" s="38"/>
      <c r="MK175" s="38"/>
      <c r="ML175" s="38"/>
      <c r="MM175" s="38"/>
      <c r="MN175" s="38"/>
      <c r="MO175" s="38"/>
      <c r="MP175" s="38"/>
      <c r="MQ175" s="38"/>
      <c r="MR175" s="38"/>
      <c r="MS175" s="38"/>
      <c r="MT175" s="38"/>
      <c r="MU175" s="38"/>
      <c r="MV175" s="38"/>
      <c r="MW175" s="38"/>
      <c r="MX175" s="38"/>
      <c r="MY175" s="38"/>
      <c r="MZ175" s="38"/>
      <c r="NA175" s="38"/>
      <c r="NB175" s="38"/>
      <c r="NC175" s="38"/>
      <c r="ND175" s="38"/>
      <c r="NE175" s="38"/>
      <c r="NF175" s="38"/>
      <c r="NG175" s="38"/>
      <c r="NH175" s="38"/>
      <c r="NI175" s="38"/>
      <c r="NJ175" s="38"/>
      <c r="NK175" s="38"/>
      <c r="NL175" s="38"/>
      <c r="NM175" s="38"/>
      <c r="NN175" s="38"/>
      <c r="NO175" s="38"/>
      <c r="NP175" s="38"/>
      <c r="NQ175" s="38"/>
      <c r="NR175" s="38"/>
      <c r="NS175" s="38"/>
      <c r="NT175" s="38"/>
      <c r="NU175" s="38"/>
      <c r="NV175" s="38"/>
      <c r="NW175" s="38"/>
      <c r="NX175" s="38"/>
      <c r="NY175" s="38"/>
      <c r="NZ175" s="38"/>
      <c r="OA175" s="38"/>
      <c r="OB175" s="38"/>
      <c r="OC175" s="38"/>
      <c r="OD175" s="38"/>
      <c r="OE175" s="38"/>
      <c r="OF175" s="38"/>
      <c r="OG175" s="38"/>
      <c r="OH175" s="38"/>
      <c r="OI175" s="38"/>
      <c r="OJ175" s="38"/>
      <c r="OK175" s="38"/>
      <c r="OL175" s="38"/>
      <c r="OM175" s="38"/>
      <c r="ON175" s="38"/>
      <c r="OO175" s="38"/>
      <c r="OP175" s="38"/>
      <c r="OQ175" s="38"/>
      <c r="OR175" s="38"/>
      <c r="OS175" s="38"/>
      <c r="OT175" s="38"/>
      <c r="OU175" s="38"/>
      <c r="OV175" s="38"/>
      <c r="OW175" s="38"/>
      <c r="OX175" s="38"/>
      <c r="OY175" s="38"/>
      <c r="OZ175" s="38"/>
      <c r="PA175" s="38"/>
      <c r="PB175" s="38"/>
      <c r="PC175" s="38"/>
      <c r="PD175" s="38"/>
      <c r="PE175" s="38"/>
      <c r="PF175" s="38"/>
      <c r="PG175" s="38"/>
      <c r="PH175" s="38"/>
      <c r="PI175" s="38"/>
      <c r="PJ175" s="38"/>
      <c r="PK175" s="38"/>
      <c r="PL175" s="38"/>
      <c r="PM175" s="38"/>
      <c r="PN175" s="38"/>
      <c r="PO175" s="38"/>
      <c r="PP175" s="38"/>
      <c r="PQ175" s="38"/>
      <c r="PR175" s="38"/>
      <c r="PS175" s="38"/>
      <c r="PT175" s="38"/>
      <c r="PU175" s="38"/>
      <c r="PV175" s="38"/>
      <c r="PW175" s="38"/>
      <c r="PX175" s="38"/>
      <c r="PY175" s="38"/>
      <c r="PZ175" s="38"/>
      <c r="QA175" s="38"/>
      <c r="QB175" s="38"/>
      <c r="QC175" s="38"/>
      <c r="QD175" s="38"/>
      <c r="QE175" s="38"/>
      <c r="QF175" s="38"/>
      <c r="QG175" s="38"/>
      <c r="QH175" s="38"/>
      <c r="QI175" s="38"/>
      <c r="QJ175" s="38"/>
      <c r="QK175" s="38"/>
      <c r="QL175" s="38"/>
      <c r="QM175" s="38"/>
      <c r="QN175" s="38"/>
      <c r="QO175" s="38"/>
      <c r="QP175" s="38"/>
      <c r="QQ175" s="38"/>
      <c r="QR175" s="38"/>
      <c r="QS175" s="38"/>
      <c r="QT175" s="38"/>
      <c r="QU175" s="38"/>
      <c r="QV175" s="38"/>
      <c r="QW175" s="38"/>
      <c r="QX175" s="38"/>
      <c r="QY175" s="38"/>
      <c r="QZ175" s="38"/>
      <c r="RA175" s="38"/>
      <c r="RB175" s="38"/>
      <c r="RC175" s="38"/>
      <c r="RD175" s="38"/>
      <c r="RE175" s="38"/>
      <c r="RF175" s="38"/>
      <c r="RG175" s="38"/>
      <c r="RH175" s="38"/>
      <c r="RI175" s="38"/>
      <c r="RJ175" s="38"/>
      <c r="RK175" s="38"/>
      <c r="RL175" s="38"/>
      <c r="RM175" s="38"/>
      <c r="RN175" s="38"/>
      <c r="RO175" s="38"/>
      <c r="RP175" s="38"/>
      <c r="RQ175" s="38"/>
      <c r="RR175" s="38"/>
      <c r="RS175" s="38"/>
      <c r="RT175" s="38"/>
      <c r="RU175" s="38"/>
      <c r="RV175" s="38"/>
      <c r="RW175" s="38"/>
      <c r="RX175" s="38"/>
      <c r="RY175" s="38"/>
      <c r="RZ175" s="38"/>
      <c r="SA175" s="38"/>
      <c r="SB175" s="38"/>
      <c r="SC175" s="38"/>
      <c r="SD175" s="38"/>
      <c r="SE175" s="38"/>
      <c r="SF175" s="38"/>
      <c r="SG175" s="38"/>
      <c r="SH175" s="38"/>
      <c r="SI175" s="38"/>
      <c r="SJ175" s="38"/>
      <c r="SK175" s="38"/>
      <c r="SL175" s="38"/>
      <c r="SM175" s="38"/>
      <c r="SN175" s="38"/>
      <c r="SO175" s="38"/>
      <c r="SP175" s="38"/>
      <c r="SQ175" s="38"/>
      <c r="SR175" s="38"/>
      <c r="SS175" s="38"/>
      <c r="ST175" s="38"/>
      <c r="SU175" s="38"/>
      <c r="SV175" s="38"/>
      <c r="SW175" s="38"/>
      <c r="SX175" s="38"/>
      <c r="SY175" s="38"/>
      <c r="SZ175" s="38"/>
      <c r="TA175" s="38"/>
      <c r="TB175" s="38"/>
      <c r="TC175" s="38"/>
      <c r="TD175" s="38"/>
      <c r="TE175" s="38"/>
      <c r="TF175" s="38"/>
      <c r="TG175" s="38"/>
      <c r="TH175" s="38"/>
      <c r="TI175" s="38"/>
      <c r="TJ175" s="38"/>
      <c r="TK175" s="38"/>
      <c r="TL175" s="38"/>
      <c r="TM175" s="38"/>
      <c r="TN175" s="38"/>
      <c r="TO175" s="38"/>
      <c r="TP175" s="38"/>
      <c r="TQ175" s="38"/>
      <c r="TR175" s="38"/>
      <c r="TS175" s="38"/>
      <c r="TT175" s="38"/>
      <c r="TU175" s="38"/>
      <c r="TV175" s="38"/>
      <c r="TW175" s="38"/>
      <c r="TX175" s="38"/>
      <c r="TY175" s="38"/>
      <c r="TZ175" s="38"/>
      <c r="UA175" s="38"/>
      <c r="UB175" s="38"/>
      <c r="UC175" s="38"/>
      <c r="UD175" s="38"/>
      <c r="UE175" s="38"/>
      <c r="UF175" s="38"/>
      <c r="UG175" s="38"/>
      <c r="UH175" s="38"/>
      <c r="UI175" s="38"/>
      <c r="UJ175" s="38"/>
      <c r="UK175" s="38"/>
      <c r="UL175" s="38"/>
      <c r="UM175" s="38"/>
      <c r="UN175" s="38"/>
      <c r="UO175" s="38"/>
      <c r="UP175" s="38"/>
      <c r="UQ175" s="38"/>
      <c r="UR175" s="38"/>
      <c r="US175" s="38"/>
      <c r="UT175" s="38"/>
      <c r="UU175" s="38"/>
      <c r="UV175" s="38"/>
      <c r="UW175" s="38"/>
      <c r="UX175" s="38"/>
      <c r="UY175" s="38"/>
      <c r="UZ175" s="38"/>
      <c r="VA175" s="38"/>
      <c r="VB175" s="38"/>
      <c r="VC175" s="38"/>
      <c r="VD175" s="38"/>
      <c r="VE175" s="38"/>
      <c r="VF175" s="38"/>
      <c r="VG175" s="38"/>
      <c r="VH175" s="38"/>
      <c r="VI175" s="38"/>
      <c r="VJ175" s="38"/>
      <c r="VK175" s="38"/>
      <c r="VL175" s="38"/>
      <c r="VM175" s="38"/>
      <c r="VN175" s="38"/>
      <c r="VO175" s="38"/>
      <c r="VP175" s="38"/>
      <c r="VQ175" s="38"/>
      <c r="VR175" s="38"/>
      <c r="VS175" s="38"/>
      <c r="VT175" s="38"/>
      <c r="VU175" s="38"/>
      <c r="VV175" s="38"/>
      <c r="VW175" s="38"/>
      <c r="VX175" s="38"/>
      <c r="VY175" s="38"/>
      <c r="VZ175" s="38"/>
      <c r="WA175" s="38"/>
      <c r="WB175" s="38"/>
      <c r="WC175" s="38"/>
      <c r="WD175" s="38"/>
      <c r="WE175" s="38"/>
      <c r="WF175" s="38"/>
      <c r="WG175" s="38"/>
      <c r="WH175" s="38"/>
      <c r="WI175" s="38"/>
      <c r="WJ175" s="38"/>
      <c r="WK175" s="38"/>
      <c r="WL175" s="38"/>
      <c r="WM175" s="38"/>
      <c r="WN175" s="38"/>
      <c r="WO175" s="38"/>
      <c r="WP175" s="38"/>
      <c r="WQ175" s="38"/>
      <c r="WR175" s="38"/>
      <c r="WS175" s="38"/>
      <c r="WT175" s="38"/>
      <c r="WU175" s="38"/>
      <c r="WV175" s="38"/>
      <c r="WW175" s="38"/>
      <c r="WX175" s="38"/>
      <c r="WY175" s="38"/>
      <c r="WZ175" s="38"/>
      <c r="XA175" s="38"/>
      <c r="XB175" s="38"/>
      <c r="XC175" s="38"/>
      <c r="XD175" s="38"/>
      <c r="XE175" s="38"/>
      <c r="XF175" s="38"/>
      <c r="XG175" s="38"/>
      <c r="XH175" s="38"/>
      <c r="XI175" s="38"/>
      <c r="XJ175" s="38"/>
      <c r="XK175" s="38"/>
      <c r="XL175" s="38"/>
      <c r="XM175" s="38"/>
      <c r="XN175" s="38"/>
      <c r="XO175" s="38"/>
      <c r="XP175" s="38"/>
      <c r="XQ175" s="38"/>
      <c r="XR175" s="38"/>
      <c r="XS175" s="38"/>
      <c r="XT175" s="38"/>
      <c r="XU175" s="38"/>
      <c r="XV175" s="38"/>
      <c r="XW175" s="38"/>
      <c r="XX175" s="38"/>
      <c r="XY175" s="38"/>
      <c r="XZ175" s="38"/>
      <c r="YA175" s="38"/>
      <c r="YB175" s="38"/>
      <c r="YC175" s="38"/>
      <c r="YD175" s="38"/>
      <c r="YE175" s="38"/>
      <c r="YF175" s="38"/>
      <c r="YG175" s="38"/>
      <c r="YH175" s="38"/>
      <c r="YI175" s="38"/>
      <c r="YJ175" s="38"/>
      <c r="YK175" s="38"/>
      <c r="YL175" s="38"/>
      <c r="YM175" s="38"/>
      <c r="YN175" s="38"/>
      <c r="YO175" s="38"/>
      <c r="YP175" s="38"/>
      <c r="YQ175" s="38"/>
      <c r="YR175" s="38"/>
    </row>
    <row r="176" spans="1:668" ht="18" customHeight="1" x14ac:dyDescent="0.25">
      <c r="A176" s="41" t="s">
        <v>14</v>
      </c>
      <c r="B176" s="12">
        <v>1</v>
      </c>
      <c r="C176" s="7"/>
      <c r="D176" s="41"/>
      <c r="E176" s="41"/>
      <c r="F176" s="148">
        <f>+F175</f>
        <v>40000</v>
      </c>
      <c r="G176" s="163">
        <f>G175</f>
        <v>1148</v>
      </c>
      <c r="H176" s="148">
        <f>+H175</f>
        <v>0</v>
      </c>
      <c r="I176" s="148">
        <f>SUM(I175:I175)</f>
        <v>1216</v>
      </c>
      <c r="J176" s="148">
        <f>+J175</f>
        <v>25</v>
      </c>
      <c r="K176" s="148">
        <f>+K175</f>
        <v>2389</v>
      </c>
      <c r="L176" s="163">
        <f>L175</f>
        <v>37611</v>
      </c>
      <c r="AG176" s="45"/>
      <c r="AH176" s="45"/>
      <c r="AI176" s="45"/>
      <c r="AJ176" s="45"/>
      <c r="AK176" s="45"/>
      <c r="AL176" s="45"/>
      <c r="AM176" s="45"/>
      <c r="AN176" s="45"/>
      <c r="AO176" s="45"/>
      <c r="AP176" s="45"/>
      <c r="AQ176" s="45"/>
      <c r="AT176" s="45"/>
      <c r="AU176" s="45"/>
      <c r="AV176" s="45"/>
      <c r="AW176" s="45"/>
      <c r="AX176" s="45"/>
      <c r="AY176" s="45"/>
      <c r="AZ176" s="45"/>
      <c r="BA176" s="45"/>
      <c r="BB176" s="45"/>
      <c r="BC176" s="45"/>
      <c r="BD176" s="45"/>
      <c r="BE176" s="45"/>
      <c r="BF176" s="45"/>
      <c r="BG176" s="45"/>
      <c r="BH176" s="45"/>
      <c r="BI176" s="45"/>
      <c r="BJ176" s="45"/>
      <c r="BK176" s="45"/>
      <c r="BL176" s="45"/>
      <c r="BM176" s="45"/>
      <c r="BN176" s="45"/>
      <c r="BO176" s="45"/>
      <c r="BP176" s="45"/>
      <c r="BQ176" s="45"/>
      <c r="BR176" s="45"/>
      <c r="BS176" s="45"/>
      <c r="BT176" s="45"/>
      <c r="BU176" s="45"/>
      <c r="BV176" s="45"/>
      <c r="BW176" s="45"/>
      <c r="BX176" s="45"/>
      <c r="BY176" s="45"/>
      <c r="BZ176" s="45"/>
      <c r="CA176" s="45"/>
      <c r="CB176" s="45"/>
      <c r="CC176" s="45"/>
      <c r="CD176" s="45"/>
      <c r="CE176" s="45"/>
      <c r="CF176" s="45"/>
      <c r="CG176" s="45"/>
      <c r="CH176" s="45"/>
      <c r="CI176" s="45"/>
      <c r="CJ176" s="45"/>
      <c r="CK176" s="45"/>
      <c r="CL176" s="45"/>
      <c r="CM176" s="45"/>
      <c r="CN176" s="45"/>
      <c r="CO176" s="45"/>
      <c r="CP176" s="45"/>
      <c r="CQ176" s="45"/>
      <c r="CR176" s="45"/>
      <c r="CS176" s="45"/>
      <c r="CT176" s="45"/>
      <c r="CU176" s="45"/>
      <c r="CV176" s="45"/>
      <c r="CW176" s="45"/>
      <c r="CX176" s="45"/>
      <c r="CY176" s="45"/>
      <c r="CZ176" s="45"/>
      <c r="DA176" s="45"/>
      <c r="DB176" s="45"/>
      <c r="DC176" s="45"/>
      <c r="DD176" s="45"/>
      <c r="DE176" s="45"/>
      <c r="DF176" s="45"/>
      <c r="DG176" s="45"/>
      <c r="DH176" s="45"/>
      <c r="DI176" s="45"/>
      <c r="DJ176" s="45"/>
      <c r="DK176" s="45"/>
      <c r="DL176" s="45"/>
      <c r="DM176" s="45"/>
      <c r="DN176" s="45"/>
      <c r="DO176" s="45"/>
      <c r="DP176" s="45"/>
      <c r="DQ176" s="45"/>
      <c r="DR176" s="45"/>
      <c r="DS176" s="45"/>
      <c r="DT176" s="45"/>
      <c r="DU176" s="45"/>
      <c r="DV176" s="45"/>
      <c r="DW176" s="45"/>
      <c r="DX176" s="45"/>
      <c r="DY176" s="45"/>
      <c r="DZ176" s="45"/>
      <c r="EA176" s="45"/>
      <c r="EB176" s="45"/>
      <c r="EC176" s="45"/>
      <c r="ED176" s="45"/>
      <c r="EE176" s="45"/>
      <c r="EF176" s="45"/>
      <c r="EG176" s="45"/>
      <c r="EH176" s="45"/>
      <c r="EI176" s="45"/>
      <c r="EJ176" s="45"/>
      <c r="EK176" s="45"/>
      <c r="EL176" s="45"/>
      <c r="EM176" s="45"/>
      <c r="EN176" s="45"/>
      <c r="EO176" s="45"/>
      <c r="EP176" s="45"/>
      <c r="EQ176" s="45"/>
      <c r="ER176" s="45"/>
      <c r="ES176" s="45"/>
      <c r="ET176" s="45"/>
      <c r="EU176" s="45"/>
      <c r="EV176" s="45"/>
      <c r="EW176" s="45"/>
      <c r="EX176" s="45"/>
      <c r="EY176" s="45"/>
      <c r="EZ176" s="45"/>
      <c r="FA176" s="45"/>
      <c r="FB176" s="45"/>
      <c r="FC176" s="45"/>
      <c r="FD176" s="45"/>
      <c r="FE176" s="45"/>
      <c r="FF176" s="45"/>
      <c r="FG176" s="45"/>
      <c r="FH176" s="45"/>
      <c r="FI176" s="45"/>
      <c r="FJ176" s="45"/>
      <c r="FK176" s="45"/>
      <c r="FL176" s="45"/>
      <c r="FM176" s="45"/>
      <c r="FN176" s="45"/>
      <c r="FO176" s="45"/>
      <c r="FP176" s="45"/>
      <c r="FQ176" s="45"/>
      <c r="FR176" s="45"/>
      <c r="FS176" s="45"/>
      <c r="FT176" s="45"/>
      <c r="FU176" s="45"/>
      <c r="FV176" s="45"/>
      <c r="FW176" s="45"/>
      <c r="FX176" s="45"/>
      <c r="FY176" s="45"/>
      <c r="FZ176" s="45"/>
      <c r="GA176" s="45"/>
      <c r="GB176" s="45"/>
      <c r="GC176" s="45"/>
      <c r="GD176" s="45"/>
      <c r="GE176" s="45"/>
      <c r="GF176" s="45"/>
      <c r="GG176" s="45"/>
      <c r="GH176" s="45"/>
      <c r="GI176" s="45"/>
      <c r="GJ176" s="45"/>
      <c r="GK176" s="45"/>
      <c r="GL176" s="45"/>
      <c r="GM176" s="45"/>
      <c r="GN176" s="45"/>
      <c r="GO176" s="45"/>
      <c r="GP176" s="45"/>
      <c r="GQ176" s="45"/>
      <c r="GR176" s="45"/>
      <c r="GS176" s="45"/>
      <c r="GT176" s="45"/>
      <c r="GU176" s="45"/>
      <c r="GV176" s="45"/>
      <c r="GW176" s="45"/>
      <c r="GX176" s="45"/>
      <c r="GY176" s="45"/>
      <c r="GZ176" s="45"/>
      <c r="HA176" s="45"/>
      <c r="HB176" s="45"/>
      <c r="HC176" s="45"/>
      <c r="HD176" s="45"/>
      <c r="HE176" s="45"/>
      <c r="HF176" s="45"/>
      <c r="HG176" s="45"/>
      <c r="HH176" s="45"/>
      <c r="HI176" s="45"/>
      <c r="HJ176" s="45"/>
      <c r="HK176" s="45"/>
      <c r="HL176" s="45"/>
      <c r="HM176" s="45"/>
      <c r="HN176" s="45"/>
      <c r="HO176" s="45"/>
      <c r="HP176" s="45"/>
      <c r="HQ176" s="45"/>
      <c r="HR176" s="45"/>
      <c r="HS176" s="45"/>
      <c r="HT176" s="45"/>
      <c r="HU176" s="45"/>
      <c r="HV176" s="45"/>
      <c r="HW176" s="45"/>
      <c r="HX176" s="45"/>
      <c r="HY176" s="45"/>
      <c r="HZ176" s="45"/>
      <c r="IA176" s="50"/>
      <c r="IB176" s="50"/>
    </row>
    <row r="178" spans="1:668" s="45" customFormat="1" ht="15.75" customHeight="1" x14ac:dyDescent="0.25">
      <c r="A178" s="40" t="s">
        <v>87</v>
      </c>
      <c r="B178" s="16"/>
      <c r="C178" s="17"/>
      <c r="D178" s="40"/>
      <c r="E178" s="40"/>
      <c r="F178" s="153"/>
      <c r="G178" s="157"/>
      <c r="H178" s="153"/>
      <c r="I178" s="153"/>
      <c r="J178" s="153"/>
      <c r="K178" s="153"/>
      <c r="L178" s="157"/>
      <c r="AR178" s="38"/>
      <c r="AS178" s="38"/>
      <c r="AT178" s="38"/>
      <c r="AU178" s="38"/>
      <c r="AV178" s="38"/>
      <c r="AW178" s="38"/>
      <c r="AX178" s="38"/>
      <c r="AY178" s="38"/>
      <c r="AZ178" s="38"/>
      <c r="BA178" s="38"/>
      <c r="BB178" s="38"/>
      <c r="BC178" s="38"/>
      <c r="BD178" s="38"/>
      <c r="BE178" s="38"/>
      <c r="BF178" s="38"/>
      <c r="BG178" s="38"/>
      <c r="BH178" s="38"/>
      <c r="BI178" s="38"/>
      <c r="BJ178" s="38"/>
      <c r="BK178" s="38"/>
      <c r="BL178" s="38"/>
      <c r="BM178" s="38"/>
      <c r="BN178" s="38"/>
      <c r="BO178" s="38"/>
      <c r="BP178" s="38"/>
      <c r="BQ178" s="38"/>
      <c r="BR178" s="38"/>
      <c r="BS178" s="38"/>
      <c r="BT178" s="38"/>
      <c r="BU178" s="38"/>
      <c r="BV178" s="38"/>
      <c r="BW178" s="38"/>
      <c r="BX178" s="38"/>
      <c r="BY178" s="38"/>
      <c r="BZ178" s="38"/>
      <c r="CA178" s="38"/>
      <c r="CB178" s="38"/>
      <c r="CC178" s="38"/>
      <c r="CD178" s="38"/>
      <c r="CE178" s="38"/>
      <c r="CF178" s="38"/>
      <c r="CG178" s="38"/>
      <c r="CH178" s="38"/>
      <c r="CI178" s="38"/>
      <c r="CJ178" s="38"/>
      <c r="CK178" s="38"/>
      <c r="CL178" s="38"/>
      <c r="CM178" s="38"/>
      <c r="CN178" s="38"/>
      <c r="CO178" s="38"/>
      <c r="CP178" s="38"/>
      <c r="CQ178" s="38"/>
      <c r="CR178" s="38"/>
      <c r="CS178" s="38"/>
      <c r="CT178" s="38"/>
      <c r="CU178" s="38"/>
      <c r="CV178" s="38"/>
      <c r="CW178" s="38"/>
      <c r="CX178" s="38"/>
      <c r="CY178" s="38"/>
      <c r="CZ178" s="38"/>
      <c r="DA178" s="38"/>
      <c r="DB178" s="38"/>
      <c r="DC178" s="38"/>
      <c r="DD178" s="38"/>
      <c r="DE178" s="38"/>
      <c r="DF178" s="38"/>
      <c r="DG178" s="38"/>
      <c r="DH178" s="38"/>
      <c r="DI178" s="38"/>
      <c r="DJ178" s="38"/>
      <c r="DK178" s="38"/>
      <c r="DL178" s="38"/>
      <c r="DM178" s="38"/>
      <c r="DN178" s="38"/>
      <c r="DO178" s="38"/>
      <c r="DP178" s="38"/>
      <c r="DQ178" s="38"/>
      <c r="DR178" s="38"/>
      <c r="DS178" s="38"/>
      <c r="DT178" s="38"/>
      <c r="DU178" s="38"/>
      <c r="DV178" s="38"/>
      <c r="DW178" s="38"/>
      <c r="DX178" s="38"/>
      <c r="DY178" s="38"/>
      <c r="DZ178" s="38"/>
      <c r="EA178" s="38"/>
      <c r="EB178" s="38"/>
      <c r="EC178" s="38"/>
      <c r="ED178" s="38"/>
      <c r="EE178" s="38"/>
      <c r="EF178" s="38"/>
      <c r="EG178" s="38"/>
      <c r="EH178" s="38"/>
      <c r="EI178" s="38"/>
      <c r="EJ178" s="38"/>
      <c r="EK178" s="38"/>
      <c r="EL178" s="38"/>
      <c r="EM178" s="38"/>
      <c r="EN178" s="38"/>
      <c r="EO178" s="38"/>
      <c r="EP178" s="38"/>
      <c r="EQ178" s="38"/>
      <c r="ER178" s="38"/>
      <c r="ES178" s="38"/>
      <c r="ET178" s="38"/>
      <c r="EU178" s="38"/>
      <c r="EV178" s="38"/>
      <c r="EW178" s="38"/>
      <c r="EX178" s="38"/>
      <c r="EY178" s="38"/>
      <c r="EZ178" s="38"/>
      <c r="FA178" s="38"/>
      <c r="FB178" s="38"/>
      <c r="FC178" s="38"/>
      <c r="FD178" s="38"/>
      <c r="FE178" s="38"/>
      <c r="FF178" s="38"/>
      <c r="FG178" s="38"/>
      <c r="FH178" s="38"/>
      <c r="FI178" s="38"/>
      <c r="FJ178" s="38"/>
      <c r="FK178" s="38"/>
      <c r="FL178" s="38"/>
      <c r="FM178" s="38"/>
      <c r="FN178" s="38"/>
      <c r="FO178" s="38"/>
      <c r="FP178" s="38"/>
      <c r="FQ178" s="38"/>
      <c r="FR178" s="38"/>
      <c r="FS178" s="38"/>
      <c r="FT178" s="38"/>
      <c r="FU178" s="38"/>
      <c r="FV178" s="38"/>
      <c r="FW178" s="38"/>
      <c r="FX178" s="38"/>
      <c r="FY178" s="38"/>
      <c r="FZ178" s="38"/>
      <c r="GA178" s="38"/>
      <c r="GB178" s="38"/>
      <c r="GC178" s="38"/>
      <c r="GD178" s="38"/>
      <c r="GE178" s="38"/>
      <c r="GF178" s="38"/>
      <c r="GG178" s="38"/>
      <c r="GH178" s="38"/>
      <c r="GI178" s="38"/>
      <c r="GJ178" s="38"/>
      <c r="GK178" s="38"/>
      <c r="GL178" s="38"/>
      <c r="GM178" s="38"/>
      <c r="GN178" s="38"/>
      <c r="GO178" s="38"/>
      <c r="GP178" s="38"/>
      <c r="GQ178" s="38"/>
      <c r="GR178" s="38"/>
      <c r="GS178" s="38"/>
      <c r="GT178" s="38"/>
      <c r="GU178" s="38"/>
      <c r="GV178" s="38"/>
      <c r="GW178" s="38"/>
      <c r="GX178" s="38"/>
      <c r="GY178" s="38"/>
      <c r="GZ178" s="38"/>
      <c r="HA178" s="38"/>
      <c r="HB178" s="38"/>
      <c r="HC178" s="38"/>
      <c r="HD178" s="38"/>
      <c r="HE178" s="38"/>
      <c r="HF178" s="38"/>
      <c r="HG178" s="38"/>
      <c r="HH178" s="38"/>
      <c r="HI178" s="38"/>
      <c r="HJ178" s="38"/>
      <c r="HK178" s="38"/>
      <c r="HL178" s="38"/>
      <c r="HM178" s="38"/>
      <c r="HN178" s="38"/>
      <c r="HO178" s="38"/>
      <c r="HP178" s="38"/>
      <c r="HQ178" s="38"/>
      <c r="HR178" s="38"/>
      <c r="HS178" s="38"/>
      <c r="HT178" s="38"/>
      <c r="HU178" s="38"/>
      <c r="HV178" s="38"/>
      <c r="HW178" s="38"/>
      <c r="HX178" s="38"/>
      <c r="HY178" s="38"/>
      <c r="HZ178" s="38"/>
      <c r="IA178" s="50"/>
      <c r="IB178" s="50"/>
      <c r="IC178" s="38"/>
      <c r="ID178" s="38"/>
      <c r="IE178" s="38"/>
      <c r="IF178" s="38"/>
      <c r="IG178" s="38"/>
      <c r="IH178" s="38"/>
      <c r="II178" s="38"/>
      <c r="IJ178" s="38"/>
      <c r="IK178" s="38"/>
      <c r="IL178" s="38"/>
      <c r="IM178" s="38"/>
      <c r="IN178" s="38"/>
      <c r="IO178" s="38"/>
      <c r="IP178" s="38"/>
      <c r="IQ178" s="38"/>
      <c r="IR178" s="38"/>
      <c r="IS178" s="38"/>
      <c r="IT178" s="38"/>
      <c r="IU178" s="38"/>
      <c r="IV178" s="38"/>
      <c r="IW178" s="38"/>
      <c r="IX178" s="38"/>
      <c r="IY178" s="38"/>
      <c r="IZ178" s="38"/>
      <c r="JA178" s="38"/>
      <c r="JB178" s="38"/>
      <c r="JC178" s="38"/>
      <c r="JD178" s="38"/>
      <c r="JE178" s="38"/>
      <c r="JF178" s="38"/>
      <c r="JG178" s="38"/>
      <c r="JH178" s="38"/>
      <c r="JI178" s="38"/>
      <c r="JJ178" s="38"/>
      <c r="JK178" s="38"/>
      <c r="JL178" s="38"/>
      <c r="JM178" s="38"/>
      <c r="JN178" s="38"/>
      <c r="JO178" s="38"/>
      <c r="JP178" s="38"/>
      <c r="JQ178" s="38"/>
      <c r="JR178" s="38"/>
      <c r="JS178" s="38"/>
      <c r="JT178" s="38"/>
      <c r="JU178" s="38"/>
      <c r="JV178" s="38"/>
      <c r="JW178" s="38"/>
      <c r="JX178" s="38"/>
      <c r="JY178" s="38"/>
      <c r="JZ178" s="38"/>
      <c r="KA178" s="38"/>
      <c r="KB178" s="38"/>
      <c r="KC178" s="38"/>
      <c r="KD178" s="38"/>
      <c r="KE178" s="38"/>
      <c r="KF178" s="38"/>
      <c r="KG178" s="38"/>
      <c r="KH178" s="38"/>
      <c r="KI178" s="38"/>
      <c r="KJ178" s="38"/>
      <c r="KK178" s="38"/>
      <c r="KL178" s="38"/>
      <c r="KM178" s="38"/>
      <c r="KN178" s="38"/>
      <c r="KO178" s="38"/>
      <c r="KP178" s="38"/>
      <c r="KQ178" s="38"/>
      <c r="KR178" s="38"/>
      <c r="KS178" s="38"/>
      <c r="KT178" s="38"/>
      <c r="KU178" s="38"/>
      <c r="KV178" s="38"/>
      <c r="KW178" s="38"/>
      <c r="KX178" s="38"/>
      <c r="KY178" s="38"/>
      <c r="KZ178" s="38"/>
      <c r="LA178" s="38"/>
      <c r="LB178" s="38"/>
      <c r="LC178" s="38"/>
      <c r="LD178" s="38"/>
      <c r="LE178" s="38"/>
      <c r="LF178" s="38"/>
      <c r="LG178" s="38"/>
      <c r="LH178" s="38"/>
      <c r="LI178" s="38"/>
      <c r="LJ178" s="38"/>
      <c r="LK178" s="38"/>
      <c r="LL178" s="38"/>
      <c r="LM178" s="38"/>
      <c r="LN178" s="38"/>
      <c r="LO178" s="38"/>
      <c r="LP178" s="38"/>
      <c r="LQ178" s="38"/>
      <c r="LR178" s="38"/>
      <c r="LS178" s="38"/>
      <c r="LT178" s="38"/>
      <c r="LU178" s="38"/>
      <c r="LV178" s="38"/>
      <c r="LW178" s="38"/>
      <c r="LX178" s="38"/>
      <c r="LY178" s="38"/>
      <c r="LZ178" s="38"/>
      <c r="MA178" s="38"/>
      <c r="MB178" s="38"/>
      <c r="MC178" s="38"/>
      <c r="MD178" s="38"/>
      <c r="ME178" s="38"/>
      <c r="MF178" s="38"/>
      <c r="MG178" s="38"/>
      <c r="MH178" s="38"/>
      <c r="MI178" s="38"/>
      <c r="MJ178" s="38"/>
      <c r="MK178" s="38"/>
      <c r="ML178" s="38"/>
      <c r="MM178" s="38"/>
      <c r="MN178" s="38"/>
      <c r="MO178" s="38"/>
      <c r="MP178" s="38"/>
      <c r="MQ178" s="38"/>
      <c r="MR178" s="38"/>
      <c r="MS178" s="38"/>
      <c r="MT178" s="38"/>
      <c r="MU178" s="38"/>
      <c r="MV178" s="38"/>
      <c r="MW178" s="38"/>
      <c r="MX178" s="38"/>
      <c r="MY178" s="38"/>
      <c r="MZ178" s="38"/>
      <c r="NA178" s="38"/>
      <c r="NB178" s="38"/>
      <c r="NC178" s="38"/>
      <c r="ND178" s="38"/>
      <c r="NE178" s="38"/>
      <c r="NF178" s="38"/>
      <c r="NG178" s="38"/>
      <c r="NH178" s="38"/>
      <c r="NI178" s="38"/>
      <c r="NJ178" s="38"/>
      <c r="NK178" s="38"/>
      <c r="NL178" s="38"/>
      <c r="NM178" s="38"/>
      <c r="NN178" s="38"/>
      <c r="NO178" s="38"/>
      <c r="NP178" s="38"/>
      <c r="NQ178" s="38"/>
      <c r="NR178" s="38"/>
      <c r="NS178" s="38"/>
      <c r="NT178" s="38"/>
      <c r="NU178" s="38"/>
      <c r="NV178" s="38"/>
      <c r="NW178" s="38"/>
      <c r="NX178" s="38"/>
      <c r="NY178" s="38"/>
      <c r="NZ178" s="38"/>
      <c r="OA178" s="38"/>
      <c r="OB178" s="38"/>
      <c r="OC178" s="38"/>
      <c r="OD178" s="38"/>
      <c r="OE178" s="38"/>
      <c r="OF178" s="38"/>
      <c r="OG178" s="38"/>
      <c r="OH178" s="38"/>
      <c r="OI178" s="38"/>
      <c r="OJ178" s="38"/>
      <c r="OK178" s="38"/>
      <c r="OL178" s="38"/>
      <c r="OM178" s="38"/>
      <c r="ON178" s="38"/>
      <c r="OO178" s="38"/>
      <c r="OP178" s="38"/>
      <c r="OQ178" s="38"/>
      <c r="OR178" s="38"/>
      <c r="OS178" s="38"/>
      <c r="OT178" s="38"/>
      <c r="OU178" s="38"/>
      <c r="OV178" s="38"/>
      <c r="OW178" s="38"/>
      <c r="OX178" s="38"/>
      <c r="OY178" s="38"/>
      <c r="OZ178" s="38"/>
      <c r="PA178" s="38"/>
      <c r="PB178" s="38"/>
      <c r="PC178" s="38"/>
      <c r="PD178" s="38"/>
      <c r="PE178" s="38"/>
      <c r="PF178" s="38"/>
      <c r="PG178" s="38"/>
      <c r="PH178" s="38"/>
      <c r="PI178" s="38"/>
      <c r="PJ178" s="38"/>
      <c r="PK178" s="38"/>
      <c r="PL178" s="38"/>
      <c r="PM178" s="38"/>
      <c r="PN178" s="38"/>
      <c r="PO178" s="38"/>
      <c r="PP178" s="38"/>
      <c r="PQ178" s="38"/>
      <c r="PR178" s="38"/>
      <c r="PS178" s="38"/>
      <c r="PT178" s="38"/>
      <c r="PU178" s="38"/>
      <c r="PV178" s="38"/>
      <c r="PW178" s="38"/>
      <c r="PX178" s="38"/>
      <c r="PY178" s="38"/>
      <c r="PZ178" s="38"/>
      <c r="QA178" s="38"/>
      <c r="QB178" s="38"/>
      <c r="QC178" s="38"/>
      <c r="QD178" s="38"/>
      <c r="QE178" s="38"/>
      <c r="QF178" s="38"/>
      <c r="QG178" s="38"/>
      <c r="QH178" s="38"/>
      <c r="QI178" s="38"/>
      <c r="QJ178" s="38"/>
      <c r="QK178" s="38"/>
      <c r="QL178" s="38"/>
      <c r="QM178" s="38"/>
      <c r="QN178" s="38"/>
      <c r="QO178" s="38"/>
      <c r="QP178" s="38"/>
      <c r="QQ178" s="38"/>
      <c r="QR178" s="38"/>
      <c r="QS178" s="38"/>
      <c r="QT178" s="38"/>
      <c r="QU178" s="38"/>
      <c r="QV178" s="38"/>
      <c r="QW178" s="38"/>
      <c r="QX178" s="38"/>
      <c r="QY178" s="38"/>
      <c r="QZ178" s="38"/>
      <c r="RA178" s="38"/>
      <c r="RB178" s="38"/>
      <c r="RC178" s="38"/>
      <c r="RD178" s="38"/>
      <c r="RE178" s="38"/>
      <c r="RF178" s="38"/>
      <c r="RG178" s="38"/>
      <c r="RH178" s="38"/>
      <c r="RI178" s="38"/>
      <c r="RJ178" s="38"/>
      <c r="RK178" s="38"/>
      <c r="RL178" s="38"/>
      <c r="RM178" s="38"/>
      <c r="RN178" s="38"/>
      <c r="RO178" s="38"/>
      <c r="RP178" s="38"/>
      <c r="RQ178" s="38"/>
      <c r="RR178" s="38"/>
      <c r="RS178" s="38"/>
      <c r="RT178" s="38"/>
      <c r="RU178" s="38"/>
      <c r="RV178" s="38"/>
      <c r="RW178" s="38"/>
      <c r="RX178" s="38"/>
      <c r="RY178" s="38"/>
      <c r="RZ178" s="38"/>
      <c r="SA178" s="38"/>
      <c r="SB178" s="38"/>
      <c r="SC178" s="38"/>
      <c r="SD178" s="38"/>
      <c r="SE178" s="38"/>
      <c r="SF178" s="38"/>
      <c r="SG178" s="38"/>
      <c r="SH178" s="38"/>
      <c r="SI178" s="38"/>
      <c r="SJ178" s="38"/>
      <c r="SK178" s="38"/>
      <c r="SL178" s="38"/>
      <c r="SM178" s="38"/>
      <c r="SN178" s="38"/>
      <c r="SO178" s="38"/>
      <c r="SP178" s="38"/>
      <c r="SQ178" s="38"/>
      <c r="SR178" s="38"/>
      <c r="SS178" s="38"/>
      <c r="ST178" s="38"/>
      <c r="SU178" s="38"/>
      <c r="SV178" s="38"/>
      <c r="SW178" s="38"/>
      <c r="SX178" s="38"/>
      <c r="SY178" s="38"/>
      <c r="SZ178" s="38"/>
      <c r="TA178" s="38"/>
      <c r="TB178" s="38"/>
      <c r="TC178" s="38"/>
      <c r="TD178" s="38"/>
      <c r="TE178" s="38"/>
      <c r="TF178" s="38"/>
      <c r="TG178" s="38"/>
      <c r="TH178" s="38"/>
      <c r="TI178" s="38"/>
      <c r="TJ178" s="38"/>
      <c r="TK178" s="38"/>
      <c r="TL178" s="38"/>
      <c r="TM178" s="38"/>
      <c r="TN178" s="38"/>
      <c r="TO178" s="38"/>
      <c r="TP178" s="38"/>
      <c r="TQ178" s="38"/>
      <c r="TR178" s="38"/>
      <c r="TS178" s="38"/>
      <c r="TT178" s="38"/>
      <c r="TU178" s="38"/>
      <c r="TV178" s="38"/>
      <c r="TW178" s="38"/>
      <c r="TX178" s="38"/>
      <c r="TY178" s="38"/>
      <c r="TZ178" s="38"/>
      <c r="UA178" s="38"/>
      <c r="UB178" s="38"/>
      <c r="UC178" s="38"/>
      <c r="UD178" s="38"/>
      <c r="UE178" s="38"/>
      <c r="UF178" s="38"/>
      <c r="UG178" s="38"/>
      <c r="UH178" s="38"/>
      <c r="UI178" s="38"/>
      <c r="UJ178" s="38"/>
      <c r="UK178" s="38"/>
      <c r="UL178" s="38"/>
      <c r="UM178" s="38"/>
      <c r="UN178" s="38"/>
      <c r="UO178" s="38"/>
      <c r="UP178" s="38"/>
      <c r="UQ178" s="38"/>
      <c r="UR178" s="38"/>
      <c r="US178" s="38"/>
      <c r="UT178" s="38"/>
      <c r="UU178" s="38"/>
      <c r="UV178" s="38"/>
      <c r="UW178" s="38"/>
      <c r="UX178" s="38"/>
      <c r="UY178" s="38"/>
      <c r="UZ178" s="38"/>
      <c r="VA178" s="38"/>
      <c r="VB178" s="38"/>
      <c r="VC178" s="38"/>
      <c r="VD178" s="38"/>
      <c r="VE178" s="38"/>
      <c r="VF178" s="38"/>
      <c r="VG178" s="38"/>
      <c r="VH178" s="38"/>
      <c r="VI178" s="38"/>
      <c r="VJ178" s="38"/>
      <c r="VK178" s="38"/>
      <c r="VL178" s="38"/>
      <c r="VM178" s="38"/>
      <c r="VN178" s="38"/>
      <c r="VO178" s="38"/>
      <c r="VP178" s="38"/>
      <c r="VQ178" s="38"/>
      <c r="VR178" s="38"/>
      <c r="VS178" s="38"/>
      <c r="VT178" s="38"/>
      <c r="VU178" s="38"/>
      <c r="VV178" s="38"/>
      <c r="VW178" s="38"/>
      <c r="VX178" s="38"/>
      <c r="VY178" s="38"/>
      <c r="VZ178" s="38"/>
      <c r="WA178" s="38"/>
      <c r="WB178" s="38"/>
      <c r="WC178" s="38"/>
      <c r="WD178" s="38"/>
      <c r="WE178" s="38"/>
      <c r="WF178" s="38"/>
      <c r="WG178" s="38"/>
      <c r="WH178" s="38"/>
      <c r="WI178" s="38"/>
      <c r="WJ178" s="38"/>
      <c r="WK178" s="38"/>
      <c r="WL178" s="38"/>
      <c r="WM178" s="38"/>
      <c r="WN178" s="38"/>
      <c r="WO178" s="38"/>
      <c r="WP178" s="38"/>
      <c r="WQ178" s="38"/>
      <c r="WR178" s="38"/>
      <c r="WS178" s="38"/>
      <c r="WT178" s="38"/>
      <c r="WU178" s="38"/>
      <c r="WV178" s="38"/>
      <c r="WW178" s="38"/>
      <c r="WX178" s="38"/>
      <c r="WY178" s="38"/>
      <c r="WZ178" s="38"/>
      <c r="XA178" s="38"/>
      <c r="XB178" s="38"/>
      <c r="XC178" s="38"/>
      <c r="XD178" s="38"/>
      <c r="XE178" s="38"/>
      <c r="XF178" s="38"/>
      <c r="XG178" s="38"/>
      <c r="XH178" s="38"/>
      <c r="XI178" s="38"/>
      <c r="XJ178" s="38"/>
      <c r="XK178" s="38"/>
      <c r="XL178" s="38"/>
      <c r="XM178" s="38"/>
      <c r="XN178" s="38"/>
      <c r="XO178" s="38"/>
      <c r="XP178" s="38"/>
      <c r="XQ178" s="38"/>
      <c r="XR178" s="38"/>
      <c r="XS178" s="38"/>
      <c r="XT178" s="38"/>
      <c r="XU178" s="38"/>
      <c r="XV178" s="38"/>
      <c r="XW178" s="38"/>
      <c r="XX178" s="38"/>
      <c r="XY178" s="38"/>
      <c r="XZ178" s="38"/>
      <c r="YA178" s="38"/>
      <c r="YB178" s="38"/>
      <c r="YC178" s="38"/>
      <c r="YD178" s="38"/>
      <c r="YE178" s="38"/>
      <c r="YF178" s="38"/>
      <c r="YG178" s="38"/>
      <c r="YH178" s="38"/>
      <c r="YI178" s="38"/>
      <c r="YJ178" s="38"/>
      <c r="YK178" s="38"/>
      <c r="YL178" s="38"/>
      <c r="YM178" s="38"/>
      <c r="YN178" s="38"/>
      <c r="YO178" s="38"/>
      <c r="YP178" s="38"/>
      <c r="YQ178" s="38"/>
      <c r="YR178" s="38"/>
    </row>
    <row r="179" spans="1:668" s="46" customFormat="1" ht="18" customHeight="1" x14ac:dyDescent="0.25">
      <c r="A179" s="46" t="s">
        <v>125</v>
      </c>
      <c r="B179" s="5" t="s">
        <v>16</v>
      </c>
      <c r="C179" s="19" t="s">
        <v>73</v>
      </c>
      <c r="D179" s="20">
        <v>44197</v>
      </c>
      <c r="E179" s="10" t="s">
        <v>114</v>
      </c>
      <c r="F179" s="154">
        <v>45000</v>
      </c>
      <c r="G179" s="158">
        <v>1291.5</v>
      </c>
      <c r="H179" s="154">
        <v>0</v>
      </c>
      <c r="I179" s="154">
        <v>1368</v>
      </c>
      <c r="J179" s="154">
        <v>3884.75</v>
      </c>
      <c r="K179" s="154">
        <v>6544.25</v>
      </c>
      <c r="L179" s="158">
        <v>38455.75</v>
      </c>
      <c r="O179" s="38"/>
      <c r="P179" s="38"/>
      <c r="Q179" s="38"/>
      <c r="R179" s="38"/>
      <c r="S179" s="38"/>
      <c r="T179" s="38"/>
      <c r="U179" s="38"/>
      <c r="V179" s="38"/>
      <c r="W179" s="38"/>
      <c r="X179" s="38"/>
      <c r="Y179" s="38"/>
      <c r="Z179" s="38"/>
      <c r="AA179" s="38"/>
      <c r="AB179" s="38"/>
      <c r="AC179" s="38"/>
      <c r="AD179" s="38"/>
      <c r="AE179" s="38"/>
      <c r="AF179" s="38"/>
      <c r="AG179" s="45"/>
      <c r="AH179" s="45"/>
      <c r="AI179" s="45"/>
      <c r="AJ179" s="45"/>
      <c r="AK179" s="45"/>
      <c r="AL179" s="45"/>
      <c r="AM179" s="45"/>
      <c r="AN179" s="45"/>
      <c r="AO179" s="45"/>
      <c r="AP179" s="45"/>
      <c r="AQ179" s="45"/>
      <c r="AR179" s="38"/>
      <c r="AS179" s="38"/>
      <c r="AT179" s="45"/>
      <c r="AU179" s="45"/>
      <c r="AV179" s="45"/>
      <c r="AW179" s="45"/>
      <c r="AX179" s="45"/>
      <c r="AY179" s="45"/>
      <c r="AZ179" s="45"/>
      <c r="BA179" s="45"/>
      <c r="BB179" s="45"/>
      <c r="BC179" s="45"/>
      <c r="BD179" s="45"/>
      <c r="BE179" s="45"/>
      <c r="BF179" s="45"/>
      <c r="BG179" s="45"/>
      <c r="BH179" s="45"/>
      <c r="BI179" s="45"/>
      <c r="BJ179" s="45"/>
      <c r="BK179" s="45"/>
      <c r="BL179" s="45"/>
      <c r="BM179" s="45"/>
      <c r="BN179" s="45"/>
      <c r="BO179" s="45"/>
      <c r="BP179" s="45"/>
      <c r="BQ179" s="45"/>
      <c r="BR179" s="45"/>
      <c r="BS179" s="45"/>
      <c r="BT179" s="45"/>
      <c r="BU179" s="45"/>
      <c r="BV179" s="45"/>
      <c r="BW179" s="45"/>
      <c r="BX179" s="45"/>
      <c r="BY179" s="45"/>
      <c r="BZ179" s="45"/>
      <c r="CA179" s="45"/>
      <c r="CB179" s="45"/>
      <c r="CC179" s="45"/>
      <c r="CD179" s="45"/>
      <c r="CE179" s="45"/>
      <c r="CF179" s="45"/>
      <c r="CG179" s="45"/>
      <c r="CH179" s="45"/>
      <c r="CI179" s="45"/>
      <c r="CJ179" s="45"/>
      <c r="CK179" s="45"/>
      <c r="CL179" s="45"/>
      <c r="CM179" s="45"/>
      <c r="CN179" s="45"/>
      <c r="CO179" s="45"/>
      <c r="CP179" s="45"/>
      <c r="CQ179" s="45"/>
      <c r="CR179" s="45"/>
      <c r="CS179" s="45"/>
      <c r="CT179" s="45"/>
      <c r="CU179" s="45"/>
      <c r="CV179" s="45"/>
      <c r="CW179" s="45"/>
      <c r="CX179" s="45"/>
      <c r="CY179" s="45"/>
      <c r="CZ179" s="45"/>
      <c r="DA179" s="45"/>
      <c r="DB179" s="45"/>
      <c r="DC179" s="45"/>
      <c r="DD179" s="45"/>
      <c r="DE179" s="45"/>
      <c r="DF179" s="45"/>
      <c r="DG179" s="45"/>
      <c r="DH179" s="45"/>
      <c r="DI179" s="45"/>
      <c r="DJ179" s="45"/>
      <c r="DK179" s="45"/>
      <c r="DL179" s="45"/>
      <c r="DM179" s="45"/>
      <c r="DN179" s="45"/>
      <c r="DO179" s="45"/>
      <c r="DP179" s="45"/>
      <c r="DQ179" s="45"/>
      <c r="DR179" s="45"/>
      <c r="DS179" s="45"/>
      <c r="DT179" s="45"/>
      <c r="DU179" s="45"/>
      <c r="DV179" s="45"/>
      <c r="DW179" s="45"/>
      <c r="DX179" s="45"/>
      <c r="DY179" s="45"/>
      <c r="DZ179" s="45"/>
      <c r="EA179" s="45"/>
      <c r="EB179" s="45"/>
      <c r="EC179" s="45"/>
      <c r="ED179" s="45"/>
      <c r="EE179" s="45"/>
      <c r="EF179" s="45"/>
      <c r="EG179" s="45"/>
      <c r="EH179" s="45"/>
      <c r="EI179" s="45"/>
      <c r="EJ179" s="45"/>
      <c r="EK179" s="45"/>
      <c r="EL179" s="45"/>
      <c r="EM179" s="45"/>
      <c r="EN179" s="45"/>
      <c r="EO179" s="45"/>
      <c r="EP179" s="45"/>
      <c r="EQ179" s="45"/>
      <c r="ER179" s="45"/>
      <c r="ES179" s="45"/>
      <c r="ET179" s="45"/>
      <c r="EU179" s="45"/>
      <c r="EV179" s="45"/>
      <c r="EW179" s="45"/>
      <c r="EX179" s="45"/>
      <c r="EY179" s="45"/>
      <c r="EZ179" s="45"/>
      <c r="FA179" s="45"/>
      <c r="FB179" s="45"/>
      <c r="FC179" s="45"/>
      <c r="FD179" s="45"/>
      <c r="FE179" s="45"/>
      <c r="FF179" s="45"/>
      <c r="FG179" s="45"/>
      <c r="FH179" s="45"/>
      <c r="FI179" s="45"/>
      <c r="FJ179" s="45"/>
      <c r="FK179" s="45"/>
      <c r="FL179" s="45"/>
      <c r="FM179" s="45"/>
      <c r="FN179" s="45"/>
      <c r="FO179" s="45"/>
      <c r="FP179" s="45"/>
      <c r="FQ179" s="45"/>
      <c r="FR179" s="45"/>
      <c r="FS179" s="45"/>
      <c r="FT179" s="45"/>
      <c r="FU179" s="45"/>
      <c r="FV179" s="45"/>
      <c r="FW179" s="45"/>
      <c r="FX179" s="45"/>
      <c r="FY179" s="45"/>
      <c r="FZ179" s="45"/>
      <c r="GA179" s="45"/>
      <c r="GB179" s="45"/>
      <c r="GC179" s="45"/>
      <c r="GD179" s="45"/>
      <c r="GE179" s="45"/>
      <c r="GF179" s="45"/>
      <c r="GG179" s="45"/>
      <c r="GH179" s="45"/>
      <c r="GI179" s="45"/>
      <c r="GJ179" s="45"/>
      <c r="GK179" s="45"/>
      <c r="GL179" s="45"/>
      <c r="GM179" s="45"/>
      <c r="GN179" s="45"/>
      <c r="GO179" s="45"/>
      <c r="GP179" s="45"/>
      <c r="GQ179" s="45"/>
      <c r="GR179" s="45"/>
      <c r="GS179" s="45"/>
      <c r="GT179" s="45"/>
      <c r="GU179" s="45"/>
      <c r="GV179" s="45"/>
      <c r="GW179" s="45"/>
      <c r="GX179" s="45"/>
      <c r="GY179" s="45"/>
      <c r="GZ179" s="45"/>
      <c r="HA179" s="45"/>
      <c r="HB179" s="45"/>
      <c r="HC179" s="45"/>
      <c r="HD179" s="45"/>
      <c r="HE179" s="45"/>
      <c r="HF179" s="45"/>
      <c r="HG179" s="45"/>
      <c r="HH179" s="45"/>
      <c r="HI179" s="45"/>
      <c r="HJ179" s="45"/>
      <c r="HK179" s="45"/>
      <c r="HL179" s="45"/>
      <c r="HM179" s="45"/>
      <c r="HN179" s="45"/>
      <c r="HO179" s="45"/>
      <c r="HP179" s="45"/>
      <c r="HQ179" s="45"/>
      <c r="HR179" s="45"/>
      <c r="HS179" s="45"/>
      <c r="HT179" s="45"/>
      <c r="HU179" s="45"/>
      <c r="HV179" s="45"/>
      <c r="HW179" s="45"/>
      <c r="HX179" s="45"/>
      <c r="HY179" s="45"/>
      <c r="HZ179" s="45"/>
      <c r="IA179" s="50"/>
      <c r="IB179" s="50"/>
      <c r="IC179" s="38"/>
      <c r="ID179" s="38"/>
      <c r="IE179" s="38"/>
      <c r="IF179" s="38"/>
      <c r="IG179" s="38"/>
      <c r="IH179" s="38"/>
      <c r="II179" s="38"/>
      <c r="IJ179" s="38"/>
      <c r="IK179" s="38"/>
      <c r="IL179" s="38"/>
      <c r="IM179" s="38"/>
      <c r="IN179" s="38"/>
      <c r="IO179" s="38"/>
      <c r="IP179" s="38"/>
      <c r="IQ179" s="38"/>
      <c r="IR179" s="38"/>
      <c r="IS179" s="38"/>
      <c r="IT179" s="38"/>
      <c r="IU179" s="38"/>
      <c r="IV179" s="38"/>
      <c r="IW179" s="38"/>
      <c r="IX179" s="38"/>
      <c r="IY179" s="38"/>
      <c r="IZ179" s="38"/>
      <c r="JA179" s="38"/>
      <c r="JB179" s="38"/>
      <c r="JC179" s="38"/>
      <c r="JD179" s="38"/>
      <c r="JE179" s="38"/>
      <c r="JF179" s="38"/>
      <c r="JG179" s="38"/>
      <c r="JH179" s="38"/>
      <c r="JI179" s="38"/>
      <c r="JJ179" s="38"/>
      <c r="JK179" s="38"/>
      <c r="JL179" s="38"/>
      <c r="JM179" s="38"/>
      <c r="JN179" s="38"/>
      <c r="JO179" s="38"/>
      <c r="JP179" s="38"/>
      <c r="JQ179" s="38"/>
      <c r="JR179" s="38"/>
      <c r="JS179" s="38"/>
      <c r="JT179" s="38"/>
      <c r="JU179" s="38"/>
      <c r="JV179" s="38"/>
      <c r="JW179" s="38"/>
      <c r="JX179" s="38"/>
      <c r="JY179" s="38"/>
      <c r="JZ179" s="38"/>
      <c r="KA179" s="38"/>
      <c r="KB179" s="38"/>
      <c r="KC179" s="38"/>
      <c r="KD179" s="38"/>
      <c r="KE179" s="38"/>
      <c r="KF179" s="38"/>
      <c r="KG179" s="38"/>
      <c r="KH179" s="38"/>
      <c r="KI179" s="38"/>
      <c r="KJ179" s="38"/>
      <c r="KK179" s="38"/>
      <c r="KL179" s="38"/>
      <c r="KM179" s="38"/>
      <c r="KN179" s="38"/>
      <c r="KO179" s="38"/>
      <c r="KP179" s="38"/>
      <c r="KQ179" s="38"/>
      <c r="KR179" s="38"/>
      <c r="KS179" s="38"/>
      <c r="KT179" s="38"/>
      <c r="KU179" s="38"/>
      <c r="KV179" s="38"/>
      <c r="KW179" s="38"/>
      <c r="KX179" s="38"/>
      <c r="KY179" s="38"/>
      <c r="KZ179" s="38"/>
      <c r="LA179" s="38"/>
      <c r="LB179" s="38"/>
      <c r="LC179" s="38"/>
      <c r="LD179" s="38"/>
      <c r="LE179" s="38"/>
      <c r="LF179" s="38"/>
      <c r="LG179" s="38"/>
      <c r="LH179" s="38"/>
      <c r="LI179" s="38"/>
      <c r="LJ179" s="38"/>
      <c r="LK179" s="38"/>
      <c r="LL179" s="38"/>
      <c r="LM179" s="38"/>
      <c r="LN179" s="38"/>
      <c r="LO179" s="38"/>
      <c r="LP179" s="38"/>
      <c r="LQ179" s="38"/>
      <c r="LR179" s="38"/>
      <c r="LS179" s="38"/>
      <c r="LT179" s="38"/>
      <c r="LU179" s="38"/>
      <c r="LV179" s="38"/>
      <c r="LW179" s="38"/>
      <c r="LX179" s="38"/>
      <c r="LY179" s="38"/>
      <c r="LZ179" s="38"/>
      <c r="MA179" s="38"/>
      <c r="MB179" s="38"/>
      <c r="MC179" s="38"/>
      <c r="MD179" s="38"/>
      <c r="ME179" s="38"/>
      <c r="MF179" s="38"/>
      <c r="MG179" s="38"/>
      <c r="MH179" s="38"/>
      <c r="MI179" s="38"/>
      <c r="MJ179" s="38"/>
      <c r="MK179" s="38"/>
      <c r="ML179" s="38"/>
      <c r="MM179" s="38"/>
      <c r="MN179" s="38"/>
      <c r="MO179" s="38"/>
      <c r="MP179" s="38"/>
      <c r="MQ179" s="38"/>
      <c r="MR179" s="38"/>
      <c r="MS179" s="38"/>
      <c r="MT179" s="38"/>
      <c r="MU179" s="38"/>
      <c r="MV179" s="38"/>
      <c r="MW179" s="38"/>
      <c r="MX179" s="38"/>
      <c r="MY179" s="38"/>
      <c r="MZ179" s="38"/>
      <c r="NA179" s="38"/>
      <c r="NB179" s="38"/>
      <c r="NC179" s="38"/>
      <c r="ND179" s="38"/>
      <c r="NE179" s="38"/>
      <c r="NF179" s="38"/>
      <c r="NG179" s="38"/>
      <c r="NH179" s="38"/>
      <c r="NI179" s="38"/>
      <c r="NJ179" s="38"/>
      <c r="NK179" s="38"/>
      <c r="NL179" s="38"/>
      <c r="NM179" s="38"/>
      <c r="NN179" s="38"/>
      <c r="NO179" s="38"/>
      <c r="NP179" s="38"/>
      <c r="NQ179" s="38"/>
      <c r="NR179" s="38"/>
      <c r="NS179" s="38"/>
      <c r="NT179" s="38"/>
      <c r="NU179" s="38"/>
      <c r="NV179" s="38"/>
      <c r="NW179" s="38"/>
      <c r="NX179" s="38"/>
      <c r="NY179" s="38"/>
      <c r="NZ179" s="38"/>
      <c r="OA179" s="38"/>
      <c r="OB179" s="38"/>
      <c r="OC179" s="38"/>
      <c r="OD179" s="38"/>
      <c r="OE179" s="38"/>
      <c r="OF179" s="38"/>
      <c r="OG179" s="38"/>
      <c r="OH179" s="38"/>
      <c r="OI179" s="38"/>
      <c r="OJ179" s="38"/>
      <c r="OK179" s="38"/>
      <c r="OL179" s="38"/>
      <c r="OM179" s="38"/>
      <c r="ON179" s="38"/>
      <c r="OO179" s="38"/>
      <c r="OP179" s="38"/>
      <c r="OQ179" s="38"/>
      <c r="OR179" s="38"/>
      <c r="OS179" s="38"/>
      <c r="OT179" s="38"/>
      <c r="OU179" s="38"/>
      <c r="OV179" s="38"/>
      <c r="OW179" s="38"/>
      <c r="OX179" s="38"/>
      <c r="OY179" s="38"/>
      <c r="OZ179" s="38"/>
      <c r="PA179" s="38"/>
      <c r="PB179" s="38"/>
      <c r="PC179" s="38"/>
      <c r="PD179" s="38"/>
      <c r="PE179" s="38"/>
      <c r="PF179" s="38"/>
      <c r="PG179" s="38"/>
      <c r="PH179" s="38"/>
      <c r="PI179" s="38"/>
      <c r="PJ179" s="38"/>
      <c r="PK179" s="38"/>
      <c r="PL179" s="38"/>
      <c r="PM179" s="38"/>
      <c r="PN179" s="38"/>
      <c r="PO179" s="38"/>
      <c r="PP179" s="38"/>
      <c r="PQ179" s="38"/>
      <c r="PR179" s="38"/>
      <c r="PS179" s="38"/>
      <c r="PT179" s="38"/>
      <c r="PU179" s="38"/>
      <c r="PV179" s="38"/>
      <c r="PW179" s="38"/>
      <c r="PX179" s="38"/>
      <c r="PY179" s="38"/>
      <c r="PZ179" s="38"/>
      <c r="QA179" s="38"/>
      <c r="QB179" s="38"/>
      <c r="QC179" s="38"/>
      <c r="QD179" s="38"/>
      <c r="QE179" s="38"/>
      <c r="QF179" s="38"/>
      <c r="QG179" s="38"/>
      <c r="QH179" s="38"/>
      <c r="QI179" s="38"/>
      <c r="QJ179" s="38"/>
      <c r="QK179" s="38"/>
      <c r="QL179" s="38"/>
      <c r="QM179" s="38"/>
      <c r="QN179" s="38"/>
      <c r="QO179" s="38"/>
      <c r="QP179" s="38"/>
      <c r="QQ179" s="38"/>
      <c r="QR179" s="38"/>
      <c r="QS179" s="38"/>
      <c r="QT179" s="38"/>
      <c r="QU179" s="38"/>
      <c r="QV179" s="38"/>
      <c r="QW179" s="38"/>
      <c r="QX179" s="38"/>
      <c r="QY179" s="38"/>
      <c r="QZ179" s="38"/>
      <c r="RA179" s="38"/>
      <c r="RB179" s="38"/>
      <c r="RC179" s="38"/>
      <c r="RD179" s="38"/>
      <c r="RE179" s="38"/>
      <c r="RF179" s="38"/>
      <c r="RG179" s="38"/>
      <c r="RH179" s="38"/>
      <c r="RI179" s="38"/>
      <c r="RJ179" s="38"/>
      <c r="RK179" s="38"/>
      <c r="RL179" s="38"/>
      <c r="RM179" s="38"/>
      <c r="RN179" s="38"/>
      <c r="RO179" s="38"/>
      <c r="RP179" s="38"/>
      <c r="RQ179" s="38"/>
      <c r="RR179" s="38"/>
      <c r="RS179" s="38"/>
      <c r="RT179" s="38"/>
      <c r="RU179" s="38"/>
      <c r="RV179" s="38"/>
      <c r="RW179" s="38"/>
      <c r="RX179" s="38"/>
      <c r="RY179" s="38"/>
      <c r="RZ179" s="38"/>
      <c r="SA179" s="38"/>
      <c r="SB179" s="38"/>
      <c r="SC179" s="38"/>
      <c r="SD179" s="38"/>
      <c r="SE179" s="38"/>
      <c r="SF179" s="38"/>
      <c r="SG179" s="38"/>
      <c r="SH179" s="38"/>
      <c r="SI179" s="38"/>
      <c r="SJ179" s="38"/>
      <c r="SK179" s="38"/>
      <c r="SL179" s="38"/>
      <c r="SM179" s="38"/>
      <c r="SN179" s="38"/>
      <c r="SO179" s="38"/>
      <c r="SP179" s="38"/>
      <c r="SQ179" s="38"/>
      <c r="SR179" s="38"/>
      <c r="SS179" s="38"/>
      <c r="ST179" s="38"/>
      <c r="SU179" s="38"/>
      <c r="SV179" s="38"/>
      <c r="SW179" s="38"/>
      <c r="SX179" s="38"/>
      <c r="SY179" s="38"/>
      <c r="SZ179" s="38"/>
      <c r="TA179" s="38"/>
      <c r="TB179" s="38"/>
      <c r="TC179" s="38"/>
      <c r="TD179" s="38"/>
      <c r="TE179" s="38"/>
      <c r="TF179" s="38"/>
      <c r="TG179" s="38"/>
      <c r="TH179" s="38"/>
      <c r="TI179" s="38"/>
      <c r="TJ179" s="38"/>
      <c r="TK179" s="38"/>
      <c r="TL179" s="38"/>
      <c r="TM179" s="38"/>
      <c r="TN179" s="38"/>
      <c r="TO179" s="38"/>
      <c r="TP179" s="38"/>
      <c r="TQ179" s="38"/>
      <c r="TR179" s="38"/>
      <c r="TS179" s="38"/>
      <c r="TT179" s="38"/>
      <c r="TU179" s="38"/>
      <c r="TV179" s="38"/>
      <c r="TW179" s="38"/>
      <c r="TX179" s="38"/>
      <c r="TY179" s="38"/>
      <c r="TZ179" s="38"/>
      <c r="UA179" s="38"/>
      <c r="UB179" s="38"/>
      <c r="UC179" s="38"/>
      <c r="UD179" s="38"/>
      <c r="UE179" s="38"/>
      <c r="UF179" s="38"/>
      <c r="UG179" s="38"/>
      <c r="UH179" s="38"/>
      <c r="UI179" s="38"/>
      <c r="UJ179" s="38"/>
      <c r="UK179" s="38"/>
      <c r="UL179" s="38"/>
      <c r="UM179" s="38"/>
      <c r="UN179" s="38"/>
      <c r="UO179" s="38"/>
      <c r="UP179" s="38"/>
      <c r="UQ179" s="38"/>
      <c r="UR179" s="38"/>
      <c r="US179" s="38"/>
      <c r="UT179" s="38"/>
      <c r="UU179" s="38"/>
      <c r="UV179" s="38"/>
      <c r="UW179" s="38"/>
      <c r="UX179" s="38"/>
      <c r="UY179" s="38"/>
      <c r="UZ179" s="38"/>
      <c r="VA179" s="38"/>
      <c r="VB179" s="38"/>
      <c r="VC179" s="38"/>
      <c r="VD179" s="38"/>
      <c r="VE179" s="38"/>
      <c r="VF179" s="38"/>
      <c r="VG179" s="38"/>
      <c r="VH179" s="38"/>
      <c r="VI179" s="38"/>
      <c r="VJ179" s="38"/>
      <c r="VK179" s="38"/>
      <c r="VL179" s="38"/>
      <c r="VM179" s="38"/>
      <c r="VN179" s="38"/>
      <c r="VO179" s="38"/>
      <c r="VP179" s="38"/>
      <c r="VQ179" s="38"/>
      <c r="VR179" s="38"/>
      <c r="VS179" s="38"/>
      <c r="VT179" s="38"/>
      <c r="VU179" s="38"/>
      <c r="VV179" s="38"/>
      <c r="VW179" s="38"/>
      <c r="VX179" s="38"/>
      <c r="VY179" s="38"/>
      <c r="VZ179" s="38"/>
      <c r="WA179" s="38"/>
      <c r="WB179" s="38"/>
      <c r="WC179" s="38"/>
      <c r="WD179" s="38"/>
      <c r="WE179" s="38"/>
      <c r="WF179" s="38"/>
      <c r="WG179" s="38"/>
      <c r="WH179" s="38"/>
      <c r="WI179" s="38"/>
      <c r="WJ179" s="38"/>
      <c r="WK179" s="38"/>
      <c r="WL179" s="38"/>
      <c r="WM179" s="38"/>
      <c r="WN179" s="38"/>
      <c r="WO179" s="38"/>
      <c r="WP179" s="38"/>
      <c r="WQ179" s="38"/>
      <c r="WR179" s="38"/>
      <c r="WS179" s="38"/>
      <c r="WT179" s="38"/>
      <c r="WU179" s="38"/>
      <c r="WV179" s="38"/>
      <c r="WW179" s="38"/>
      <c r="WX179" s="38"/>
      <c r="WY179" s="38"/>
      <c r="WZ179" s="38"/>
      <c r="XA179" s="38"/>
      <c r="XB179" s="38"/>
      <c r="XC179" s="38"/>
      <c r="XD179" s="38"/>
      <c r="XE179" s="38"/>
      <c r="XF179" s="38"/>
      <c r="XG179" s="38"/>
      <c r="XH179" s="38"/>
      <c r="XI179" s="38"/>
      <c r="XJ179" s="38"/>
      <c r="XK179" s="38"/>
      <c r="XL179" s="38"/>
      <c r="XM179" s="38"/>
      <c r="XN179" s="38"/>
      <c r="XO179" s="38"/>
      <c r="XP179" s="38"/>
      <c r="XQ179" s="38"/>
      <c r="XR179" s="38"/>
      <c r="XS179" s="38"/>
      <c r="XT179" s="38"/>
      <c r="XU179" s="38"/>
      <c r="XV179" s="38"/>
      <c r="XW179" s="38"/>
      <c r="XX179" s="38"/>
      <c r="XY179" s="38"/>
      <c r="XZ179" s="38"/>
      <c r="YA179" s="38"/>
      <c r="YB179" s="38"/>
      <c r="YC179" s="38"/>
      <c r="YD179" s="38"/>
      <c r="YE179" s="38"/>
      <c r="YF179" s="38"/>
      <c r="YG179" s="38"/>
      <c r="YH179" s="38"/>
      <c r="YI179" s="38"/>
      <c r="YJ179" s="38"/>
      <c r="YK179" s="38"/>
      <c r="YL179" s="38"/>
      <c r="YM179" s="38"/>
      <c r="YN179" s="38"/>
      <c r="YO179" s="38"/>
      <c r="YP179" s="38"/>
      <c r="YQ179" s="38"/>
      <c r="YR179" s="38"/>
    </row>
    <row r="180" spans="1:668" s="46" customFormat="1" ht="18" customHeight="1" x14ac:dyDescent="0.25">
      <c r="A180" s="46" t="s">
        <v>88</v>
      </c>
      <c r="B180" s="5" t="s">
        <v>91</v>
      </c>
      <c r="C180" s="19" t="s">
        <v>74</v>
      </c>
      <c r="D180" s="20">
        <v>44287</v>
      </c>
      <c r="E180" s="10" t="s">
        <v>114</v>
      </c>
      <c r="F180" s="154">
        <v>86000</v>
      </c>
      <c r="G180" s="158">
        <v>2468.1999999999998</v>
      </c>
      <c r="H180" s="154">
        <v>8812.2199999999993</v>
      </c>
      <c r="I180" s="154">
        <v>2614.4</v>
      </c>
      <c r="J180" s="154">
        <v>25</v>
      </c>
      <c r="K180" s="154">
        <v>13919.82</v>
      </c>
      <c r="L180" s="158">
        <v>72080.179999999993</v>
      </c>
      <c r="O180" s="38"/>
      <c r="P180" s="38"/>
      <c r="Q180" s="38"/>
      <c r="R180" s="38"/>
      <c r="S180" s="38"/>
      <c r="T180" s="38"/>
      <c r="U180" s="38"/>
      <c r="V180" s="38"/>
      <c r="W180" s="38"/>
      <c r="X180" s="38"/>
      <c r="Y180" s="38"/>
      <c r="Z180" s="38"/>
      <c r="AA180" s="38"/>
      <c r="AB180" s="38"/>
      <c r="AC180" s="38"/>
      <c r="AD180" s="38"/>
      <c r="AE180" s="38"/>
      <c r="AF180" s="38"/>
      <c r="AG180" s="45"/>
      <c r="AH180" s="45"/>
      <c r="AI180" s="45"/>
      <c r="AJ180" s="45"/>
      <c r="AK180" s="45"/>
      <c r="AL180" s="45"/>
      <c r="AM180" s="45"/>
      <c r="AN180" s="45"/>
      <c r="AO180" s="45"/>
      <c r="AP180" s="45"/>
      <c r="AQ180" s="45"/>
      <c r="AR180" s="38"/>
      <c r="AS180" s="38"/>
      <c r="AT180" s="45"/>
      <c r="AU180" s="45"/>
      <c r="AV180" s="45"/>
      <c r="AW180" s="45"/>
      <c r="AX180" s="45"/>
      <c r="AY180" s="45"/>
      <c r="AZ180" s="45"/>
      <c r="BA180" s="45"/>
      <c r="BB180" s="45"/>
      <c r="BC180" s="45"/>
      <c r="BD180" s="45"/>
      <c r="BE180" s="45"/>
      <c r="BF180" s="45"/>
      <c r="BG180" s="45"/>
      <c r="BH180" s="45"/>
      <c r="BI180" s="45"/>
      <c r="BJ180" s="45"/>
      <c r="BK180" s="45"/>
      <c r="BL180" s="45"/>
      <c r="BM180" s="45"/>
      <c r="BN180" s="45"/>
      <c r="BO180" s="45"/>
      <c r="BP180" s="45"/>
      <c r="BQ180" s="45"/>
      <c r="BR180" s="45"/>
      <c r="BS180" s="45"/>
      <c r="BT180" s="45"/>
      <c r="BU180" s="45"/>
      <c r="BV180" s="45"/>
      <c r="BW180" s="45"/>
      <c r="BX180" s="45"/>
      <c r="BY180" s="45"/>
      <c r="BZ180" s="45"/>
      <c r="CA180" s="45"/>
      <c r="CB180" s="45"/>
      <c r="CC180" s="45"/>
      <c r="CD180" s="45"/>
      <c r="CE180" s="45"/>
      <c r="CF180" s="45"/>
      <c r="CG180" s="45"/>
      <c r="CH180" s="45"/>
      <c r="CI180" s="45"/>
      <c r="CJ180" s="45"/>
      <c r="CK180" s="45"/>
      <c r="CL180" s="45"/>
      <c r="CM180" s="45"/>
      <c r="CN180" s="45"/>
      <c r="CO180" s="45"/>
      <c r="CP180" s="45"/>
      <c r="CQ180" s="45"/>
      <c r="CR180" s="45"/>
      <c r="CS180" s="45"/>
      <c r="CT180" s="45"/>
      <c r="CU180" s="45"/>
      <c r="CV180" s="45"/>
      <c r="CW180" s="45"/>
      <c r="CX180" s="45"/>
      <c r="CY180" s="45"/>
      <c r="CZ180" s="45"/>
      <c r="DA180" s="45"/>
      <c r="DB180" s="45"/>
      <c r="DC180" s="45"/>
      <c r="DD180" s="45"/>
      <c r="DE180" s="45"/>
      <c r="DF180" s="45"/>
      <c r="DG180" s="45"/>
      <c r="DH180" s="45"/>
      <c r="DI180" s="45"/>
      <c r="DJ180" s="45"/>
      <c r="DK180" s="45"/>
      <c r="DL180" s="45"/>
      <c r="DM180" s="45"/>
      <c r="DN180" s="45"/>
      <c r="DO180" s="45"/>
      <c r="DP180" s="45"/>
      <c r="DQ180" s="45"/>
      <c r="DR180" s="45"/>
      <c r="DS180" s="45"/>
      <c r="DT180" s="45"/>
      <c r="DU180" s="45"/>
      <c r="DV180" s="45"/>
      <c r="DW180" s="45"/>
      <c r="DX180" s="45"/>
      <c r="DY180" s="45"/>
      <c r="DZ180" s="45"/>
      <c r="EA180" s="45"/>
      <c r="EB180" s="45"/>
      <c r="EC180" s="45"/>
      <c r="ED180" s="45"/>
      <c r="EE180" s="45"/>
      <c r="EF180" s="45"/>
      <c r="EG180" s="45"/>
      <c r="EH180" s="45"/>
      <c r="EI180" s="45"/>
      <c r="EJ180" s="45"/>
      <c r="EK180" s="45"/>
      <c r="EL180" s="45"/>
      <c r="EM180" s="45"/>
      <c r="EN180" s="45"/>
      <c r="EO180" s="45"/>
      <c r="EP180" s="45"/>
      <c r="EQ180" s="45"/>
      <c r="ER180" s="45"/>
      <c r="ES180" s="45"/>
      <c r="ET180" s="45"/>
      <c r="EU180" s="45"/>
      <c r="EV180" s="45"/>
      <c r="EW180" s="45"/>
      <c r="EX180" s="45"/>
      <c r="EY180" s="45"/>
      <c r="EZ180" s="45"/>
      <c r="FA180" s="45"/>
      <c r="FB180" s="45"/>
      <c r="FC180" s="45"/>
      <c r="FD180" s="45"/>
      <c r="FE180" s="45"/>
      <c r="FF180" s="45"/>
      <c r="FG180" s="45"/>
      <c r="FH180" s="45"/>
      <c r="FI180" s="45"/>
      <c r="FJ180" s="45"/>
      <c r="FK180" s="45"/>
      <c r="FL180" s="45"/>
      <c r="FM180" s="45"/>
      <c r="FN180" s="45"/>
      <c r="FO180" s="45"/>
      <c r="FP180" s="45"/>
      <c r="FQ180" s="45"/>
      <c r="FR180" s="45"/>
      <c r="FS180" s="45"/>
      <c r="FT180" s="45"/>
      <c r="FU180" s="45"/>
      <c r="FV180" s="45"/>
      <c r="FW180" s="45"/>
      <c r="FX180" s="45"/>
      <c r="FY180" s="45"/>
      <c r="FZ180" s="45"/>
      <c r="GA180" s="45"/>
      <c r="GB180" s="45"/>
      <c r="GC180" s="45"/>
      <c r="GD180" s="45"/>
      <c r="GE180" s="45"/>
      <c r="GF180" s="45"/>
      <c r="GG180" s="45"/>
      <c r="GH180" s="45"/>
      <c r="GI180" s="45"/>
      <c r="GJ180" s="45"/>
      <c r="GK180" s="45"/>
      <c r="GL180" s="45"/>
      <c r="GM180" s="45"/>
      <c r="GN180" s="45"/>
      <c r="GO180" s="45"/>
      <c r="GP180" s="45"/>
      <c r="GQ180" s="45"/>
      <c r="GR180" s="45"/>
      <c r="GS180" s="45"/>
      <c r="GT180" s="45"/>
      <c r="GU180" s="45"/>
      <c r="GV180" s="45"/>
      <c r="GW180" s="45"/>
      <c r="GX180" s="45"/>
      <c r="GY180" s="45"/>
      <c r="GZ180" s="45"/>
      <c r="HA180" s="45"/>
      <c r="HB180" s="45"/>
      <c r="HC180" s="45"/>
      <c r="HD180" s="45"/>
      <c r="HE180" s="45"/>
      <c r="HF180" s="45"/>
      <c r="HG180" s="45"/>
      <c r="HH180" s="45"/>
      <c r="HI180" s="45"/>
      <c r="HJ180" s="45"/>
      <c r="HK180" s="45"/>
      <c r="HL180" s="45"/>
      <c r="HM180" s="45"/>
      <c r="HN180" s="45"/>
      <c r="HO180" s="45"/>
      <c r="HP180" s="45"/>
      <c r="HQ180" s="45"/>
      <c r="HR180" s="45"/>
      <c r="HS180" s="45"/>
      <c r="HT180" s="45"/>
      <c r="HU180" s="45"/>
      <c r="HV180" s="45"/>
      <c r="HW180" s="45"/>
      <c r="HX180" s="45"/>
      <c r="HY180" s="45"/>
      <c r="HZ180" s="45"/>
      <c r="IA180" s="50"/>
      <c r="IB180" s="50"/>
      <c r="IC180" s="38"/>
      <c r="ID180" s="38"/>
      <c r="IE180" s="38"/>
      <c r="IF180" s="38"/>
      <c r="IG180" s="38"/>
      <c r="IH180" s="38"/>
      <c r="II180" s="38"/>
      <c r="IJ180" s="38"/>
      <c r="IK180" s="38"/>
      <c r="IL180" s="38"/>
      <c r="IM180" s="38"/>
      <c r="IN180" s="38"/>
      <c r="IO180" s="38"/>
      <c r="IP180" s="38"/>
      <c r="IQ180" s="38"/>
      <c r="IR180" s="38"/>
      <c r="IS180" s="38"/>
      <c r="IT180" s="38"/>
      <c r="IU180" s="38"/>
      <c r="IV180" s="38"/>
      <c r="IW180" s="38"/>
      <c r="IX180" s="38"/>
      <c r="IY180" s="38"/>
      <c r="IZ180" s="38"/>
      <c r="JA180" s="38"/>
      <c r="JB180" s="38"/>
      <c r="JC180" s="38"/>
      <c r="JD180" s="38"/>
      <c r="JE180" s="38"/>
      <c r="JF180" s="38"/>
      <c r="JG180" s="38"/>
      <c r="JH180" s="38"/>
      <c r="JI180" s="38"/>
      <c r="JJ180" s="38"/>
      <c r="JK180" s="38"/>
      <c r="JL180" s="38"/>
      <c r="JM180" s="38"/>
      <c r="JN180" s="38"/>
      <c r="JO180" s="38"/>
      <c r="JP180" s="38"/>
      <c r="JQ180" s="38"/>
      <c r="JR180" s="38"/>
      <c r="JS180" s="38"/>
      <c r="JT180" s="38"/>
      <c r="JU180" s="38"/>
      <c r="JV180" s="38"/>
      <c r="JW180" s="38"/>
      <c r="JX180" s="38"/>
      <c r="JY180" s="38"/>
      <c r="JZ180" s="38"/>
      <c r="KA180" s="38"/>
      <c r="KB180" s="38"/>
      <c r="KC180" s="38"/>
      <c r="KD180" s="38"/>
      <c r="KE180" s="38"/>
      <c r="KF180" s="38"/>
      <c r="KG180" s="38"/>
      <c r="KH180" s="38"/>
      <c r="KI180" s="38"/>
      <c r="KJ180" s="38"/>
      <c r="KK180" s="38"/>
      <c r="KL180" s="38"/>
      <c r="KM180" s="38"/>
      <c r="KN180" s="38"/>
      <c r="KO180" s="38"/>
      <c r="KP180" s="38"/>
      <c r="KQ180" s="38"/>
      <c r="KR180" s="38"/>
      <c r="KS180" s="38"/>
      <c r="KT180" s="38"/>
      <c r="KU180" s="38"/>
      <c r="KV180" s="38"/>
      <c r="KW180" s="38"/>
      <c r="KX180" s="38"/>
      <c r="KY180" s="38"/>
      <c r="KZ180" s="38"/>
      <c r="LA180" s="38"/>
      <c r="LB180" s="38"/>
      <c r="LC180" s="38"/>
      <c r="LD180" s="38"/>
      <c r="LE180" s="38"/>
      <c r="LF180" s="38"/>
      <c r="LG180" s="38"/>
      <c r="LH180" s="38"/>
      <c r="LI180" s="38"/>
      <c r="LJ180" s="38"/>
      <c r="LK180" s="38"/>
      <c r="LL180" s="38"/>
      <c r="LM180" s="38"/>
      <c r="LN180" s="38"/>
      <c r="LO180" s="38"/>
      <c r="LP180" s="38"/>
      <c r="LQ180" s="38"/>
      <c r="LR180" s="38"/>
      <c r="LS180" s="38"/>
      <c r="LT180" s="38"/>
      <c r="LU180" s="38"/>
      <c r="LV180" s="38"/>
      <c r="LW180" s="38"/>
      <c r="LX180" s="38"/>
      <c r="LY180" s="38"/>
      <c r="LZ180" s="38"/>
      <c r="MA180" s="38"/>
      <c r="MB180" s="38"/>
      <c r="MC180" s="38"/>
      <c r="MD180" s="38"/>
      <c r="ME180" s="38"/>
      <c r="MF180" s="38"/>
      <c r="MG180" s="38"/>
      <c r="MH180" s="38"/>
      <c r="MI180" s="38"/>
      <c r="MJ180" s="38"/>
      <c r="MK180" s="38"/>
      <c r="ML180" s="38"/>
      <c r="MM180" s="38"/>
      <c r="MN180" s="38"/>
      <c r="MO180" s="38"/>
      <c r="MP180" s="38"/>
      <c r="MQ180" s="38"/>
      <c r="MR180" s="38"/>
      <c r="MS180" s="38"/>
      <c r="MT180" s="38"/>
      <c r="MU180" s="38"/>
      <c r="MV180" s="38"/>
      <c r="MW180" s="38"/>
      <c r="MX180" s="38"/>
      <c r="MY180" s="38"/>
      <c r="MZ180" s="38"/>
      <c r="NA180" s="38"/>
      <c r="NB180" s="38"/>
      <c r="NC180" s="38"/>
      <c r="ND180" s="38"/>
      <c r="NE180" s="38"/>
      <c r="NF180" s="38"/>
      <c r="NG180" s="38"/>
      <c r="NH180" s="38"/>
      <c r="NI180" s="38"/>
      <c r="NJ180" s="38"/>
      <c r="NK180" s="38"/>
      <c r="NL180" s="38"/>
      <c r="NM180" s="38"/>
      <c r="NN180" s="38"/>
      <c r="NO180" s="38"/>
      <c r="NP180" s="38"/>
      <c r="NQ180" s="38"/>
      <c r="NR180" s="38"/>
      <c r="NS180" s="38"/>
      <c r="NT180" s="38"/>
      <c r="NU180" s="38"/>
      <c r="NV180" s="38"/>
      <c r="NW180" s="38"/>
      <c r="NX180" s="38"/>
      <c r="NY180" s="38"/>
      <c r="NZ180" s="38"/>
      <c r="OA180" s="38"/>
      <c r="OB180" s="38"/>
      <c r="OC180" s="38"/>
      <c r="OD180" s="38"/>
      <c r="OE180" s="38"/>
      <c r="OF180" s="38"/>
      <c r="OG180" s="38"/>
      <c r="OH180" s="38"/>
      <c r="OI180" s="38"/>
      <c r="OJ180" s="38"/>
      <c r="OK180" s="38"/>
      <c r="OL180" s="38"/>
      <c r="OM180" s="38"/>
      <c r="ON180" s="38"/>
      <c r="OO180" s="38"/>
      <c r="OP180" s="38"/>
      <c r="OQ180" s="38"/>
      <c r="OR180" s="38"/>
      <c r="OS180" s="38"/>
      <c r="OT180" s="38"/>
      <c r="OU180" s="38"/>
      <c r="OV180" s="38"/>
      <c r="OW180" s="38"/>
      <c r="OX180" s="38"/>
      <c r="OY180" s="38"/>
      <c r="OZ180" s="38"/>
      <c r="PA180" s="38"/>
      <c r="PB180" s="38"/>
      <c r="PC180" s="38"/>
      <c r="PD180" s="38"/>
      <c r="PE180" s="38"/>
      <c r="PF180" s="38"/>
      <c r="PG180" s="38"/>
      <c r="PH180" s="38"/>
      <c r="PI180" s="38"/>
      <c r="PJ180" s="38"/>
      <c r="PK180" s="38"/>
      <c r="PL180" s="38"/>
      <c r="PM180" s="38"/>
      <c r="PN180" s="38"/>
      <c r="PO180" s="38"/>
      <c r="PP180" s="38"/>
      <c r="PQ180" s="38"/>
      <c r="PR180" s="38"/>
      <c r="PS180" s="38"/>
      <c r="PT180" s="38"/>
      <c r="PU180" s="38"/>
      <c r="PV180" s="38"/>
      <c r="PW180" s="38"/>
      <c r="PX180" s="38"/>
      <c r="PY180" s="38"/>
      <c r="PZ180" s="38"/>
      <c r="QA180" s="38"/>
      <c r="QB180" s="38"/>
      <c r="QC180" s="38"/>
      <c r="QD180" s="38"/>
      <c r="QE180" s="38"/>
      <c r="QF180" s="38"/>
      <c r="QG180" s="38"/>
      <c r="QH180" s="38"/>
      <c r="QI180" s="38"/>
      <c r="QJ180" s="38"/>
      <c r="QK180" s="38"/>
      <c r="QL180" s="38"/>
      <c r="QM180" s="38"/>
      <c r="QN180" s="38"/>
      <c r="QO180" s="38"/>
      <c r="QP180" s="38"/>
      <c r="QQ180" s="38"/>
      <c r="QR180" s="38"/>
      <c r="QS180" s="38"/>
      <c r="QT180" s="38"/>
      <c r="QU180" s="38"/>
      <c r="QV180" s="38"/>
      <c r="QW180" s="38"/>
      <c r="QX180" s="38"/>
      <c r="QY180" s="38"/>
      <c r="QZ180" s="38"/>
      <c r="RA180" s="38"/>
      <c r="RB180" s="38"/>
      <c r="RC180" s="38"/>
      <c r="RD180" s="38"/>
      <c r="RE180" s="38"/>
      <c r="RF180" s="38"/>
      <c r="RG180" s="38"/>
      <c r="RH180" s="38"/>
      <c r="RI180" s="38"/>
      <c r="RJ180" s="38"/>
      <c r="RK180" s="38"/>
      <c r="RL180" s="38"/>
      <c r="RM180" s="38"/>
      <c r="RN180" s="38"/>
      <c r="RO180" s="38"/>
      <c r="RP180" s="38"/>
      <c r="RQ180" s="38"/>
      <c r="RR180" s="38"/>
      <c r="RS180" s="38"/>
      <c r="RT180" s="38"/>
      <c r="RU180" s="38"/>
      <c r="RV180" s="38"/>
      <c r="RW180" s="38"/>
      <c r="RX180" s="38"/>
      <c r="RY180" s="38"/>
      <c r="RZ180" s="38"/>
      <c r="SA180" s="38"/>
      <c r="SB180" s="38"/>
      <c r="SC180" s="38"/>
      <c r="SD180" s="38"/>
      <c r="SE180" s="38"/>
      <c r="SF180" s="38"/>
      <c r="SG180" s="38"/>
      <c r="SH180" s="38"/>
      <c r="SI180" s="38"/>
      <c r="SJ180" s="38"/>
      <c r="SK180" s="38"/>
      <c r="SL180" s="38"/>
      <c r="SM180" s="38"/>
      <c r="SN180" s="38"/>
      <c r="SO180" s="38"/>
      <c r="SP180" s="38"/>
      <c r="SQ180" s="38"/>
      <c r="SR180" s="38"/>
      <c r="SS180" s="38"/>
      <c r="ST180" s="38"/>
      <c r="SU180" s="38"/>
      <c r="SV180" s="38"/>
      <c r="SW180" s="38"/>
      <c r="SX180" s="38"/>
      <c r="SY180" s="38"/>
      <c r="SZ180" s="38"/>
      <c r="TA180" s="38"/>
      <c r="TB180" s="38"/>
      <c r="TC180" s="38"/>
      <c r="TD180" s="38"/>
      <c r="TE180" s="38"/>
      <c r="TF180" s="38"/>
      <c r="TG180" s="38"/>
      <c r="TH180" s="38"/>
      <c r="TI180" s="38"/>
      <c r="TJ180" s="38"/>
      <c r="TK180" s="38"/>
      <c r="TL180" s="38"/>
      <c r="TM180" s="38"/>
      <c r="TN180" s="38"/>
      <c r="TO180" s="38"/>
      <c r="TP180" s="38"/>
      <c r="TQ180" s="38"/>
      <c r="TR180" s="38"/>
      <c r="TS180" s="38"/>
      <c r="TT180" s="38"/>
      <c r="TU180" s="38"/>
      <c r="TV180" s="38"/>
      <c r="TW180" s="38"/>
      <c r="TX180" s="38"/>
      <c r="TY180" s="38"/>
      <c r="TZ180" s="38"/>
      <c r="UA180" s="38"/>
      <c r="UB180" s="38"/>
      <c r="UC180" s="38"/>
      <c r="UD180" s="38"/>
      <c r="UE180" s="38"/>
      <c r="UF180" s="38"/>
      <c r="UG180" s="38"/>
      <c r="UH180" s="38"/>
      <c r="UI180" s="38"/>
      <c r="UJ180" s="38"/>
      <c r="UK180" s="38"/>
      <c r="UL180" s="38"/>
      <c r="UM180" s="38"/>
      <c r="UN180" s="38"/>
      <c r="UO180" s="38"/>
      <c r="UP180" s="38"/>
      <c r="UQ180" s="38"/>
      <c r="UR180" s="38"/>
      <c r="US180" s="38"/>
      <c r="UT180" s="38"/>
      <c r="UU180" s="38"/>
      <c r="UV180" s="38"/>
      <c r="UW180" s="38"/>
      <c r="UX180" s="38"/>
      <c r="UY180" s="38"/>
      <c r="UZ180" s="38"/>
      <c r="VA180" s="38"/>
      <c r="VB180" s="38"/>
      <c r="VC180" s="38"/>
      <c r="VD180" s="38"/>
      <c r="VE180" s="38"/>
      <c r="VF180" s="38"/>
      <c r="VG180" s="38"/>
      <c r="VH180" s="38"/>
      <c r="VI180" s="38"/>
      <c r="VJ180" s="38"/>
      <c r="VK180" s="38"/>
      <c r="VL180" s="38"/>
      <c r="VM180" s="38"/>
      <c r="VN180" s="38"/>
      <c r="VO180" s="38"/>
      <c r="VP180" s="38"/>
      <c r="VQ180" s="38"/>
      <c r="VR180" s="38"/>
      <c r="VS180" s="38"/>
      <c r="VT180" s="38"/>
      <c r="VU180" s="38"/>
      <c r="VV180" s="38"/>
      <c r="VW180" s="38"/>
      <c r="VX180" s="38"/>
      <c r="VY180" s="38"/>
      <c r="VZ180" s="38"/>
      <c r="WA180" s="38"/>
      <c r="WB180" s="38"/>
      <c r="WC180" s="38"/>
      <c r="WD180" s="38"/>
      <c r="WE180" s="38"/>
      <c r="WF180" s="38"/>
      <c r="WG180" s="38"/>
      <c r="WH180" s="38"/>
      <c r="WI180" s="38"/>
      <c r="WJ180" s="38"/>
      <c r="WK180" s="38"/>
      <c r="WL180" s="38"/>
      <c r="WM180" s="38"/>
      <c r="WN180" s="38"/>
      <c r="WO180" s="38"/>
      <c r="WP180" s="38"/>
      <c r="WQ180" s="38"/>
      <c r="WR180" s="38"/>
      <c r="WS180" s="38"/>
      <c r="WT180" s="38"/>
      <c r="WU180" s="38"/>
      <c r="WV180" s="38"/>
      <c r="WW180" s="38"/>
      <c r="WX180" s="38"/>
      <c r="WY180" s="38"/>
      <c r="WZ180" s="38"/>
      <c r="XA180" s="38"/>
      <c r="XB180" s="38"/>
      <c r="XC180" s="38"/>
      <c r="XD180" s="38"/>
      <c r="XE180" s="38"/>
      <c r="XF180" s="38"/>
      <c r="XG180" s="38"/>
      <c r="XH180" s="38"/>
      <c r="XI180" s="38"/>
      <c r="XJ180" s="38"/>
      <c r="XK180" s="38"/>
      <c r="XL180" s="38"/>
      <c r="XM180" s="38"/>
      <c r="XN180" s="38"/>
      <c r="XO180" s="38"/>
      <c r="XP180" s="38"/>
      <c r="XQ180" s="38"/>
      <c r="XR180" s="38"/>
      <c r="XS180" s="38"/>
      <c r="XT180" s="38"/>
      <c r="XU180" s="38"/>
      <c r="XV180" s="38"/>
      <c r="XW180" s="38"/>
      <c r="XX180" s="38"/>
      <c r="XY180" s="38"/>
      <c r="XZ180" s="38"/>
      <c r="YA180" s="38"/>
      <c r="YB180" s="38"/>
      <c r="YC180" s="38"/>
      <c r="YD180" s="38"/>
      <c r="YE180" s="38"/>
      <c r="YF180" s="38"/>
      <c r="YG180" s="38"/>
      <c r="YH180" s="38"/>
      <c r="YI180" s="38"/>
      <c r="YJ180" s="38"/>
      <c r="YK180" s="38"/>
      <c r="YL180" s="38"/>
      <c r="YM180" s="38"/>
      <c r="YN180" s="38"/>
      <c r="YO180" s="38"/>
      <c r="YP180" s="38"/>
      <c r="YQ180" s="38"/>
      <c r="YR180" s="38"/>
    </row>
    <row r="181" spans="1:668" s="46" customFormat="1" ht="18" customHeight="1" x14ac:dyDescent="0.25">
      <c r="A181" s="46" t="s">
        <v>202</v>
      </c>
      <c r="B181" s="5" t="s">
        <v>203</v>
      </c>
      <c r="C181" s="19" t="s">
        <v>74</v>
      </c>
      <c r="D181" s="20">
        <v>44682</v>
      </c>
      <c r="E181" s="10" t="s">
        <v>114</v>
      </c>
      <c r="F181" s="154">
        <v>76000</v>
      </c>
      <c r="G181" s="158">
        <v>2181.1999999999998</v>
      </c>
      <c r="H181" s="154">
        <v>1875.95</v>
      </c>
      <c r="I181" s="154">
        <v>2310.4</v>
      </c>
      <c r="J181" s="154">
        <v>25</v>
      </c>
      <c r="K181" s="154">
        <v>6392.55</v>
      </c>
      <c r="L181" s="158">
        <v>69607.45</v>
      </c>
      <c r="O181" s="38"/>
      <c r="P181" s="38"/>
      <c r="Q181" s="38"/>
      <c r="R181" s="38"/>
      <c r="S181" s="38"/>
      <c r="T181" s="38"/>
      <c r="U181" s="38"/>
      <c r="V181" s="38"/>
      <c r="W181" s="38"/>
      <c r="X181" s="38"/>
      <c r="Y181" s="38"/>
      <c r="Z181" s="38"/>
      <c r="AA181" s="38"/>
      <c r="AB181" s="38"/>
      <c r="AC181" s="38"/>
      <c r="AD181" s="38"/>
      <c r="AE181" s="38"/>
      <c r="AF181" s="38"/>
      <c r="AG181" s="45"/>
      <c r="AH181" s="45"/>
      <c r="AI181" s="45"/>
      <c r="AJ181" s="45"/>
      <c r="AK181" s="45"/>
      <c r="AL181" s="45"/>
      <c r="AM181" s="45"/>
      <c r="AN181" s="45"/>
      <c r="AO181" s="45"/>
      <c r="AP181" s="45"/>
      <c r="AQ181" s="45"/>
      <c r="AR181" s="38"/>
      <c r="AS181" s="38"/>
      <c r="AT181" s="45"/>
      <c r="AU181" s="45"/>
      <c r="AV181" s="45"/>
      <c r="AW181" s="45"/>
      <c r="AX181" s="45"/>
      <c r="AY181" s="45"/>
      <c r="AZ181" s="45"/>
      <c r="BA181" s="45"/>
      <c r="BB181" s="45"/>
      <c r="BC181" s="45"/>
      <c r="BD181" s="45"/>
      <c r="BE181" s="45"/>
      <c r="BF181" s="45"/>
      <c r="BG181" s="45"/>
      <c r="BH181" s="45"/>
      <c r="BI181" s="45"/>
      <c r="BJ181" s="45"/>
      <c r="BK181" s="45"/>
      <c r="BL181" s="45"/>
      <c r="BM181" s="45"/>
      <c r="BN181" s="45"/>
      <c r="BO181" s="45"/>
      <c r="BP181" s="45"/>
      <c r="BQ181" s="45"/>
      <c r="BR181" s="45"/>
      <c r="BS181" s="45"/>
      <c r="BT181" s="45"/>
      <c r="BU181" s="45"/>
      <c r="BV181" s="45"/>
      <c r="BW181" s="45"/>
      <c r="BX181" s="45"/>
      <c r="BY181" s="45"/>
      <c r="BZ181" s="45"/>
      <c r="CA181" s="45"/>
      <c r="CB181" s="45"/>
      <c r="CC181" s="45"/>
      <c r="CD181" s="45"/>
      <c r="CE181" s="45"/>
      <c r="CF181" s="45"/>
      <c r="CG181" s="45"/>
      <c r="CH181" s="45"/>
      <c r="CI181" s="45"/>
      <c r="CJ181" s="45"/>
      <c r="CK181" s="45"/>
      <c r="CL181" s="45"/>
      <c r="CM181" s="45"/>
      <c r="CN181" s="45"/>
      <c r="CO181" s="45"/>
      <c r="CP181" s="45"/>
      <c r="CQ181" s="45"/>
      <c r="CR181" s="45"/>
      <c r="CS181" s="45"/>
      <c r="CT181" s="45"/>
      <c r="CU181" s="45"/>
      <c r="CV181" s="45"/>
      <c r="CW181" s="45"/>
      <c r="CX181" s="45"/>
      <c r="CY181" s="45"/>
      <c r="CZ181" s="45"/>
      <c r="DA181" s="45"/>
      <c r="DB181" s="45"/>
      <c r="DC181" s="45"/>
      <c r="DD181" s="45"/>
      <c r="DE181" s="45"/>
      <c r="DF181" s="45"/>
      <c r="DG181" s="45"/>
      <c r="DH181" s="45"/>
      <c r="DI181" s="45"/>
      <c r="DJ181" s="45"/>
      <c r="DK181" s="45"/>
      <c r="DL181" s="45"/>
      <c r="DM181" s="45"/>
      <c r="DN181" s="45"/>
      <c r="DO181" s="45"/>
      <c r="DP181" s="45"/>
      <c r="DQ181" s="45"/>
      <c r="DR181" s="45"/>
      <c r="DS181" s="45"/>
      <c r="DT181" s="45"/>
      <c r="DU181" s="45"/>
      <c r="DV181" s="45"/>
      <c r="DW181" s="45"/>
      <c r="DX181" s="45"/>
      <c r="DY181" s="45"/>
      <c r="DZ181" s="45"/>
      <c r="EA181" s="45"/>
      <c r="EB181" s="45"/>
      <c r="EC181" s="45"/>
      <c r="ED181" s="45"/>
      <c r="EE181" s="45"/>
      <c r="EF181" s="45"/>
      <c r="EG181" s="45"/>
      <c r="EH181" s="45"/>
      <c r="EI181" s="45"/>
      <c r="EJ181" s="45"/>
      <c r="EK181" s="45"/>
      <c r="EL181" s="45"/>
      <c r="EM181" s="45"/>
      <c r="EN181" s="45"/>
      <c r="EO181" s="45"/>
      <c r="EP181" s="45"/>
      <c r="EQ181" s="45"/>
      <c r="ER181" s="45"/>
      <c r="ES181" s="45"/>
      <c r="ET181" s="45"/>
      <c r="EU181" s="45"/>
      <c r="EV181" s="45"/>
      <c r="EW181" s="45"/>
      <c r="EX181" s="45"/>
      <c r="EY181" s="45"/>
      <c r="EZ181" s="45"/>
      <c r="FA181" s="45"/>
      <c r="FB181" s="45"/>
      <c r="FC181" s="45"/>
      <c r="FD181" s="45"/>
      <c r="FE181" s="45"/>
      <c r="FF181" s="45"/>
      <c r="FG181" s="45"/>
      <c r="FH181" s="45"/>
      <c r="FI181" s="45"/>
      <c r="FJ181" s="45"/>
      <c r="FK181" s="45"/>
      <c r="FL181" s="45"/>
      <c r="FM181" s="45"/>
      <c r="FN181" s="45"/>
      <c r="FO181" s="45"/>
      <c r="FP181" s="45"/>
      <c r="FQ181" s="45"/>
      <c r="FR181" s="45"/>
      <c r="FS181" s="45"/>
      <c r="FT181" s="45"/>
      <c r="FU181" s="45"/>
      <c r="FV181" s="45"/>
      <c r="FW181" s="45"/>
      <c r="FX181" s="45"/>
      <c r="FY181" s="45"/>
      <c r="FZ181" s="45"/>
      <c r="GA181" s="45"/>
      <c r="GB181" s="45"/>
      <c r="GC181" s="45"/>
      <c r="GD181" s="45"/>
      <c r="GE181" s="45"/>
      <c r="GF181" s="45"/>
      <c r="GG181" s="45"/>
      <c r="GH181" s="45"/>
      <c r="GI181" s="45"/>
      <c r="GJ181" s="45"/>
      <c r="GK181" s="45"/>
      <c r="GL181" s="45"/>
      <c r="GM181" s="45"/>
      <c r="GN181" s="45"/>
      <c r="GO181" s="45"/>
      <c r="GP181" s="45"/>
      <c r="GQ181" s="45"/>
      <c r="GR181" s="45"/>
      <c r="GS181" s="45"/>
      <c r="GT181" s="45"/>
      <c r="GU181" s="45"/>
      <c r="GV181" s="45"/>
      <c r="GW181" s="45"/>
      <c r="GX181" s="45"/>
      <c r="GY181" s="45"/>
      <c r="GZ181" s="45"/>
      <c r="HA181" s="45"/>
      <c r="HB181" s="45"/>
      <c r="HC181" s="45"/>
      <c r="HD181" s="45"/>
      <c r="HE181" s="45"/>
      <c r="HF181" s="45"/>
      <c r="HG181" s="45"/>
      <c r="HH181" s="45"/>
      <c r="HI181" s="45"/>
      <c r="HJ181" s="45"/>
      <c r="HK181" s="45"/>
      <c r="HL181" s="45"/>
      <c r="HM181" s="45"/>
      <c r="HN181" s="45"/>
      <c r="HO181" s="45"/>
      <c r="HP181" s="45"/>
      <c r="HQ181" s="45"/>
      <c r="HR181" s="45"/>
      <c r="HS181" s="45"/>
      <c r="HT181" s="45"/>
      <c r="HU181" s="45"/>
      <c r="HV181" s="45"/>
      <c r="HW181" s="45"/>
      <c r="HX181" s="45"/>
      <c r="HY181" s="45"/>
      <c r="HZ181" s="45"/>
      <c r="IA181" s="50"/>
      <c r="IB181" s="50"/>
      <c r="IC181" s="38"/>
      <c r="ID181" s="38"/>
      <c r="IE181" s="38"/>
      <c r="IF181" s="38"/>
      <c r="IG181" s="38"/>
      <c r="IH181" s="38"/>
      <c r="II181" s="38"/>
      <c r="IJ181" s="38"/>
      <c r="IK181" s="38"/>
      <c r="IL181" s="38"/>
      <c r="IM181" s="38"/>
      <c r="IN181" s="38"/>
      <c r="IO181" s="38"/>
      <c r="IP181" s="38"/>
      <c r="IQ181" s="38"/>
      <c r="IR181" s="38"/>
      <c r="IS181" s="38"/>
      <c r="IT181" s="38"/>
      <c r="IU181" s="38"/>
      <c r="IV181" s="38"/>
      <c r="IW181" s="38"/>
      <c r="IX181" s="38"/>
      <c r="IY181" s="38"/>
      <c r="IZ181" s="38"/>
      <c r="JA181" s="38"/>
      <c r="JB181" s="38"/>
      <c r="JC181" s="38"/>
      <c r="JD181" s="38"/>
      <c r="JE181" s="38"/>
      <c r="JF181" s="38"/>
      <c r="JG181" s="38"/>
      <c r="JH181" s="38"/>
      <c r="JI181" s="38"/>
      <c r="JJ181" s="38"/>
      <c r="JK181" s="38"/>
      <c r="JL181" s="38"/>
      <c r="JM181" s="38"/>
      <c r="JN181" s="38"/>
      <c r="JO181" s="38"/>
      <c r="JP181" s="38"/>
      <c r="JQ181" s="38"/>
      <c r="JR181" s="38"/>
      <c r="JS181" s="38"/>
      <c r="JT181" s="38"/>
      <c r="JU181" s="38"/>
      <c r="JV181" s="38"/>
      <c r="JW181" s="38"/>
      <c r="JX181" s="38"/>
      <c r="JY181" s="38"/>
      <c r="JZ181" s="38"/>
      <c r="KA181" s="38"/>
      <c r="KB181" s="38"/>
      <c r="KC181" s="38"/>
      <c r="KD181" s="38"/>
      <c r="KE181" s="38"/>
      <c r="KF181" s="38"/>
      <c r="KG181" s="38"/>
      <c r="KH181" s="38"/>
      <c r="KI181" s="38"/>
      <c r="KJ181" s="38"/>
      <c r="KK181" s="38"/>
      <c r="KL181" s="38"/>
      <c r="KM181" s="38"/>
      <c r="KN181" s="38"/>
      <c r="KO181" s="38"/>
      <c r="KP181" s="38"/>
      <c r="KQ181" s="38"/>
      <c r="KR181" s="38"/>
      <c r="KS181" s="38"/>
      <c r="KT181" s="38"/>
      <c r="KU181" s="38"/>
      <c r="KV181" s="38"/>
      <c r="KW181" s="38"/>
      <c r="KX181" s="38"/>
      <c r="KY181" s="38"/>
      <c r="KZ181" s="38"/>
      <c r="LA181" s="38"/>
      <c r="LB181" s="38"/>
      <c r="LC181" s="38"/>
      <c r="LD181" s="38"/>
      <c r="LE181" s="38"/>
      <c r="LF181" s="38"/>
      <c r="LG181" s="38"/>
      <c r="LH181" s="38"/>
      <c r="LI181" s="38"/>
      <c r="LJ181" s="38"/>
      <c r="LK181" s="38"/>
      <c r="LL181" s="38"/>
      <c r="LM181" s="38"/>
      <c r="LN181" s="38"/>
      <c r="LO181" s="38"/>
      <c r="LP181" s="38"/>
      <c r="LQ181" s="38"/>
      <c r="LR181" s="38"/>
      <c r="LS181" s="38"/>
      <c r="LT181" s="38"/>
      <c r="LU181" s="38"/>
      <c r="LV181" s="38"/>
      <c r="LW181" s="38"/>
      <c r="LX181" s="38"/>
      <c r="LY181" s="38"/>
      <c r="LZ181" s="38"/>
      <c r="MA181" s="38"/>
      <c r="MB181" s="38"/>
      <c r="MC181" s="38"/>
      <c r="MD181" s="38"/>
      <c r="ME181" s="38"/>
      <c r="MF181" s="38"/>
      <c r="MG181" s="38"/>
      <c r="MH181" s="38"/>
      <c r="MI181" s="38"/>
      <c r="MJ181" s="38"/>
      <c r="MK181" s="38"/>
      <c r="ML181" s="38"/>
      <c r="MM181" s="38"/>
      <c r="MN181" s="38"/>
      <c r="MO181" s="38"/>
      <c r="MP181" s="38"/>
      <c r="MQ181" s="38"/>
      <c r="MR181" s="38"/>
      <c r="MS181" s="38"/>
      <c r="MT181" s="38"/>
      <c r="MU181" s="38"/>
      <c r="MV181" s="38"/>
      <c r="MW181" s="38"/>
      <c r="MX181" s="38"/>
      <c r="MY181" s="38"/>
      <c r="MZ181" s="38"/>
      <c r="NA181" s="38"/>
      <c r="NB181" s="38"/>
      <c r="NC181" s="38"/>
      <c r="ND181" s="38"/>
      <c r="NE181" s="38"/>
      <c r="NF181" s="38"/>
      <c r="NG181" s="38"/>
      <c r="NH181" s="38"/>
      <c r="NI181" s="38"/>
      <c r="NJ181" s="38"/>
      <c r="NK181" s="38"/>
      <c r="NL181" s="38"/>
      <c r="NM181" s="38"/>
      <c r="NN181" s="38"/>
      <c r="NO181" s="38"/>
      <c r="NP181" s="38"/>
      <c r="NQ181" s="38"/>
      <c r="NR181" s="38"/>
      <c r="NS181" s="38"/>
      <c r="NT181" s="38"/>
      <c r="NU181" s="38"/>
      <c r="NV181" s="38"/>
      <c r="NW181" s="38"/>
      <c r="NX181" s="38"/>
      <c r="NY181" s="38"/>
      <c r="NZ181" s="38"/>
      <c r="OA181" s="38"/>
      <c r="OB181" s="38"/>
      <c r="OC181" s="38"/>
      <c r="OD181" s="38"/>
      <c r="OE181" s="38"/>
      <c r="OF181" s="38"/>
      <c r="OG181" s="38"/>
      <c r="OH181" s="38"/>
      <c r="OI181" s="38"/>
      <c r="OJ181" s="38"/>
      <c r="OK181" s="38"/>
      <c r="OL181" s="38"/>
      <c r="OM181" s="38"/>
      <c r="ON181" s="38"/>
      <c r="OO181" s="38"/>
      <c r="OP181" s="38"/>
      <c r="OQ181" s="38"/>
      <c r="OR181" s="38"/>
      <c r="OS181" s="38"/>
      <c r="OT181" s="38"/>
      <c r="OU181" s="38"/>
      <c r="OV181" s="38"/>
      <c r="OW181" s="38"/>
      <c r="OX181" s="38"/>
      <c r="OY181" s="38"/>
      <c r="OZ181" s="38"/>
      <c r="PA181" s="38"/>
      <c r="PB181" s="38"/>
      <c r="PC181" s="38"/>
      <c r="PD181" s="38"/>
      <c r="PE181" s="38"/>
      <c r="PF181" s="38"/>
      <c r="PG181" s="38"/>
      <c r="PH181" s="38"/>
      <c r="PI181" s="38"/>
      <c r="PJ181" s="38"/>
      <c r="PK181" s="38"/>
      <c r="PL181" s="38"/>
      <c r="PM181" s="38"/>
      <c r="PN181" s="38"/>
      <c r="PO181" s="38"/>
      <c r="PP181" s="38"/>
      <c r="PQ181" s="38"/>
      <c r="PR181" s="38"/>
      <c r="PS181" s="38"/>
      <c r="PT181" s="38"/>
      <c r="PU181" s="38"/>
      <c r="PV181" s="38"/>
      <c r="PW181" s="38"/>
      <c r="PX181" s="38"/>
      <c r="PY181" s="38"/>
      <c r="PZ181" s="38"/>
      <c r="QA181" s="38"/>
      <c r="QB181" s="38"/>
      <c r="QC181" s="38"/>
      <c r="QD181" s="38"/>
      <c r="QE181" s="38"/>
      <c r="QF181" s="38"/>
      <c r="QG181" s="38"/>
      <c r="QH181" s="38"/>
      <c r="QI181" s="38"/>
      <c r="QJ181" s="38"/>
      <c r="QK181" s="38"/>
      <c r="QL181" s="38"/>
      <c r="QM181" s="38"/>
      <c r="QN181" s="38"/>
      <c r="QO181" s="38"/>
      <c r="QP181" s="38"/>
      <c r="QQ181" s="38"/>
      <c r="QR181" s="38"/>
      <c r="QS181" s="38"/>
      <c r="QT181" s="38"/>
      <c r="QU181" s="38"/>
      <c r="QV181" s="38"/>
      <c r="QW181" s="38"/>
      <c r="QX181" s="38"/>
      <c r="QY181" s="38"/>
      <c r="QZ181" s="38"/>
      <c r="RA181" s="38"/>
      <c r="RB181" s="38"/>
      <c r="RC181" s="38"/>
      <c r="RD181" s="38"/>
      <c r="RE181" s="38"/>
      <c r="RF181" s="38"/>
      <c r="RG181" s="38"/>
      <c r="RH181" s="38"/>
      <c r="RI181" s="38"/>
      <c r="RJ181" s="38"/>
      <c r="RK181" s="38"/>
      <c r="RL181" s="38"/>
      <c r="RM181" s="38"/>
      <c r="RN181" s="38"/>
      <c r="RO181" s="38"/>
      <c r="RP181" s="38"/>
      <c r="RQ181" s="38"/>
      <c r="RR181" s="38"/>
      <c r="RS181" s="38"/>
      <c r="RT181" s="38"/>
      <c r="RU181" s="38"/>
      <c r="RV181" s="38"/>
      <c r="RW181" s="38"/>
      <c r="RX181" s="38"/>
      <c r="RY181" s="38"/>
      <c r="RZ181" s="38"/>
      <c r="SA181" s="38"/>
      <c r="SB181" s="38"/>
      <c r="SC181" s="38"/>
      <c r="SD181" s="38"/>
      <c r="SE181" s="38"/>
      <c r="SF181" s="38"/>
      <c r="SG181" s="38"/>
      <c r="SH181" s="38"/>
      <c r="SI181" s="38"/>
      <c r="SJ181" s="38"/>
      <c r="SK181" s="38"/>
      <c r="SL181" s="38"/>
      <c r="SM181" s="38"/>
      <c r="SN181" s="38"/>
      <c r="SO181" s="38"/>
      <c r="SP181" s="38"/>
      <c r="SQ181" s="38"/>
      <c r="SR181" s="38"/>
      <c r="SS181" s="38"/>
      <c r="ST181" s="38"/>
      <c r="SU181" s="38"/>
      <c r="SV181" s="38"/>
      <c r="SW181" s="38"/>
      <c r="SX181" s="38"/>
      <c r="SY181" s="38"/>
      <c r="SZ181" s="38"/>
      <c r="TA181" s="38"/>
      <c r="TB181" s="38"/>
      <c r="TC181" s="38"/>
      <c r="TD181" s="38"/>
      <c r="TE181" s="38"/>
      <c r="TF181" s="38"/>
      <c r="TG181" s="38"/>
      <c r="TH181" s="38"/>
      <c r="TI181" s="38"/>
      <c r="TJ181" s="38"/>
      <c r="TK181" s="38"/>
      <c r="TL181" s="38"/>
      <c r="TM181" s="38"/>
      <c r="TN181" s="38"/>
      <c r="TO181" s="38"/>
      <c r="TP181" s="38"/>
      <c r="TQ181" s="38"/>
      <c r="TR181" s="38"/>
      <c r="TS181" s="38"/>
      <c r="TT181" s="38"/>
      <c r="TU181" s="38"/>
      <c r="TV181" s="38"/>
      <c r="TW181" s="38"/>
      <c r="TX181" s="38"/>
      <c r="TY181" s="38"/>
      <c r="TZ181" s="38"/>
      <c r="UA181" s="38"/>
      <c r="UB181" s="38"/>
      <c r="UC181" s="38"/>
      <c r="UD181" s="38"/>
      <c r="UE181" s="38"/>
      <c r="UF181" s="38"/>
      <c r="UG181" s="38"/>
      <c r="UH181" s="38"/>
      <c r="UI181" s="38"/>
      <c r="UJ181" s="38"/>
      <c r="UK181" s="38"/>
      <c r="UL181" s="38"/>
      <c r="UM181" s="38"/>
      <c r="UN181" s="38"/>
      <c r="UO181" s="38"/>
      <c r="UP181" s="38"/>
      <c r="UQ181" s="38"/>
      <c r="UR181" s="38"/>
      <c r="US181" s="38"/>
      <c r="UT181" s="38"/>
      <c r="UU181" s="38"/>
      <c r="UV181" s="38"/>
      <c r="UW181" s="38"/>
      <c r="UX181" s="38"/>
      <c r="UY181" s="38"/>
      <c r="UZ181" s="38"/>
      <c r="VA181" s="38"/>
      <c r="VB181" s="38"/>
      <c r="VC181" s="38"/>
      <c r="VD181" s="38"/>
      <c r="VE181" s="38"/>
      <c r="VF181" s="38"/>
      <c r="VG181" s="38"/>
      <c r="VH181" s="38"/>
      <c r="VI181" s="38"/>
      <c r="VJ181" s="38"/>
      <c r="VK181" s="38"/>
      <c r="VL181" s="38"/>
      <c r="VM181" s="38"/>
      <c r="VN181" s="38"/>
      <c r="VO181" s="38"/>
      <c r="VP181" s="38"/>
      <c r="VQ181" s="38"/>
      <c r="VR181" s="38"/>
      <c r="VS181" s="38"/>
      <c r="VT181" s="38"/>
      <c r="VU181" s="38"/>
      <c r="VV181" s="38"/>
      <c r="VW181" s="38"/>
      <c r="VX181" s="38"/>
      <c r="VY181" s="38"/>
      <c r="VZ181" s="38"/>
      <c r="WA181" s="38"/>
      <c r="WB181" s="38"/>
      <c r="WC181" s="38"/>
      <c r="WD181" s="38"/>
      <c r="WE181" s="38"/>
      <c r="WF181" s="38"/>
      <c r="WG181" s="38"/>
      <c r="WH181" s="38"/>
      <c r="WI181" s="38"/>
      <c r="WJ181" s="38"/>
      <c r="WK181" s="38"/>
      <c r="WL181" s="38"/>
      <c r="WM181" s="38"/>
      <c r="WN181" s="38"/>
      <c r="WO181" s="38"/>
      <c r="WP181" s="38"/>
      <c r="WQ181" s="38"/>
      <c r="WR181" s="38"/>
      <c r="WS181" s="38"/>
      <c r="WT181" s="38"/>
      <c r="WU181" s="38"/>
      <c r="WV181" s="38"/>
      <c r="WW181" s="38"/>
      <c r="WX181" s="38"/>
      <c r="WY181" s="38"/>
      <c r="WZ181" s="38"/>
      <c r="XA181" s="38"/>
      <c r="XB181" s="38"/>
      <c r="XC181" s="38"/>
      <c r="XD181" s="38"/>
      <c r="XE181" s="38"/>
      <c r="XF181" s="38"/>
      <c r="XG181" s="38"/>
      <c r="XH181" s="38"/>
      <c r="XI181" s="38"/>
      <c r="XJ181" s="38"/>
      <c r="XK181" s="38"/>
      <c r="XL181" s="38"/>
      <c r="XM181" s="38"/>
      <c r="XN181" s="38"/>
      <c r="XO181" s="38"/>
      <c r="XP181" s="38"/>
      <c r="XQ181" s="38"/>
      <c r="XR181" s="38"/>
      <c r="XS181" s="38"/>
      <c r="XT181" s="38"/>
      <c r="XU181" s="38"/>
      <c r="XV181" s="38"/>
      <c r="XW181" s="38"/>
      <c r="XX181" s="38"/>
      <c r="XY181" s="38"/>
      <c r="XZ181" s="38"/>
      <c r="YA181" s="38"/>
      <c r="YB181" s="38"/>
      <c r="YC181" s="38"/>
      <c r="YD181" s="38"/>
      <c r="YE181" s="38"/>
      <c r="YF181" s="38"/>
      <c r="YG181" s="38"/>
      <c r="YH181" s="38"/>
      <c r="YI181" s="38"/>
      <c r="YJ181" s="38"/>
      <c r="YK181" s="38"/>
      <c r="YL181" s="38"/>
      <c r="YM181" s="38"/>
      <c r="YN181" s="38"/>
      <c r="YO181" s="38"/>
      <c r="YP181" s="38"/>
      <c r="YQ181" s="38"/>
      <c r="YR181" s="38"/>
    </row>
    <row r="182" spans="1:668" ht="18" customHeight="1" x14ac:dyDescent="0.25">
      <c r="A182" s="41" t="s">
        <v>14</v>
      </c>
      <c r="B182" s="12">
        <v>3</v>
      </c>
      <c r="C182" s="7"/>
      <c r="D182" s="41"/>
      <c r="E182" s="41"/>
      <c r="F182" s="148">
        <f t="shared" ref="F182:L182" si="24">SUM(F180:F181)+F179</f>
        <v>207000</v>
      </c>
      <c r="G182" s="163">
        <f t="shared" si="24"/>
        <v>5940.9</v>
      </c>
      <c r="H182" s="148">
        <f t="shared" si="24"/>
        <v>10688.17</v>
      </c>
      <c r="I182" s="148">
        <f t="shared" si="24"/>
        <v>6292.8</v>
      </c>
      <c r="J182" s="148">
        <f t="shared" si="24"/>
        <v>3934.75</v>
      </c>
      <c r="K182" s="148">
        <f t="shared" si="24"/>
        <v>26856.62</v>
      </c>
      <c r="L182" s="163">
        <f t="shared" si="24"/>
        <v>180143.38</v>
      </c>
      <c r="AG182" s="45"/>
      <c r="AH182" s="45"/>
      <c r="AI182" s="45"/>
      <c r="AJ182" s="45"/>
      <c r="AK182" s="45"/>
      <c r="AL182" s="45"/>
      <c r="AM182" s="45"/>
      <c r="AN182" s="45"/>
      <c r="AO182" s="45"/>
      <c r="AP182" s="45"/>
      <c r="AQ182" s="45"/>
      <c r="AT182" s="45"/>
      <c r="AU182" s="45"/>
      <c r="AV182" s="45"/>
      <c r="AW182" s="45"/>
      <c r="AX182" s="45"/>
      <c r="AY182" s="45"/>
      <c r="AZ182" s="45"/>
      <c r="BA182" s="45"/>
      <c r="BB182" s="45"/>
      <c r="BC182" s="45"/>
      <c r="BD182" s="45"/>
      <c r="BE182" s="45"/>
      <c r="BF182" s="45"/>
      <c r="BG182" s="45"/>
      <c r="BH182" s="45"/>
      <c r="BI182" s="45"/>
      <c r="BJ182" s="45"/>
      <c r="BK182" s="45"/>
      <c r="BL182" s="45"/>
      <c r="BM182" s="45"/>
      <c r="BN182" s="45"/>
      <c r="BO182" s="45"/>
      <c r="BP182" s="45"/>
      <c r="BQ182" s="45"/>
      <c r="BR182" s="45"/>
      <c r="BS182" s="45"/>
      <c r="BT182" s="45"/>
      <c r="BU182" s="45"/>
      <c r="BV182" s="45"/>
      <c r="BW182" s="45"/>
      <c r="BX182" s="45"/>
      <c r="BY182" s="45"/>
      <c r="BZ182" s="45"/>
      <c r="CA182" s="45"/>
      <c r="CB182" s="45"/>
      <c r="CC182" s="45"/>
      <c r="CD182" s="45"/>
      <c r="CE182" s="45"/>
      <c r="CF182" s="45"/>
      <c r="CG182" s="45"/>
      <c r="CH182" s="45"/>
      <c r="CI182" s="45"/>
      <c r="CJ182" s="45"/>
      <c r="CK182" s="45"/>
      <c r="CL182" s="45"/>
      <c r="CM182" s="45"/>
      <c r="CN182" s="45"/>
      <c r="CO182" s="45"/>
      <c r="CP182" s="45"/>
      <c r="CQ182" s="45"/>
      <c r="CR182" s="45"/>
      <c r="CS182" s="45"/>
      <c r="CT182" s="45"/>
      <c r="CU182" s="45"/>
      <c r="CV182" s="45"/>
      <c r="CW182" s="45"/>
      <c r="CX182" s="45"/>
      <c r="CY182" s="45"/>
      <c r="CZ182" s="45"/>
      <c r="DA182" s="45"/>
      <c r="DB182" s="45"/>
      <c r="DC182" s="45"/>
      <c r="DD182" s="45"/>
      <c r="DE182" s="45"/>
      <c r="DF182" s="45"/>
      <c r="DG182" s="45"/>
      <c r="DH182" s="45"/>
      <c r="DI182" s="45"/>
      <c r="DJ182" s="45"/>
      <c r="DK182" s="45"/>
      <c r="DL182" s="45"/>
      <c r="DM182" s="45"/>
      <c r="DN182" s="45"/>
      <c r="DO182" s="45"/>
      <c r="DP182" s="45"/>
      <c r="DQ182" s="45"/>
      <c r="DR182" s="45"/>
      <c r="DS182" s="45"/>
      <c r="DT182" s="45"/>
      <c r="DU182" s="45"/>
      <c r="DV182" s="45"/>
      <c r="DW182" s="45"/>
      <c r="DX182" s="45"/>
      <c r="DY182" s="45"/>
      <c r="DZ182" s="45"/>
      <c r="EA182" s="45"/>
      <c r="EB182" s="45"/>
      <c r="EC182" s="45"/>
      <c r="ED182" s="45"/>
      <c r="EE182" s="45"/>
      <c r="EF182" s="45"/>
      <c r="EG182" s="45"/>
      <c r="EH182" s="45"/>
      <c r="EI182" s="45"/>
      <c r="EJ182" s="45"/>
      <c r="EK182" s="45"/>
      <c r="EL182" s="45"/>
      <c r="EM182" s="45"/>
      <c r="EN182" s="45"/>
      <c r="EO182" s="45"/>
      <c r="EP182" s="45"/>
      <c r="EQ182" s="45"/>
      <c r="ER182" s="45"/>
      <c r="ES182" s="45"/>
      <c r="ET182" s="45"/>
      <c r="EU182" s="45"/>
      <c r="EV182" s="45"/>
      <c r="EW182" s="45"/>
      <c r="EX182" s="45"/>
      <c r="EY182" s="45"/>
      <c r="EZ182" s="45"/>
      <c r="FA182" s="45"/>
      <c r="FB182" s="45"/>
      <c r="FC182" s="45"/>
      <c r="FD182" s="45"/>
      <c r="FE182" s="45"/>
      <c r="FF182" s="45"/>
      <c r="FG182" s="45"/>
      <c r="FH182" s="45"/>
      <c r="FI182" s="45"/>
      <c r="FJ182" s="45"/>
      <c r="FK182" s="45"/>
      <c r="FL182" s="45"/>
      <c r="FM182" s="45"/>
      <c r="FN182" s="45"/>
      <c r="FO182" s="45"/>
      <c r="FP182" s="45"/>
      <c r="FQ182" s="45"/>
      <c r="FR182" s="45"/>
      <c r="FS182" s="45"/>
      <c r="FT182" s="45"/>
      <c r="FU182" s="45"/>
      <c r="FV182" s="45"/>
      <c r="FW182" s="45"/>
      <c r="FX182" s="45"/>
      <c r="FY182" s="45"/>
      <c r="FZ182" s="45"/>
      <c r="GA182" s="45"/>
      <c r="GB182" s="45"/>
      <c r="GC182" s="45"/>
      <c r="GD182" s="45"/>
      <c r="GE182" s="45"/>
      <c r="GF182" s="45"/>
      <c r="GG182" s="45"/>
      <c r="GH182" s="45"/>
      <c r="GI182" s="45"/>
      <c r="GJ182" s="45"/>
      <c r="GK182" s="45"/>
      <c r="GL182" s="45"/>
      <c r="GM182" s="45"/>
      <c r="GN182" s="45"/>
      <c r="GO182" s="45"/>
      <c r="GP182" s="45"/>
      <c r="GQ182" s="45"/>
      <c r="GR182" s="45"/>
      <c r="GS182" s="45"/>
      <c r="GT182" s="45"/>
      <c r="GU182" s="45"/>
      <c r="GV182" s="45"/>
      <c r="GW182" s="45"/>
      <c r="GX182" s="45"/>
      <c r="GY182" s="45"/>
      <c r="GZ182" s="45"/>
      <c r="HA182" s="45"/>
      <c r="HB182" s="45"/>
      <c r="HC182" s="45"/>
      <c r="HD182" s="45"/>
      <c r="HE182" s="45"/>
      <c r="HF182" s="45"/>
      <c r="HG182" s="45"/>
      <c r="HH182" s="45"/>
      <c r="HI182" s="45"/>
      <c r="HJ182" s="45"/>
      <c r="HK182" s="45"/>
      <c r="HL182" s="45"/>
      <c r="HM182" s="45"/>
      <c r="HN182" s="45"/>
      <c r="HO182" s="45"/>
      <c r="HP182" s="45"/>
      <c r="HQ182" s="45"/>
      <c r="HR182" s="45"/>
      <c r="HS182" s="45"/>
      <c r="HT182" s="45"/>
      <c r="HU182" s="45"/>
      <c r="HV182" s="45"/>
      <c r="HW182" s="45"/>
      <c r="HX182" s="45"/>
      <c r="HY182" s="45"/>
      <c r="HZ182" s="45"/>
      <c r="IA182" s="50"/>
      <c r="IB182" s="50"/>
    </row>
    <row r="183" spans="1:668" x14ac:dyDescent="0.25">
      <c r="A183" s="45"/>
    </row>
    <row r="184" spans="1:668" x14ac:dyDescent="0.25">
      <c r="A184" s="37" t="s">
        <v>67</v>
      </c>
      <c r="B184" s="3"/>
      <c r="C184" s="42"/>
      <c r="D184" s="38"/>
      <c r="E184" s="38"/>
      <c r="AG184" s="45"/>
      <c r="AH184" s="45"/>
      <c r="AI184" s="45"/>
      <c r="AJ184" s="45"/>
      <c r="AK184" s="45"/>
      <c r="AL184" s="45"/>
      <c r="AM184" s="45"/>
      <c r="AN184" s="45"/>
      <c r="AO184" s="45"/>
      <c r="AP184" s="45"/>
      <c r="AQ184" s="45"/>
    </row>
    <row r="185" spans="1:668" x14ac:dyDescent="0.25">
      <c r="A185" s="4" t="s">
        <v>51</v>
      </c>
      <c r="B185" s="5" t="s">
        <v>16</v>
      </c>
      <c r="C185" s="6" t="s">
        <v>74</v>
      </c>
      <c r="D185" s="10">
        <v>44197</v>
      </c>
      <c r="E185" s="10" t="s">
        <v>114</v>
      </c>
      <c r="F185" s="132">
        <v>86000</v>
      </c>
      <c r="G185" s="176">
        <f t="shared" ref="G185" si="25">F185*0.0287</f>
        <v>2468.1999999999998</v>
      </c>
      <c r="H185" s="183">
        <v>8812.2199999999993</v>
      </c>
      <c r="I185" s="183">
        <f t="shared" ref="I185" si="26">F185*0.0304</f>
        <v>2614.4</v>
      </c>
      <c r="J185" s="183">
        <v>25</v>
      </c>
      <c r="K185" s="183">
        <v>13919.82</v>
      </c>
      <c r="L185" s="176">
        <v>72080.179999999993</v>
      </c>
      <c r="AG185" s="45"/>
      <c r="AH185" s="45"/>
      <c r="AI185" s="45"/>
      <c r="AJ185" s="45"/>
      <c r="AK185" s="45"/>
      <c r="AL185" s="45"/>
      <c r="AM185" s="45"/>
      <c r="AN185" s="45"/>
      <c r="AO185" s="45"/>
      <c r="AP185" s="45"/>
      <c r="AQ185" s="45"/>
      <c r="IC185" s="45"/>
      <c r="ID185" s="45"/>
      <c r="IE185" s="45"/>
      <c r="IF185" s="45"/>
      <c r="IG185" s="45"/>
      <c r="IH185" s="45"/>
      <c r="II185" s="45"/>
      <c r="IJ185" s="45"/>
      <c r="IK185" s="45"/>
      <c r="IL185" s="45"/>
      <c r="IM185" s="45"/>
      <c r="IN185" s="45"/>
      <c r="IO185" s="45"/>
      <c r="IP185" s="45"/>
      <c r="IQ185" s="45"/>
      <c r="IR185" s="45"/>
      <c r="IS185" s="45"/>
      <c r="IT185" s="45"/>
      <c r="IU185" s="45"/>
      <c r="IV185" s="45"/>
      <c r="IW185" s="45"/>
      <c r="IX185" s="45"/>
      <c r="IY185" s="45"/>
      <c r="IZ185" s="45"/>
      <c r="JA185" s="45"/>
      <c r="JB185" s="45"/>
      <c r="JC185" s="45"/>
      <c r="JD185" s="45"/>
      <c r="JE185" s="45"/>
      <c r="JF185" s="45"/>
      <c r="JG185" s="45"/>
      <c r="JH185" s="45"/>
      <c r="JI185" s="45"/>
      <c r="JJ185" s="45"/>
      <c r="JK185" s="45"/>
      <c r="JL185" s="45"/>
      <c r="JM185" s="45"/>
      <c r="JN185" s="45"/>
      <c r="JO185" s="45"/>
      <c r="JP185" s="45"/>
      <c r="JQ185" s="45"/>
      <c r="JR185" s="45"/>
      <c r="JS185" s="45"/>
      <c r="JT185" s="45"/>
      <c r="JU185" s="45"/>
      <c r="JV185" s="45"/>
      <c r="JW185" s="45"/>
      <c r="JX185" s="45"/>
      <c r="JY185" s="45"/>
      <c r="JZ185" s="45"/>
      <c r="KA185" s="45"/>
      <c r="KB185" s="45"/>
      <c r="KC185" s="45"/>
      <c r="KD185" s="45"/>
      <c r="KE185" s="45"/>
      <c r="KF185" s="45"/>
      <c r="KG185" s="45"/>
      <c r="KH185" s="45"/>
      <c r="KI185" s="45"/>
      <c r="KJ185" s="45"/>
      <c r="KK185" s="45"/>
      <c r="KL185" s="45"/>
      <c r="KM185" s="45"/>
      <c r="KN185" s="45"/>
      <c r="KO185" s="45"/>
      <c r="KP185" s="45"/>
      <c r="KQ185" s="45"/>
      <c r="KR185" s="45"/>
      <c r="KS185" s="45"/>
      <c r="KT185" s="45"/>
      <c r="KU185" s="45"/>
      <c r="KV185" s="45"/>
      <c r="KW185" s="45"/>
      <c r="KX185" s="45"/>
      <c r="KY185" s="45"/>
      <c r="KZ185" s="45"/>
      <c r="LA185" s="45"/>
      <c r="LB185" s="45"/>
      <c r="LC185" s="45"/>
      <c r="LD185" s="45"/>
      <c r="LE185" s="45"/>
      <c r="LF185" s="45"/>
      <c r="LG185" s="45"/>
      <c r="LH185" s="45"/>
      <c r="LI185" s="45"/>
      <c r="LJ185" s="45"/>
      <c r="LK185" s="45"/>
      <c r="LL185" s="45"/>
      <c r="LM185" s="45"/>
      <c r="LN185" s="45"/>
      <c r="LO185" s="45"/>
      <c r="LP185" s="45"/>
      <c r="LQ185" s="45"/>
      <c r="LR185" s="45"/>
      <c r="LS185" s="45"/>
      <c r="LT185" s="45"/>
      <c r="LU185" s="45"/>
      <c r="LV185" s="45"/>
      <c r="LW185" s="45"/>
      <c r="LX185" s="45"/>
      <c r="LY185" s="45"/>
      <c r="LZ185" s="45"/>
      <c r="MA185" s="45"/>
      <c r="MB185" s="45"/>
      <c r="MC185" s="45"/>
      <c r="MD185" s="45"/>
      <c r="ME185" s="45"/>
      <c r="MF185" s="45"/>
      <c r="MG185" s="45"/>
      <c r="MH185" s="45"/>
      <c r="MI185" s="45"/>
      <c r="MJ185" s="45"/>
      <c r="MK185" s="45"/>
      <c r="ML185" s="45"/>
      <c r="MM185" s="45"/>
      <c r="MN185" s="45"/>
      <c r="MO185" s="45"/>
      <c r="MP185" s="45"/>
      <c r="MQ185" s="45"/>
      <c r="MR185" s="45"/>
      <c r="MS185" s="45"/>
      <c r="MT185" s="45"/>
      <c r="MU185" s="45"/>
      <c r="MV185" s="45"/>
      <c r="MW185" s="45"/>
      <c r="MX185" s="45"/>
      <c r="MY185" s="45"/>
      <c r="MZ185" s="45"/>
      <c r="NA185" s="45"/>
      <c r="NB185" s="45"/>
      <c r="NC185" s="45"/>
      <c r="ND185" s="45"/>
      <c r="NE185" s="45"/>
      <c r="NF185" s="45"/>
      <c r="NG185" s="45"/>
      <c r="NH185" s="45"/>
      <c r="NI185" s="45"/>
      <c r="NJ185" s="45"/>
      <c r="NK185" s="45"/>
      <c r="NL185" s="45"/>
      <c r="NM185" s="45"/>
      <c r="NN185" s="45"/>
      <c r="NO185" s="45"/>
      <c r="NP185" s="45"/>
      <c r="NQ185" s="45"/>
      <c r="NR185" s="45"/>
      <c r="NS185" s="45"/>
      <c r="NT185" s="45"/>
      <c r="NU185" s="45"/>
      <c r="NV185" s="45"/>
      <c r="NW185" s="45"/>
      <c r="NX185" s="45"/>
      <c r="NY185" s="45"/>
      <c r="NZ185" s="45"/>
      <c r="OA185" s="45"/>
      <c r="OB185" s="45"/>
      <c r="OC185" s="45"/>
      <c r="OD185" s="45"/>
      <c r="OE185" s="45"/>
      <c r="OF185" s="45"/>
      <c r="OG185" s="45"/>
      <c r="OH185" s="45"/>
      <c r="OI185" s="45"/>
      <c r="OJ185" s="45"/>
      <c r="OK185" s="45"/>
      <c r="OL185" s="45"/>
      <c r="OM185" s="45"/>
      <c r="ON185" s="45"/>
      <c r="OO185" s="45"/>
      <c r="OP185" s="45"/>
      <c r="OQ185" s="45"/>
      <c r="OR185" s="45"/>
      <c r="OS185" s="45"/>
      <c r="OT185" s="45"/>
      <c r="OU185" s="45"/>
      <c r="OV185" s="45"/>
      <c r="OW185" s="45"/>
      <c r="OX185" s="45"/>
      <c r="OY185" s="45"/>
      <c r="OZ185" s="45"/>
      <c r="PA185" s="45"/>
      <c r="PB185" s="45"/>
      <c r="PC185" s="45"/>
      <c r="PD185" s="45"/>
      <c r="PE185" s="45"/>
      <c r="PF185" s="45"/>
      <c r="PG185" s="45"/>
      <c r="PH185" s="45"/>
      <c r="PI185" s="45"/>
      <c r="PJ185" s="45"/>
      <c r="PK185" s="45"/>
      <c r="PL185" s="45"/>
      <c r="PM185" s="45"/>
      <c r="PN185" s="45"/>
      <c r="PO185" s="45"/>
      <c r="PP185" s="45"/>
      <c r="PQ185" s="45"/>
      <c r="PR185" s="45"/>
      <c r="PS185" s="45"/>
      <c r="PT185" s="45"/>
      <c r="PU185" s="45"/>
      <c r="PV185" s="45"/>
      <c r="PW185" s="45"/>
      <c r="PX185" s="45"/>
      <c r="PY185" s="45"/>
      <c r="PZ185" s="45"/>
      <c r="QA185" s="45"/>
      <c r="QB185" s="45"/>
      <c r="QC185" s="45"/>
      <c r="QD185" s="45"/>
      <c r="QE185" s="45"/>
      <c r="QF185" s="45"/>
      <c r="QG185" s="45"/>
      <c r="QH185" s="45"/>
      <c r="QI185" s="45"/>
      <c r="QJ185" s="45"/>
      <c r="QK185" s="45"/>
      <c r="QL185" s="45"/>
      <c r="QM185" s="45"/>
      <c r="QN185" s="45"/>
      <c r="QO185" s="45"/>
      <c r="QP185" s="45"/>
      <c r="QQ185" s="45"/>
      <c r="QR185" s="45"/>
      <c r="QS185" s="45"/>
      <c r="QT185" s="45"/>
      <c r="QU185" s="45"/>
      <c r="QV185" s="45"/>
      <c r="QW185" s="45"/>
      <c r="QX185" s="45"/>
      <c r="QY185" s="45"/>
      <c r="QZ185" s="45"/>
      <c r="RA185" s="45"/>
      <c r="RB185" s="45"/>
      <c r="RC185" s="45"/>
      <c r="RD185" s="45"/>
      <c r="RE185" s="45"/>
      <c r="RF185" s="45"/>
      <c r="RG185" s="45"/>
      <c r="RH185" s="45"/>
      <c r="RI185" s="45"/>
      <c r="RJ185" s="45"/>
      <c r="RK185" s="45"/>
      <c r="RL185" s="45"/>
      <c r="RM185" s="45"/>
      <c r="RN185" s="45"/>
      <c r="RO185" s="45"/>
      <c r="RP185" s="45"/>
      <c r="RQ185" s="45"/>
      <c r="RR185" s="45"/>
      <c r="RS185" s="45"/>
      <c r="RT185" s="45"/>
      <c r="RU185" s="45"/>
      <c r="RV185" s="45"/>
      <c r="RW185" s="45"/>
      <c r="RX185" s="45"/>
      <c r="RY185" s="45"/>
      <c r="RZ185" s="45"/>
      <c r="SA185" s="45"/>
      <c r="SB185" s="45"/>
      <c r="SC185" s="45"/>
      <c r="SD185" s="45"/>
      <c r="SE185" s="45"/>
      <c r="SF185" s="45"/>
      <c r="SG185" s="45"/>
      <c r="SH185" s="45"/>
      <c r="SI185" s="45"/>
      <c r="SJ185" s="45"/>
      <c r="SK185" s="45"/>
      <c r="SL185" s="45"/>
      <c r="SM185" s="45"/>
      <c r="SN185" s="45"/>
      <c r="SO185" s="45"/>
      <c r="SP185" s="45"/>
      <c r="SQ185" s="45"/>
      <c r="SR185" s="45"/>
      <c r="SS185" s="45"/>
      <c r="ST185" s="45"/>
      <c r="SU185" s="45"/>
      <c r="SV185" s="45"/>
      <c r="SW185" s="45"/>
      <c r="SX185" s="45"/>
      <c r="SY185" s="45"/>
      <c r="SZ185" s="45"/>
      <c r="TA185" s="45"/>
      <c r="TB185" s="45"/>
      <c r="TC185" s="45"/>
      <c r="TD185" s="45"/>
      <c r="TE185" s="45"/>
      <c r="TF185" s="45"/>
      <c r="TG185" s="45"/>
      <c r="TH185" s="45"/>
      <c r="TI185" s="45"/>
      <c r="TJ185" s="45"/>
      <c r="TK185" s="45"/>
      <c r="TL185" s="45"/>
      <c r="TM185" s="45"/>
      <c r="TN185" s="45"/>
      <c r="TO185" s="45"/>
      <c r="TP185" s="45"/>
      <c r="TQ185" s="45"/>
      <c r="TR185" s="45"/>
      <c r="TS185" s="45"/>
      <c r="TT185" s="45"/>
      <c r="TU185" s="45"/>
      <c r="TV185" s="45"/>
      <c r="TW185" s="45"/>
      <c r="TX185" s="45"/>
      <c r="TY185" s="45"/>
      <c r="TZ185" s="45"/>
      <c r="UA185" s="45"/>
      <c r="UB185" s="45"/>
      <c r="UC185" s="45"/>
      <c r="UD185" s="45"/>
      <c r="UE185" s="45"/>
      <c r="UF185" s="45"/>
      <c r="UG185" s="45"/>
      <c r="UH185" s="45"/>
      <c r="UI185" s="45"/>
      <c r="UJ185" s="45"/>
      <c r="UK185" s="45"/>
      <c r="UL185" s="45"/>
      <c r="UM185" s="45"/>
      <c r="UN185" s="45"/>
      <c r="UO185" s="45"/>
      <c r="UP185" s="45"/>
      <c r="UQ185" s="45"/>
      <c r="UR185" s="45"/>
      <c r="US185" s="45"/>
      <c r="UT185" s="45"/>
      <c r="UU185" s="45"/>
      <c r="UV185" s="45"/>
      <c r="UW185" s="45"/>
      <c r="UX185" s="45"/>
      <c r="UY185" s="45"/>
      <c r="UZ185" s="45"/>
      <c r="VA185" s="45"/>
      <c r="VB185" s="45"/>
      <c r="VC185" s="45"/>
      <c r="VD185" s="45"/>
      <c r="VE185" s="45"/>
      <c r="VF185" s="45"/>
      <c r="VG185" s="45"/>
      <c r="VH185" s="45"/>
      <c r="VI185" s="45"/>
      <c r="VJ185" s="45"/>
      <c r="VK185" s="45"/>
      <c r="VL185" s="45"/>
      <c r="VM185" s="45"/>
      <c r="VN185" s="45"/>
      <c r="VO185" s="45"/>
      <c r="VP185" s="45"/>
      <c r="VQ185" s="45"/>
      <c r="VR185" s="45"/>
      <c r="VS185" s="45"/>
      <c r="VT185" s="45"/>
      <c r="VU185" s="45"/>
      <c r="VV185" s="45"/>
      <c r="VW185" s="45"/>
      <c r="VX185" s="45"/>
      <c r="VY185" s="45"/>
      <c r="VZ185" s="45"/>
      <c r="WA185" s="45"/>
      <c r="WB185" s="45"/>
      <c r="WC185" s="45"/>
      <c r="WD185" s="45"/>
      <c r="WE185" s="45"/>
      <c r="WF185" s="45"/>
      <c r="WG185" s="45"/>
      <c r="WH185" s="45"/>
      <c r="WI185" s="45"/>
      <c r="WJ185" s="45"/>
      <c r="WK185" s="45"/>
      <c r="WL185" s="45"/>
      <c r="WM185" s="45"/>
      <c r="WN185" s="45"/>
      <c r="WO185" s="45"/>
      <c r="WP185" s="45"/>
      <c r="WQ185" s="45"/>
      <c r="WR185" s="45"/>
      <c r="WS185" s="45"/>
      <c r="WT185" s="45"/>
      <c r="WU185" s="45"/>
      <c r="WV185" s="45"/>
      <c r="WW185" s="45"/>
      <c r="WX185" s="45"/>
      <c r="WY185" s="45"/>
      <c r="WZ185" s="45"/>
      <c r="XA185" s="45"/>
      <c r="XB185" s="45"/>
      <c r="XC185" s="45"/>
      <c r="XD185" s="45"/>
      <c r="XE185" s="45"/>
      <c r="XF185" s="45"/>
      <c r="XG185" s="45"/>
      <c r="XH185" s="45"/>
      <c r="XI185" s="45"/>
      <c r="XJ185" s="45"/>
      <c r="XK185" s="45"/>
      <c r="XL185" s="45"/>
      <c r="XM185" s="45"/>
      <c r="XN185" s="45"/>
      <c r="XO185" s="45"/>
      <c r="XP185" s="45"/>
      <c r="XQ185" s="45"/>
      <c r="XR185" s="45"/>
      <c r="XS185" s="45"/>
      <c r="XT185" s="45"/>
      <c r="XU185" s="45"/>
      <c r="XV185" s="45"/>
      <c r="XW185" s="45"/>
      <c r="XX185" s="45"/>
      <c r="XY185" s="45"/>
      <c r="XZ185" s="45"/>
      <c r="YA185" s="45"/>
      <c r="YB185" s="45"/>
      <c r="YC185" s="45"/>
      <c r="YD185" s="45"/>
      <c r="YE185" s="45"/>
      <c r="YF185" s="45"/>
      <c r="YG185" s="45"/>
      <c r="YH185" s="45"/>
      <c r="YI185" s="45"/>
      <c r="YJ185" s="45"/>
      <c r="YK185" s="45"/>
      <c r="YL185" s="45"/>
      <c r="YM185" s="45"/>
      <c r="YN185" s="45"/>
      <c r="YO185" s="45"/>
      <c r="YP185" s="45"/>
      <c r="YQ185" s="45"/>
      <c r="YR185" s="45"/>
    </row>
    <row r="186" spans="1:668" x14ac:dyDescent="0.25">
      <c r="A186" s="4" t="s">
        <v>53</v>
      </c>
      <c r="B186" s="5" t="s">
        <v>16</v>
      </c>
      <c r="C186" s="6" t="s">
        <v>73</v>
      </c>
      <c r="D186" s="10">
        <v>44197</v>
      </c>
      <c r="E186" s="10" t="s">
        <v>114</v>
      </c>
      <c r="F186" s="132">
        <v>45000</v>
      </c>
      <c r="G186" s="176">
        <f t="shared" ref="G186:G194" si="27">F186*0.0287</f>
        <v>1291.5</v>
      </c>
      <c r="H186" s="183">
        <v>0</v>
      </c>
      <c r="I186" s="183">
        <f t="shared" ref="I186:I194" si="28">F186*0.0304</f>
        <v>1368</v>
      </c>
      <c r="J186" s="183">
        <v>25</v>
      </c>
      <c r="K186" s="183">
        <v>2684.5</v>
      </c>
      <c r="L186" s="176">
        <f t="shared" ref="L186:L194" si="29">F186-K186</f>
        <v>42315.5</v>
      </c>
      <c r="O186" s="45"/>
      <c r="P186" s="45"/>
      <c r="Q186" s="45"/>
      <c r="R186" s="45"/>
      <c r="S186" s="45"/>
      <c r="T186" s="45"/>
      <c r="U186" s="45"/>
      <c r="V186" s="45"/>
      <c r="W186" s="45"/>
      <c r="X186" s="45"/>
      <c r="Y186" s="45"/>
      <c r="Z186" s="45"/>
      <c r="AA186" s="45"/>
      <c r="AB186" s="45"/>
      <c r="AC186" s="45"/>
      <c r="AD186" s="45"/>
      <c r="AE186" s="45"/>
      <c r="AF186" s="45"/>
      <c r="AG186" s="45"/>
      <c r="AH186" s="45"/>
      <c r="AI186" s="45"/>
      <c r="AJ186" s="45"/>
      <c r="AK186" s="45"/>
      <c r="AL186" s="45"/>
      <c r="AM186" s="45"/>
      <c r="AN186" s="45"/>
      <c r="AO186" s="45"/>
      <c r="AP186" s="45"/>
      <c r="AQ186" s="45"/>
      <c r="AR186" s="45"/>
      <c r="AS186" s="45"/>
    </row>
    <row r="187" spans="1:668" x14ac:dyDescent="0.25">
      <c r="A187" s="4" t="s">
        <v>52</v>
      </c>
      <c r="B187" s="5" t="s">
        <v>16</v>
      </c>
      <c r="C187" s="6" t="s">
        <v>73</v>
      </c>
      <c r="D187" s="10">
        <v>44197</v>
      </c>
      <c r="E187" s="10" t="s">
        <v>114</v>
      </c>
      <c r="F187" s="132">
        <v>45000</v>
      </c>
      <c r="G187" s="176">
        <f t="shared" si="27"/>
        <v>1291.5</v>
      </c>
      <c r="H187" s="183">
        <v>0</v>
      </c>
      <c r="I187" s="183">
        <f t="shared" si="28"/>
        <v>1368</v>
      </c>
      <c r="J187" s="183">
        <v>25</v>
      </c>
      <c r="K187" s="183">
        <v>4034.62</v>
      </c>
      <c r="L187" s="176">
        <f t="shared" si="29"/>
        <v>40965.379999999997</v>
      </c>
      <c r="R187" s="45"/>
      <c r="S187" s="45"/>
      <c r="T187" s="45"/>
      <c r="U187" s="45"/>
      <c r="V187" s="45"/>
      <c r="W187" s="45"/>
      <c r="X187" s="45"/>
      <c r="Y187" s="45"/>
      <c r="Z187" s="45"/>
      <c r="AA187" s="45"/>
      <c r="AB187" s="45"/>
      <c r="AC187" s="45"/>
      <c r="AD187" s="45"/>
      <c r="AE187" s="45"/>
      <c r="AF187" s="45"/>
      <c r="AG187" s="45"/>
      <c r="AH187" s="45"/>
      <c r="AI187" s="45"/>
      <c r="AJ187" s="45"/>
      <c r="AK187" s="45"/>
      <c r="AL187" s="45"/>
      <c r="AM187" s="45"/>
      <c r="AN187" s="45"/>
      <c r="AO187" s="45"/>
      <c r="AP187" s="45"/>
      <c r="AQ187" s="45"/>
    </row>
    <row r="188" spans="1:668" x14ac:dyDescent="0.25">
      <c r="A188" s="4" t="s">
        <v>50</v>
      </c>
      <c r="B188" s="5" t="s">
        <v>16</v>
      </c>
      <c r="C188" s="6" t="s">
        <v>74</v>
      </c>
      <c r="D188" s="10">
        <v>44197</v>
      </c>
      <c r="E188" s="10" t="s">
        <v>114</v>
      </c>
      <c r="F188" s="132">
        <v>45000</v>
      </c>
      <c r="G188" s="176">
        <f t="shared" si="27"/>
        <v>1291.5</v>
      </c>
      <c r="H188" s="183">
        <v>0</v>
      </c>
      <c r="I188" s="183">
        <f t="shared" si="28"/>
        <v>1368</v>
      </c>
      <c r="J188" s="183">
        <v>1375.12</v>
      </c>
      <c r="K188" s="183">
        <v>3925.6</v>
      </c>
      <c r="L188" s="176">
        <f t="shared" si="29"/>
        <v>41074.400000000001</v>
      </c>
      <c r="O188" s="45"/>
      <c r="P188" s="45"/>
      <c r="Q188" s="45"/>
      <c r="R188" s="45"/>
      <c r="S188" s="45"/>
      <c r="T188" s="45"/>
      <c r="U188" s="45"/>
      <c r="V188" s="45"/>
      <c r="W188" s="45"/>
      <c r="X188" s="45"/>
      <c r="Y188" s="45"/>
      <c r="Z188" s="45"/>
      <c r="AA188" s="45"/>
      <c r="AB188" s="45"/>
      <c r="AC188" s="45"/>
      <c r="AD188" s="45"/>
      <c r="AE188" s="45"/>
      <c r="AF188" s="45"/>
      <c r="AG188" s="45"/>
      <c r="AH188" s="45"/>
      <c r="AI188" s="45"/>
      <c r="AJ188" s="45"/>
      <c r="AK188" s="45"/>
      <c r="AL188" s="45"/>
      <c r="AM188" s="45"/>
      <c r="AN188" s="45"/>
      <c r="AO188" s="45"/>
      <c r="AP188" s="45"/>
      <c r="AQ188" s="45"/>
      <c r="AR188" s="51"/>
      <c r="AS188" s="51"/>
    </row>
    <row r="189" spans="1:668" x14ac:dyDescent="0.25">
      <c r="A189" s="4" t="s">
        <v>130</v>
      </c>
      <c r="B189" s="5" t="s">
        <v>16</v>
      </c>
      <c r="C189" s="6" t="s">
        <v>74</v>
      </c>
      <c r="D189" s="10">
        <v>44197</v>
      </c>
      <c r="E189" s="10" t="s">
        <v>114</v>
      </c>
      <c r="F189" s="132">
        <v>45000</v>
      </c>
      <c r="G189" s="176">
        <f t="shared" si="27"/>
        <v>1291.5</v>
      </c>
      <c r="H189" s="183">
        <v>0</v>
      </c>
      <c r="I189" s="183">
        <f t="shared" si="28"/>
        <v>1368</v>
      </c>
      <c r="J189" s="183">
        <v>25</v>
      </c>
      <c r="K189" s="220">
        <v>2684.5</v>
      </c>
      <c r="L189" s="176">
        <f t="shared" si="29"/>
        <v>42315.5</v>
      </c>
      <c r="R189" s="45"/>
      <c r="S189" s="45"/>
      <c r="T189" s="45"/>
      <c r="U189" s="45"/>
      <c r="V189" s="45"/>
      <c r="W189" s="45"/>
      <c r="X189" s="45"/>
      <c r="Y189" s="45"/>
      <c r="Z189" s="45"/>
      <c r="AA189" s="45"/>
      <c r="AB189" s="45"/>
      <c r="AC189" s="45"/>
      <c r="AD189" s="45"/>
      <c r="AE189" s="45"/>
      <c r="AF189" s="45"/>
      <c r="AG189" s="45"/>
      <c r="AH189" s="45"/>
      <c r="AI189" s="45"/>
      <c r="AJ189" s="45"/>
      <c r="AK189" s="45"/>
      <c r="AL189" s="45"/>
      <c r="AM189" s="45"/>
      <c r="AN189" s="45"/>
      <c r="AO189" s="45"/>
      <c r="AP189" s="45"/>
      <c r="AQ189" s="45"/>
    </row>
    <row r="190" spans="1:668" x14ac:dyDescent="0.25">
      <c r="A190" s="4" t="s">
        <v>49</v>
      </c>
      <c r="B190" s="5" t="s">
        <v>16</v>
      </c>
      <c r="C190" s="6" t="s">
        <v>73</v>
      </c>
      <c r="D190" s="10">
        <v>44197</v>
      </c>
      <c r="E190" s="10" t="s">
        <v>114</v>
      </c>
      <c r="F190" s="132">
        <v>66000</v>
      </c>
      <c r="G190" s="176">
        <f t="shared" si="27"/>
        <v>1894.2</v>
      </c>
      <c r="H190" s="183">
        <v>0</v>
      </c>
      <c r="I190" s="183">
        <f t="shared" si="28"/>
        <v>2006.4</v>
      </c>
      <c r="J190" s="183">
        <v>1375.12</v>
      </c>
      <c r="K190" s="183">
        <v>4034.62</v>
      </c>
      <c r="L190" s="176">
        <f t="shared" si="29"/>
        <v>61965.38</v>
      </c>
      <c r="O190" s="45"/>
      <c r="P190" s="45"/>
      <c r="Q190" s="45"/>
      <c r="R190" s="45"/>
      <c r="S190" s="45"/>
      <c r="T190" s="45"/>
      <c r="U190" s="45"/>
      <c r="V190" s="45"/>
      <c r="W190" s="45"/>
      <c r="X190" s="45"/>
      <c r="Y190" s="45"/>
      <c r="Z190" s="45"/>
      <c r="AA190" s="45"/>
      <c r="AB190" s="45"/>
      <c r="AC190" s="45"/>
      <c r="AD190" s="45"/>
      <c r="AE190" s="45"/>
      <c r="AF190" s="45"/>
      <c r="AG190" s="45"/>
      <c r="AH190" s="45"/>
      <c r="AI190" s="45"/>
      <c r="AJ190" s="45"/>
      <c r="AK190" s="45"/>
      <c r="AL190" s="45"/>
      <c r="AM190" s="45"/>
      <c r="AN190" s="45"/>
      <c r="AO190" s="45"/>
      <c r="AP190" s="45"/>
      <c r="AQ190" s="45"/>
      <c r="AR190" s="45"/>
      <c r="AS190" s="45"/>
    </row>
    <row r="191" spans="1:668" x14ac:dyDescent="0.25">
      <c r="A191" s="4" t="s">
        <v>131</v>
      </c>
      <c r="B191" s="5" t="s">
        <v>17</v>
      </c>
      <c r="C191" s="6" t="s">
        <v>73</v>
      </c>
      <c r="D191" s="10">
        <v>44562</v>
      </c>
      <c r="E191" s="10" t="s">
        <v>114</v>
      </c>
      <c r="F191" s="132">
        <v>45000</v>
      </c>
      <c r="G191" s="176">
        <f t="shared" si="27"/>
        <v>1291.5</v>
      </c>
      <c r="H191" s="183">
        <v>1148.33</v>
      </c>
      <c r="I191" s="183">
        <f t="shared" si="28"/>
        <v>1368</v>
      </c>
      <c r="J191" s="183">
        <v>25</v>
      </c>
      <c r="K191" s="183">
        <v>3832.83</v>
      </c>
      <c r="L191" s="176">
        <v>41167.17</v>
      </c>
      <c r="O191" s="45"/>
      <c r="P191" s="45"/>
      <c r="Q191" s="45"/>
      <c r="R191" s="45"/>
      <c r="S191" s="45"/>
      <c r="T191" s="45"/>
      <c r="U191" s="45"/>
      <c r="V191" s="45"/>
      <c r="W191" s="45"/>
      <c r="X191" s="45"/>
      <c r="Y191" s="45"/>
      <c r="Z191" s="45"/>
      <c r="AA191" s="45"/>
      <c r="AB191" s="45"/>
      <c r="AC191" s="45"/>
      <c r="AD191" s="45"/>
      <c r="AE191" s="45"/>
      <c r="AF191" s="45"/>
      <c r="AG191" s="45"/>
      <c r="AH191" s="45"/>
      <c r="AI191" s="45"/>
      <c r="AJ191" s="45"/>
      <c r="AK191" s="45"/>
      <c r="AL191" s="45"/>
      <c r="AM191" s="45"/>
      <c r="AN191" s="45"/>
      <c r="AO191" s="45"/>
      <c r="AP191" s="45"/>
      <c r="AQ191" s="45"/>
      <c r="AR191" s="45"/>
      <c r="AS191" s="45"/>
    </row>
    <row r="192" spans="1:668" x14ac:dyDescent="0.25">
      <c r="A192" s="4" t="s">
        <v>132</v>
      </c>
      <c r="B192" s="5" t="s">
        <v>17</v>
      </c>
      <c r="C192" s="6" t="s">
        <v>73</v>
      </c>
      <c r="D192" s="10">
        <v>44866</v>
      </c>
      <c r="E192" s="10" t="s">
        <v>114</v>
      </c>
      <c r="F192" s="132">
        <v>45000</v>
      </c>
      <c r="G192" s="176">
        <f t="shared" si="27"/>
        <v>1291.5</v>
      </c>
      <c r="H192" s="183">
        <v>1148.33</v>
      </c>
      <c r="I192" s="183">
        <f t="shared" si="28"/>
        <v>1368</v>
      </c>
      <c r="J192" s="183">
        <v>25</v>
      </c>
      <c r="K192" s="183">
        <v>3832.83</v>
      </c>
      <c r="L192" s="176">
        <f t="shared" si="29"/>
        <v>41167.17</v>
      </c>
      <c r="O192" s="45"/>
      <c r="P192" s="45"/>
      <c r="Q192" s="45"/>
      <c r="R192" s="45"/>
      <c r="S192" s="45"/>
      <c r="T192" s="45"/>
      <c r="U192" s="45"/>
      <c r="V192" s="45"/>
      <c r="W192" s="45"/>
      <c r="X192" s="45"/>
      <c r="Y192" s="45"/>
      <c r="Z192" s="45"/>
      <c r="AA192" s="45"/>
      <c r="AB192" s="45"/>
      <c r="AC192" s="45"/>
      <c r="AD192" s="45"/>
      <c r="AE192" s="45"/>
      <c r="AF192" s="45"/>
      <c r="AG192" s="45"/>
      <c r="AH192" s="45"/>
      <c r="AI192" s="45"/>
      <c r="AJ192" s="45"/>
      <c r="AK192" s="45"/>
      <c r="AL192" s="45"/>
      <c r="AM192" s="45"/>
      <c r="AN192" s="45"/>
      <c r="AO192" s="45"/>
      <c r="AP192" s="45"/>
      <c r="AQ192" s="45"/>
      <c r="AR192" s="45"/>
      <c r="AS192" s="45"/>
    </row>
    <row r="193" spans="1:668" x14ac:dyDescent="0.25">
      <c r="A193" s="4" t="s">
        <v>204</v>
      </c>
      <c r="B193" s="5" t="s">
        <v>188</v>
      </c>
      <c r="C193" s="6" t="s">
        <v>73</v>
      </c>
      <c r="D193" s="10">
        <v>44682</v>
      </c>
      <c r="E193" s="10" t="s">
        <v>114</v>
      </c>
      <c r="F193" s="132">
        <v>55000</v>
      </c>
      <c r="G193" s="176">
        <f t="shared" si="27"/>
        <v>1578.5</v>
      </c>
      <c r="H193" s="183">
        <v>2559.6799999999998</v>
      </c>
      <c r="I193" s="183">
        <f t="shared" si="28"/>
        <v>1672</v>
      </c>
      <c r="J193" s="183">
        <v>25</v>
      </c>
      <c r="K193" s="183">
        <v>5835.18</v>
      </c>
      <c r="L193" s="176">
        <f t="shared" si="29"/>
        <v>49164.82</v>
      </c>
      <c r="O193" s="45"/>
      <c r="P193" s="45"/>
      <c r="Q193" s="45"/>
      <c r="R193" s="45"/>
      <c r="S193" s="45"/>
      <c r="T193" s="45"/>
      <c r="U193" s="45"/>
      <c r="V193" s="45"/>
      <c r="W193" s="45"/>
      <c r="X193" s="45"/>
      <c r="Y193" s="45"/>
      <c r="Z193" s="45"/>
      <c r="AA193" s="45"/>
      <c r="AB193" s="45"/>
      <c r="AC193" s="45"/>
      <c r="AD193" s="45"/>
      <c r="AE193" s="45"/>
      <c r="AF193" s="45"/>
      <c r="AG193" s="45"/>
      <c r="AH193" s="45"/>
      <c r="AI193" s="45"/>
      <c r="AJ193" s="45"/>
      <c r="AK193" s="45"/>
      <c r="AL193" s="45"/>
      <c r="AM193" s="45"/>
      <c r="AN193" s="45"/>
      <c r="AO193" s="45"/>
      <c r="AP193" s="45"/>
      <c r="AQ193" s="45"/>
      <c r="AR193" s="45"/>
      <c r="AS193" s="45"/>
    </row>
    <row r="194" spans="1:668" x14ac:dyDescent="0.25">
      <c r="A194" s="4" t="s">
        <v>205</v>
      </c>
      <c r="B194" s="5" t="s">
        <v>206</v>
      </c>
      <c r="C194" s="6" t="s">
        <v>74</v>
      </c>
      <c r="D194" s="10">
        <v>44682</v>
      </c>
      <c r="E194" s="10" t="s">
        <v>114</v>
      </c>
      <c r="F194" s="132">
        <v>60000</v>
      </c>
      <c r="G194" s="176">
        <f t="shared" si="27"/>
        <v>1722</v>
      </c>
      <c r="H194" s="183">
        <v>3486.68</v>
      </c>
      <c r="I194" s="183">
        <f t="shared" si="28"/>
        <v>1824</v>
      </c>
      <c r="J194" s="183">
        <v>25</v>
      </c>
      <c r="K194" s="183">
        <v>7057.68</v>
      </c>
      <c r="L194" s="176">
        <f t="shared" si="29"/>
        <v>52942.32</v>
      </c>
      <c r="O194" s="45"/>
      <c r="P194" s="45"/>
      <c r="Q194" s="45"/>
      <c r="R194" s="45"/>
      <c r="S194" s="45"/>
      <c r="T194" s="45"/>
      <c r="U194" s="45"/>
      <c r="V194" s="45"/>
      <c r="W194" s="45"/>
      <c r="X194" s="45"/>
      <c r="Y194" s="45"/>
      <c r="Z194" s="45"/>
      <c r="AA194" s="45"/>
      <c r="AB194" s="45"/>
      <c r="AC194" s="45"/>
      <c r="AD194" s="45"/>
      <c r="AE194" s="45"/>
      <c r="AF194" s="45"/>
      <c r="AG194" s="45"/>
      <c r="AH194" s="45"/>
      <c r="AI194" s="45"/>
      <c r="AJ194" s="45"/>
      <c r="AK194" s="45"/>
      <c r="AL194" s="45"/>
      <c r="AM194" s="45"/>
      <c r="AN194" s="45"/>
      <c r="AO194" s="45"/>
      <c r="AP194" s="45"/>
      <c r="AQ194" s="45"/>
      <c r="AR194" s="45"/>
      <c r="AS194" s="45"/>
    </row>
    <row r="195" spans="1:668" x14ac:dyDescent="0.25">
      <c r="A195" s="41" t="s">
        <v>14</v>
      </c>
      <c r="B195" s="12">
        <v>10</v>
      </c>
      <c r="C195" s="7"/>
      <c r="D195" s="41"/>
      <c r="E195" s="41"/>
      <c r="F195" s="148">
        <f>SUM(F185:F185)+F186+F187+F188+F189+F190+F191+F192+F193+F194</f>
        <v>537000</v>
      </c>
      <c r="G195" s="163">
        <f t="shared" ref="G195:L195" si="30">SUM(G185:G194)</f>
        <v>15411.9</v>
      </c>
      <c r="H195" s="148">
        <f t="shared" si="30"/>
        <v>17155.239999999998</v>
      </c>
      <c r="I195" s="148">
        <f t="shared" si="30"/>
        <v>16324.8</v>
      </c>
      <c r="J195" s="148">
        <f t="shared" si="30"/>
        <v>2950.24</v>
      </c>
      <c r="K195" s="148">
        <f>SUM(K185:K194)</f>
        <v>51842.18</v>
      </c>
      <c r="L195" s="148">
        <f t="shared" si="30"/>
        <v>485157.81999999995</v>
      </c>
      <c r="M195" s="47"/>
      <c r="N195" s="47"/>
      <c r="AG195" s="45"/>
      <c r="AH195" s="45"/>
      <c r="AI195" s="45"/>
      <c r="AJ195" s="45"/>
      <c r="AK195" s="45"/>
      <c r="AL195" s="45"/>
      <c r="AM195" s="45"/>
      <c r="AN195" s="45"/>
      <c r="AO195" s="45"/>
      <c r="AP195" s="45"/>
      <c r="AQ195" s="45"/>
      <c r="IC195" s="51"/>
      <c r="ID195" s="51"/>
      <c r="IE195" s="51"/>
      <c r="IF195" s="51"/>
      <c r="IG195" s="51"/>
      <c r="IH195" s="51"/>
      <c r="II195" s="51"/>
      <c r="IJ195" s="51"/>
      <c r="IK195" s="51"/>
      <c r="IL195" s="51"/>
      <c r="IM195" s="51"/>
      <c r="IN195" s="51"/>
      <c r="IO195" s="51"/>
      <c r="IP195" s="51"/>
      <c r="IQ195" s="51"/>
      <c r="IR195" s="51"/>
      <c r="IS195" s="51"/>
      <c r="IT195" s="51"/>
      <c r="IU195" s="51"/>
      <c r="IV195" s="51"/>
      <c r="IW195" s="51"/>
      <c r="IX195" s="51"/>
      <c r="IY195" s="51"/>
      <c r="IZ195" s="51"/>
      <c r="JA195" s="51"/>
      <c r="JB195" s="51"/>
      <c r="JC195" s="51"/>
      <c r="JD195" s="51"/>
      <c r="JE195" s="51"/>
      <c r="JF195" s="51"/>
      <c r="JG195" s="51"/>
      <c r="JH195" s="51"/>
      <c r="JI195" s="51"/>
      <c r="JJ195" s="51"/>
      <c r="JK195" s="51"/>
      <c r="JL195" s="51"/>
      <c r="JM195" s="51"/>
      <c r="JN195" s="51"/>
      <c r="JO195" s="51"/>
      <c r="JP195" s="51"/>
      <c r="JQ195" s="51"/>
      <c r="JR195" s="51"/>
      <c r="JS195" s="51"/>
      <c r="JT195" s="51"/>
      <c r="JU195" s="51"/>
      <c r="JV195" s="51"/>
      <c r="JW195" s="51"/>
      <c r="JX195" s="51"/>
      <c r="JY195" s="51"/>
      <c r="JZ195" s="51"/>
      <c r="KA195" s="51"/>
      <c r="KB195" s="51"/>
      <c r="KC195" s="51"/>
      <c r="KD195" s="51"/>
      <c r="KE195" s="51"/>
      <c r="KF195" s="51"/>
      <c r="KG195" s="51"/>
      <c r="KH195" s="51"/>
      <c r="KI195" s="51"/>
      <c r="KJ195" s="51"/>
      <c r="KK195" s="51"/>
      <c r="KL195" s="51"/>
      <c r="KM195" s="51"/>
      <c r="KN195" s="51"/>
      <c r="KO195" s="51"/>
      <c r="KP195" s="51"/>
      <c r="KQ195" s="51"/>
      <c r="KR195" s="51"/>
      <c r="KS195" s="51"/>
      <c r="KT195" s="51"/>
      <c r="KU195" s="51"/>
      <c r="KV195" s="51"/>
      <c r="KW195" s="51"/>
      <c r="KX195" s="51"/>
      <c r="KY195" s="51"/>
      <c r="KZ195" s="51"/>
      <c r="LA195" s="51"/>
      <c r="LB195" s="51"/>
      <c r="LC195" s="51"/>
      <c r="LD195" s="51"/>
      <c r="LE195" s="51"/>
      <c r="LF195" s="51"/>
      <c r="LG195" s="51"/>
      <c r="LH195" s="51"/>
      <c r="LI195" s="51"/>
      <c r="LJ195" s="51"/>
      <c r="LK195" s="51"/>
      <c r="LL195" s="51"/>
      <c r="LM195" s="51"/>
      <c r="LN195" s="51"/>
      <c r="LO195" s="51"/>
      <c r="LP195" s="51"/>
      <c r="LQ195" s="51"/>
      <c r="LR195" s="51"/>
      <c r="LS195" s="51"/>
      <c r="LT195" s="51"/>
      <c r="LU195" s="51"/>
      <c r="LV195" s="51"/>
      <c r="LW195" s="51"/>
      <c r="LX195" s="51"/>
      <c r="LY195" s="51"/>
      <c r="LZ195" s="51"/>
      <c r="MA195" s="51"/>
      <c r="MB195" s="51"/>
      <c r="MC195" s="51"/>
      <c r="MD195" s="51"/>
      <c r="ME195" s="51"/>
      <c r="MF195" s="51"/>
      <c r="MG195" s="51"/>
      <c r="MH195" s="51"/>
      <c r="MI195" s="51"/>
      <c r="MJ195" s="51"/>
      <c r="MK195" s="51"/>
      <c r="ML195" s="51"/>
      <c r="MM195" s="51"/>
      <c r="MN195" s="51"/>
      <c r="MO195" s="51"/>
      <c r="MP195" s="51"/>
      <c r="MQ195" s="51"/>
      <c r="MR195" s="51"/>
      <c r="MS195" s="51"/>
      <c r="MT195" s="51"/>
      <c r="MU195" s="51"/>
      <c r="MV195" s="51"/>
      <c r="MW195" s="51"/>
      <c r="MX195" s="51"/>
      <c r="MY195" s="51"/>
      <c r="MZ195" s="51"/>
      <c r="NA195" s="51"/>
      <c r="NB195" s="51"/>
      <c r="NC195" s="51"/>
      <c r="ND195" s="51"/>
      <c r="NE195" s="51"/>
      <c r="NF195" s="51"/>
      <c r="NG195" s="51"/>
      <c r="NH195" s="51"/>
      <c r="NI195" s="51"/>
      <c r="NJ195" s="51"/>
      <c r="NK195" s="51"/>
      <c r="NL195" s="51"/>
      <c r="NM195" s="51"/>
      <c r="NN195" s="51"/>
      <c r="NO195" s="51"/>
      <c r="NP195" s="51"/>
      <c r="NQ195" s="51"/>
      <c r="NR195" s="51"/>
      <c r="NS195" s="51"/>
      <c r="NT195" s="51"/>
      <c r="NU195" s="51"/>
      <c r="NV195" s="51"/>
      <c r="NW195" s="51"/>
      <c r="NX195" s="51"/>
      <c r="NY195" s="51"/>
      <c r="NZ195" s="51"/>
      <c r="OA195" s="51"/>
      <c r="OB195" s="51"/>
      <c r="OC195" s="51"/>
      <c r="OD195" s="51"/>
      <c r="OE195" s="51"/>
      <c r="OF195" s="51"/>
      <c r="OG195" s="51"/>
      <c r="OH195" s="51"/>
      <c r="OI195" s="51"/>
      <c r="OJ195" s="51"/>
      <c r="OK195" s="51"/>
      <c r="OL195" s="51"/>
      <c r="OM195" s="51"/>
      <c r="ON195" s="51"/>
      <c r="OO195" s="51"/>
      <c r="OP195" s="51"/>
      <c r="OQ195" s="51"/>
      <c r="OR195" s="51"/>
      <c r="OS195" s="51"/>
      <c r="OT195" s="51"/>
      <c r="OU195" s="51"/>
      <c r="OV195" s="51"/>
      <c r="OW195" s="51"/>
      <c r="OX195" s="51"/>
      <c r="OY195" s="51"/>
      <c r="OZ195" s="51"/>
      <c r="PA195" s="51"/>
      <c r="PB195" s="51"/>
      <c r="PC195" s="51"/>
      <c r="PD195" s="51"/>
      <c r="PE195" s="51"/>
      <c r="PF195" s="51"/>
      <c r="PG195" s="51"/>
      <c r="PH195" s="51"/>
      <c r="PI195" s="51"/>
      <c r="PJ195" s="51"/>
      <c r="PK195" s="51"/>
      <c r="PL195" s="51"/>
      <c r="PM195" s="51"/>
      <c r="PN195" s="51"/>
      <c r="PO195" s="51"/>
      <c r="PP195" s="51"/>
      <c r="PQ195" s="51"/>
      <c r="PR195" s="51"/>
      <c r="PS195" s="51"/>
      <c r="PT195" s="51"/>
      <c r="PU195" s="51"/>
      <c r="PV195" s="51"/>
      <c r="PW195" s="51"/>
      <c r="PX195" s="51"/>
      <c r="PY195" s="51"/>
      <c r="PZ195" s="51"/>
      <c r="QA195" s="51"/>
      <c r="QB195" s="51"/>
      <c r="QC195" s="51"/>
      <c r="QD195" s="51"/>
      <c r="QE195" s="51"/>
      <c r="QF195" s="51"/>
      <c r="QG195" s="51"/>
      <c r="QH195" s="51"/>
      <c r="QI195" s="51"/>
      <c r="QJ195" s="51"/>
      <c r="QK195" s="51"/>
      <c r="QL195" s="51"/>
      <c r="QM195" s="51"/>
      <c r="QN195" s="51"/>
      <c r="QO195" s="51"/>
      <c r="QP195" s="51"/>
      <c r="QQ195" s="51"/>
      <c r="QR195" s="51"/>
      <c r="QS195" s="51"/>
      <c r="QT195" s="51"/>
      <c r="QU195" s="51"/>
      <c r="QV195" s="51"/>
      <c r="QW195" s="51"/>
      <c r="QX195" s="51"/>
      <c r="QY195" s="51"/>
      <c r="QZ195" s="51"/>
      <c r="RA195" s="51"/>
      <c r="RB195" s="51"/>
      <c r="RC195" s="51"/>
      <c r="RD195" s="51"/>
      <c r="RE195" s="51"/>
      <c r="RF195" s="51"/>
      <c r="RG195" s="51"/>
      <c r="RH195" s="51"/>
      <c r="RI195" s="51"/>
      <c r="RJ195" s="51"/>
      <c r="RK195" s="51"/>
      <c r="RL195" s="51"/>
      <c r="RM195" s="51"/>
      <c r="RN195" s="51"/>
      <c r="RO195" s="51"/>
      <c r="RP195" s="51"/>
      <c r="RQ195" s="51"/>
      <c r="RR195" s="51"/>
      <c r="RS195" s="51"/>
      <c r="RT195" s="51"/>
      <c r="RU195" s="51"/>
      <c r="RV195" s="51"/>
      <c r="RW195" s="51"/>
      <c r="RX195" s="51"/>
      <c r="RY195" s="51"/>
      <c r="RZ195" s="51"/>
      <c r="SA195" s="51"/>
      <c r="SB195" s="51"/>
      <c r="SC195" s="51"/>
      <c r="SD195" s="51"/>
      <c r="SE195" s="51"/>
      <c r="SF195" s="51"/>
      <c r="SG195" s="51"/>
      <c r="SH195" s="51"/>
      <c r="SI195" s="51"/>
      <c r="SJ195" s="51"/>
      <c r="SK195" s="51"/>
      <c r="SL195" s="51"/>
      <c r="SM195" s="51"/>
      <c r="SN195" s="51"/>
      <c r="SO195" s="51"/>
      <c r="SP195" s="51"/>
      <c r="SQ195" s="51"/>
      <c r="SR195" s="51"/>
      <c r="SS195" s="51"/>
      <c r="ST195" s="51"/>
      <c r="SU195" s="51"/>
      <c r="SV195" s="51"/>
      <c r="SW195" s="51"/>
      <c r="SX195" s="51"/>
      <c r="SY195" s="51"/>
      <c r="SZ195" s="51"/>
      <c r="TA195" s="51"/>
      <c r="TB195" s="51"/>
      <c r="TC195" s="51"/>
      <c r="TD195" s="51"/>
      <c r="TE195" s="51"/>
      <c r="TF195" s="51"/>
      <c r="TG195" s="51"/>
      <c r="TH195" s="51"/>
      <c r="TI195" s="51"/>
      <c r="TJ195" s="51"/>
      <c r="TK195" s="51"/>
      <c r="TL195" s="51"/>
      <c r="TM195" s="51"/>
      <c r="TN195" s="51"/>
      <c r="TO195" s="51"/>
      <c r="TP195" s="51"/>
      <c r="TQ195" s="51"/>
      <c r="TR195" s="51"/>
      <c r="TS195" s="51"/>
      <c r="TT195" s="51"/>
      <c r="TU195" s="51"/>
      <c r="TV195" s="51"/>
      <c r="TW195" s="51"/>
      <c r="TX195" s="51"/>
      <c r="TY195" s="51"/>
      <c r="TZ195" s="51"/>
      <c r="UA195" s="51"/>
      <c r="UB195" s="51"/>
      <c r="UC195" s="51"/>
      <c r="UD195" s="51"/>
      <c r="UE195" s="51"/>
      <c r="UF195" s="51"/>
      <c r="UG195" s="51"/>
      <c r="UH195" s="51"/>
      <c r="UI195" s="51"/>
      <c r="UJ195" s="51"/>
      <c r="UK195" s="51"/>
      <c r="UL195" s="51"/>
      <c r="UM195" s="51"/>
      <c r="UN195" s="51"/>
      <c r="UO195" s="51"/>
      <c r="UP195" s="51"/>
      <c r="UQ195" s="51"/>
      <c r="UR195" s="51"/>
      <c r="US195" s="51"/>
      <c r="UT195" s="51"/>
      <c r="UU195" s="51"/>
      <c r="UV195" s="51"/>
      <c r="UW195" s="51"/>
      <c r="UX195" s="51"/>
      <c r="UY195" s="51"/>
      <c r="UZ195" s="51"/>
      <c r="VA195" s="51"/>
      <c r="VB195" s="51"/>
      <c r="VC195" s="51"/>
      <c r="VD195" s="51"/>
      <c r="VE195" s="51"/>
      <c r="VF195" s="51"/>
      <c r="VG195" s="51"/>
      <c r="VH195" s="51"/>
      <c r="VI195" s="51"/>
      <c r="VJ195" s="51"/>
      <c r="VK195" s="51"/>
      <c r="VL195" s="51"/>
      <c r="VM195" s="51"/>
      <c r="VN195" s="51"/>
      <c r="VO195" s="51"/>
      <c r="VP195" s="51"/>
      <c r="VQ195" s="51"/>
      <c r="VR195" s="51"/>
      <c r="VS195" s="51"/>
      <c r="VT195" s="51"/>
      <c r="VU195" s="51"/>
      <c r="VV195" s="51"/>
      <c r="VW195" s="51"/>
      <c r="VX195" s="51"/>
      <c r="VY195" s="51"/>
      <c r="VZ195" s="51"/>
      <c r="WA195" s="51"/>
      <c r="WB195" s="51"/>
      <c r="WC195" s="51"/>
      <c r="WD195" s="51"/>
      <c r="WE195" s="51"/>
      <c r="WF195" s="51"/>
      <c r="WG195" s="51"/>
      <c r="WH195" s="51"/>
      <c r="WI195" s="51"/>
      <c r="WJ195" s="51"/>
      <c r="WK195" s="51"/>
      <c r="WL195" s="51"/>
      <c r="WM195" s="51"/>
      <c r="WN195" s="51"/>
      <c r="WO195" s="51"/>
      <c r="WP195" s="51"/>
      <c r="WQ195" s="51"/>
      <c r="WR195" s="51"/>
      <c r="WS195" s="51"/>
      <c r="WT195" s="51"/>
      <c r="WU195" s="51"/>
      <c r="WV195" s="51"/>
      <c r="WW195" s="51"/>
      <c r="WX195" s="51"/>
      <c r="WY195" s="51"/>
      <c r="WZ195" s="51"/>
      <c r="XA195" s="51"/>
      <c r="XB195" s="51"/>
      <c r="XC195" s="51"/>
      <c r="XD195" s="51"/>
      <c r="XE195" s="51"/>
      <c r="XF195" s="51"/>
      <c r="XG195" s="51"/>
      <c r="XH195" s="51"/>
      <c r="XI195" s="51"/>
      <c r="XJ195" s="51"/>
      <c r="XK195" s="51"/>
      <c r="XL195" s="51"/>
      <c r="XM195" s="51"/>
      <c r="XN195" s="51"/>
      <c r="XO195" s="51"/>
      <c r="XP195" s="51"/>
      <c r="XQ195" s="51"/>
      <c r="XR195" s="51"/>
      <c r="XS195" s="51"/>
      <c r="XT195" s="51"/>
      <c r="XU195" s="51"/>
      <c r="XV195" s="51"/>
      <c r="XW195" s="51"/>
      <c r="XX195" s="51"/>
      <c r="XY195" s="51"/>
      <c r="XZ195" s="51"/>
      <c r="YA195" s="51"/>
      <c r="YB195" s="51"/>
      <c r="YC195" s="51"/>
      <c r="YD195" s="51"/>
      <c r="YE195" s="51"/>
      <c r="YF195" s="51"/>
      <c r="YG195" s="51"/>
      <c r="YH195" s="51"/>
      <c r="YI195" s="51"/>
      <c r="YJ195" s="51"/>
      <c r="YK195" s="51"/>
      <c r="YL195" s="51"/>
      <c r="YM195" s="51"/>
      <c r="YN195" s="51"/>
      <c r="YO195" s="51"/>
      <c r="YP195" s="51"/>
      <c r="YQ195" s="51"/>
      <c r="YR195" s="51"/>
    </row>
    <row r="196" spans="1:668" s="45" customFormat="1" x14ac:dyDescent="0.25">
      <c r="A196" s="40"/>
      <c r="B196" s="16"/>
      <c r="C196" s="17"/>
      <c r="D196" s="40"/>
      <c r="E196" s="40"/>
      <c r="F196" s="153"/>
      <c r="G196" s="157"/>
      <c r="H196" s="153"/>
      <c r="I196" s="153"/>
      <c r="J196" s="153"/>
      <c r="K196" s="153"/>
      <c r="L196" s="153"/>
    </row>
    <row r="197" spans="1:668" x14ac:dyDescent="0.25">
      <c r="A197" s="127" t="s">
        <v>207</v>
      </c>
      <c r="B197" s="5"/>
      <c r="C197" s="6"/>
      <c r="D197" s="10"/>
      <c r="E197" s="10"/>
      <c r="G197" s="176"/>
      <c r="H197" s="183"/>
      <c r="I197" s="183"/>
      <c r="J197" s="183"/>
      <c r="K197" s="183"/>
      <c r="L197" s="176"/>
      <c r="O197" s="45"/>
      <c r="P197" s="45"/>
      <c r="Q197" s="45"/>
      <c r="R197" s="45"/>
      <c r="S197" s="45"/>
      <c r="T197" s="45"/>
      <c r="U197" s="45"/>
      <c r="V197" s="45"/>
      <c r="W197" s="45"/>
      <c r="X197" s="45"/>
      <c r="Y197" s="45"/>
      <c r="Z197" s="45"/>
      <c r="AA197" s="45"/>
      <c r="AB197" s="45"/>
      <c r="AC197" s="45"/>
      <c r="AD197" s="45"/>
      <c r="AE197" s="45"/>
      <c r="AF197" s="45"/>
      <c r="AG197" s="45"/>
      <c r="AH197" s="45"/>
      <c r="AI197" s="45"/>
      <c r="AJ197" s="45"/>
      <c r="AK197" s="45"/>
      <c r="AL197" s="45"/>
      <c r="AM197" s="45"/>
      <c r="AN197" s="45"/>
      <c r="AO197" s="45"/>
      <c r="AP197" s="45"/>
      <c r="AQ197" s="45"/>
      <c r="AR197" s="45"/>
      <c r="AS197" s="45"/>
    </row>
    <row r="198" spans="1:668" x14ac:dyDescent="0.25">
      <c r="A198" s="4" t="s">
        <v>208</v>
      </c>
      <c r="B198" s="5" t="s">
        <v>16</v>
      </c>
      <c r="C198" s="6" t="s">
        <v>74</v>
      </c>
      <c r="D198" s="10">
        <v>44682</v>
      </c>
      <c r="E198" s="10" t="s">
        <v>114</v>
      </c>
      <c r="F198" s="132">
        <v>60000</v>
      </c>
      <c r="G198" s="176">
        <v>1722</v>
      </c>
      <c r="H198" s="183">
        <v>3486.68</v>
      </c>
      <c r="I198" s="183">
        <v>1824</v>
      </c>
      <c r="J198" s="183">
        <v>25</v>
      </c>
      <c r="K198" s="183">
        <v>7057.68</v>
      </c>
      <c r="L198" s="176">
        <v>52942.32</v>
      </c>
      <c r="O198" s="45"/>
      <c r="P198" s="45"/>
      <c r="Q198" s="45"/>
      <c r="R198" s="45"/>
      <c r="S198" s="45"/>
      <c r="T198" s="45"/>
      <c r="U198" s="45"/>
      <c r="V198" s="45"/>
      <c r="W198" s="45"/>
      <c r="X198" s="45"/>
      <c r="Y198" s="45"/>
      <c r="Z198" s="45"/>
      <c r="AA198" s="45"/>
      <c r="AB198" s="45"/>
      <c r="AC198" s="45"/>
      <c r="AD198" s="45"/>
      <c r="AE198" s="45"/>
      <c r="AF198" s="45"/>
      <c r="AG198" s="45"/>
      <c r="AH198" s="45"/>
      <c r="AI198" s="45"/>
      <c r="AJ198" s="45"/>
      <c r="AK198" s="45"/>
      <c r="AL198" s="45"/>
      <c r="AM198" s="45"/>
      <c r="AN198" s="45"/>
      <c r="AO198" s="45"/>
      <c r="AP198" s="45"/>
      <c r="AQ198" s="45"/>
      <c r="AR198" s="45"/>
      <c r="AS198" s="45"/>
    </row>
    <row r="199" spans="1:668" s="46" customFormat="1" ht="13.5" customHeight="1" x14ac:dyDescent="0.25">
      <c r="A199" s="46" t="s">
        <v>209</v>
      </c>
      <c r="B199" s="18" t="s">
        <v>206</v>
      </c>
      <c r="C199" s="19" t="s">
        <v>74</v>
      </c>
      <c r="D199" s="113">
        <v>44197</v>
      </c>
      <c r="E199" s="114" t="s">
        <v>114</v>
      </c>
      <c r="F199" s="154">
        <v>65000</v>
      </c>
      <c r="G199" s="158">
        <v>1865.5</v>
      </c>
      <c r="H199" s="154">
        <v>0</v>
      </c>
      <c r="I199" s="154">
        <v>1976</v>
      </c>
      <c r="J199" s="154">
        <v>25</v>
      </c>
      <c r="K199" s="154">
        <v>3866.5</v>
      </c>
      <c r="L199" s="158">
        <v>61133.5</v>
      </c>
    </row>
    <row r="200" spans="1:668" s="46" customFormat="1" ht="13.5" customHeight="1" x14ac:dyDescent="0.25">
      <c r="A200" s="46" t="s">
        <v>210</v>
      </c>
      <c r="B200" s="18" t="s">
        <v>188</v>
      </c>
      <c r="C200" s="19" t="s">
        <v>74</v>
      </c>
      <c r="D200" s="113">
        <v>44652</v>
      </c>
      <c r="E200" s="114" t="s">
        <v>114</v>
      </c>
      <c r="F200" s="154">
        <v>65000</v>
      </c>
      <c r="G200" s="158">
        <v>1865.5</v>
      </c>
      <c r="H200" s="154">
        <v>0</v>
      </c>
      <c r="I200" s="154">
        <v>1976</v>
      </c>
      <c r="J200" s="154">
        <v>25</v>
      </c>
      <c r="K200" s="154">
        <v>3866.5</v>
      </c>
      <c r="L200" s="158">
        <v>61133.5</v>
      </c>
    </row>
    <row r="201" spans="1:668" s="68" customFormat="1" x14ac:dyDescent="0.25">
      <c r="A201" s="68" t="s">
        <v>14</v>
      </c>
      <c r="B201" s="93">
        <v>3</v>
      </c>
      <c r="C201" s="74"/>
      <c r="F201" s="152">
        <f>F198+F199+F200</f>
        <v>190000</v>
      </c>
      <c r="G201" s="159">
        <f>SUM(G199:G199)+G200+G198</f>
        <v>5453</v>
      </c>
      <c r="H201" s="152">
        <f>SUM(H199:H199)+H198+H200</f>
        <v>3486.68</v>
      </c>
      <c r="I201" s="152">
        <f>SUM(I199:I199)+I200+I198</f>
        <v>5776</v>
      </c>
      <c r="J201" s="152">
        <f>SUM(J199:J199)+J198+J200</f>
        <v>75</v>
      </c>
      <c r="K201" s="152">
        <f>SUM(K199:K199)+K198+K200</f>
        <v>14790.68</v>
      </c>
      <c r="L201" s="152">
        <f>SUM(L199:L199)+L198+L200</f>
        <v>175209.32</v>
      </c>
      <c r="M201" s="40"/>
      <c r="N201" s="40"/>
      <c r="O201" s="40"/>
      <c r="P201" s="40"/>
      <c r="Q201" s="40"/>
      <c r="R201" s="40"/>
      <c r="S201" s="40"/>
      <c r="T201" s="40"/>
      <c r="U201" s="40"/>
      <c r="V201" s="40"/>
      <c r="W201" s="40"/>
      <c r="X201" s="40"/>
      <c r="Y201" s="40"/>
      <c r="Z201" s="40"/>
      <c r="AA201" s="40"/>
      <c r="AB201" s="40"/>
      <c r="AC201" s="40"/>
      <c r="AD201" s="40"/>
      <c r="AE201" s="40"/>
      <c r="AF201" s="40"/>
      <c r="AG201" s="40"/>
      <c r="AH201" s="40"/>
      <c r="AI201" s="40"/>
      <c r="AJ201" s="40"/>
      <c r="AK201" s="40"/>
      <c r="AL201" s="40"/>
      <c r="AM201" s="40"/>
      <c r="AN201" s="40"/>
      <c r="AO201" s="40"/>
      <c r="AP201" s="40"/>
      <c r="AQ201" s="40"/>
    </row>
    <row r="202" spans="1:668" s="40" customFormat="1" x14ac:dyDescent="0.25">
      <c r="A202" s="40" t="s">
        <v>212</v>
      </c>
      <c r="B202" s="16"/>
      <c r="C202" s="17"/>
      <c r="F202" s="153"/>
      <c r="G202" s="157"/>
      <c r="H202" s="153"/>
      <c r="I202" s="153"/>
      <c r="J202" s="153"/>
      <c r="K202" s="153"/>
      <c r="L202" s="153"/>
    </row>
    <row r="203" spans="1:668" s="128" customFormat="1" x14ac:dyDescent="0.25">
      <c r="A203" s="128" t="s">
        <v>211</v>
      </c>
      <c r="B203" s="114" t="s">
        <v>56</v>
      </c>
      <c r="C203" s="19" t="s">
        <v>74</v>
      </c>
      <c r="D203" s="129">
        <v>44593</v>
      </c>
      <c r="E203" s="130" t="s">
        <v>114</v>
      </c>
      <c r="F203" s="154">
        <v>125000</v>
      </c>
      <c r="G203" s="158">
        <v>3587.5</v>
      </c>
      <c r="H203" s="154">
        <v>17648.46</v>
      </c>
      <c r="I203" s="154">
        <v>3800</v>
      </c>
      <c r="J203" s="154">
        <v>1375.12</v>
      </c>
      <c r="K203" s="154">
        <v>26411.08</v>
      </c>
      <c r="L203" s="154">
        <v>98588.92</v>
      </c>
    </row>
    <row r="204" spans="1:668" x14ac:dyDescent="0.25">
      <c r="A204" s="38" t="s">
        <v>101</v>
      </c>
      <c r="B204" s="14" t="s">
        <v>133</v>
      </c>
      <c r="C204" s="14" t="s">
        <v>73</v>
      </c>
      <c r="D204" s="131">
        <v>44621</v>
      </c>
      <c r="E204" s="134" t="s">
        <v>114</v>
      </c>
      <c r="F204" s="132">
        <v>60000</v>
      </c>
      <c r="G204" s="133">
        <v>1722</v>
      </c>
      <c r="H204" s="132">
        <v>0</v>
      </c>
      <c r="I204" s="132">
        <v>1824</v>
      </c>
      <c r="J204" s="132">
        <v>125</v>
      </c>
      <c r="K204" s="132">
        <v>3671</v>
      </c>
      <c r="L204" s="133">
        <v>56329</v>
      </c>
    </row>
    <row r="205" spans="1:668" s="68" customFormat="1" x14ac:dyDescent="0.25">
      <c r="A205" s="68" t="s">
        <v>14</v>
      </c>
      <c r="B205" s="118">
        <v>2</v>
      </c>
      <c r="C205" s="118"/>
      <c r="D205" s="135"/>
      <c r="E205" s="136"/>
      <c r="F205" s="152">
        <f>F204+F203</f>
        <v>185000</v>
      </c>
      <c r="G205" s="159">
        <f t="shared" ref="G205:L205" si="31">G204+G203</f>
        <v>5309.5</v>
      </c>
      <c r="H205" s="152">
        <f t="shared" si="31"/>
        <v>17648.46</v>
      </c>
      <c r="I205" s="152">
        <f t="shared" si="31"/>
        <v>5624</v>
      </c>
      <c r="J205" s="152">
        <f t="shared" si="31"/>
        <v>1500.12</v>
      </c>
      <c r="K205" s="152">
        <f t="shared" si="31"/>
        <v>30082.080000000002</v>
      </c>
      <c r="L205" s="159">
        <f t="shared" si="31"/>
        <v>154917.91999999998</v>
      </c>
      <c r="M205" s="40"/>
      <c r="N205" s="40"/>
      <c r="O205" s="40"/>
      <c r="P205" s="40"/>
      <c r="Q205" s="40"/>
      <c r="R205" s="40"/>
      <c r="S205" s="40"/>
      <c r="T205" s="40"/>
      <c r="U205" s="40"/>
      <c r="V205" s="40"/>
      <c r="W205" s="40"/>
      <c r="X205" s="40"/>
      <c r="Y205" s="40"/>
      <c r="Z205" s="40"/>
      <c r="AA205" s="40"/>
      <c r="AB205" s="40"/>
      <c r="AC205" s="40"/>
      <c r="AD205" s="40"/>
      <c r="AE205" s="40"/>
      <c r="AF205" s="40"/>
      <c r="AG205" s="40"/>
      <c r="AH205" s="40"/>
    </row>
    <row r="206" spans="1:668" s="45" customFormat="1" x14ac:dyDescent="0.25">
      <c r="A206" s="40" t="s">
        <v>189</v>
      </c>
      <c r="B206" s="16"/>
      <c r="C206" s="17"/>
      <c r="D206" s="40"/>
      <c r="E206" s="40"/>
      <c r="F206" s="153"/>
      <c r="G206" s="157"/>
      <c r="H206" s="153"/>
      <c r="I206" s="153"/>
      <c r="J206" s="153"/>
      <c r="K206" s="153"/>
      <c r="L206" s="157"/>
    </row>
    <row r="207" spans="1:668" s="46" customFormat="1" ht="13.5" customHeight="1" x14ac:dyDescent="0.25">
      <c r="A207" s="46" t="s">
        <v>112</v>
      </c>
      <c r="B207" s="18" t="s">
        <v>56</v>
      </c>
      <c r="C207" s="19" t="s">
        <v>73</v>
      </c>
      <c r="D207" s="113">
        <v>44593</v>
      </c>
      <c r="E207" s="114" t="s">
        <v>114</v>
      </c>
      <c r="F207" s="154">
        <v>100000</v>
      </c>
      <c r="G207" s="158">
        <v>2870</v>
      </c>
      <c r="H207" s="154">
        <v>12105.37</v>
      </c>
      <c r="I207" s="154">
        <v>3040</v>
      </c>
      <c r="J207" s="154">
        <v>25</v>
      </c>
      <c r="K207" s="154">
        <v>18040.37</v>
      </c>
      <c r="L207" s="158">
        <v>81959.63</v>
      </c>
    </row>
    <row r="208" spans="1:668" s="46" customFormat="1" x14ac:dyDescent="0.25">
      <c r="A208" s="46" t="s">
        <v>158</v>
      </c>
      <c r="B208" s="18" t="s">
        <v>159</v>
      </c>
      <c r="C208" s="19" t="s">
        <v>74</v>
      </c>
      <c r="D208" s="20">
        <v>44593</v>
      </c>
      <c r="E208" s="18" t="s">
        <v>114</v>
      </c>
      <c r="F208" s="154">
        <v>60000</v>
      </c>
      <c r="G208" s="158">
        <v>1722</v>
      </c>
      <c r="H208" s="154">
        <v>3486.68</v>
      </c>
      <c r="I208" s="154">
        <v>1824</v>
      </c>
      <c r="J208" s="154">
        <v>25</v>
      </c>
      <c r="K208" s="154">
        <v>7057.68</v>
      </c>
      <c r="L208" s="158">
        <v>52942.32</v>
      </c>
    </row>
    <row r="209" spans="1:668" s="68" customFormat="1" x14ac:dyDescent="0.25">
      <c r="A209" s="68" t="s">
        <v>14</v>
      </c>
      <c r="B209" s="93">
        <v>2</v>
      </c>
      <c r="C209" s="74"/>
      <c r="F209" s="152">
        <f>SUM(F207:F208)</f>
        <v>160000</v>
      </c>
      <c r="G209" s="159">
        <f t="shared" ref="G209:L209" si="32">SUM(G207:G208)</f>
        <v>4592</v>
      </c>
      <c r="H209" s="152">
        <f t="shared" si="32"/>
        <v>15592.050000000001</v>
      </c>
      <c r="I209" s="152">
        <f t="shared" si="32"/>
        <v>4864</v>
      </c>
      <c r="J209" s="152">
        <f t="shared" si="32"/>
        <v>50</v>
      </c>
      <c r="K209" s="152">
        <f t="shared" si="32"/>
        <v>25098.05</v>
      </c>
      <c r="L209" s="152">
        <f t="shared" si="32"/>
        <v>134901.95000000001</v>
      </c>
      <c r="M209" s="40"/>
      <c r="N209" s="40"/>
      <c r="O209" s="40"/>
      <c r="P209" s="40"/>
      <c r="Q209" s="40"/>
      <c r="R209" s="40"/>
      <c r="S209" s="40"/>
      <c r="T209" s="40"/>
      <c r="U209" s="40"/>
      <c r="V209" s="40"/>
      <c r="W209" s="40"/>
      <c r="X209" s="40"/>
      <c r="Y209" s="40"/>
      <c r="Z209" s="40"/>
      <c r="AA209" s="40"/>
      <c r="AB209" s="40"/>
      <c r="AC209" s="40"/>
      <c r="AD209" s="40"/>
      <c r="AE209" s="40"/>
      <c r="AF209" s="40"/>
      <c r="AG209" s="40"/>
      <c r="AH209" s="40"/>
      <c r="AI209" s="40"/>
      <c r="AJ209" s="40"/>
      <c r="AK209" s="40"/>
      <c r="AL209" s="40"/>
      <c r="AM209" s="40"/>
      <c r="AN209" s="40"/>
      <c r="AO209" s="40"/>
      <c r="AP209" s="40"/>
      <c r="AQ209" s="40"/>
    </row>
    <row r="211" spans="1:668" s="46" customFormat="1" x14ac:dyDescent="0.25">
      <c r="A211" s="40" t="s">
        <v>160</v>
      </c>
      <c r="B211" s="16"/>
      <c r="C211" s="19"/>
      <c r="D211" s="20"/>
      <c r="E211" s="18"/>
      <c r="F211" s="154"/>
      <c r="G211" s="158"/>
      <c r="H211" s="154"/>
      <c r="I211" s="154"/>
      <c r="J211" s="154"/>
      <c r="K211" s="154"/>
      <c r="L211" s="158"/>
    </row>
    <row r="212" spans="1:668" s="46" customFormat="1" x14ac:dyDescent="0.25">
      <c r="A212" s="46" t="s">
        <v>161</v>
      </c>
      <c r="B212" s="114" t="s">
        <v>16</v>
      </c>
      <c r="C212" s="19" t="s">
        <v>73</v>
      </c>
      <c r="D212" s="20">
        <v>44593</v>
      </c>
      <c r="E212" s="18" t="s">
        <v>114</v>
      </c>
      <c r="F212" s="154">
        <v>80000</v>
      </c>
      <c r="G212" s="158">
        <v>2296</v>
      </c>
      <c r="H212" s="154">
        <v>7400.87</v>
      </c>
      <c r="I212" s="154">
        <v>2432</v>
      </c>
      <c r="J212" s="154">
        <v>25</v>
      </c>
      <c r="K212" s="154">
        <v>12153.87</v>
      </c>
      <c r="L212" s="158">
        <v>67846.13</v>
      </c>
    </row>
    <row r="213" spans="1:668" s="46" customFormat="1" x14ac:dyDescent="0.25">
      <c r="A213" s="46" t="s">
        <v>195</v>
      </c>
      <c r="B213" s="114" t="s">
        <v>16</v>
      </c>
      <c r="C213" s="19" t="s">
        <v>74</v>
      </c>
      <c r="D213" s="20">
        <v>44652</v>
      </c>
      <c r="E213" s="18" t="s">
        <v>114</v>
      </c>
      <c r="F213" s="154">
        <v>60000</v>
      </c>
      <c r="G213" s="158">
        <v>1722</v>
      </c>
      <c r="H213" s="154">
        <v>3486.68</v>
      </c>
      <c r="I213" s="154">
        <v>1824</v>
      </c>
      <c r="J213" s="154">
        <v>25</v>
      </c>
      <c r="K213" s="154">
        <v>7057.68</v>
      </c>
      <c r="L213" s="158">
        <v>52942.32</v>
      </c>
    </row>
    <row r="214" spans="1:668" s="68" customFormat="1" x14ac:dyDescent="0.25">
      <c r="A214" s="68" t="s">
        <v>14</v>
      </c>
      <c r="B214" s="118">
        <v>2</v>
      </c>
      <c r="C214" s="118"/>
      <c r="D214" s="119"/>
      <c r="E214" s="119"/>
      <c r="F214" s="152">
        <f>F212+F213</f>
        <v>140000</v>
      </c>
      <c r="G214" s="159">
        <f t="shared" ref="G214:L214" si="33">G212+G213</f>
        <v>4018</v>
      </c>
      <c r="H214" s="152">
        <f>H212+H213</f>
        <v>10887.55</v>
      </c>
      <c r="I214" s="152">
        <f>I212+I213</f>
        <v>4256</v>
      </c>
      <c r="J214" s="152">
        <f t="shared" si="33"/>
        <v>50</v>
      </c>
      <c r="K214" s="152">
        <f t="shared" si="33"/>
        <v>19211.550000000003</v>
      </c>
      <c r="L214" s="159">
        <f t="shared" si="33"/>
        <v>120788.45000000001</v>
      </c>
      <c r="M214" s="120"/>
      <c r="N214" s="120"/>
      <c r="O214" s="39"/>
      <c r="P214" s="39"/>
      <c r="Q214" s="39"/>
      <c r="R214" s="39"/>
      <c r="S214" s="39"/>
      <c r="T214" s="39"/>
      <c r="U214" s="39"/>
      <c r="V214" s="39"/>
      <c r="W214" s="39"/>
      <c r="X214" s="39"/>
      <c r="Y214" s="39"/>
      <c r="Z214" s="39"/>
      <c r="AA214" s="39"/>
      <c r="AB214" s="39"/>
      <c r="AC214" s="39"/>
    </row>
    <row r="216" spans="1:668" s="47" customFormat="1" ht="15.75" x14ac:dyDescent="0.25">
      <c r="A216" s="78" t="s">
        <v>191</v>
      </c>
      <c r="B216" s="126"/>
      <c r="C216" s="55"/>
      <c r="D216" s="55"/>
      <c r="E216" s="55"/>
      <c r="F216" s="143"/>
      <c r="G216" s="143"/>
      <c r="H216" s="143"/>
      <c r="I216" s="143"/>
      <c r="J216" s="143"/>
      <c r="K216" s="143"/>
      <c r="L216" s="190"/>
      <c r="M216" s="45"/>
      <c r="N216" s="45"/>
      <c r="O216" s="87"/>
      <c r="P216" s="87"/>
      <c r="Q216" s="87"/>
      <c r="R216" s="87"/>
      <c r="S216" s="87"/>
      <c r="T216" s="87"/>
      <c r="U216" s="87"/>
      <c r="V216" s="87"/>
      <c r="W216" s="87"/>
      <c r="X216" s="87"/>
      <c r="Y216" s="87"/>
      <c r="Z216" s="87"/>
      <c r="AA216" s="87"/>
      <c r="AB216" s="87"/>
      <c r="AC216" s="87"/>
      <c r="AD216" s="87"/>
      <c r="AE216" s="87"/>
      <c r="AF216" s="87"/>
      <c r="AG216" s="87"/>
      <c r="AH216" s="87"/>
      <c r="AI216" s="87"/>
      <c r="AJ216" s="87"/>
      <c r="AK216" s="87"/>
      <c r="AL216" s="87"/>
      <c r="AM216" s="87"/>
      <c r="AN216" s="87"/>
      <c r="AO216" s="87"/>
      <c r="AP216" s="87"/>
      <c r="AQ216" s="77"/>
      <c r="AR216" s="77"/>
      <c r="AS216" s="77"/>
    </row>
    <row r="217" spans="1:668" s="15" customFormat="1" ht="15.75" x14ac:dyDescent="0.25">
      <c r="A217" s="100" t="s">
        <v>192</v>
      </c>
      <c r="B217" s="101" t="s">
        <v>188</v>
      </c>
      <c r="C217" s="102" t="s">
        <v>73</v>
      </c>
      <c r="D217" s="103">
        <v>44470</v>
      </c>
      <c r="E217" s="104" t="s">
        <v>114</v>
      </c>
      <c r="F217" s="139">
        <v>60000</v>
      </c>
      <c r="G217" s="139">
        <v>1722</v>
      </c>
      <c r="H217" s="139">
        <v>0</v>
      </c>
      <c r="I217" s="139">
        <v>1824</v>
      </c>
      <c r="J217" s="139">
        <v>662.2</v>
      </c>
      <c r="K217" s="139">
        <v>4208.2</v>
      </c>
      <c r="L217" s="193">
        <v>55791.8</v>
      </c>
      <c r="O217" s="87"/>
      <c r="P217" s="87"/>
      <c r="Q217" s="87"/>
      <c r="R217" s="87"/>
      <c r="S217" s="87"/>
      <c r="T217" s="87"/>
      <c r="U217" s="87"/>
      <c r="V217" s="87"/>
      <c r="W217" s="87"/>
      <c r="X217" s="87"/>
      <c r="Y217" s="87"/>
      <c r="Z217" s="87"/>
      <c r="AA217" s="87"/>
      <c r="AB217" s="87"/>
      <c r="AC217" s="87"/>
      <c r="AD217" s="87"/>
      <c r="AE217" s="87"/>
      <c r="AF217" s="87"/>
      <c r="AG217" s="87"/>
      <c r="AH217" s="87"/>
      <c r="AI217" s="87"/>
      <c r="AJ217" s="87"/>
      <c r="AK217" s="87"/>
      <c r="AL217" s="87"/>
      <c r="AM217" s="87"/>
      <c r="AN217" s="87"/>
      <c r="AO217" s="87"/>
      <c r="AP217" s="87"/>
      <c r="AQ217" s="87"/>
      <c r="AR217" s="87"/>
      <c r="AS217" s="87"/>
      <c r="AT217" s="45"/>
      <c r="AU217" s="45"/>
      <c r="AV217" s="45"/>
      <c r="AW217" s="45"/>
      <c r="AX217" s="45"/>
      <c r="AY217" s="45"/>
      <c r="AZ217" s="45"/>
      <c r="BA217" s="45"/>
      <c r="BB217" s="45"/>
      <c r="BC217" s="45"/>
      <c r="BD217" s="45"/>
      <c r="BE217" s="45"/>
      <c r="BF217" s="45"/>
      <c r="BG217" s="45"/>
      <c r="BH217" s="45"/>
      <c r="BI217" s="45"/>
      <c r="BJ217" s="45"/>
      <c r="BK217" s="45"/>
      <c r="BL217" s="45"/>
      <c r="BM217" s="45"/>
      <c r="BN217" s="45"/>
      <c r="BO217" s="45"/>
      <c r="BP217" s="45"/>
      <c r="BQ217" s="45"/>
      <c r="BR217" s="45"/>
      <c r="BS217" s="45"/>
      <c r="BT217" s="45"/>
      <c r="BU217" s="45"/>
      <c r="BV217" s="45"/>
      <c r="BW217" s="45"/>
      <c r="BX217" s="45"/>
      <c r="BY217" s="45"/>
      <c r="BZ217" s="45"/>
      <c r="CA217" s="45"/>
      <c r="CB217" s="45"/>
      <c r="CC217" s="45"/>
      <c r="CD217" s="45"/>
      <c r="CE217" s="45"/>
      <c r="CF217" s="45"/>
      <c r="CG217" s="45"/>
      <c r="CH217" s="45"/>
      <c r="CI217" s="45"/>
      <c r="CJ217" s="45"/>
      <c r="CK217" s="45"/>
      <c r="CL217" s="45"/>
      <c r="CM217" s="45"/>
      <c r="CN217" s="45"/>
      <c r="CO217" s="45"/>
      <c r="CP217" s="45"/>
      <c r="CQ217" s="45"/>
      <c r="CR217" s="45"/>
      <c r="CS217" s="45"/>
      <c r="CT217" s="45"/>
      <c r="CU217" s="45"/>
      <c r="CV217" s="45"/>
      <c r="CW217" s="45"/>
      <c r="CX217" s="45"/>
      <c r="CY217" s="45"/>
      <c r="CZ217" s="45"/>
      <c r="DA217" s="45"/>
      <c r="DB217" s="45"/>
      <c r="DC217" s="45"/>
      <c r="DD217" s="45"/>
      <c r="DE217" s="45"/>
      <c r="DF217" s="45"/>
      <c r="DG217" s="45"/>
      <c r="DH217" s="45"/>
      <c r="DI217" s="45"/>
      <c r="DJ217" s="45"/>
      <c r="DK217" s="45"/>
      <c r="DL217" s="45"/>
      <c r="DM217" s="45"/>
      <c r="DN217" s="45"/>
      <c r="DO217" s="45"/>
      <c r="DP217" s="45"/>
      <c r="DQ217" s="45"/>
      <c r="DR217" s="45"/>
      <c r="DS217" s="45"/>
      <c r="DT217" s="45"/>
      <c r="DU217" s="45"/>
      <c r="DV217" s="45"/>
      <c r="DW217" s="45"/>
      <c r="DX217" s="45"/>
      <c r="DY217" s="45"/>
      <c r="DZ217" s="45"/>
      <c r="EA217" s="45"/>
      <c r="EB217" s="45"/>
      <c r="EC217" s="45"/>
      <c r="ED217" s="45"/>
      <c r="EE217" s="45"/>
      <c r="EF217" s="45"/>
      <c r="EG217" s="45"/>
      <c r="EH217" s="45"/>
      <c r="EI217" s="45"/>
      <c r="EJ217" s="45"/>
      <c r="EK217" s="45"/>
      <c r="EL217" s="45"/>
      <c r="EM217" s="45"/>
      <c r="EN217" s="45"/>
      <c r="EO217" s="45"/>
      <c r="EP217" s="45"/>
      <c r="EQ217" s="45"/>
      <c r="ER217" s="45"/>
      <c r="ES217" s="45"/>
      <c r="ET217" s="45"/>
      <c r="EU217" s="45"/>
      <c r="EV217" s="45"/>
      <c r="EW217" s="45"/>
      <c r="EX217" s="45"/>
      <c r="EY217" s="45"/>
      <c r="EZ217" s="45"/>
      <c r="FA217" s="45"/>
      <c r="FB217" s="45"/>
      <c r="FC217" s="45"/>
      <c r="FD217" s="45"/>
      <c r="FE217" s="45"/>
      <c r="FF217" s="45"/>
      <c r="FG217" s="45"/>
      <c r="FH217" s="45"/>
      <c r="FI217" s="45"/>
      <c r="FJ217" s="45"/>
      <c r="FK217" s="45"/>
      <c r="FL217" s="45"/>
      <c r="FM217" s="45"/>
      <c r="FN217" s="45"/>
      <c r="FO217" s="45"/>
      <c r="FP217" s="45"/>
      <c r="FQ217" s="45"/>
      <c r="FR217" s="45"/>
      <c r="FS217" s="45"/>
      <c r="FT217" s="45"/>
      <c r="FU217" s="45"/>
      <c r="FV217" s="45"/>
      <c r="FW217" s="45"/>
      <c r="FX217" s="45"/>
      <c r="FY217" s="45"/>
      <c r="FZ217" s="45"/>
      <c r="GA217" s="45"/>
      <c r="GB217" s="45"/>
      <c r="GC217" s="45"/>
      <c r="GD217" s="45"/>
      <c r="GE217" s="45"/>
      <c r="GF217" s="45"/>
      <c r="GG217" s="45"/>
      <c r="GH217" s="45"/>
      <c r="GI217" s="45"/>
      <c r="GJ217" s="45"/>
      <c r="GK217" s="45"/>
      <c r="GL217" s="45"/>
      <c r="GM217" s="45"/>
      <c r="GN217" s="45"/>
      <c r="GO217" s="45"/>
      <c r="GP217" s="45"/>
      <c r="GQ217" s="45"/>
      <c r="GR217" s="45"/>
      <c r="GS217" s="45"/>
      <c r="GT217" s="45"/>
      <c r="GU217" s="45"/>
      <c r="GV217" s="45"/>
      <c r="GW217" s="45"/>
      <c r="GX217" s="45"/>
      <c r="GY217" s="45"/>
      <c r="GZ217" s="45"/>
      <c r="HA217" s="45"/>
      <c r="HB217" s="45"/>
      <c r="HC217" s="45"/>
      <c r="HD217" s="45"/>
      <c r="HE217" s="45"/>
      <c r="HF217" s="45"/>
      <c r="HG217" s="45"/>
      <c r="HH217" s="45"/>
      <c r="HI217" s="45"/>
      <c r="HJ217" s="45"/>
      <c r="HK217" s="45"/>
      <c r="HL217" s="45"/>
      <c r="HM217" s="45"/>
      <c r="HN217" s="45"/>
      <c r="HO217" s="45"/>
      <c r="HP217" s="45"/>
      <c r="HQ217" s="45"/>
      <c r="HR217" s="45"/>
      <c r="HS217" s="45"/>
      <c r="HT217" s="45"/>
      <c r="HU217" s="45"/>
      <c r="HV217" s="45"/>
      <c r="HW217" s="45"/>
      <c r="HX217" s="45"/>
      <c r="HY217" s="45"/>
      <c r="HZ217" s="45"/>
      <c r="IA217" s="45"/>
      <c r="IB217" s="45"/>
      <c r="IC217" s="45"/>
      <c r="ID217" s="45"/>
      <c r="IE217" s="45"/>
      <c r="IF217" s="45"/>
      <c r="IG217" s="45"/>
      <c r="IH217" s="45"/>
      <c r="II217" s="45"/>
      <c r="IJ217" s="45"/>
      <c r="IK217" s="45"/>
      <c r="IL217" s="45"/>
      <c r="IM217" s="45"/>
      <c r="IN217" s="45"/>
      <c r="IO217" s="45"/>
      <c r="IP217" s="45"/>
      <c r="IQ217" s="45"/>
      <c r="IR217" s="45"/>
      <c r="IS217" s="45"/>
      <c r="IT217" s="45"/>
      <c r="IU217" s="45"/>
      <c r="IV217" s="45"/>
      <c r="IW217" s="45"/>
      <c r="IX217" s="45"/>
      <c r="IY217" s="45"/>
      <c r="IZ217" s="45"/>
      <c r="JA217" s="45"/>
      <c r="JB217" s="45"/>
      <c r="JC217" s="45"/>
      <c r="JD217" s="45"/>
      <c r="JE217" s="45"/>
      <c r="JF217" s="45"/>
      <c r="JG217" s="45"/>
      <c r="JH217" s="45"/>
      <c r="JI217" s="45"/>
      <c r="JJ217" s="45"/>
      <c r="JK217" s="45"/>
      <c r="JL217" s="45"/>
      <c r="JM217" s="45"/>
      <c r="JN217" s="45"/>
      <c r="JO217" s="45"/>
      <c r="JP217" s="45"/>
      <c r="JQ217" s="45"/>
      <c r="JR217" s="45"/>
      <c r="JS217" s="45"/>
      <c r="JT217" s="45"/>
      <c r="JU217" s="45"/>
      <c r="JV217" s="45"/>
      <c r="JW217" s="45"/>
      <c r="JX217" s="45"/>
      <c r="JY217" s="45"/>
      <c r="JZ217" s="45"/>
      <c r="KA217" s="45"/>
      <c r="KB217" s="45"/>
      <c r="KC217" s="45"/>
      <c r="KD217" s="45"/>
      <c r="KE217" s="45"/>
      <c r="KF217" s="45"/>
      <c r="KG217" s="45"/>
      <c r="KH217" s="45"/>
      <c r="KI217" s="45"/>
      <c r="KJ217" s="45"/>
      <c r="KK217" s="45"/>
      <c r="KL217" s="45"/>
      <c r="KM217" s="45"/>
      <c r="KN217" s="45"/>
      <c r="KO217" s="45"/>
      <c r="KP217" s="45"/>
      <c r="KQ217" s="45"/>
      <c r="KR217" s="45"/>
      <c r="KS217" s="45"/>
      <c r="KT217" s="45"/>
      <c r="KU217" s="45"/>
      <c r="KV217" s="45"/>
      <c r="KW217" s="45"/>
      <c r="KX217" s="45"/>
      <c r="KY217" s="45"/>
      <c r="KZ217" s="45"/>
      <c r="LA217" s="45"/>
      <c r="LB217" s="45"/>
      <c r="LC217" s="45"/>
      <c r="LD217" s="45"/>
      <c r="LE217" s="45"/>
      <c r="LF217" s="45"/>
      <c r="LG217" s="45"/>
      <c r="LH217" s="45"/>
      <c r="LI217" s="45"/>
      <c r="LJ217" s="45"/>
      <c r="LK217" s="45"/>
      <c r="LL217" s="45"/>
      <c r="LM217" s="45"/>
      <c r="LN217" s="45"/>
      <c r="LO217" s="45"/>
      <c r="LP217" s="45"/>
      <c r="LQ217" s="45"/>
      <c r="LR217" s="45"/>
      <c r="LS217" s="45"/>
      <c r="LT217" s="45"/>
      <c r="LU217" s="45"/>
      <c r="LV217" s="45"/>
      <c r="LW217" s="45"/>
      <c r="LX217" s="45"/>
      <c r="LY217" s="45"/>
      <c r="LZ217" s="45"/>
      <c r="MA217" s="45"/>
      <c r="MB217" s="45"/>
      <c r="MC217" s="45"/>
      <c r="MD217" s="45"/>
      <c r="ME217" s="45"/>
      <c r="MF217" s="45"/>
      <c r="MG217" s="45"/>
      <c r="MH217" s="45"/>
      <c r="MI217" s="45"/>
      <c r="MJ217" s="45"/>
      <c r="MK217" s="45"/>
      <c r="ML217" s="45"/>
      <c r="MM217" s="45"/>
      <c r="MN217" s="45"/>
      <c r="MO217" s="45"/>
      <c r="MP217" s="45"/>
      <c r="MQ217" s="45"/>
      <c r="MR217" s="45"/>
      <c r="MS217" s="45"/>
      <c r="MT217" s="45"/>
      <c r="MU217" s="45"/>
      <c r="MV217" s="45"/>
      <c r="MW217" s="45"/>
      <c r="MX217" s="45"/>
      <c r="MY217" s="45"/>
      <c r="MZ217" s="45"/>
      <c r="NA217" s="45"/>
      <c r="NB217" s="45"/>
      <c r="NC217" s="45"/>
      <c r="ND217" s="45"/>
      <c r="NE217" s="45"/>
      <c r="NF217" s="45"/>
      <c r="NG217" s="45"/>
      <c r="NH217" s="45"/>
      <c r="NI217" s="45"/>
      <c r="NJ217" s="45"/>
      <c r="NK217" s="45"/>
      <c r="NL217" s="45"/>
      <c r="NM217" s="45"/>
      <c r="NN217" s="45"/>
      <c r="NO217" s="45"/>
      <c r="NP217" s="45"/>
      <c r="NQ217" s="45"/>
      <c r="NR217" s="45"/>
      <c r="NS217" s="45"/>
      <c r="NT217" s="45"/>
      <c r="NU217" s="45"/>
      <c r="NV217" s="45"/>
      <c r="NW217" s="45"/>
      <c r="NX217" s="45"/>
      <c r="NY217" s="45"/>
      <c r="NZ217" s="45"/>
      <c r="OA217" s="45"/>
      <c r="OB217" s="45"/>
      <c r="OC217" s="45"/>
      <c r="OD217" s="45"/>
      <c r="OE217" s="45"/>
      <c r="OF217" s="45"/>
      <c r="OG217" s="45"/>
      <c r="OH217" s="45"/>
      <c r="OI217" s="45"/>
      <c r="OJ217" s="45"/>
      <c r="OK217" s="45"/>
      <c r="OL217" s="45"/>
      <c r="OM217" s="45"/>
      <c r="ON217" s="45"/>
      <c r="OO217" s="45"/>
      <c r="OP217" s="45"/>
      <c r="OQ217" s="45"/>
      <c r="OR217" s="45"/>
      <c r="OS217" s="45"/>
      <c r="OT217" s="45"/>
      <c r="OU217" s="45"/>
      <c r="OV217" s="45"/>
      <c r="OW217" s="45"/>
      <c r="OX217" s="45"/>
      <c r="OY217" s="45"/>
      <c r="OZ217" s="45"/>
      <c r="PA217" s="45"/>
      <c r="PB217" s="45"/>
      <c r="PC217" s="45"/>
      <c r="PD217" s="45"/>
      <c r="PE217" s="45"/>
      <c r="PF217" s="45"/>
      <c r="PG217" s="45"/>
      <c r="PH217" s="45"/>
      <c r="PI217" s="45"/>
      <c r="PJ217" s="45"/>
      <c r="PK217" s="45"/>
      <c r="PL217" s="45"/>
      <c r="PM217" s="45"/>
      <c r="PN217" s="45"/>
      <c r="PO217" s="45"/>
      <c r="PP217" s="45"/>
      <c r="PQ217" s="45"/>
      <c r="PR217" s="45"/>
      <c r="PS217" s="45"/>
      <c r="PT217" s="45"/>
      <c r="PU217" s="45"/>
      <c r="PV217" s="45"/>
      <c r="PW217" s="45"/>
      <c r="PX217" s="45"/>
      <c r="PY217" s="45"/>
      <c r="PZ217" s="45"/>
      <c r="QA217" s="45"/>
      <c r="QB217" s="45"/>
      <c r="QC217" s="45"/>
      <c r="QD217" s="45"/>
      <c r="QE217" s="45"/>
      <c r="QF217" s="45"/>
      <c r="QG217" s="45"/>
      <c r="QH217" s="45"/>
      <c r="QI217" s="45"/>
      <c r="QJ217" s="45"/>
      <c r="QK217" s="45"/>
      <c r="QL217" s="45"/>
      <c r="QM217" s="45"/>
      <c r="QN217" s="45"/>
      <c r="QO217" s="45"/>
      <c r="QP217" s="45"/>
      <c r="QQ217" s="45"/>
      <c r="QR217" s="45"/>
      <c r="QS217" s="45"/>
      <c r="QT217" s="45"/>
      <c r="QU217" s="45"/>
      <c r="QV217" s="45"/>
      <c r="QW217" s="45"/>
      <c r="QX217" s="45"/>
      <c r="QY217" s="45"/>
      <c r="QZ217" s="45"/>
      <c r="RA217" s="45"/>
      <c r="RB217" s="45"/>
      <c r="RC217" s="45"/>
      <c r="RD217" s="45"/>
      <c r="RE217" s="45"/>
      <c r="RF217" s="45"/>
      <c r="RG217" s="45"/>
      <c r="RH217" s="45"/>
      <c r="RI217" s="45"/>
      <c r="RJ217" s="45"/>
      <c r="RK217" s="45"/>
      <c r="RL217" s="45"/>
      <c r="RM217" s="45"/>
      <c r="RN217" s="45"/>
      <c r="RO217" s="45"/>
      <c r="RP217" s="45"/>
      <c r="RQ217" s="45"/>
      <c r="RR217" s="45"/>
      <c r="RS217" s="45"/>
      <c r="RT217" s="45"/>
      <c r="RU217" s="45"/>
      <c r="RV217" s="45"/>
      <c r="RW217" s="45"/>
      <c r="RX217" s="45"/>
      <c r="RY217" s="45"/>
      <c r="RZ217" s="45"/>
      <c r="SA217" s="45"/>
      <c r="SB217" s="45"/>
      <c r="SC217" s="45"/>
      <c r="SD217" s="45"/>
      <c r="SE217" s="45"/>
      <c r="SF217" s="45"/>
      <c r="SG217" s="45"/>
      <c r="SH217" s="45"/>
      <c r="SI217" s="45"/>
      <c r="SJ217" s="45"/>
      <c r="SK217" s="45"/>
      <c r="SL217" s="45"/>
      <c r="SM217" s="45"/>
      <c r="SN217" s="45"/>
      <c r="SO217" s="45"/>
      <c r="SP217" s="45"/>
      <c r="SQ217" s="45"/>
      <c r="SR217" s="45"/>
      <c r="SS217" s="45"/>
      <c r="ST217" s="45"/>
      <c r="SU217" s="45"/>
      <c r="SV217" s="45"/>
      <c r="SW217" s="45"/>
      <c r="SX217" s="45"/>
      <c r="SY217" s="45"/>
      <c r="SZ217" s="45"/>
      <c r="TA217" s="45"/>
      <c r="TB217" s="45"/>
      <c r="TC217" s="45"/>
      <c r="TD217" s="45"/>
      <c r="TE217" s="45"/>
      <c r="TF217" s="45"/>
      <c r="TG217" s="45"/>
      <c r="TH217" s="45"/>
      <c r="TI217" s="45"/>
      <c r="TJ217" s="45"/>
      <c r="TK217" s="45"/>
      <c r="TL217" s="45"/>
      <c r="TM217" s="45"/>
      <c r="TN217" s="45"/>
      <c r="TO217" s="45"/>
      <c r="TP217" s="45"/>
      <c r="TQ217" s="45"/>
      <c r="TR217" s="45"/>
      <c r="TS217" s="45"/>
      <c r="TT217" s="45"/>
      <c r="TU217" s="45"/>
      <c r="TV217" s="45"/>
      <c r="TW217" s="45"/>
      <c r="TX217" s="45"/>
      <c r="TY217" s="45"/>
      <c r="TZ217" s="45"/>
      <c r="UA217" s="45"/>
      <c r="UB217" s="45"/>
      <c r="UC217" s="45"/>
      <c r="UD217" s="45"/>
      <c r="UE217" s="45"/>
      <c r="UF217" s="45"/>
      <c r="UG217" s="45"/>
      <c r="UH217" s="45"/>
      <c r="UI217" s="45"/>
      <c r="UJ217" s="45"/>
      <c r="UK217" s="45"/>
      <c r="UL217" s="45"/>
      <c r="UM217" s="45"/>
      <c r="UN217" s="45"/>
      <c r="UO217" s="45"/>
      <c r="UP217" s="45"/>
      <c r="UQ217" s="45"/>
      <c r="UR217" s="45"/>
      <c r="US217" s="45"/>
      <c r="UT217" s="45"/>
      <c r="UU217" s="45"/>
      <c r="UV217" s="45"/>
      <c r="UW217" s="45"/>
      <c r="UX217" s="45"/>
      <c r="UY217" s="45"/>
      <c r="UZ217" s="45"/>
      <c r="VA217" s="45"/>
      <c r="VB217" s="45"/>
      <c r="VC217" s="45"/>
      <c r="VD217" s="45"/>
      <c r="VE217" s="45"/>
      <c r="VF217" s="45"/>
      <c r="VG217" s="45"/>
      <c r="VH217" s="45"/>
      <c r="VI217" s="45"/>
      <c r="VJ217" s="45"/>
      <c r="VK217" s="45"/>
      <c r="VL217" s="45"/>
      <c r="VM217" s="45"/>
      <c r="VN217" s="45"/>
      <c r="VO217" s="45"/>
      <c r="VP217" s="45"/>
      <c r="VQ217" s="45"/>
      <c r="VR217" s="45"/>
      <c r="VS217" s="45"/>
      <c r="VT217" s="45"/>
      <c r="VU217" s="45"/>
      <c r="VV217" s="45"/>
      <c r="VW217" s="45"/>
      <c r="VX217" s="45"/>
      <c r="VY217" s="45"/>
      <c r="VZ217" s="45"/>
      <c r="WA217" s="45"/>
      <c r="WB217" s="45"/>
      <c r="WC217" s="45"/>
      <c r="WD217" s="45"/>
      <c r="WE217" s="45"/>
      <c r="WF217" s="45"/>
      <c r="WG217" s="45"/>
      <c r="WH217" s="45"/>
      <c r="WI217" s="45"/>
      <c r="WJ217" s="45"/>
      <c r="WK217" s="45"/>
      <c r="WL217" s="45"/>
      <c r="WM217" s="45"/>
      <c r="WN217" s="45"/>
      <c r="WO217" s="45"/>
      <c r="WP217" s="45"/>
      <c r="WQ217" s="45"/>
      <c r="WR217" s="45"/>
      <c r="WS217" s="45"/>
      <c r="WT217" s="45"/>
      <c r="WU217" s="45"/>
      <c r="WV217" s="45"/>
      <c r="WW217" s="45"/>
      <c r="WX217" s="45"/>
      <c r="WY217" s="45"/>
      <c r="WZ217" s="45"/>
      <c r="XA217" s="45"/>
      <c r="XB217" s="45"/>
      <c r="XC217" s="45"/>
      <c r="XD217" s="45"/>
      <c r="XE217" s="45"/>
      <c r="XF217" s="45"/>
      <c r="XG217" s="45"/>
      <c r="XH217" s="45"/>
      <c r="XI217" s="45"/>
      <c r="XJ217" s="45"/>
      <c r="XK217" s="45"/>
      <c r="XL217" s="45"/>
      <c r="XM217" s="45"/>
      <c r="XN217" s="45"/>
      <c r="XO217" s="45"/>
      <c r="XP217" s="45"/>
      <c r="XQ217" s="45"/>
      <c r="XR217" s="45"/>
      <c r="XS217" s="45"/>
      <c r="XT217" s="45"/>
      <c r="XU217" s="45"/>
      <c r="XV217" s="45"/>
      <c r="XW217" s="45"/>
      <c r="XX217" s="45"/>
      <c r="XY217" s="45"/>
      <c r="XZ217" s="45"/>
      <c r="YA217" s="45"/>
      <c r="YB217" s="45"/>
      <c r="YC217" s="45"/>
      <c r="YD217" s="45"/>
      <c r="YE217" s="45"/>
      <c r="YF217" s="45"/>
      <c r="YG217" s="45"/>
      <c r="YH217" s="45"/>
      <c r="YI217" s="45"/>
      <c r="YJ217" s="45"/>
      <c r="YK217" s="45"/>
      <c r="YL217" s="45"/>
      <c r="YM217" s="45"/>
      <c r="YN217" s="45"/>
      <c r="YO217" s="45"/>
      <c r="YP217" s="45"/>
      <c r="YQ217" s="45"/>
      <c r="YR217" s="45"/>
    </row>
    <row r="218" spans="1:668" s="15" customFormat="1" ht="15.75" x14ac:dyDescent="0.25">
      <c r="A218" s="100" t="s">
        <v>193</v>
      </c>
      <c r="B218" s="101" t="s">
        <v>188</v>
      </c>
      <c r="C218" s="102" t="s">
        <v>74</v>
      </c>
      <c r="D218" s="103">
        <v>44593</v>
      </c>
      <c r="E218" s="104" t="s">
        <v>114</v>
      </c>
      <c r="F218" s="139">
        <v>76000</v>
      </c>
      <c r="G218" s="139">
        <v>2181.1999999999998</v>
      </c>
      <c r="H218" s="139">
        <v>0</v>
      </c>
      <c r="I218" s="139">
        <v>2310.4</v>
      </c>
      <c r="J218" s="139">
        <v>25</v>
      </c>
      <c r="K218" s="139">
        <v>4516.6000000000004</v>
      </c>
      <c r="L218" s="193">
        <v>71483.399999999994</v>
      </c>
      <c r="O218" s="87"/>
      <c r="P218" s="87"/>
      <c r="Q218" s="87"/>
      <c r="R218" s="87"/>
      <c r="S218" s="87"/>
      <c r="T218" s="87"/>
      <c r="U218" s="87"/>
      <c r="V218" s="87"/>
      <c r="W218" s="87"/>
      <c r="X218" s="87"/>
      <c r="Y218" s="87"/>
      <c r="Z218" s="87"/>
      <c r="AA218" s="87"/>
      <c r="AB218" s="87"/>
      <c r="AC218" s="87"/>
      <c r="AD218" s="87"/>
      <c r="AE218" s="87"/>
      <c r="AF218" s="87"/>
      <c r="AG218" s="87"/>
      <c r="AH218" s="87"/>
      <c r="AI218" s="87"/>
      <c r="AJ218" s="87"/>
      <c r="AK218" s="87"/>
      <c r="AL218" s="87"/>
      <c r="AM218" s="87"/>
      <c r="AN218" s="87"/>
      <c r="AO218" s="87"/>
      <c r="AP218" s="87"/>
      <c r="AQ218" s="87"/>
      <c r="AR218" s="87"/>
      <c r="AS218" s="87"/>
      <c r="AT218" s="45"/>
      <c r="AU218" s="45"/>
      <c r="AV218" s="45"/>
      <c r="AW218" s="45"/>
      <c r="AX218" s="45"/>
      <c r="AY218" s="45"/>
      <c r="AZ218" s="45"/>
      <c r="BA218" s="45"/>
      <c r="BB218" s="45"/>
      <c r="BC218" s="45"/>
      <c r="BD218" s="45"/>
      <c r="BE218" s="45"/>
      <c r="BF218" s="45"/>
      <c r="BG218" s="45"/>
      <c r="BH218" s="45"/>
      <c r="BI218" s="45"/>
      <c r="BJ218" s="45"/>
      <c r="BK218" s="45"/>
      <c r="BL218" s="45"/>
      <c r="BM218" s="45"/>
      <c r="BN218" s="45"/>
      <c r="BO218" s="45"/>
      <c r="BP218" s="45"/>
      <c r="BQ218" s="45"/>
      <c r="BR218" s="45"/>
      <c r="BS218" s="45"/>
      <c r="BT218" s="45"/>
      <c r="BU218" s="45"/>
      <c r="BV218" s="45"/>
      <c r="BW218" s="45"/>
      <c r="BX218" s="45"/>
      <c r="BY218" s="45"/>
      <c r="BZ218" s="45"/>
      <c r="CA218" s="45"/>
      <c r="CB218" s="45"/>
      <c r="CC218" s="45"/>
      <c r="CD218" s="45"/>
      <c r="CE218" s="45"/>
      <c r="CF218" s="45"/>
      <c r="CG218" s="45"/>
      <c r="CH218" s="45"/>
      <c r="CI218" s="45"/>
      <c r="CJ218" s="45"/>
      <c r="CK218" s="45"/>
      <c r="CL218" s="45"/>
      <c r="CM218" s="45"/>
      <c r="CN218" s="45"/>
      <c r="CO218" s="45"/>
      <c r="CP218" s="45"/>
      <c r="CQ218" s="45"/>
      <c r="CR218" s="45"/>
      <c r="CS218" s="45"/>
      <c r="CT218" s="45"/>
      <c r="CU218" s="45"/>
      <c r="CV218" s="45"/>
      <c r="CW218" s="45"/>
      <c r="CX218" s="45"/>
      <c r="CY218" s="45"/>
      <c r="CZ218" s="45"/>
      <c r="DA218" s="45"/>
      <c r="DB218" s="45"/>
      <c r="DC218" s="45"/>
      <c r="DD218" s="45"/>
      <c r="DE218" s="45"/>
      <c r="DF218" s="45"/>
      <c r="DG218" s="45"/>
      <c r="DH218" s="45"/>
      <c r="DI218" s="45"/>
      <c r="DJ218" s="45"/>
      <c r="DK218" s="45"/>
      <c r="DL218" s="45"/>
      <c r="DM218" s="45"/>
      <c r="DN218" s="45"/>
      <c r="DO218" s="45"/>
      <c r="DP218" s="45"/>
      <c r="DQ218" s="45"/>
      <c r="DR218" s="45"/>
      <c r="DS218" s="45"/>
      <c r="DT218" s="45"/>
      <c r="DU218" s="45"/>
      <c r="DV218" s="45"/>
      <c r="DW218" s="45"/>
      <c r="DX218" s="45"/>
      <c r="DY218" s="45"/>
      <c r="DZ218" s="45"/>
      <c r="EA218" s="45"/>
      <c r="EB218" s="45"/>
      <c r="EC218" s="45"/>
      <c r="ED218" s="45"/>
      <c r="EE218" s="45"/>
      <c r="EF218" s="45"/>
      <c r="EG218" s="45"/>
      <c r="EH218" s="45"/>
      <c r="EI218" s="45"/>
      <c r="EJ218" s="45"/>
      <c r="EK218" s="45"/>
      <c r="EL218" s="45"/>
      <c r="EM218" s="45"/>
      <c r="EN218" s="45"/>
      <c r="EO218" s="45"/>
      <c r="EP218" s="45"/>
      <c r="EQ218" s="45"/>
      <c r="ER218" s="45"/>
      <c r="ES218" s="45"/>
      <c r="ET218" s="45"/>
      <c r="EU218" s="45"/>
      <c r="EV218" s="45"/>
      <c r="EW218" s="45"/>
      <c r="EX218" s="45"/>
      <c r="EY218" s="45"/>
      <c r="EZ218" s="45"/>
      <c r="FA218" s="45"/>
      <c r="FB218" s="45"/>
      <c r="FC218" s="45"/>
      <c r="FD218" s="45"/>
      <c r="FE218" s="45"/>
      <c r="FF218" s="45"/>
      <c r="FG218" s="45"/>
      <c r="FH218" s="45"/>
      <c r="FI218" s="45"/>
      <c r="FJ218" s="45"/>
      <c r="FK218" s="45"/>
      <c r="FL218" s="45"/>
      <c r="FM218" s="45"/>
      <c r="FN218" s="45"/>
      <c r="FO218" s="45"/>
      <c r="FP218" s="45"/>
      <c r="FQ218" s="45"/>
      <c r="FR218" s="45"/>
      <c r="FS218" s="45"/>
      <c r="FT218" s="45"/>
      <c r="FU218" s="45"/>
      <c r="FV218" s="45"/>
      <c r="FW218" s="45"/>
      <c r="FX218" s="45"/>
      <c r="FY218" s="45"/>
      <c r="FZ218" s="45"/>
      <c r="GA218" s="45"/>
      <c r="GB218" s="45"/>
      <c r="GC218" s="45"/>
      <c r="GD218" s="45"/>
      <c r="GE218" s="45"/>
      <c r="GF218" s="45"/>
      <c r="GG218" s="45"/>
      <c r="GH218" s="45"/>
      <c r="GI218" s="45"/>
      <c r="GJ218" s="45"/>
      <c r="GK218" s="45"/>
      <c r="GL218" s="45"/>
      <c r="GM218" s="45"/>
      <c r="GN218" s="45"/>
      <c r="GO218" s="45"/>
      <c r="GP218" s="45"/>
      <c r="GQ218" s="45"/>
      <c r="GR218" s="45"/>
      <c r="GS218" s="45"/>
      <c r="GT218" s="45"/>
      <c r="GU218" s="45"/>
      <c r="GV218" s="45"/>
      <c r="GW218" s="45"/>
      <c r="GX218" s="45"/>
      <c r="GY218" s="45"/>
      <c r="GZ218" s="45"/>
      <c r="HA218" s="45"/>
      <c r="HB218" s="45"/>
      <c r="HC218" s="45"/>
      <c r="HD218" s="45"/>
      <c r="HE218" s="45"/>
      <c r="HF218" s="45"/>
      <c r="HG218" s="45"/>
      <c r="HH218" s="45"/>
      <c r="HI218" s="45"/>
      <c r="HJ218" s="45"/>
      <c r="HK218" s="45"/>
      <c r="HL218" s="45"/>
      <c r="HM218" s="45"/>
      <c r="HN218" s="45"/>
      <c r="HO218" s="45"/>
      <c r="HP218" s="45"/>
      <c r="HQ218" s="45"/>
      <c r="HR218" s="45"/>
      <c r="HS218" s="45"/>
      <c r="HT218" s="45"/>
      <c r="HU218" s="45"/>
      <c r="HV218" s="45"/>
      <c r="HW218" s="45"/>
      <c r="HX218" s="45"/>
      <c r="HY218" s="45"/>
      <c r="HZ218" s="45"/>
      <c r="IA218" s="45"/>
      <c r="IB218" s="45"/>
      <c r="IC218" s="45"/>
      <c r="ID218" s="45"/>
      <c r="IE218" s="45"/>
      <c r="IF218" s="45"/>
      <c r="IG218" s="45"/>
      <c r="IH218" s="45"/>
      <c r="II218" s="45"/>
      <c r="IJ218" s="45"/>
      <c r="IK218" s="45"/>
      <c r="IL218" s="45"/>
      <c r="IM218" s="45"/>
      <c r="IN218" s="45"/>
      <c r="IO218" s="45"/>
      <c r="IP218" s="45"/>
      <c r="IQ218" s="45"/>
      <c r="IR218" s="45"/>
      <c r="IS218" s="45"/>
      <c r="IT218" s="45"/>
      <c r="IU218" s="45"/>
      <c r="IV218" s="45"/>
      <c r="IW218" s="45"/>
      <c r="IX218" s="45"/>
      <c r="IY218" s="45"/>
      <c r="IZ218" s="45"/>
      <c r="JA218" s="45"/>
      <c r="JB218" s="45"/>
      <c r="JC218" s="45"/>
      <c r="JD218" s="45"/>
      <c r="JE218" s="45"/>
      <c r="JF218" s="45"/>
      <c r="JG218" s="45"/>
      <c r="JH218" s="45"/>
      <c r="JI218" s="45"/>
      <c r="JJ218" s="45"/>
      <c r="JK218" s="45"/>
      <c r="JL218" s="45"/>
      <c r="JM218" s="45"/>
      <c r="JN218" s="45"/>
      <c r="JO218" s="45"/>
      <c r="JP218" s="45"/>
      <c r="JQ218" s="45"/>
      <c r="JR218" s="45"/>
      <c r="JS218" s="45"/>
      <c r="JT218" s="45"/>
      <c r="JU218" s="45"/>
      <c r="JV218" s="45"/>
      <c r="JW218" s="45"/>
      <c r="JX218" s="45"/>
      <c r="JY218" s="45"/>
      <c r="JZ218" s="45"/>
      <c r="KA218" s="45"/>
      <c r="KB218" s="45"/>
      <c r="KC218" s="45"/>
      <c r="KD218" s="45"/>
      <c r="KE218" s="45"/>
      <c r="KF218" s="45"/>
      <c r="KG218" s="45"/>
      <c r="KH218" s="45"/>
      <c r="KI218" s="45"/>
      <c r="KJ218" s="45"/>
      <c r="KK218" s="45"/>
      <c r="KL218" s="45"/>
      <c r="KM218" s="45"/>
      <c r="KN218" s="45"/>
      <c r="KO218" s="45"/>
      <c r="KP218" s="45"/>
      <c r="KQ218" s="45"/>
      <c r="KR218" s="45"/>
      <c r="KS218" s="45"/>
      <c r="KT218" s="45"/>
      <c r="KU218" s="45"/>
      <c r="KV218" s="45"/>
      <c r="KW218" s="45"/>
      <c r="KX218" s="45"/>
      <c r="KY218" s="45"/>
      <c r="KZ218" s="45"/>
      <c r="LA218" s="45"/>
      <c r="LB218" s="45"/>
      <c r="LC218" s="45"/>
      <c r="LD218" s="45"/>
      <c r="LE218" s="45"/>
      <c r="LF218" s="45"/>
      <c r="LG218" s="45"/>
      <c r="LH218" s="45"/>
      <c r="LI218" s="45"/>
      <c r="LJ218" s="45"/>
      <c r="LK218" s="45"/>
      <c r="LL218" s="45"/>
      <c r="LM218" s="45"/>
      <c r="LN218" s="45"/>
      <c r="LO218" s="45"/>
      <c r="LP218" s="45"/>
      <c r="LQ218" s="45"/>
      <c r="LR218" s="45"/>
      <c r="LS218" s="45"/>
      <c r="LT218" s="45"/>
      <c r="LU218" s="45"/>
      <c r="LV218" s="45"/>
      <c r="LW218" s="45"/>
      <c r="LX218" s="45"/>
      <c r="LY218" s="45"/>
      <c r="LZ218" s="45"/>
      <c r="MA218" s="45"/>
      <c r="MB218" s="45"/>
      <c r="MC218" s="45"/>
      <c r="MD218" s="45"/>
      <c r="ME218" s="45"/>
      <c r="MF218" s="45"/>
      <c r="MG218" s="45"/>
      <c r="MH218" s="45"/>
      <c r="MI218" s="45"/>
      <c r="MJ218" s="45"/>
      <c r="MK218" s="45"/>
      <c r="ML218" s="45"/>
      <c r="MM218" s="45"/>
      <c r="MN218" s="45"/>
      <c r="MO218" s="45"/>
      <c r="MP218" s="45"/>
      <c r="MQ218" s="45"/>
      <c r="MR218" s="45"/>
      <c r="MS218" s="45"/>
      <c r="MT218" s="45"/>
      <c r="MU218" s="45"/>
      <c r="MV218" s="45"/>
      <c r="MW218" s="45"/>
      <c r="MX218" s="45"/>
      <c r="MY218" s="45"/>
      <c r="MZ218" s="45"/>
      <c r="NA218" s="45"/>
      <c r="NB218" s="45"/>
      <c r="NC218" s="45"/>
      <c r="ND218" s="45"/>
      <c r="NE218" s="45"/>
      <c r="NF218" s="45"/>
      <c r="NG218" s="45"/>
      <c r="NH218" s="45"/>
      <c r="NI218" s="45"/>
      <c r="NJ218" s="45"/>
      <c r="NK218" s="45"/>
      <c r="NL218" s="45"/>
      <c r="NM218" s="45"/>
      <c r="NN218" s="45"/>
      <c r="NO218" s="45"/>
      <c r="NP218" s="45"/>
      <c r="NQ218" s="45"/>
      <c r="NR218" s="45"/>
      <c r="NS218" s="45"/>
      <c r="NT218" s="45"/>
      <c r="NU218" s="45"/>
      <c r="NV218" s="45"/>
      <c r="NW218" s="45"/>
      <c r="NX218" s="45"/>
      <c r="NY218" s="45"/>
      <c r="NZ218" s="45"/>
      <c r="OA218" s="45"/>
      <c r="OB218" s="45"/>
      <c r="OC218" s="45"/>
      <c r="OD218" s="45"/>
      <c r="OE218" s="45"/>
      <c r="OF218" s="45"/>
      <c r="OG218" s="45"/>
      <c r="OH218" s="45"/>
      <c r="OI218" s="45"/>
      <c r="OJ218" s="45"/>
      <c r="OK218" s="45"/>
      <c r="OL218" s="45"/>
      <c r="OM218" s="45"/>
      <c r="ON218" s="45"/>
      <c r="OO218" s="45"/>
      <c r="OP218" s="45"/>
      <c r="OQ218" s="45"/>
      <c r="OR218" s="45"/>
      <c r="OS218" s="45"/>
      <c r="OT218" s="45"/>
      <c r="OU218" s="45"/>
      <c r="OV218" s="45"/>
      <c r="OW218" s="45"/>
      <c r="OX218" s="45"/>
      <c r="OY218" s="45"/>
      <c r="OZ218" s="45"/>
      <c r="PA218" s="45"/>
      <c r="PB218" s="45"/>
      <c r="PC218" s="45"/>
      <c r="PD218" s="45"/>
      <c r="PE218" s="45"/>
      <c r="PF218" s="45"/>
      <c r="PG218" s="45"/>
      <c r="PH218" s="45"/>
      <c r="PI218" s="45"/>
      <c r="PJ218" s="45"/>
      <c r="PK218" s="45"/>
      <c r="PL218" s="45"/>
      <c r="PM218" s="45"/>
      <c r="PN218" s="45"/>
      <c r="PO218" s="45"/>
      <c r="PP218" s="45"/>
      <c r="PQ218" s="45"/>
      <c r="PR218" s="45"/>
      <c r="PS218" s="45"/>
      <c r="PT218" s="45"/>
      <c r="PU218" s="45"/>
      <c r="PV218" s="45"/>
      <c r="PW218" s="45"/>
      <c r="PX218" s="45"/>
      <c r="PY218" s="45"/>
      <c r="PZ218" s="45"/>
      <c r="QA218" s="45"/>
      <c r="QB218" s="45"/>
      <c r="QC218" s="45"/>
      <c r="QD218" s="45"/>
      <c r="QE218" s="45"/>
      <c r="QF218" s="45"/>
      <c r="QG218" s="45"/>
      <c r="QH218" s="45"/>
      <c r="QI218" s="45"/>
      <c r="QJ218" s="45"/>
      <c r="QK218" s="45"/>
      <c r="QL218" s="45"/>
      <c r="QM218" s="45"/>
      <c r="QN218" s="45"/>
      <c r="QO218" s="45"/>
      <c r="QP218" s="45"/>
      <c r="QQ218" s="45"/>
      <c r="QR218" s="45"/>
      <c r="QS218" s="45"/>
      <c r="QT218" s="45"/>
      <c r="QU218" s="45"/>
      <c r="QV218" s="45"/>
      <c r="QW218" s="45"/>
      <c r="QX218" s="45"/>
      <c r="QY218" s="45"/>
      <c r="QZ218" s="45"/>
      <c r="RA218" s="45"/>
      <c r="RB218" s="45"/>
      <c r="RC218" s="45"/>
      <c r="RD218" s="45"/>
      <c r="RE218" s="45"/>
      <c r="RF218" s="45"/>
      <c r="RG218" s="45"/>
      <c r="RH218" s="45"/>
      <c r="RI218" s="45"/>
      <c r="RJ218" s="45"/>
      <c r="RK218" s="45"/>
      <c r="RL218" s="45"/>
      <c r="RM218" s="45"/>
      <c r="RN218" s="45"/>
      <c r="RO218" s="45"/>
      <c r="RP218" s="45"/>
      <c r="RQ218" s="45"/>
      <c r="RR218" s="45"/>
      <c r="RS218" s="45"/>
      <c r="RT218" s="45"/>
      <c r="RU218" s="45"/>
      <c r="RV218" s="45"/>
      <c r="RW218" s="45"/>
      <c r="RX218" s="45"/>
      <c r="RY218" s="45"/>
      <c r="RZ218" s="45"/>
      <c r="SA218" s="45"/>
      <c r="SB218" s="45"/>
      <c r="SC218" s="45"/>
      <c r="SD218" s="45"/>
      <c r="SE218" s="45"/>
      <c r="SF218" s="45"/>
      <c r="SG218" s="45"/>
      <c r="SH218" s="45"/>
      <c r="SI218" s="45"/>
      <c r="SJ218" s="45"/>
      <c r="SK218" s="45"/>
      <c r="SL218" s="45"/>
      <c r="SM218" s="45"/>
      <c r="SN218" s="45"/>
      <c r="SO218" s="45"/>
      <c r="SP218" s="45"/>
      <c r="SQ218" s="45"/>
      <c r="SR218" s="45"/>
      <c r="SS218" s="45"/>
      <c r="ST218" s="45"/>
      <c r="SU218" s="45"/>
      <c r="SV218" s="45"/>
      <c r="SW218" s="45"/>
      <c r="SX218" s="45"/>
      <c r="SY218" s="45"/>
      <c r="SZ218" s="45"/>
      <c r="TA218" s="45"/>
      <c r="TB218" s="45"/>
      <c r="TC218" s="45"/>
      <c r="TD218" s="45"/>
      <c r="TE218" s="45"/>
      <c r="TF218" s="45"/>
      <c r="TG218" s="45"/>
      <c r="TH218" s="45"/>
      <c r="TI218" s="45"/>
      <c r="TJ218" s="45"/>
      <c r="TK218" s="45"/>
      <c r="TL218" s="45"/>
      <c r="TM218" s="45"/>
      <c r="TN218" s="45"/>
      <c r="TO218" s="45"/>
      <c r="TP218" s="45"/>
      <c r="TQ218" s="45"/>
      <c r="TR218" s="45"/>
      <c r="TS218" s="45"/>
      <c r="TT218" s="45"/>
      <c r="TU218" s="45"/>
      <c r="TV218" s="45"/>
      <c r="TW218" s="45"/>
      <c r="TX218" s="45"/>
      <c r="TY218" s="45"/>
      <c r="TZ218" s="45"/>
      <c r="UA218" s="45"/>
      <c r="UB218" s="45"/>
      <c r="UC218" s="45"/>
      <c r="UD218" s="45"/>
      <c r="UE218" s="45"/>
      <c r="UF218" s="45"/>
      <c r="UG218" s="45"/>
      <c r="UH218" s="45"/>
      <c r="UI218" s="45"/>
      <c r="UJ218" s="45"/>
      <c r="UK218" s="45"/>
      <c r="UL218" s="45"/>
      <c r="UM218" s="45"/>
      <c r="UN218" s="45"/>
      <c r="UO218" s="45"/>
      <c r="UP218" s="45"/>
      <c r="UQ218" s="45"/>
      <c r="UR218" s="45"/>
      <c r="US218" s="45"/>
      <c r="UT218" s="45"/>
      <c r="UU218" s="45"/>
      <c r="UV218" s="45"/>
      <c r="UW218" s="45"/>
      <c r="UX218" s="45"/>
      <c r="UY218" s="45"/>
      <c r="UZ218" s="45"/>
      <c r="VA218" s="45"/>
      <c r="VB218" s="45"/>
      <c r="VC218" s="45"/>
      <c r="VD218" s="45"/>
      <c r="VE218" s="45"/>
      <c r="VF218" s="45"/>
      <c r="VG218" s="45"/>
      <c r="VH218" s="45"/>
      <c r="VI218" s="45"/>
      <c r="VJ218" s="45"/>
      <c r="VK218" s="45"/>
      <c r="VL218" s="45"/>
      <c r="VM218" s="45"/>
      <c r="VN218" s="45"/>
      <c r="VO218" s="45"/>
      <c r="VP218" s="45"/>
      <c r="VQ218" s="45"/>
      <c r="VR218" s="45"/>
      <c r="VS218" s="45"/>
      <c r="VT218" s="45"/>
      <c r="VU218" s="45"/>
      <c r="VV218" s="45"/>
      <c r="VW218" s="45"/>
      <c r="VX218" s="45"/>
      <c r="VY218" s="45"/>
      <c r="VZ218" s="45"/>
      <c r="WA218" s="45"/>
      <c r="WB218" s="45"/>
      <c r="WC218" s="45"/>
      <c r="WD218" s="45"/>
      <c r="WE218" s="45"/>
      <c r="WF218" s="45"/>
      <c r="WG218" s="45"/>
      <c r="WH218" s="45"/>
      <c r="WI218" s="45"/>
      <c r="WJ218" s="45"/>
      <c r="WK218" s="45"/>
      <c r="WL218" s="45"/>
      <c r="WM218" s="45"/>
      <c r="WN218" s="45"/>
      <c r="WO218" s="45"/>
      <c r="WP218" s="45"/>
      <c r="WQ218" s="45"/>
      <c r="WR218" s="45"/>
      <c r="WS218" s="45"/>
      <c r="WT218" s="45"/>
      <c r="WU218" s="45"/>
      <c r="WV218" s="45"/>
      <c r="WW218" s="45"/>
      <c r="WX218" s="45"/>
      <c r="WY218" s="45"/>
      <c r="WZ218" s="45"/>
      <c r="XA218" s="45"/>
      <c r="XB218" s="45"/>
      <c r="XC218" s="45"/>
      <c r="XD218" s="45"/>
      <c r="XE218" s="45"/>
      <c r="XF218" s="45"/>
      <c r="XG218" s="45"/>
      <c r="XH218" s="45"/>
      <c r="XI218" s="45"/>
      <c r="XJ218" s="45"/>
      <c r="XK218" s="45"/>
      <c r="XL218" s="45"/>
      <c r="XM218" s="45"/>
      <c r="XN218" s="45"/>
      <c r="XO218" s="45"/>
      <c r="XP218" s="45"/>
      <c r="XQ218" s="45"/>
      <c r="XR218" s="45"/>
      <c r="XS218" s="45"/>
      <c r="XT218" s="45"/>
      <c r="XU218" s="45"/>
      <c r="XV218" s="45"/>
      <c r="XW218" s="45"/>
      <c r="XX218" s="45"/>
      <c r="XY218" s="45"/>
      <c r="XZ218" s="45"/>
      <c r="YA218" s="45"/>
      <c r="YB218" s="45"/>
      <c r="YC218" s="45"/>
      <c r="YD218" s="45"/>
      <c r="YE218" s="45"/>
      <c r="YF218" s="45"/>
      <c r="YG218" s="45"/>
      <c r="YH218" s="45"/>
      <c r="YI218" s="45"/>
      <c r="YJ218" s="45"/>
      <c r="YK218" s="45"/>
      <c r="YL218" s="45"/>
      <c r="YM218" s="45"/>
      <c r="YN218" s="45"/>
      <c r="YO218" s="45"/>
      <c r="YP218" s="45"/>
      <c r="YQ218" s="45"/>
      <c r="YR218" s="45"/>
    </row>
    <row r="219" spans="1:668" s="15" customFormat="1" ht="15.75" x14ac:dyDescent="0.25">
      <c r="A219" s="100" t="s">
        <v>196</v>
      </c>
      <c r="B219" s="101" t="s">
        <v>86</v>
      </c>
      <c r="C219" s="102" t="s">
        <v>73</v>
      </c>
      <c r="D219" s="103">
        <v>44662</v>
      </c>
      <c r="E219" s="104" t="s">
        <v>114</v>
      </c>
      <c r="F219" s="139">
        <v>115000</v>
      </c>
      <c r="G219" s="139">
        <v>3300.5</v>
      </c>
      <c r="H219" s="139">
        <v>10423.950000000001</v>
      </c>
      <c r="I219" s="139">
        <v>3496</v>
      </c>
      <c r="J219" s="139">
        <v>25</v>
      </c>
      <c r="K219" s="139">
        <v>17245.45</v>
      </c>
      <c r="L219" s="193">
        <v>97754.55</v>
      </c>
      <c r="O219" s="87" t="s">
        <v>213</v>
      </c>
      <c r="P219" s="87"/>
      <c r="Q219" s="87"/>
      <c r="R219" s="87"/>
      <c r="S219" s="87"/>
      <c r="T219" s="87"/>
      <c r="U219" s="87"/>
      <c r="V219" s="87"/>
      <c r="W219" s="87"/>
      <c r="X219" s="87"/>
      <c r="Y219" s="87"/>
      <c r="Z219" s="87"/>
      <c r="AA219" s="87"/>
      <c r="AB219" s="87"/>
      <c r="AC219" s="87"/>
      <c r="AD219" s="87"/>
      <c r="AE219" s="87"/>
      <c r="AF219" s="87"/>
      <c r="AG219" s="87"/>
      <c r="AH219" s="87"/>
      <c r="AI219" s="87"/>
      <c r="AJ219" s="87"/>
      <c r="AK219" s="87"/>
      <c r="AL219" s="87"/>
      <c r="AM219" s="87"/>
      <c r="AN219" s="87"/>
      <c r="AO219" s="87"/>
      <c r="AP219" s="87"/>
      <c r="AQ219" s="87"/>
      <c r="AR219" s="87"/>
      <c r="AS219" s="87"/>
      <c r="AT219" s="45"/>
      <c r="AU219" s="45"/>
      <c r="AV219" s="45"/>
      <c r="AW219" s="45"/>
      <c r="AX219" s="45"/>
      <c r="AY219" s="45"/>
      <c r="AZ219" s="45"/>
      <c r="BA219" s="45"/>
      <c r="BB219" s="45"/>
      <c r="BC219" s="45"/>
      <c r="BD219" s="45"/>
      <c r="BE219" s="45"/>
      <c r="BF219" s="45"/>
      <c r="BG219" s="45"/>
      <c r="BH219" s="45"/>
      <c r="BI219" s="45"/>
      <c r="BJ219" s="45"/>
      <c r="BK219" s="45"/>
      <c r="BL219" s="45"/>
      <c r="BM219" s="45"/>
      <c r="BN219" s="45"/>
      <c r="BO219" s="45"/>
      <c r="BP219" s="45"/>
      <c r="BQ219" s="45"/>
      <c r="BR219" s="45"/>
      <c r="BS219" s="45"/>
      <c r="BT219" s="45"/>
      <c r="BU219" s="45"/>
      <c r="BV219" s="45"/>
      <c r="BW219" s="45"/>
      <c r="BX219" s="45"/>
      <c r="BY219" s="45"/>
      <c r="BZ219" s="45"/>
      <c r="CA219" s="45"/>
      <c r="CB219" s="45"/>
      <c r="CC219" s="45"/>
      <c r="CD219" s="45"/>
      <c r="CE219" s="45"/>
      <c r="CF219" s="45"/>
      <c r="CG219" s="45"/>
      <c r="CH219" s="45"/>
      <c r="CI219" s="45"/>
      <c r="CJ219" s="45"/>
      <c r="CK219" s="45"/>
      <c r="CL219" s="45"/>
      <c r="CM219" s="45"/>
      <c r="CN219" s="45"/>
      <c r="CO219" s="45"/>
      <c r="CP219" s="45"/>
      <c r="CQ219" s="45"/>
      <c r="CR219" s="45"/>
      <c r="CS219" s="45"/>
      <c r="CT219" s="45"/>
      <c r="CU219" s="45"/>
      <c r="CV219" s="45"/>
      <c r="CW219" s="45"/>
      <c r="CX219" s="45"/>
      <c r="CY219" s="45"/>
      <c r="CZ219" s="45"/>
      <c r="DA219" s="45"/>
      <c r="DB219" s="45"/>
      <c r="DC219" s="45"/>
      <c r="DD219" s="45"/>
      <c r="DE219" s="45"/>
      <c r="DF219" s="45"/>
      <c r="DG219" s="45"/>
      <c r="DH219" s="45"/>
      <c r="DI219" s="45"/>
      <c r="DJ219" s="45"/>
      <c r="DK219" s="45"/>
      <c r="DL219" s="45"/>
      <c r="DM219" s="45"/>
      <c r="DN219" s="45"/>
      <c r="DO219" s="45"/>
      <c r="DP219" s="45"/>
      <c r="DQ219" s="45"/>
      <c r="DR219" s="45"/>
      <c r="DS219" s="45"/>
      <c r="DT219" s="45"/>
      <c r="DU219" s="45"/>
      <c r="DV219" s="45"/>
      <c r="DW219" s="45"/>
      <c r="DX219" s="45"/>
      <c r="DY219" s="45"/>
      <c r="DZ219" s="45"/>
      <c r="EA219" s="45"/>
      <c r="EB219" s="45"/>
      <c r="EC219" s="45"/>
      <c r="ED219" s="45"/>
      <c r="EE219" s="45"/>
      <c r="EF219" s="45"/>
      <c r="EG219" s="45"/>
      <c r="EH219" s="45"/>
      <c r="EI219" s="45"/>
      <c r="EJ219" s="45"/>
      <c r="EK219" s="45"/>
      <c r="EL219" s="45"/>
      <c r="EM219" s="45"/>
      <c r="EN219" s="45"/>
      <c r="EO219" s="45"/>
      <c r="EP219" s="45"/>
      <c r="EQ219" s="45"/>
      <c r="ER219" s="45"/>
      <c r="ES219" s="45"/>
      <c r="ET219" s="45"/>
      <c r="EU219" s="45"/>
      <c r="EV219" s="45"/>
      <c r="EW219" s="45"/>
      <c r="EX219" s="45"/>
      <c r="EY219" s="45"/>
      <c r="EZ219" s="45"/>
      <c r="FA219" s="45"/>
      <c r="FB219" s="45"/>
      <c r="FC219" s="45"/>
      <c r="FD219" s="45"/>
      <c r="FE219" s="45"/>
      <c r="FF219" s="45"/>
      <c r="FG219" s="45"/>
      <c r="FH219" s="45"/>
      <c r="FI219" s="45"/>
      <c r="FJ219" s="45"/>
      <c r="FK219" s="45"/>
      <c r="FL219" s="45"/>
      <c r="FM219" s="45"/>
      <c r="FN219" s="45"/>
      <c r="FO219" s="45"/>
      <c r="FP219" s="45"/>
      <c r="FQ219" s="45"/>
      <c r="FR219" s="45"/>
      <c r="FS219" s="45"/>
      <c r="FT219" s="45"/>
      <c r="FU219" s="45"/>
      <c r="FV219" s="45"/>
      <c r="FW219" s="45"/>
      <c r="FX219" s="45"/>
      <c r="FY219" s="45"/>
      <c r="FZ219" s="45"/>
      <c r="GA219" s="45"/>
      <c r="GB219" s="45"/>
      <c r="GC219" s="45"/>
      <c r="GD219" s="45"/>
      <c r="GE219" s="45"/>
      <c r="GF219" s="45"/>
      <c r="GG219" s="45"/>
      <c r="GH219" s="45"/>
      <c r="GI219" s="45"/>
      <c r="GJ219" s="45"/>
      <c r="GK219" s="45"/>
      <c r="GL219" s="45"/>
      <c r="GM219" s="45"/>
      <c r="GN219" s="45"/>
      <c r="GO219" s="45"/>
      <c r="GP219" s="45"/>
      <c r="GQ219" s="45"/>
      <c r="GR219" s="45"/>
      <c r="GS219" s="45"/>
      <c r="GT219" s="45"/>
      <c r="GU219" s="45"/>
      <c r="GV219" s="45"/>
      <c r="GW219" s="45"/>
      <c r="GX219" s="45"/>
      <c r="GY219" s="45"/>
      <c r="GZ219" s="45"/>
      <c r="HA219" s="45"/>
      <c r="HB219" s="45"/>
      <c r="HC219" s="45"/>
      <c r="HD219" s="45"/>
      <c r="HE219" s="45"/>
      <c r="HF219" s="45"/>
      <c r="HG219" s="45"/>
      <c r="HH219" s="45"/>
      <c r="HI219" s="45"/>
      <c r="HJ219" s="45"/>
      <c r="HK219" s="45"/>
      <c r="HL219" s="45"/>
      <c r="HM219" s="45"/>
      <c r="HN219" s="45"/>
      <c r="HO219" s="45"/>
      <c r="HP219" s="45"/>
      <c r="HQ219" s="45"/>
      <c r="HR219" s="45"/>
      <c r="HS219" s="45"/>
      <c r="HT219" s="45"/>
      <c r="HU219" s="45"/>
      <c r="HV219" s="45"/>
      <c r="HW219" s="45"/>
      <c r="HX219" s="45"/>
      <c r="HY219" s="45"/>
      <c r="HZ219" s="45"/>
      <c r="IA219" s="45"/>
      <c r="IB219" s="45"/>
      <c r="IC219" s="45"/>
      <c r="ID219" s="45"/>
      <c r="IE219" s="45"/>
      <c r="IF219" s="45"/>
      <c r="IG219" s="45"/>
      <c r="IH219" s="45"/>
      <c r="II219" s="45"/>
      <c r="IJ219" s="45"/>
      <c r="IK219" s="45"/>
      <c r="IL219" s="45"/>
      <c r="IM219" s="45"/>
      <c r="IN219" s="45"/>
      <c r="IO219" s="45"/>
      <c r="IP219" s="45"/>
      <c r="IQ219" s="45"/>
      <c r="IR219" s="45"/>
      <c r="IS219" s="45"/>
      <c r="IT219" s="45"/>
      <c r="IU219" s="45"/>
      <c r="IV219" s="45"/>
      <c r="IW219" s="45"/>
      <c r="IX219" s="45"/>
      <c r="IY219" s="45"/>
      <c r="IZ219" s="45"/>
      <c r="JA219" s="45"/>
      <c r="JB219" s="45"/>
      <c r="JC219" s="45"/>
      <c r="JD219" s="45"/>
      <c r="JE219" s="45"/>
      <c r="JF219" s="45"/>
      <c r="JG219" s="45"/>
      <c r="JH219" s="45"/>
      <c r="JI219" s="45"/>
      <c r="JJ219" s="45"/>
      <c r="JK219" s="45"/>
      <c r="JL219" s="45"/>
      <c r="JM219" s="45"/>
      <c r="JN219" s="45"/>
      <c r="JO219" s="45"/>
      <c r="JP219" s="45"/>
      <c r="JQ219" s="45"/>
      <c r="JR219" s="45"/>
      <c r="JS219" s="45"/>
      <c r="JT219" s="45"/>
      <c r="JU219" s="45"/>
      <c r="JV219" s="45"/>
      <c r="JW219" s="45"/>
      <c r="JX219" s="45"/>
      <c r="JY219" s="45"/>
      <c r="JZ219" s="45"/>
      <c r="KA219" s="45"/>
      <c r="KB219" s="45"/>
      <c r="KC219" s="45"/>
      <c r="KD219" s="45"/>
      <c r="KE219" s="45"/>
      <c r="KF219" s="45"/>
      <c r="KG219" s="45"/>
      <c r="KH219" s="45"/>
      <c r="KI219" s="45"/>
      <c r="KJ219" s="45"/>
      <c r="KK219" s="45"/>
      <c r="KL219" s="45"/>
      <c r="KM219" s="45"/>
      <c r="KN219" s="45"/>
      <c r="KO219" s="45"/>
      <c r="KP219" s="45"/>
      <c r="KQ219" s="45"/>
      <c r="KR219" s="45"/>
      <c r="KS219" s="45"/>
      <c r="KT219" s="45"/>
      <c r="KU219" s="45"/>
      <c r="KV219" s="45"/>
      <c r="KW219" s="45"/>
      <c r="KX219" s="45"/>
      <c r="KY219" s="45"/>
      <c r="KZ219" s="45"/>
      <c r="LA219" s="45"/>
      <c r="LB219" s="45"/>
      <c r="LC219" s="45"/>
      <c r="LD219" s="45"/>
      <c r="LE219" s="45"/>
      <c r="LF219" s="45"/>
      <c r="LG219" s="45"/>
      <c r="LH219" s="45"/>
      <c r="LI219" s="45"/>
      <c r="LJ219" s="45"/>
      <c r="LK219" s="45"/>
      <c r="LL219" s="45"/>
      <c r="LM219" s="45"/>
      <c r="LN219" s="45"/>
      <c r="LO219" s="45"/>
      <c r="LP219" s="45"/>
      <c r="LQ219" s="45"/>
      <c r="LR219" s="45"/>
      <c r="LS219" s="45"/>
      <c r="LT219" s="45"/>
      <c r="LU219" s="45"/>
      <c r="LV219" s="45"/>
      <c r="LW219" s="45"/>
      <c r="LX219" s="45"/>
      <c r="LY219" s="45"/>
      <c r="LZ219" s="45"/>
      <c r="MA219" s="45"/>
      <c r="MB219" s="45"/>
      <c r="MC219" s="45"/>
      <c r="MD219" s="45"/>
      <c r="ME219" s="45"/>
      <c r="MF219" s="45"/>
      <c r="MG219" s="45"/>
      <c r="MH219" s="45"/>
      <c r="MI219" s="45"/>
      <c r="MJ219" s="45"/>
      <c r="MK219" s="45"/>
      <c r="ML219" s="45"/>
      <c r="MM219" s="45"/>
      <c r="MN219" s="45"/>
      <c r="MO219" s="45"/>
      <c r="MP219" s="45"/>
      <c r="MQ219" s="45"/>
      <c r="MR219" s="45"/>
      <c r="MS219" s="45"/>
      <c r="MT219" s="45"/>
      <c r="MU219" s="45"/>
      <c r="MV219" s="45"/>
      <c r="MW219" s="45"/>
      <c r="MX219" s="45"/>
      <c r="MY219" s="45"/>
      <c r="MZ219" s="45"/>
      <c r="NA219" s="45"/>
      <c r="NB219" s="45"/>
      <c r="NC219" s="45"/>
      <c r="ND219" s="45"/>
      <c r="NE219" s="45"/>
      <c r="NF219" s="45"/>
      <c r="NG219" s="45"/>
      <c r="NH219" s="45"/>
      <c r="NI219" s="45"/>
      <c r="NJ219" s="45"/>
      <c r="NK219" s="45"/>
      <c r="NL219" s="45"/>
      <c r="NM219" s="45"/>
      <c r="NN219" s="45"/>
      <c r="NO219" s="45"/>
      <c r="NP219" s="45"/>
      <c r="NQ219" s="45"/>
      <c r="NR219" s="45"/>
      <c r="NS219" s="45"/>
      <c r="NT219" s="45"/>
      <c r="NU219" s="45"/>
      <c r="NV219" s="45"/>
      <c r="NW219" s="45"/>
      <c r="NX219" s="45"/>
      <c r="NY219" s="45"/>
      <c r="NZ219" s="45"/>
      <c r="OA219" s="45"/>
      <c r="OB219" s="45"/>
      <c r="OC219" s="45"/>
      <c r="OD219" s="45"/>
      <c r="OE219" s="45"/>
      <c r="OF219" s="45"/>
      <c r="OG219" s="45"/>
      <c r="OH219" s="45"/>
      <c r="OI219" s="45"/>
      <c r="OJ219" s="45"/>
      <c r="OK219" s="45"/>
      <c r="OL219" s="45"/>
      <c r="OM219" s="45"/>
      <c r="ON219" s="45"/>
      <c r="OO219" s="45"/>
      <c r="OP219" s="45"/>
      <c r="OQ219" s="45"/>
      <c r="OR219" s="45"/>
      <c r="OS219" s="45"/>
      <c r="OT219" s="45"/>
      <c r="OU219" s="45"/>
      <c r="OV219" s="45"/>
      <c r="OW219" s="45"/>
      <c r="OX219" s="45"/>
      <c r="OY219" s="45"/>
      <c r="OZ219" s="45"/>
      <c r="PA219" s="45"/>
      <c r="PB219" s="45"/>
      <c r="PC219" s="45"/>
      <c r="PD219" s="45"/>
      <c r="PE219" s="45"/>
      <c r="PF219" s="45"/>
      <c r="PG219" s="45"/>
      <c r="PH219" s="45"/>
      <c r="PI219" s="45"/>
      <c r="PJ219" s="45"/>
      <c r="PK219" s="45"/>
      <c r="PL219" s="45"/>
      <c r="PM219" s="45"/>
      <c r="PN219" s="45"/>
      <c r="PO219" s="45"/>
      <c r="PP219" s="45"/>
      <c r="PQ219" s="45"/>
      <c r="PR219" s="45"/>
      <c r="PS219" s="45"/>
      <c r="PT219" s="45"/>
      <c r="PU219" s="45"/>
      <c r="PV219" s="45"/>
      <c r="PW219" s="45"/>
      <c r="PX219" s="45"/>
      <c r="PY219" s="45"/>
      <c r="PZ219" s="45"/>
      <c r="QA219" s="45"/>
      <c r="QB219" s="45"/>
      <c r="QC219" s="45"/>
      <c r="QD219" s="45"/>
      <c r="QE219" s="45"/>
      <c r="QF219" s="45"/>
      <c r="QG219" s="45"/>
      <c r="QH219" s="45"/>
      <c r="QI219" s="45"/>
      <c r="QJ219" s="45"/>
      <c r="QK219" s="45"/>
      <c r="QL219" s="45"/>
      <c r="QM219" s="45"/>
      <c r="QN219" s="45"/>
      <c r="QO219" s="45"/>
      <c r="QP219" s="45"/>
      <c r="QQ219" s="45"/>
      <c r="QR219" s="45"/>
      <c r="QS219" s="45"/>
      <c r="QT219" s="45"/>
      <c r="QU219" s="45"/>
      <c r="QV219" s="45"/>
      <c r="QW219" s="45"/>
      <c r="QX219" s="45"/>
      <c r="QY219" s="45"/>
      <c r="QZ219" s="45"/>
      <c r="RA219" s="45"/>
      <c r="RB219" s="45"/>
      <c r="RC219" s="45"/>
      <c r="RD219" s="45"/>
      <c r="RE219" s="45"/>
      <c r="RF219" s="45"/>
      <c r="RG219" s="45"/>
      <c r="RH219" s="45"/>
      <c r="RI219" s="45"/>
      <c r="RJ219" s="45"/>
      <c r="RK219" s="45"/>
      <c r="RL219" s="45"/>
      <c r="RM219" s="45"/>
      <c r="RN219" s="45"/>
      <c r="RO219" s="45"/>
      <c r="RP219" s="45"/>
      <c r="RQ219" s="45"/>
      <c r="RR219" s="45"/>
      <c r="RS219" s="45"/>
      <c r="RT219" s="45"/>
      <c r="RU219" s="45"/>
      <c r="RV219" s="45"/>
      <c r="RW219" s="45"/>
      <c r="RX219" s="45"/>
      <c r="RY219" s="45"/>
      <c r="RZ219" s="45"/>
      <c r="SA219" s="45"/>
      <c r="SB219" s="45"/>
      <c r="SC219" s="45"/>
      <c r="SD219" s="45"/>
      <c r="SE219" s="45"/>
      <c r="SF219" s="45"/>
      <c r="SG219" s="45"/>
      <c r="SH219" s="45"/>
      <c r="SI219" s="45"/>
      <c r="SJ219" s="45"/>
      <c r="SK219" s="45"/>
      <c r="SL219" s="45"/>
      <c r="SM219" s="45"/>
      <c r="SN219" s="45"/>
      <c r="SO219" s="45"/>
      <c r="SP219" s="45"/>
      <c r="SQ219" s="45"/>
      <c r="SR219" s="45"/>
      <c r="SS219" s="45"/>
      <c r="ST219" s="45"/>
      <c r="SU219" s="45"/>
      <c r="SV219" s="45"/>
      <c r="SW219" s="45"/>
      <c r="SX219" s="45"/>
      <c r="SY219" s="45"/>
      <c r="SZ219" s="45"/>
      <c r="TA219" s="45"/>
      <c r="TB219" s="45"/>
      <c r="TC219" s="45"/>
      <c r="TD219" s="45"/>
      <c r="TE219" s="45"/>
      <c r="TF219" s="45"/>
      <c r="TG219" s="45"/>
      <c r="TH219" s="45"/>
      <c r="TI219" s="45"/>
      <c r="TJ219" s="45"/>
      <c r="TK219" s="45"/>
      <c r="TL219" s="45"/>
      <c r="TM219" s="45"/>
      <c r="TN219" s="45"/>
      <c r="TO219" s="45"/>
      <c r="TP219" s="45"/>
      <c r="TQ219" s="45"/>
      <c r="TR219" s="45"/>
      <c r="TS219" s="45"/>
      <c r="TT219" s="45"/>
      <c r="TU219" s="45"/>
      <c r="TV219" s="45"/>
      <c r="TW219" s="45"/>
      <c r="TX219" s="45"/>
      <c r="TY219" s="45"/>
      <c r="TZ219" s="45"/>
      <c r="UA219" s="45"/>
      <c r="UB219" s="45"/>
      <c r="UC219" s="45"/>
      <c r="UD219" s="45"/>
      <c r="UE219" s="45"/>
      <c r="UF219" s="45"/>
      <c r="UG219" s="45"/>
      <c r="UH219" s="45"/>
      <c r="UI219" s="45"/>
      <c r="UJ219" s="45"/>
      <c r="UK219" s="45"/>
      <c r="UL219" s="45"/>
      <c r="UM219" s="45"/>
      <c r="UN219" s="45"/>
      <c r="UO219" s="45"/>
      <c r="UP219" s="45"/>
      <c r="UQ219" s="45"/>
      <c r="UR219" s="45"/>
      <c r="US219" s="45"/>
      <c r="UT219" s="45"/>
      <c r="UU219" s="45"/>
      <c r="UV219" s="45"/>
      <c r="UW219" s="45"/>
      <c r="UX219" s="45"/>
      <c r="UY219" s="45"/>
      <c r="UZ219" s="45"/>
      <c r="VA219" s="45"/>
      <c r="VB219" s="45"/>
      <c r="VC219" s="45"/>
      <c r="VD219" s="45"/>
      <c r="VE219" s="45"/>
      <c r="VF219" s="45"/>
      <c r="VG219" s="45"/>
      <c r="VH219" s="45"/>
      <c r="VI219" s="45"/>
      <c r="VJ219" s="45"/>
      <c r="VK219" s="45"/>
      <c r="VL219" s="45"/>
      <c r="VM219" s="45"/>
      <c r="VN219" s="45"/>
      <c r="VO219" s="45"/>
      <c r="VP219" s="45"/>
      <c r="VQ219" s="45"/>
      <c r="VR219" s="45"/>
      <c r="VS219" s="45"/>
      <c r="VT219" s="45"/>
      <c r="VU219" s="45"/>
      <c r="VV219" s="45"/>
      <c r="VW219" s="45"/>
      <c r="VX219" s="45"/>
      <c r="VY219" s="45"/>
      <c r="VZ219" s="45"/>
      <c r="WA219" s="45"/>
      <c r="WB219" s="45"/>
      <c r="WC219" s="45"/>
      <c r="WD219" s="45"/>
      <c r="WE219" s="45"/>
      <c r="WF219" s="45"/>
      <c r="WG219" s="45"/>
      <c r="WH219" s="45"/>
      <c r="WI219" s="45"/>
      <c r="WJ219" s="45"/>
      <c r="WK219" s="45"/>
      <c r="WL219" s="45"/>
      <c r="WM219" s="45"/>
      <c r="WN219" s="45"/>
      <c r="WO219" s="45"/>
      <c r="WP219" s="45"/>
      <c r="WQ219" s="45"/>
      <c r="WR219" s="45"/>
      <c r="WS219" s="45"/>
      <c r="WT219" s="45"/>
      <c r="WU219" s="45"/>
      <c r="WV219" s="45"/>
      <c r="WW219" s="45"/>
      <c r="WX219" s="45"/>
      <c r="WY219" s="45"/>
      <c r="WZ219" s="45"/>
      <c r="XA219" s="45"/>
      <c r="XB219" s="45"/>
      <c r="XC219" s="45"/>
      <c r="XD219" s="45"/>
      <c r="XE219" s="45"/>
      <c r="XF219" s="45"/>
      <c r="XG219" s="45"/>
      <c r="XH219" s="45"/>
      <c r="XI219" s="45"/>
      <c r="XJ219" s="45"/>
      <c r="XK219" s="45"/>
      <c r="XL219" s="45"/>
      <c r="XM219" s="45"/>
      <c r="XN219" s="45"/>
      <c r="XO219" s="45"/>
      <c r="XP219" s="45"/>
      <c r="XQ219" s="45"/>
      <c r="XR219" s="45"/>
      <c r="XS219" s="45"/>
      <c r="XT219" s="45"/>
      <c r="XU219" s="45"/>
      <c r="XV219" s="45"/>
      <c r="XW219" s="45"/>
      <c r="XX219" s="45"/>
      <c r="XY219" s="45"/>
      <c r="XZ219" s="45"/>
      <c r="YA219" s="45"/>
      <c r="YB219" s="45"/>
      <c r="YC219" s="45"/>
      <c r="YD219" s="45"/>
      <c r="YE219" s="45"/>
      <c r="YF219" s="45"/>
      <c r="YG219" s="45"/>
      <c r="YH219" s="45"/>
      <c r="YI219" s="45"/>
      <c r="YJ219" s="45"/>
      <c r="YK219" s="45"/>
      <c r="YL219" s="45"/>
      <c r="YM219" s="45"/>
      <c r="YN219" s="45"/>
      <c r="YO219" s="45"/>
      <c r="YP219" s="45"/>
      <c r="YQ219" s="45"/>
      <c r="YR219" s="45"/>
    </row>
    <row r="220" spans="1:668" s="80" customFormat="1" ht="15.75" x14ac:dyDescent="0.25">
      <c r="A220" s="98" t="s">
        <v>14</v>
      </c>
      <c r="B220" s="36">
        <v>3</v>
      </c>
      <c r="C220" s="64"/>
      <c r="D220" s="64"/>
      <c r="E220" s="99"/>
      <c r="F220" s="168">
        <f>SUM(F217:F219)</f>
        <v>251000</v>
      </c>
      <c r="G220" s="168">
        <f t="shared" ref="G220:L220" si="34">SUM(G217:G219)</f>
        <v>7203.7</v>
      </c>
      <c r="H220" s="168">
        <f t="shared" si="34"/>
        <v>10423.950000000001</v>
      </c>
      <c r="I220" s="168">
        <f t="shared" si="34"/>
        <v>7630.4</v>
      </c>
      <c r="J220" s="168">
        <f t="shared" si="34"/>
        <v>712.2</v>
      </c>
      <c r="K220" s="168">
        <f t="shared" si="34"/>
        <v>25970.25</v>
      </c>
      <c r="L220" s="194">
        <f t="shared" si="34"/>
        <v>225029.75</v>
      </c>
      <c r="M220" s="15"/>
      <c r="N220" s="15"/>
      <c r="O220" s="87"/>
      <c r="P220" s="87"/>
      <c r="Q220" s="87"/>
      <c r="R220" s="87"/>
      <c r="S220" s="87"/>
      <c r="T220" s="87"/>
      <c r="U220" s="87"/>
      <c r="V220" s="87"/>
      <c r="W220" s="87"/>
      <c r="X220" s="87"/>
      <c r="Y220" s="87"/>
      <c r="Z220" s="87"/>
      <c r="AA220" s="87"/>
      <c r="AB220" s="87"/>
      <c r="AC220" s="87"/>
      <c r="AD220" s="87"/>
      <c r="AE220" s="87"/>
      <c r="AF220" s="87"/>
      <c r="AG220" s="87"/>
      <c r="AH220" s="87"/>
      <c r="AI220" s="87"/>
      <c r="AJ220" s="87"/>
      <c r="AK220" s="87"/>
      <c r="AL220" s="87"/>
      <c r="AM220" s="87"/>
      <c r="AN220" s="87"/>
      <c r="AO220" s="87"/>
      <c r="AP220" s="87"/>
      <c r="AQ220" s="81"/>
      <c r="AR220" s="81"/>
      <c r="AS220" s="81"/>
      <c r="AT220" s="73"/>
      <c r="AU220" s="73"/>
      <c r="AV220" s="73"/>
      <c r="AW220" s="73"/>
      <c r="AX220" s="73"/>
      <c r="AY220" s="73"/>
      <c r="AZ220" s="73"/>
      <c r="BA220" s="73"/>
      <c r="BB220" s="73"/>
      <c r="BC220" s="73"/>
      <c r="BD220" s="73"/>
      <c r="BE220" s="73"/>
      <c r="BF220" s="73"/>
      <c r="BG220" s="73"/>
      <c r="BH220" s="73"/>
      <c r="BI220" s="73"/>
      <c r="BJ220" s="73"/>
      <c r="BK220" s="73"/>
      <c r="BL220" s="73"/>
      <c r="BM220" s="73"/>
      <c r="BN220" s="73"/>
      <c r="BO220" s="73"/>
      <c r="BP220" s="73"/>
      <c r="BQ220" s="73"/>
      <c r="BR220" s="73"/>
      <c r="BS220" s="73"/>
      <c r="BT220" s="73"/>
      <c r="BU220" s="73"/>
      <c r="BV220" s="73"/>
      <c r="BW220" s="73"/>
      <c r="BX220" s="73"/>
      <c r="BY220" s="73"/>
      <c r="BZ220" s="73"/>
      <c r="CA220" s="73"/>
      <c r="CB220" s="73"/>
      <c r="CC220" s="73"/>
      <c r="CD220" s="73"/>
      <c r="CE220" s="73"/>
      <c r="CF220" s="73"/>
      <c r="CG220" s="73"/>
      <c r="CH220" s="73"/>
      <c r="CI220" s="73"/>
      <c r="CJ220" s="73"/>
      <c r="CK220" s="73"/>
      <c r="CL220" s="73"/>
      <c r="CM220" s="73"/>
      <c r="CN220" s="73"/>
      <c r="CO220" s="73"/>
      <c r="CP220" s="73"/>
      <c r="CQ220" s="73"/>
      <c r="CR220" s="73"/>
      <c r="CS220" s="73"/>
      <c r="CT220" s="73"/>
      <c r="CU220" s="73"/>
      <c r="CV220" s="73"/>
      <c r="CW220" s="73"/>
      <c r="CX220" s="73"/>
      <c r="CY220" s="73"/>
      <c r="CZ220" s="73"/>
      <c r="DA220" s="73"/>
      <c r="DB220" s="73"/>
      <c r="DC220" s="73"/>
      <c r="DD220" s="73"/>
      <c r="DE220" s="73"/>
      <c r="DF220" s="73"/>
      <c r="DG220" s="73"/>
      <c r="DH220" s="73"/>
      <c r="DI220" s="73"/>
      <c r="DJ220" s="73"/>
      <c r="DK220" s="73"/>
      <c r="DL220" s="73"/>
      <c r="DM220" s="73"/>
      <c r="DN220" s="73"/>
      <c r="DO220" s="73"/>
      <c r="DP220" s="73"/>
      <c r="DQ220" s="73"/>
      <c r="DR220" s="73"/>
      <c r="DS220" s="73"/>
      <c r="DT220" s="73"/>
      <c r="DU220" s="73"/>
      <c r="DV220" s="73"/>
      <c r="DW220" s="73"/>
      <c r="DX220" s="73"/>
      <c r="DY220" s="73"/>
      <c r="DZ220" s="73"/>
      <c r="EA220" s="73"/>
      <c r="EB220" s="73"/>
      <c r="EC220" s="73"/>
      <c r="ED220" s="73"/>
      <c r="EE220" s="73"/>
      <c r="EF220" s="73"/>
      <c r="EG220" s="73"/>
      <c r="EH220" s="73"/>
      <c r="EI220" s="73"/>
      <c r="EJ220" s="73"/>
      <c r="EK220" s="73"/>
      <c r="EL220" s="73"/>
      <c r="EM220" s="73"/>
      <c r="EN220" s="73"/>
      <c r="EO220" s="73"/>
      <c r="EP220" s="73"/>
      <c r="EQ220" s="73"/>
      <c r="ER220" s="73"/>
      <c r="ES220" s="73"/>
      <c r="ET220" s="73"/>
      <c r="EU220" s="73"/>
      <c r="EV220" s="73"/>
      <c r="EW220" s="73"/>
      <c r="EX220" s="73"/>
      <c r="EY220" s="73"/>
      <c r="EZ220" s="73"/>
      <c r="FA220" s="73"/>
      <c r="FB220" s="73"/>
      <c r="FC220" s="73"/>
      <c r="FD220" s="73"/>
      <c r="FE220" s="73"/>
      <c r="FF220" s="73"/>
      <c r="FG220" s="73"/>
      <c r="FH220" s="73"/>
      <c r="FI220" s="73"/>
      <c r="FJ220" s="73"/>
      <c r="FK220" s="73"/>
      <c r="FL220" s="73"/>
      <c r="FM220" s="73"/>
      <c r="FN220" s="73"/>
      <c r="FO220" s="73"/>
      <c r="FP220" s="73"/>
      <c r="FQ220" s="73"/>
      <c r="FR220" s="73"/>
      <c r="FS220" s="73"/>
      <c r="FT220" s="73"/>
      <c r="FU220" s="73"/>
      <c r="FV220" s="73"/>
      <c r="FW220" s="73"/>
      <c r="FX220" s="73"/>
      <c r="FY220" s="73"/>
      <c r="FZ220" s="73"/>
      <c r="GA220" s="73"/>
      <c r="GB220" s="73"/>
      <c r="GC220" s="73"/>
      <c r="GD220" s="73"/>
      <c r="GE220" s="73"/>
      <c r="GF220" s="73"/>
      <c r="GG220" s="73"/>
      <c r="GH220" s="73"/>
      <c r="GI220" s="73"/>
      <c r="GJ220" s="73"/>
      <c r="GK220" s="73"/>
      <c r="GL220" s="73"/>
      <c r="GM220" s="73"/>
      <c r="GN220" s="73"/>
      <c r="GO220" s="73"/>
      <c r="GP220" s="73"/>
      <c r="GQ220" s="73"/>
      <c r="GR220" s="73"/>
      <c r="GS220" s="73"/>
      <c r="GT220" s="73"/>
      <c r="GU220" s="73"/>
      <c r="GV220" s="73"/>
      <c r="GW220" s="73"/>
      <c r="GX220" s="73"/>
      <c r="GY220" s="73"/>
      <c r="GZ220" s="73"/>
      <c r="HA220" s="73"/>
      <c r="HB220" s="73"/>
      <c r="HC220" s="73"/>
      <c r="HD220" s="73"/>
      <c r="HE220" s="73"/>
      <c r="HF220" s="73"/>
      <c r="HG220" s="73"/>
      <c r="HH220" s="73"/>
      <c r="HI220" s="73"/>
      <c r="HJ220" s="73"/>
      <c r="HK220" s="73"/>
      <c r="HL220" s="73"/>
      <c r="HM220" s="73"/>
      <c r="HN220" s="73"/>
      <c r="HO220" s="73"/>
      <c r="HP220" s="73"/>
      <c r="HQ220" s="73"/>
      <c r="HR220" s="73"/>
      <c r="HS220" s="73"/>
      <c r="HT220" s="73"/>
      <c r="HU220" s="73"/>
      <c r="HV220" s="73"/>
      <c r="HW220" s="73"/>
      <c r="HX220" s="73"/>
      <c r="HY220" s="73"/>
      <c r="HZ220" s="73"/>
      <c r="IA220" s="73"/>
      <c r="IB220" s="73"/>
      <c r="IC220" s="73"/>
      <c r="ID220" s="73"/>
      <c r="IE220" s="73"/>
      <c r="IF220" s="73"/>
      <c r="IG220" s="73"/>
      <c r="IH220" s="73"/>
      <c r="II220" s="73"/>
      <c r="IJ220" s="73"/>
      <c r="IK220" s="73"/>
      <c r="IL220" s="73"/>
      <c r="IM220" s="73"/>
      <c r="IN220" s="73"/>
      <c r="IO220" s="73"/>
      <c r="IP220" s="73"/>
      <c r="IQ220" s="73"/>
      <c r="IR220" s="73"/>
      <c r="IS220" s="73"/>
      <c r="IT220" s="73"/>
      <c r="IU220" s="73"/>
      <c r="IV220" s="73"/>
      <c r="IW220" s="73"/>
      <c r="IX220" s="73"/>
      <c r="IY220" s="73"/>
      <c r="IZ220" s="73"/>
      <c r="JA220" s="73"/>
      <c r="JB220" s="73"/>
      <c r="JC220" s="73"/>
      <c r="JD220" s="73"/>
      <c r="JE220" s="73"/>
      <c r="JF220" s="73"/>
      <c r="JG220" s="73"/>
      <c r="JH220" s="73"/>
      <c r="JI220" s="73"/>
      <c r="JJ220" s="73"/>
      <c r="JK220" s="73"/>
      <c r="JL220" s="73"/>
      <c r="JM220" s="73"/>
      <c r="JN220" s="73"/>
      <c r="JO220" s="73"/>
      <c r="JP220" s="73"/>
      <c r="JQ220" s="73"/>
      <c r="JR220" s="73"/>
      <c r="JS220" s="73"/>
      <c r="JT220" s="73"/>
      <c r="JU220" s="73"/>
      <c r="JV220" s="73"/>
      <c r="JW220" s="73"/>
      <c r="JX220" s="73"/>
      <c r="JY220" s="73"/>
      <c r="JZ220" s="73"/>
      <c r="KA220" s="73"/>
      <c r="KB220" s="73"/>
      <c r="KC220" s="73"/>
      <c r="KD220" s="73"/>
      <c r="KE220" s="73"/>
      <c r="KF220" s="73"/>
      <c r="KG220" s="73"/>
      <c r="KH220" s="73"/>
      <c r="KI220" s="73"/>
      <c r="KJ220" s="73"/>
      <c r="KK220" s="73"/>
      <c r="KL220" s="73"/>
      <c r="KM220" s="73"/>
      <c r="KN220" s="73"/>
      <c r="KO220" s="73"/>
      <c r="KP220" s="73"/>
      <c r="KQ220" s="73"/>
      <c r="KR220" s="73"/>
      <c r="KS220" s="73"/>
      <c r="KT220" s="73"/>
      <c r="KU220" s="73"/>
      <c r="KV220" s="73"/>
      <c r="KW220" s="73"/>
      <c r="KX220" s="73"/>
      <c r="KY220" s="73"/>
      <c r="KZ220" s="73"/>
      <c r="LA220" s="73"/>
      <c r="LB220" s="73"/>
      <c r="LC220" s="73"/>
      <c r="LD220" s="73"/>
      <c r="LE220" s="73"/>
      <c r="LF220" s="73"/>
      <c r="LG220" s="73"/>
      <c r="LH220" s="73"/>
      <c r="LI220" s="73"/>
      <c r="LJ220" s="73"/>
      <c r="LK220" s="73"/>
      <c r="LL220" s="73"/>
      <c r="LM220" s="73"/>
      <c r="LN220" s="73"/>
      <c r="LO220" s="73"/>
      <c r="LP220" s="73"/>
      <c r="LQ220" s="73"/>
      <c r="LR220" s="73"/>
      <c r="LS220" s="73"/>
      <c r="LT220" s="73"/>
      <c r="LU220" s="73"/>
      <c r="LV220" s="73"/>
      <c r="LW220" s="73"/>
      <c r="LX220" s="73"/>
      <c r="LY220" s="73"/>
      <c r="LZ220" s="73"/>
      <c r="MA220" s="73"/>
      <c r="MB220" s="73"/>
      <c r="MC220" s="73"/>
      <c r="MD220" s="73"/>
      <c r="ME220" s="73"/>
      <c r="MF220" s="73"/>
      <c r="MG220" s="73"/>
      <c r="MH220" s="73"/>
      <c r="MI220" s="73"/>
      <c r="MJ220" s="73"/>
      <c r="MK220" s="73"/>
      <c r="ML220" s="73"/>
      <c r="MM220" s="73"/>
      <c r="MN220" s="73"/>
      <c r="MO220" s="73"/>
      <c r="MP220" s="73"/>
      <c r="MQ220" s="73"/>
      <c r="MR220" s="73"/>
      <c r="MS220" s="73"/>
      <c r="MT220" s="73"/>
      <c r="MU220" s="73"/>
      <c r="MV220" s="73"/>
      <c r="MW220" s="73"/>
      <c r="MX220" s="73"/>
      <c r="MY220" s="73"/>
      <c r="MZ220" s="73"/>
      <c r="NA220" s="73"/>
      <c r="NB220" s="73"/>
      <c r="NC220" s="73"/>
      <c r="ND220" s="73"/>
      <c r="NE220" s="73"/>
      <c r="NF220" s="73"/>
      <c r="NG220" s="73"/>
      <c r="NH220" s="73"/>
      <c r="NI220" s="73"/>
      <c r="NJ220" s="73"/>
      <c r="NK220" s="73"/>
      <c r="NL220" s="73"/>
      <c r="NM220" s="73"/>
      <c r="NN220" s="73"/>
      <c r="NO220" s="73"/>
      <c r="NP220" s="73"/>
      <c r="NQ220" s="73"/>
      <c r="NR220" s="73"/>
      <c r="NS220" s="73"/>
      <c r="NT220" s="73"/>
      <c r="NU220" s="73"/>
      <c r="NV220" s="73"/>
      <c r="NW220" s="73"/>
      <c r="NX220" s="73"/>
      <c r="NY220" s="73"/>
      <c r="NZ220" s="73"/>
      <c r="OA220" s="73"/>
      <c r="OB220" s="73"/>
      <c r="OC220" s="73"/>
      <c r="OD220" s="73"/>
      <c r="OE220" s="73"/>
      <c r="OF220" s="73"/>
      <c r="OG220" s="73"/>
      <c r="OH220" s="73"/>
      <c r="OI220" s="73"/>
      <c r="OJ220" s="73"/>
      <c r="OK220" s="73"/>
      <c r="OL220" s="73"/>
      <c r="OM220" s="73"/>
      <c r="ON220" s="73"/>
      <c r="OO220" s="73"/>
      <c r="OP220" s="73"/>
      <c r="OQ220" s="73"/>
      <c r="OR220" s="73"/>
      <c r="OS220" s="73"/>
      <c r="OT220" s="73"/>
      <c r="OU220" s="73"/>
      <c r="OV220" s="73"/>
      <c r="OW220" s="73"/>
      <c r="OX220" s="73"/>
      <c r="OY220" s="73"/>
      <c r="OZ220" s="73"/>
      <c r="PA220" s="73"/>
      <c r="PB220" s="73"/>
      <c r="PC220" s="73"/>
      <c r="PD220" s="73"/>
      <c r="PE220" s="73"/>
      <c r="PF220" s="73"/>
      <c r="PG220" s="73"/>
      <c r="PH220" s="73"/>
      <c r="PI220" s="73"/>
      <c r="PJ220" s="73"/>
      <c r="PK220" s="73"/>
      <c r="PL220" s="73"/>
      <c r="PM220" s="73"/>
      <c r="PN220" s="73"/>
      <c r="PO220" s="73"/>
      <c r="PP220" s="73"/>
      <c r="PQ220" s="73"/>
      <c r="PR220" s="73"/>
      <c r="PS220" s="73"/>
      <c r="PT220" s="73"/>
      <c r="PU220" s="73"/>
      <c r="PV220" s="73"/>
      <c r="PW220" s="73"/>
      <c r="PX220" s="73"/>
      <c r="PY220" s="73"/>
      <c r="PZ220" s="73"/>
      <c r="QA220" s="73"/>
      <c r="QB220" s="73"/>
      <c r="QC220" s="73"/>
      <c r="QD220" s="73"/>
      <c r="QE220" s="73"/>
      <c r="QF220" s="73"/>
      <c r="QG220" s="73"/>
      <c r="QH220" s="73"/>
      <c r="QI220" s="73"/>
      <c r="QJ220" s="73"/>
      <c r="QK220" s="73"/>
      <c r="QL220" s="73"/>
      <c r="QM220" s="73"/>
      <c r="QN220" s="73"/>
      <c r="QO220" s="73"/>
      <c r="QP220" s="73"/>
      <c r="QQ220" s="73"/>
      <c r="QR220" s="73"/>
      <c r="QS220" s="73"/>
      <c r="QT220" s="73"/>
      <c r="QU220" s="73"/>
      <c r="QV220" s="73"/>
      <c r="QW220" s="73"/>
      <c r="QX220" s="73"/>
      <c r="QY220" s="73"/>
      <c r="QZ220" s="73"/>
      <c r="RA220" s="73"/>
      <c r="RB220" s="73"/>
      <c r="RC220" s="73"/>
      <c r="RD220" s="73"/>
      <c r="RE220" s="73"/>
      <c r="RF220" s="73"/>
      <c r="RG220" s="73"/>
      <c r="RH220" s="73"/>
      <c r="RI220" s="73"/>
      <c r="RJ220" s="73"/>
      <c r="RK220" s="73"/>
      <c r="RL220" s="73"/>
      <c r="RM220" s="73"/>
      <c r="RN220" s="73"/>
      <c r="RO220" s="73"/>
      <c r="RP220" s="73"/>
      <c r="RQ220" s="73"/>
      <c r="RR220" s="73"/>
      <c r="RS220" s="73"/>
      <c r="RT220" s="73"/>
      <c r="RU220" s="73"/>
      <c r="RV220" s="73"/>
      <c r="RW220" s="73"/>
      <c r="RX220" s="73"/>
      <c r="RY220" s="73"/>
      <c r="RZ220" s="73"/>
      <c r="SA220" s="73"/>
      <c r="SB220" s="73"/>
      <c r="SC220" s="73"/>
      <c r="SD220" s="73"/>
      <c r="SE220" s="73"/>
      <c r="SF220" s="73"/>
      <c r="SG220" s="73"/>
      <c r="SH220" s="73"/>
      <c r="SI220" s="73"/>
      <c r="SJ220" s="73"/>
      <c r="SK220" s="73"/>
      <c r="SL220" s="73"/>
      <c r="SM220" s="73"/>
      <c r="SN220" s="73"/>
      <c r="SO220" s="73"/>
      <c r="SP220" s="73"/>
      <c r="SQ220" s="73"/>
      <c r="SR220" s="73"/>
      <c r="SS220" s="73"/>
      <c r="ST220" s="73"/>
      <c r="SU220" s="73"/>
      <c r="SV220" s="73"/>
      <c r="SW220" s="73"/>
      <c r="SX220" s="73"/>
      <c r="SY220" s="73"/>
      <c r="SZ220" s="73"/>
      <c r="TA220" s="73"/>
      <c r="TB220" s="73"/>
      <c r="TC220" s="73"/>
      <c r="TD220" s="73"/>
      <c r="TE220" s="73"/>
      <c r="TF220" s="73"/>
      <c r="TG220" s="73"/>
      <c r="TH220" s="73"/>
      <c r="TI220" s="73"/>
      <c r="TJ220" s="73"/>
      <c r="TK220" s="73"/>
      <c r="TL220" s="73"/>
      <c r="TM220" s="73"/>
      <c r="TN220" s="73"/>
      <c r="TO220" s="73"/>
      <c r="TP220" s="73"/>
      <c r="TQ220" s="73"/>
      <c r="TR220" s="73"/>
      <c r="TS220" s="73"/>
      <c r="TT220" s="73"/>
      <c r="TU220" s="73"/>
      <c r="TV220" s="73"/>
      <c r="TW220" s="73"/>
      <c r="TX220" s="73"/>
      <c r="TY220" s="73"/>
      <c r="TZ220" s="73"/>
      <c r="UA220" s="73"/>
      <c r="UB220" s="73"/>
      <c r="UC220" s="73"/>
      <c r="UD220" s="73"/>
      <c r="UE220" s="73"/>
      <c r="UF220" s="73"/>
      <c r="UG220" s="73"/>
      <c r="UH220" s="73"/>
      <c r="UI220" s="73"/>
      <c r="UJ220" s="73"/>
      <c r="UK220" s="73"/>
      <c r="UL220" s="73"/>
      <c r="UM220" s="73"/>
      <c r="UN220" s="73"/>
      <c r="UO220" s="73"/>
      <c r="UP220" s="73"/>
      <c r="UQ220" s="73"/>
      <c r="UR220" s="73"/>
      <c r="US220" s="73"/>
      <c r="UT220" s="73"/>
      <c r="UU220" s="73"/>
      <c r="UV220" s="73"/>
      <c r="UW220" s="73"/>
      <c r="UX220" s="73"/>
      <c r="UY220" s="73"/>
      <c r="UZ220" s="73"/>
      <c r="VA220" s="73"/>
      <c r="VB220" s="73"/>
      <c r="VC220" s="73"/>
      <c r="VD220" s="73"/>
      <c r="VE220" s="73"/>
      <c r="VF220" s="73"/>
      <c r="VG220" s="73"/>
      <c r="VH220" s="73"/>
      <c r="VI220" s="73"/>
      <c r="VJ220" s="73"/>
      <c r="VK220" s="73"/>
      <c r="VL220" s="73"/>
      <c r="VM220" s="73"/>
      <c r="VN220" s="73"/>
      <c r="VO220" s="73"/>
      <c r="VP220" s="73"/>
      <c r="VQ220" s="73"/>
      <c r="VR220" s="73"/>
      <c r="VS220" s="73"/>
      <c r="VT220" s="73"/>
      <c r="VU220" s="73"/>
      <c r="VV220" s="73"/>
      <c r="VW220" s="73"/>
      <c r="VX220" s="73"/>
      <c r="VY220" s="73"/>
      <c r="VZ220" s="73"/>
      <c r="WA220" s="73"/>
      <c r="WB220" s="73"/>
      <c r="WC220" s="73"/>
      <c r="WD220" s="73"/>
      <c r="WE220" s="73"/>
      <c r="WF220" s="73"/>
      <c r="WG220" s="73"/>
      <c r="WH220" s="73"/>
      <c r="WI220" s="73"/>
      <c r="WJ220" s="73"/>
      <c r="WK220" s="73"/>
      <c r="WL220" s="73"/>
      <c r="WM220" s="73"/>
      <c r="WN220" s="73"/>
      <c r="WO220" s="73"/>
      <c r="WP220" s="73"/>
      <c r="WQ220" s="73"/>
      <c r="WR220" s="73"/>
      <c r="WS220" s="73"/>
      <c r="WT220" s="73"/>
      <c r="WU220" s="73"/>
      <c r="WV220" s="73"/>
      <c r="WW220" s="73"/>
      <c r="WX220" s="73"/>
      <c r="WY220" s="73"/>
      <c r="WZ220" s="73"/>
      <c r="XA220" s="73"/>
      <c r="XB220" s="73"/>
      <c r="XC220" s="73"/>
      <c r="XD220" s="73"/>
      <c r="XE220" s="73"/>
      <c r="XF220" s="73"/>
      <c r="XG220" s="73"/>
      <c r="XH220" s="73"/>
      <c r="XI220" s="73"/>
      <c r="XJ220" s="73"/>
      <c r="XK220" s="73"/>
      <c r="XL220" s="73"/>
      <c r="XM220" s="73"/>
      <c r="XN220" s="73"/>
      <c r="XO220" s="73"/>
      <c r="XP220" s="73"/>
      <c r="XQ220" s="73"/>
      <c r="XR220" s="73"/>
      <c r="XS220" s="73"/>
      <c r="XT220" s="73"/>
      <c r="XU220" s="73"/>
      <c r="XV220" s="73"/>
      <c r="XW220" s="73"/>
      <c r="XX220" s="73"/>
      <c r="XY220" s="73"/>
      <c r="XZ220" s="73"/>
      <c r="YA220" s="73"/>
      <c r="YB220" s="73"/>
      <c r="YC220" s="73"/>
      <c r="YD220" s="73"/>
      <c r="YE220" s="73"/>
      <c r="YF220" s="73"/>
      <c r="YG220" s="73"/>
      <c r="YH220" s="73"/>
      <c r="YI220" s="73"/>
      <c r="YJ220" s="73"/>
      <c r="YK220" s="73"/>
      <c r="YL220" s="73"/>
      <c r="YM220" s="73"/>
      <c r="YN220" s="73"/>
      <c r="YO220" s="73"/>
      <c r="YP220" s="73"/>
      <c r="YQ220" s="73"/>
      <c r="YR220" s="73"/>
    </row>
    <row r="222" spans="1:668" s="8" customFormat="1" ht="15.75" x14ac:dyDescent="0.25">
      <c r="A222" s="78" t="s">
        <v>190</v>
      </c>
      <c r="B222" s="75"/>
      <c r="C222" s="76"/>
      <c r="D222" s="76"/>
      <c r="E222" s="55"/>
      <c r="F222" s="143"/>
      <c r="G222" s="143"/>
      <c r="H222" s="143"/>
      <c r="I222" s="143"/>
      <c r="J222" s="143"/>
      <c r="K222" s="143"/>
      <c r="L222" s="143"/>
      <c r="O222" s="77"/>
      <c r="P222" s="77"/>
      <c r="Q222" s="77"/>
      <c r="R222" s="77"/>
      <c r="S222" s="77"/>
      <c r="T222" s="77"/>
      <c r="U222" s="77"/>
      <c r="V222" s="77"/>
      <c r="W222" s="77"/>
      <c r="X222" s="77"/>
      <c r="Y222" s="77"/>
      <c r="Z222" s="77"/>
      <c r="AA222" s="77"/>
      <c r="AB222" s="77"/>
      <c r="AC222" s="77"/>
      <c r="AD222" s="77"/>
      <c r="AE222" s="77"/>
      <c r="AF222" s="77"/>
      <c r="AG222" s="77"/>
      <c r="AH222" s="77"/>
      <c r="AI222" s="77"/>
      <c r="AJ222" s="77"/>
      <c r="AK222" s="77"/>
      <c r="AL222" s="77"/>
      <c r="AM222" s="77"/>
      <c r="AN222" s="77"/>
      <c r="AO222" s="77"/>
      <c r="AP222" s="77"/>
      <c r="AQ222" s="77"/>
      <c r="AR222" s="77"/>
      <c r="AS222" s="77"/>
      <c r="AT222" s="47"/>
      <c r="AU222" s="47"/>
      <c r="AV222" s="47"/>
      <c r="AW222" s="47"/>
      <c r="AX222" s="47"/>
      <c r="AY222" s="47"/>
      <c r="AZ222" s="47"/>
      <c r="BA222" s="47"/>
      <c r="BB222" s="47"/>
      <c r="BC222" s="47"/>
      <c r="BD222" s="47"/>
      <c r="BE222" s="47"/>
      <c r="BF222" s="47"/>
      <c r="BG222" s="47"/>
      <c r="BH222" s="47"/>
      <c r="BI222" s="47"/>
      <c r="BJ222" s="47"/>
      <c r="BK222" s="47"/>
      <c r="BL222" s="47"/>
      <c r="BM222" s="47"/>
      <c r="BN222" s="47"/>
      <c r="BO222" s="47"/>
      <c r="BP222" s="47"/>
      <c r="BQ222" s="47"/>
      <c r="BR222" s="47"/>
      <c r="BS222" s="47"/>
      <c r="BT222" s="47"/>
      <c r="BU222" s="47"/>
      <c r="BV222" s="47"/>
      <c r="BW222" s="47"/>
      <c r="BX222" s="47"/>
      <c r="BY222" s="47"/>
      <c r="BZ222" s="47"/>
      <c r="CA222" s="47"/>
      <c r="CB222" s="47"/>
      <c r="CC222" s="47"/>
      <c r="CD222" s="47"/>
      <c r="CE222" s="47"/>
      <c r="CF222" s="47"/>
      <c r="CG222" s="47"/>
      <c r="CH222" s="47"/>
      <c r="CI222" s="47"/>
      <c r="CJ222" s="47"/>
      <c r="CK222" s="47"/>
      <c r="CL222" s="47"/>
      <c r="CM222" s="47"/>
      <c r="CN222" s="47"/>
      <c r="CO222" s="47"/>
      <c r="CP222" s="47"/>
      <c r="CQ222" s="47"/>
      <c r="CR222" s="47"/>
      <c r="CS222" s="47"/>
      <c r="CT222" s="47"/>
      <c r="CU222" s="47"/>
      <c r="CV222" s="47"/>
      <c r="CW222" s="47"/>
      <c r="CX222" s="47"/>
      <c r="CY222" s="47"/>
      <c r="CZ222" s="47"/>
      <c r="DA222" s="47"/>
      <c r="DB222" s="47"/>
      <c r="DC222" s="47"/>
      <c r="DD222" s="47"/>
      <c r="DE222" s="47"/>
      <c r="DF222" s="47"/>
      <c r="DG222" s="47"/>
      <c r="DH222" s="47"/>
      <c r="DI222" s="47"/>
      <c r="DJ222" s="47"/>
      <c r="DK222" s="47"/>
      <c r="DL222" s="47"/>
      <c r="DM222" s="47"/>
      <c r="DN222" s="47"/>
      <c r="DO222" s="47"/>
      <c r="DP222" s="47"/>
      <c r="DQ222" s="47"/>
      <c r="DR222" s="47"/>
      <c r="DS222" s="47"/>
      <c r="DT222" s="47"/>
      <c r="DU222" s="47"/>
      <c r="DV222" s="47"/>
      <c r="DW222" s="47"/>
      <c r="DX222" s="47"/>
      <c r="DY222" s="47"/>
      <c r="DZ222" s="47"/>
      <c r="EA222" s="47"/>
      <c r="EB222" s="47"/>
      <c r="EC222" s="47"/>
      <c r="ED222" s="47"/>
      <c r="EE222" s="47"/>
      <c r="EF222" s="47"/>
      <c r="EG222" s="47"/>
      <c r="EH222" s="47"/>
      <c r="EI222" s="47"/>
      <c r="EJ222" s="47"/>
      <c r="EK222" s="47"/>
      <c r="EL222" s="47"/>
      <c r="EM222" s="47"/>
      <c r="EN222" s="47"/>
      <c r="EO222" s="47"/>
      <c r="EP222" s="47"/>
      <c r="EQ222" s="47"/>
      <c r="ER222" s="47"/>
      <c r="ES222" s="47"/>
      <c r="ET222" s="47"/>
      <c r="EU222" s="47"/>
      <c r="EV222" s="47"/>
      <c r="EW222" s="47"/>
      <c r="EX222" s="47"/>
      <c r="EY222" s="47"/>
      <c r="EZ222" s="47"/>
      <c r="FA222" s="47"/>
      <c r="FB222" s="47"/>
      <c r="FC222" s="47"/>
      <c r="FD222" s="47"/>
      <c r="FE222" s="47"/>
      <c r="FF222" s="47"/>
      <c r="FG222" s="47"/>
      <c r="FH222" s="47"/>
      <c r="FI222" s="47"/>
      <c r="FJ222" s="47"/>
      <c r="FK222" s="47"/>
      <c r="FL222" s="47"/>
      <c r="FM222" s="47"/>
      <c r="FN222" s="47"/>
      <c r="FO222" s="47"/>
      <c r="FP222" s="47"/>
      <c r="FQ222" s="47"/>
      <c r="FR222" s="47"/>
      <c r="FS222" s="47"/>
      <c r="FT222" s="47"/>
      <c r="FU222" s="47"/>
      <c r="FV222" s="47"/>
      <c r="FW222" s="47"/>
      <c r="FX222" s="47"/>
      <c r="FY222" s="47"/>
      <c r="FZ222" s="47"/>
      <c r="GA222" s="47"/>
      <c r="GB222" s="47"/>
      <c r="GC222" s="47"/>
      <c r="GD222" s="47"/>
      <c r="GE222" s="47"/>
      <c r="GF222" s="47"/>
      <c r="GG222" s="47"/>
      <c r="GH222" s="47"/>
      <c r="GI222" s="47"/>
      <c r="GJ222" s="47"/>
      <c r="GK222" s="47"/>
      <c r="GL222" s="47"/>
      <c r="GM222" s="47"/>
      <c r="GN222" s="47"/>
      <c r="GO222" s="47"/>
      <c r="GP222" s="47"/>
      <c r="GQ222" s="47"/>
      <c r="GR222" s="47"/>
      <c r="GS222" s="47"/>
      <c r="GT222" s="47"/>
      <c r="GU222" s="47"/>
      <c r="GV222" s="47"/>
      <c r="GW222" s="47"/>
      <c r="GX222" s="47"/>
      <c r="GY222" s="47"/>
      <c r="GZ222" s="47"/>
      <c r="HA222" s="47"/>
      <c r="HB222" s="47"/>
      <c r="HC222" s="47"/>
      <c r="HD222" s="47"/>
      <c r="HE222" s="47"/>
      <c r="HF222" s="47"/>
      <c r="HG222" s="47"/>
      <c r="HH222" s="47"/>
      <c r="HI222" s="47"/>
      <c r="HJ222" s="47"/>
      <c r="HK222" s="47"/>
      <c r="HL222" s="47"/>
      <c r="HM222" s="47"/>
      <c r="HN222" s="47"/>
      <c r="HO222" s="47"/>
      <c r="HP222" s="47"/>
      <c r="HQ222" s="47"/>
      <c r="HR222" s="47"/>
      <c r="HS222" s="47"/>
      <c r="HT222" s="47"/>
      <c r="HU222" s="47"/>
      <c r="HV222" s="47"/>
      <c r="HW222" s="47"/>
      <c r="HX222" s="47"/>
      <c r="HY222" s="47"/>
      <c r="HZ222" s="47"/>
      <c r="IA222" s="47"/>
      <c r="IB222" s="47"/>
      <c r="IC222" s="47"/>
      <c r="ID222" s="47"/>
      <c r="IE222" s="47"/>
      <c r="IF222" s="47"/>
      <c r="IG222" s="47"/>
      <c r="IH222" s="47"/>
      <c r="II222" s="47"/>
      <c r="IJ222" s="47"/>
      <c r="IK222" s="47"/>
      <c r="IL222" s="47"/>
      <c r="IM222" s="47"/>
      <c r="IN222" s="47"/>
      <c r="IO222" s="47"/>
      <c r="IP222" s="47"/>
      <c r="IQ222" s="47"/>
      <c r="IR222" s="47"/>
      <c r="IS222" s="47"/>
      <c r="IT222" s="47"/>
      <c r="IU222" s="47"/>
      <c r="IV222" s="47"/>
      <c r="IW222" s="47"/>
      <c r="IX222" s="47"/>
      <c r="IY222" s="47"/>
      <c r="IZ222" s="47"/>
      <c r="JA222" s="47"/>
      <c r="JB222" s="47"/>
      <c r="JC222" s="47"/>
      <c r="JD222" s="47"/>
      <c r="JE222" s="47"/>
      <c r="JF222" s="47"/>
      <c r="JG222" s="47"/>
      <c r="JH222" s="47"/>
      <c r="JI222" s="47"/>
      <c r="JJ222" s="47"/>
      <c r="JK222" s="47"/>
      <c r="JL222" s="47"/>
      <c r="JM222" s="47"/>
      <c r="JN222" s="47"/>
      <c r="JO222" s="47"/>
      <c r="JP222" s="47"/>
      <c r="JQ222" s="47"/>
      <c r="JR222" s="47"/>
      <c r="JS222" s="47"/>
      <c r="JT222" s="47"/>
      <c r="JU222" s="47"/>
      <c r="JV222" s="47"/>
      <c r="JW222" s="47"/>
      <c r="JX222" s="47"/>
      <c r="JY222" s="47"/>
      <c r="JZ222" s="47"/>
      <c r="KA222" s="47"/>
      <c r="KB222" s="47"/>
      <c r="KC222" s="47"/>
      <c r="KD222" s="47"/>
      <c r="KE222" s="47"/>
      <c r="KF222" s="47"/>
      <c r="KG222" s="47"/>
      <c r="KH222" s="47"/>
      <c r="KI222" s="47"/>
      <c r="KJ222" s="47"/>
      <c r="KK222" s="47"/>
      <c r="KL222" s="47"/>
      <c r="KM222" s="47"/>
      <c r="KN222" s="47"/>
      <c r="KO222" s="47"/>
      <c r="KP222" s="47"/>
      <c r="KQ222" s="47"/>
      <c r="KR222" s="47"/>
      <c r="KS222" s="47"/>
      <c r="KT222" s="47"/>
      <c r="KU222" s="47"/>
      <c r="KV222" s="47"/>
      <c r="KW222" s="47"/>
      <c r="KX222" s="47"/>
      <c r="KY222" s="47"/>
      <c r="KZ222" s="47"/>
      <c r="LA222" s="47"/>
      <c r="LB222" s="47"/>
      <c r="LC222" s="47"/>
      <c r="LD222" s="47"/>
      <c r="LE222" s="47"/>
      <c r="LF222" s="47"/>
      <c r="LG222" s="47"/>
      <c r="LH222" s="47"/>
      <c r="LI222" s="47"/>
      <c r="LJ222" s="47"/>
      <c r="LK222" s="47"/>
      <c r="LL222" s="47"/>
      <c r="LM222" s="47"/>
      <c r="LN222" s="47"/>
      <c r="LO222" s="47"/>
      <c r="LP222" s="47"/>
      <c r="LQ222" s="47"/>
      <c r="LR222" s="47"/>
      <c r="LS222" s="47"/>
      <c r="LT222" s="47"/>
      <c r="LU222" s="47"/>
      <c r="LV222" s="47"/>
      <c r="LW222" s="47"/>
      <c r="LX222" s="47"/>
      <c r="LY222" s="47"/>
      <c r="LZ222" s="47"/>
      <c r="MA222" s="47"/>
      <c r="MB222" s="47"/>
      <c r="MC222" s="47"/>
      <c r="MD222" s="47"/>
      <c r="ME222" s="47"/>
      <c r="MF222" s="47"/>
      <c r="MG222" s="47"/>
      <c r="MH222" s="47"/>
      <c r="MI222" s="47"/>
      <c r="MJ222" s="47"/>
      <c r="MK222" s="47"/>
      <c r="ML222" s="47"/>
      <c r="MM222" s="47"/>
      <c r="MN222" s="47"/>
      <c r="MO222" s="47"/>
      <c r="MP222" s="47"/>
      <c r="MQ222" s="47"/>
      <c r="MR222" s="47"/>
      <c r="MS222" s="47"/>
      <c r="MT222" s="47"/>
      <c r="MU222" s="47"/>
      <c r="MV222" s="47"/>
      <c r="MW222" s="47"/>
      <c r="MX222" s="47"/>
      <c r="MY222" s="47"/>
      <c r="MZ222" s="47"/>
      <c r="NA222" s="47"/>
      <c r="NB222" s="47"/>
      <c r="NC222" s="47"/>
      <c r="ND222" s="47"/>
      <c r="NE222" s="47"/>
      <c r="NF222" s="47"/>
      <c r="NG222" s="47"/>
      <c r="NH222" s="47"/>
      <c r="NI222" s="47"/>
      <c r="NJ222" s="47"/>
      <c r="NK222" s="47"/>
      <c r="NL222" s="47"/>
      <c r="NM222" s="47"/>
      <c r="NN222" s="47"/>
      <c r="NO222" s="47"/>
      <c r="NP222" s="47"/>
      <c r="NQ222" s="47"/>
      <c r="NR222" s="47"/>
      <c r="NS222" s="47"/>
      <c r="NT222" s="47"/>
      <c r="NU222" s="47"/>
      <c r="NV222" s="47"/>
      <c r="NW222" s="47"/>
      <c r="NX222" s="47"/>
      <c r="NY222" s="47"/>
      <c r="NZ222" s="47"/>
      <c r="OA222" s="47"/>
      <c r="OB222" s="47"/>
      <c r="OC222" s="47"/>
      <c r="OD222" s="47"/>
      <c r="OE222" s="47"/>
      <c r="OF222" s="47"/>
      <c r="OG222" s="47"/>
      <c r="OH222" s="47"/>
      <c r="OI222" s="47"/>
      <c r="OJ222" s="47"/>
      <c r="OK222" s="47"/>
      <c r="OL222" s="47"/>
      <c r="OM222" s="47"/>
      <c r="ON222" s="47"/>
      <c r="OO222" s="47"/>
      <c r="OP222" s="47"/>
      <c r="OQ222" s="47"/>
      <c r="OR222" s="47"/>
      <c r="OS222" s="47"/>
      <c r="OT222" s="47"/>
      <c r="OU222" s="47"/>
      <c r="OV222" s="47"/>
      <c r="OW222" s="47"/>
      <c r="OX222" s="47"/>
      <c r="OY222" s="47"/>
      <c r="OZ222" s="47"/>
      <c r="PA222" s="47"/>
      <c r="PB222" s="47"/>
      <c r="PC222" s="47"/>
      <c r="PD222" s="47"/>
      <c r="PE222" s="47"/>
      <c r="PF222" s="47"/>
      <c r="PG222" s="47"/>
      <c r="PH222" s="47"/>
      <c r="PI222" s="47"/>
      <c r="PJ222" s="47"/>
      <c r="PK222" s="47"/>
      <c r="PL222" s="47"/>
      <c r="PM222" s="47"/>
      <c r="PN222" s="47"/>
      <c r="PO222" s="47"/>
      <c r="PP222" s="47"/>
      <c r="PQ222" s="47"/>
      <c r="PR222" s="47"/>
      <c r="PS222" s="47"/>
      <c r="PT222" s="47"/>
      <c r="PU222" s="47"/>
      <c r="PV222" s="47"/>
      <c r="PW222" s="47"/>
      <c r="PX222" s="47"/>
      <c r="PY222" s="47"/>
      <c r="PZ222" s="47"/>
      <c r="QA222" s="47"/>
      <c r="QB222" s="47"/>
      <c r="QC222" s="47"/>
      <c r="QD222" s="47"/>
      <c r="QE222" s="47"/>
      <c r="QF222" s="47"/>
      <c r="QG222" s="47"/>
      <c r="QH222" s="47"/>
      <c r="QI222" s="47"/>
      <c r="QJ222" s="47"/>
      <c r="QK222" s="47"/>
      <c r="QL222" s="47"/>
      <c r="QM222" s="47"/>
      <c r="QN222" s="47"/>
      <c r="QO222" s="47"/>
      <c r="QP222" s="47"/>
      <c r="QQ222" s="47"/>
      <c r="QR222" s="47"/>
      <c r="QS222" s="47"/>
      <c r="QT222" s="47"/>
      <c r="QU222" s="47"/>
      <c r="QV222" s="47"/>
      <c r="QW222" s="47"/>
      <c r="QX222" s="47"/>
      <c r="QY222" s="47"/>
      <c r="QZ222" s="47"/>
      <c r="RA222" s="47"/>
      <c r="RB222" s="47"/>
      <c r="RC222" s="47"/>
      <c r="RD222" s="47"/>
      <c r="RE222" s="47"/>
      <c r="RF222" s="47"/>
      <c r="RG222" s="47"/>
      <c r="RH222" s="47"/>
      <c r="RI222" s="47"/>
      <c r="RJ222" s="47"/>
      <c r="RK222" s="47"/>
      <c r="RL222" s="47"/>
      <c r="RM222" s="47"/>
      <c r="RN222" s="47"/>
      <c r="RO222" s="47"/>
      <c r="RP222" s="47"/>
      <c r="RQ222" s="47"/>
      <c r="RR222" s="47"/>
      <c r="RS222" s="47"/>
      <c r="RT222" s="47"/>
      <c r="RU222" s="47"/>
      <c r="RV222" s="47"/>
      <c r="RW222" s="47"/>
      <c r="RX222" s="47"/>
      <c r="RY222" s="47"/>
      <c r="RZ222" s="47"/>
      <c r="SA222" s="47"/>
      <c r="SB222" s="47"/>
      <c r="SC222" s="47"/>
      <c r="SD222" s="47"/>
      <c r="SE222" s="47"/>
      <c r="SF222" s="47"/>
      <c r="SG222" s="47"/>
      <c r="SH222" s="47"/>
      <c r="SI222" s="47"/>
      <c r="SJ222" s="47"/>
      <c r="SK222" s="47"/>
      <c r="SL222" s="47"/>
      <c r="SM222" s="47"/>
      <c r="SN222" s="47"/>
      <c r="SO222" s="47"/>
      <c r="SP222" s="47"/>
      <c r="SQ222" s="47"/>
      <c r="SR222" s="47"/>
      <c r="SS222" s="47"/>
      <c r="ST222" s="47"/>
      <c r="SU222" s="47"/>
      <c r="SV222" s="47"/>
      <c r="SW222" s="47"/>
      <c r="SX222" s="47"/>
      <c r="SY222" s="47"/>
      <c r="SZ222" s="47"/>
      <c r="TA222" s="47"/>
      <c r="TB222" s="47"/>
      <c r="TC222" s="47"/>
      <c r="TD222" s="47"/>
      <c r="TE222" s="47"/>
      <c r="TF222" s="47"/>
      <c r="TG222" s="47"/>
      <c r="TH222" s="47"/>
      <c r="TI222" s="47"/>
      <c r="TJ222" s="47"/>
      <c r="TK222" s="47"/>
      <c r="TL222" s="47"/>
      <c r="TM222" s="47"/>
      <c r="TN222" s="47"/>
      <c r="TO222" s="47"/>
      <c r="TP222" s="47"/>
      <c r="TQ222" s="47"/>
      <c r="TR222" s="47"/>
      <c r="TS222" s="47"/>
      <c r="TT222" s="47"/>
      <c r="TU222" s="47"/>
      <c r="TV222" s="47"/>
      <c r="TW222" s="47"/>
      <c r="TX222" s="47"/>
      <c r="TY222" s="47"/>
      <c r="TZ222" s="47"/>
      <c r="UA222" s="47"/>
      <c r="UB222" s="47"/>
      <c r="UC222" s="47"/>
      <c r="UD222" s="47"/>
      <c r="UE222" s="47"/>
      <c r="UF222" s="47"/>
      <c r="UG222" s="47"/>
      <c r="UH222" s="47"/>
      <c r="UI222" s="47"/>
      <c r="UJ222" s="47"/>
      <c r="UK222" s="47"/>
      <c r="UL222" s="47"/>
      <c r="UM222" s="47"/>
      <c r="UN222" s="47"/>
      <c r="UO222" s="47"/>
      <c r="UP222" s="47"/>
      <c r="UQ222" s="47"/>
      <c r="UR222" s="47"/>
      <c r="US222" s="47"/>
      <c r="UT222" s="47"/>
      <c r="UU222" s="47"/>
      <c r="UV222" s="47"/>
      <c r="UW222" s="47"/>
      <c r="UX222" s="47"/>
      <c r="UY222" s="47"/>
      <c r="UZ222" s="47"/>
      <c r="VA222" s="47"/>
      <c r="VB222" s="47"/>
      <c r="VC222" s="47"/>
      <c r="VD222" s="47"/>
      <c r="VE222" s="47"/>
      <c r="VF222" s="47"/>
      <c r="VG222" s="47"/>
      <c r="VH222" s="47"/>
      <c r="VI222" s="47"/>
      <c r="VJ222" s="47"/>
      <c r="VK222" s="47"/>
      <c r="VL222" s="47"/>
      <c r="VM222" s="47"/>
      <c r="VN222" s="47"/>
      <c r="VO222" s="47"/>
      <c r="VP222" s="47"/>
      <c r="VQ222" s="47"/>
      <c r="VR222" s="47"/>
      <c r="VS222" s="47"/>
      <c r="VT222" s="47"/>
      <c r="VU222" s="47"/>
      <c r="VV222" s="47"/>
      <c r="VW222" s="47"/>
      <c r="VX222" s="47"/>
      <c r="VY222" s="47"/>
      <c r="VZ222" s="47"/>
      <c r="WA222" s="47"/>
      <c r="WB222" s="47"/>
      <c r="WC222" s="47"/>
      <c r="WD222" s="47"/>
      <c r="WE222" s="47"/>
      <c r="WF222" s="47"/>
      <c r="WG222" s="47"/>
      <c r="WH222" s="47"/>
      <c r="WI222" s="47"/>
      <c r="WJ222" s="47"/>
      <c r="WK222" s="47"/>
      <c r="WL222" s="47"/>
      <c r="WM222" s="47"/>
      <c r="WN222" s="47"/>
      <c r="WO222" s="47"/>
      <c r="WP222" s="47"/>
      <c r="WQ222" s="47"/>
      <c r="WR222" s="47"/>
      <c r="WS222" s="47"/>
      <c r="WT222" s="47"/>
      <c r="WU222" s="47"/>
      <c r="WV222" s="47"/>
      <c r="WW222" s="47"/>
      <c r="WX222" s="47"/>
      <c r="WY222" s="47"/>
      <c r="WZ222" s="47"/>
      <c r="XA222" s="47"/>
      <c r="XB222" s="47"/>
      <c r="XC222" s="47"/>
      <c r="XD222" s="47"/>
      <c r="XE222" s="47"/>
      <c r="XF222" s="47"/>
      <c r="XG222" s="47"/>
      <c r="XH222" s="47"/>
      <c r="XI222" s="47"/>
      <c r="XJ222" s="47"/>
      <c r="XK222" s="47"/>
      <c r="XL222" s="47"/>
      <c r="XM222" s="47"/>
      <c r="XN222" s="47"/>
      <c r="XO222" s="47"/>
      <c r="XP222" s="47"/>
      <c r="XQ222" s="47"/>
      <c r="XR222" s="47"/>
      <c r="XS222" s="47"/>
      <c r="XT222" s="47"/>
      <c r="XU222" s="47"/>
      <c r="XV222" s="47"/>
      <c r="XW222" s="47"/>
      <c r="XX222" s="47"/>
      <c r="XY222" s="47"/>
      <c r="XZ222" s="47"/>
      <c r="YA222" s="47"/>
      <c r="YB222" s="47"/>
      <c r="YC222" s="47"/>
      <c r="YD222" s="47"/>
      <c r="YE222" s="47"/>
      <c r="YF222" s="47"/>
      <c r="YG222" s="47"/>
      <c r="YH222" s="47"/>
      <c r="YI222" s="47"/>
      <c r="YJ222" s="47"/>
      <c r="YK222" s="47"/>
      <c r="YL222" s="47"/>
      <c r="YM222" s="47"/>
      <c r="YN222" s="47"/>
      <c r="YO222" s="47"/>
      <c r="YP222" s="47"/>
      <c r="YQ222" s="47"/>
      <c r="YR222" s="47"/>
    </row>
    <row r="223" spans="1:668" s="8" customFormat="1" ht="15.75" x14ac:dyDescent="0.25">
      <c r="A223" s="30" t="s">
        <v>111</v>
      </c>
      <c r="B223" s="75" t="s">
        <v>86</v>
      </c>
      <c r="C223" s="76" t="s">
        <v>74</v>
      </c>
      <c r="D223" s="79">
        <v>44470</v>
      </c>
      <c r="E223" s="10" t="s">
        <v>114</v>
      </c>
      <c r="F223" s="137">
        <v>89500</v>
      </c>
      <c r="G223" s="137">
        <v>2568.65</v>
      </c>
      <c r="H223" s="137">
        <v>0</v>
      </c>
      <c r="I223" s="137">
        <v>2720.8</v>
      </c>
      <c r="J223" s="137">
        <v>25</v>
      </c>
      <c r="K223" s="137">
        <v>5314.45</v>
      </c>
      <c r="L223" s="138">
        <v>84185.55</v>
      </c>
      <c r="O223" s="77"/>
      <c r="P223" s="77"/>
      <c r="Q223" s="77"/>
      <c r="R223" s="77"/>
      <c r="S223" s="77"/>
      <c r="T223" s="77"/>
      <c r="U223" s="77"/>
      <c r="V223" s="77"/>
      <c r="W223" s="77"/>
      <c r="X223" s="77"/>
      <c r="Y223" s="77"/>
      <c r="Z223" s="77"/>
      <c r="AA223" s="77"/>
      <c r="AB223" s="77"/>
      <c r="AC223" s="77"/>
      <c r="AD223" s="77"/>
      <c r="AE223" s="77"/>
      <c r="AF223" s="77"/>
      <c r="AG223" s="77"/>
      <c r="AH223" s="77"/>
      <c r="AI223" s="77"/>
      <c r="AJ223" s="77"/>
      <c r="AK223" s="77"/>
      <c r="AL223" s="77"/>
      <c r="AM223" s="77"/>
      <c r="AN223" s="77"/>
      <c r="AO223" s="77"/>
      <c r="AP223" s="77"/>
      <c r="AQ223" s="77"/>
      <c r="AR223" s="77"/>
      <c r="AS223" s="77"/>
      <c r="AT223" s="47"/>
      <c r="AU223" s="47"/>
      <c r="AV223" s="47"/>
      <c r="AW223" s="47"/>
      <c r="AX223" s="47"/>
      <c r="AY223" s="47"/>
      <c r="AZ223" s="47"/>
      <c r="BA223" s="47"/>
      <c r="BB223" s="47"/>
      <c r="BC223" s="47"/>
      <c r="BD223" s="47"/>
      <c r="BE223" s="47"/>
      <c r="BF223" s="47"/>
      <c r="BG223" s="47"/>
      <c r="BH223" s="47"/>
      <c r="BI223" s="47"/>
      <c r="BJ223" s="47"/>
      <c r="BK223" s="47"/>
      <c r="BL223" s="47"/>
      <c r="BM223" s="47"/>
      <c r="BN223" s="47"/>
      <c r="BO223" s="47"/>
      <c r="BP223" s="47"/>
      <c r="BQ223" s="47"/>
      <c r="BR223" s="47"/>
      <c r="BS223" s="47"/>
      <c r="BT223" s="47"/>
      <c r="BU223" s="47"/>
      <c r="BV223" s="47"/>
      <c r="BW223" s="47"/>
      <c r="BX223" s="47"/>
      <c r="BY223" s="47"/>
      <c r="BZ223" s="47"/>
      <c r="CA223" s="47"/>
      <c r="CB223" s="47"/>
      <c r="CC223" s="47"/>
      <c r="CD223" s="47"/>
      <c r="CE223" s="47"/>
      <c r="CF223" s="47"/>
      <c r="CG223" s="47"/>
      <c r="CH223" s="47"/>
      <c r="CI223" s="47"/>
      <c r="CJ223" s="47"/>
      <c r="CK223" s="47"/>
      <c r="CL223" s="47"/>
      <c r="CM223" s="47"/>
      <c r="CN223" s="47"/>
      <c r="CO223" s="47"/>
      <c r="CP223" s="47"/>
      <c r="CQ223" s="47"/>
      <c r="CR223" s="47"/>
      <c r="CS223" s="47"/>
      <c r="CT223" s="47"/>
      <c r="CU223" s="47"/>
      <c r="CV223" s="47"/>
      <c r="CW223" s="47"/>
      <c r="CX223" s="47"/>
      <c r="CY223" s="47"/>
      <c r="CZ223" s="47"/>
      <c r="DA223" s="47"/>
      <c r="DB223" s="47"/>
      <c r="DC223" s="47"/>
      <c r="DD223" s="47"/>
      <c r="DE223" s="47"/>
      <c r="DF223" s="47"/>
      <c r="DG223" s="47"/>
      <c r="DH223" s="47"/>
      <c r="DI223" s="47"/>
      <c r="DJ223" s="47"/>
      <c r="DK223" s="47"/>
      <c r="DL223" s="47"/>
      <c r="DM223" s="47"/>
      <c r="DN223" s="47"/>
      <c r="DO223" s="47"/>
      <c r="DP223" s="47"/>
      <c r="DQ223" s="47"/>
      <c r="DR223" s="47"/>
      <c r="DS223" s="47"/>
      <c r="DT223" s="47"/>
      <c r="DU223" s="47"/>
      <c r="DV223" s="47"/>
      <c r="DW223" s="47"/>
      <c r="DX223" s="47"/>
      <c r="DY223" s="47"/>
      <c r="DZ223" s="47"/>
      <c r="EA223" s="47"/>
      <c r="EB223" s="47"/>
      <c r="EC223" s="47"/>
      <c r="ED223" s="47"/>
      <c r="EE223" s="47"/>
      <c r="EF223" s="47"/>
      <c r="EG223" s="47"/>
      <c r="EH223" s="47"/>
      <c r="EI223" s="47"/>
      <c r="EJ223" s="47"/>
      <c r="EK223" s="47"/>
      <c r="EL223" s="47"/>
      <c r="EM223" s="47"/>
      <c r="EN223" s="47"/>
      <c r="EO223" s="47"/>
      <c r="EP223" s="47"/>
      <c r="EQ223" s="47"/>
      <c r="ER223" s="47"/>
      <c r="ES223" s="47"/>
      <c r="ET223" s="47"/>
      <c r="EU223" s="47"/>
      <c r="EV223" s="47"/>
      <c r="EW223" s="47"/>
      <c r="EX223" s="47"/>
      <c r="EY223" s="47"/>
      <c r="EZ223" s="47"/>
      <c r="FA223" s="47"/>
      <c r="FB223" s="47"/>
      <c r="FC223" s="47"/>
      <c r="FD223" s="47"/>
      <c r="FE223" s="47"/>
      <c r="FF223" s="47"/>
      <c r="FG223" s="47"/>
      <c r="FH223" s="47"/>
      <c r="FI223" s="47"/>
      <c r="FJ223" s="47"/>
      <c r="FK223" s="47"/>
      <c r="FL223" s="47"/>
      <c r="FM223" s="47"/>
      <c r="FN223" s="47"/>
      <c r="FO223" s="47"/>
      <c r="FP223" s="47"/>
      <c r="FQ223" s="47"/>
      <c r="FR223" s="47"/>
      <c r="FS223" s="47"/>
      <c r="FT223" s="47"/>
      <c r="FU223" s="47"/>
      <c r="FV223" s="47"/>
      <c r="FW223" s="47"/>
      <c r="FX223" s="47"/>
      <c r="FY223" s="47"/>
      <c r="FZ223" s="47"/>
      <c r="GA223" s="47"/>
      <c r="GB223" s="47"/>
      <c r="GC223" s="47"/>
      <c r="GD223" s="47"/>
      <c r="GE223" s="47"/>
      <c r="GF223" s="47"/>
      <c r="GG223" s="47"/>
      <c r="GH223" s="47"/>
      <c r="GI223" s="47"/>
      <c r="GJ223" s="47"/>
      <c r="GK223" s="47"/>
      <c r="GL223" s="47"/>
      <c r="GM223" s="47"/>
      <c r="GN223" s="47"/>
      <c r="GO223" s="47"/>
      <c r="GP223" s="47"/>
      <c r="GQ223" s="47"/>
      <c r="GR223" s="47"/>
      <c r="GS223" s="47"/>
      <c r="GT223" s="47"/>
      <c r="GU223" s="47"/>
      <c r="GV223" s="47"/>
      <c r="GW223" s="47"/>
      <c r="GX223" s="47"/>
      <c r="GY223" s="47"/>
      <c r="GZ223" s="47"/>
      <c r="HA223" s="47"/>
      <c r="HB223" s="47"/>
      <c r="HC223" s="47"/>
      <c r="HD223" s="47"/>
      <c r="HE223" s="47"/>
      <c r="HF223" s="47"/>
      <c r="HG223" s="47"/>
      <c r="HH223" s="47"/>
      <c r="HI223" s="47"/>
      <c r="HJ223" s="47"/>
      <c r="HK223" s="47"/>
      <c r="HL223" s="47"/>
      <c r="HM223" s="47"/>
      <c r="HN223" s="47"/>
      <c r="HO223" s="47"/>
      <c r="HP223" s="47"/>
      <c r="HQ223" s="47"/>
      <c r="HR223" s="47"/>
      <c r="HS223" s="47"/>
      <c r="HT223" s="47"/>
      <c r="HU223" s="47"/>
      <c r="HV223" s="47"/>
      <c r="HW223" s="47"/>
      <c r="HX223" s="47"/>
      <c r="HY223" s="47"/>
      <c r="HZ223" s="47"/>
      <c r="IA223" s="47"/>
      <c r="IB223" s="47"/>
      <c r="IC223" s="47"/>
      <c r="ID223" s="47"/>
      <c r="IE223" s="47"/>
      <c r="IF223" s="47"/>
      <c r="IG223" s="47"/>
      <c r="IH223" s="47"/>
      <c r="II223" s="47"/>
      <c r="IJ223" s="47"/>
      <c r="IK223" s="47"/>
      <c r="IL223" s="47"/>
      <c r="IM223" s="47"/>
      <c r="IN223" s="47"/>
      <c r="IO223" s="47"/>
      <c r="IP223" s="47"/>
      <c r="IQ223" s="47"/>
      <c r="IR223" s="47"/>
      <c r="IS223" s="47"/>
      <c r="IT223" s="47"/>
      <c r="IU223" s="47"/>
      <c r="IV223" s="47"/>
      <c r="IW223" s="47"/>
      <c r="IX223" s="47"/>
      <c r="IY223" s="47"/>
      <c r="IZ223" s="47"/>
      <c r="JA223" s="47"/>
      <c r="JB223" s="47"/>
      <c r="JC223" s="47"/>
      <c r="JD223" s="47"/>
      <c r="JE223" s="47"/>
      <c r="JF223" s="47"/>
      <c r="JG223" s="47"/>
      <c r="JH223" s="47"/>
      <c r="JI223" s="47"/>
      <c r="JJ223" s="47"/>
      <c r="JK223" s="47"/>
      <c r="JL223" s="47"/>
      <c r="JM223" s="47"/>
      <c r="JN223" s="47"/>
      <c r="JO223" s="47"/>
      <c r="JP223" s="47"/>
      <c r="JQ223" s="47"/>
      <c r="JR223" s="47"/>
      <c r="JS223" s="47"/>
      <c r="JT223" s="47"/>
      <c r="JU223" s="47"/>
      <c r="JV223" s="47"/>
      <c r="JW223" s="47"/>
      <c r="JX223" s="47"/>
      <c r="JY223" s="47"/>
      <c r="JZ223" s="47"/>
      <c r="KA223" s="47"/>
      <c r="KB223" s="47"/>
      <c r="KC223" s="47"/>
      <c r="KD223" s="47"/>
      <c r="KE223" s="47"/>
      <c r="KF223" s="47"/>
      <c r="KG223" s="47"/>
      <c r="KH223" s="47"/>
      <c r="KI223" s="47"/>
      <c r="KJ223" s="47"/>
      <c r="KK223" s="47"/>
      <c r="KL223" s="47"/>
      <c r="KM223" s="47"/>
      <c r="KN223" s="47"/>
      <c r="KO223" s="47"/>
      <c r="KP223" s="47"/>
      <c r="KQ223" s="47"/>
      <c r="KR223" s="47"/>
      <c r="KS223" s="47"/>
      <c r="KT223" s="47"/>
      <c r="KU223" s="47"/>
      <c r="KV223" s="47"/>
      <c r="KW223" s="47"/>
      <c r="KX223" s="47"/>
      <c r="KY223" s="47"/>
      <c r="KZ223" s="47"/>
      <c r="LA223" s="47"/>
      <c r="LB223" s="47"/>
      <c r="LC223" s="47"/>
      <c r="LD223" s="47"/>
      <c r="LE223" s="47"/>
      <c r="LF223" s="47"/>
      <c r="LG223" s="47"/>
      <c r="LH223" s="47"/>
      <c r="LI223" s="47"/>
      <c r="LJ223" s="47"/>
      <c r="LK223" s="47"/>
      <c r="LL223" s="47"/>
      <c r="LM223" s="47"/>
      <c r="LN223" s="47"/>
      <c r="LO223" s="47"/>
      <c r="LP223" s="47"/>
      <c r="LQ223" s="47"/>
      <c r="LR223" s="47"/>
      <c r="LS223" s="47"/>
      <c r="LT223" s="47"/>
      <c r="LU223" s="47"/>
      <c r="LV223" s="47"/>
      <c r="LW223" s="47"/>
      <c r="LX223" s="47"/>
      <c r="LY223" s="47"/>
      <c r="LZ223" s="47"/>
      <c r="MA223" s="47"/>
      <c r="MB223" s="47"/>
      <c r="MC223" s="47"/>
      <c r="MD223" s="47"/>
      <c r="ME223" s="47"/>
      <c r="MF223" s="47"/>
      <c r="MG223" s="47"/>
      <c r="MH223" s="47"/>
      <c r="MI223" s="47"/>
      <c r="MJ223" s="47"/>
      <c r="MK223" s="47"/>
      <c r="ML223" s="47"/>
      <c r="MM223" s="47"/>
      <c r="MN223" s="47"/>
      <c r="MO223" s="47"/>
      <c r="MP223" s="47"/>
      <c r="MQ223" s="47"/>
      <c r="MR223" s="47"/>
      <c r="MS223" s="47"/>
      <c r="MT223" s="47"/>
      <c r="MU223" s="47"/>
      <c r="MV223" s="47"/>
      <c r="MW223" s="47"/>
      <c r="MX223" s="47"/>
      <c r="MY223" s="47"/>
      <c r="MZ223" s="47"/>
      <c r="NA223" s="47"/>
      <c r="NB223" s="47"/>
      <c r="NC223" s="47"/>
      <c r="ND223" s="47"/>
      <c r="NE223" s="47"/>
      <c r="NF223" s="47"/>
      <c r="NG223" s="47"/>
      <c r="NH223" s="47"/>
      <c r="NI223" s="47"/>
      <c r="NJ223" s="47"/>
      <c r="NK223" s="47"/>
      <c r="NL223" s="47"/>
      <c r="NM223" s="47"/>
      <c r="NN223" s="47"/>
      <c r="NO223" s="47"/>
      <c r="NP223" s="47"/>
      <c r="NQ223" s="47"/>
      <c r="NR223" s="47"/>
      <c r="NS223" s="47"/>
      <c r="NT223" s="47"/>
      <c r="NU223" s="47"/>
      <c r="NV223" s="47"/>
      <c r="NW223" s="47"/>
      <c r="NX223" s="47"/>
      <c r="NY223" s="47"/>
      <c r="NZ223" s="47"/>
      <c r="OA223" s="47"/>
      <c r="OB223" s="47"/>
      <c r="OC223" s="47"/>
      <c r="OD223" s="47"/>
      <c r="OE223" s="47"/>
      <c r="OF223" s="47"/>
      <c r="OG223" s="47"/>
      <c r="OH223" s="47"/>
      <c r="OI223" s="47"/>
      <c r="OJ223" s="47"/>
      <c r="OK223" s="47"/>
      <c r="OL223" s="47"/>
      <c r="OM223" s="47"/>
      <c r="ON223" s="47"/>
      <c r="OO223" s="47"/>
      <c r="OP223" s="47"/>
      <c r="OQ223" s="47"/>
      <c r="OR223" s="47"/>
      <c r="OS223" s="47"/>
      <c r="OT223" s="47"/>
      <c r="OU223" s="47"/>
      <c r="OV223" s="47"/>
      <c r="OW223" s="47"/>
      <c r="OX223" s="47"/>
      <c r="OY223" s="47"/>
      <c r="OZ223" s="47"/>
      <c r="PA223" s="47"/>
      <c r="PB223" s="47"/>
      <c r="PC223" s="47"/>
      <c r="PD223" s="47"/>
      <c r="PE223" s="47"/>
      <c r="PF223" s="47"/>
      <c r="PG223" s="47"/>
      <c r="PH223" s="47"/>
      <c r="PI223" s="47"/>
      <c r="PJ223" s="47"/>
      <c r="PK223" s="47"/>
      <c r="PL223" s="47"/>
      <c r="PM223" s="47"/>
      <c r="PN223" s="47"/>
      <c r="PO223" s="47"/>
      <c r="PP223" s="47"/>
      <c r="PQ223" s="47"/>
      <c r="PR223" s="47"/>
      <c r="PS223" s="47"/>
      <c r="PT223" s="47"/>
      <c r="PU223" s="47"/>
      <c r="PV223" s="47"/>
      <c r="PW223" s="47"/>
      <c r="PX223" s="47"/>
      <c r="PY223" s="47"/>
      <c r="PZ223" s="47"/>
      <c r="QA223" s="47"/>
      <c r="QB223" s="47"/>
      <c r="QC223" s="47"/>
      <c r="QD223" s="47"/>
      <c r="QE223" s="47"/>
      <c r="QF223" s="47"/>
      <c r="QG223" s="47"/>
      <c r="QH223" s="47"/>
      <c r="QI223" s="47"/>
      <c r="QJ223" s="47"/>
      <c r="QK223" s="47"/>
      <c r="QL223" s="47"/>
      <c r="QM223" s="47"/>
      <c r="QN223" s="47"/>
      <c r="QO223" s="47"/>
      <c r="QP223" s="47"/>
      <c r="QQ223" s="47"/>
      <c r="QR223" s="47"/>
      <c r="QS223" s="47"/>
      <c r="QT223" s="47"/>
      <c r="QU223" s="47"/>
      <c r="QV223" s="47"/>
      <c r="QW223" s="47"/>
      <c r="QX223" s="47"/>
      <c r="QY223" s="47"/>
      <c r="QZ223" s="47"/>
      <c r="RA223" s="47"/>
      <c r="RB223" s="47"/>
      <c r="RC223" s="47"/>
      <c r="RD223" s="47"/>
      <c r="RE223" s="47"/>
      <c r="RF223" s="47"/>
      <c r="RG223" s="47"/>
      <c r="RH223" s="47"/>
      <c r="RI223" s="47"/>
      <c r="RJ223" s="47"/>
      <c r="RK223" s="47"/>
      <c r="RL223" s="47"/>
      <c r="RM223" s="47"/>
      <c r="RN223" s="47"/>
      <c r="RO223" s="47"/>
      <c r="RP223" s="47"/>
      <c r="RQ223" s="47"/>
      <c r="RR223" s="47"/>
      <c r="RS223" s="47"/>
      <c r="RT223" s="47"/>
      <c r="RU223" s="47"/>
      <c r="RV223" s="47"/>
      <c r="RW223" s="47"/>
      <c r="RX223" s="47"/>
      <c r="RY223" s="47"/>
      <c r="RZ223" s="47"/>
      <c r="SA223" s="47"/>
      <c r="SB223" s="47"/>
      <c r="SC223" s="47"/>
      <c r="SD223" s="47"/>
      <c r="SE223" s="47"/>
      <c r="SF223" s="47"/>
      <c r="SG223" s="47"/>
      <c r="SH223" s="47"/>
      <c r="SI223" s="47"/>
      <c r="SJ223" s="47"/>
      <c r="SK223" s="47"/>
      <c r="SL223" s="47"/>
      <c r="SM223" s="47"/>
      <c r="SN223" s="47"/>
      <c r="SO223" s="47"/>
      <c r="SP223" s="47"/>
      <c r="SQ223" s="47"/>
      <c r="SR223" s="47"/>
      <c r="SS223" s="47"/>
      <c r="ST223" s="47"/>
      <c r="SU223" s="47"/>
      <c r="SV223" s="47"/>
      <c r="SW223" s="47"/>
      <c r="SX223" s="47"/>
      <c r="SY223" s="47"/>
      <c r="SZ223" s="47"/>
      <c r="TA223" s="47"/>
      <c r="TB223" s="47"/>
      <c r="TC223" s="47"/>
      <c r="TD223" s="47"/>
      <c r="TE223" s="47"/>
      <c r="TF223" s="47"/>
      <c r="TG223" s="47"/>
      <c r="TH223" s="47"/>
      <c r="TI223" s="47"/>
      <c r="TJ223" s="47"/>
      <c r="TK223" s="47"/>
      <c r="TL223" s="47"/>
      <c r="TM223" s="47"/>
      <c r="TN223" s="47"/>
      <c r="TO223" s="47"/>
      <c r="TP223" s="47"/>
      <c r="TQ223" s="47"/>
      <c r="TR223" s="47"/>
      <c r="TS223" s="47"/>
      <c r="TT223" s="47"/>
      <c r="TU223" s="47"/>
      <c r="TV223" s="47"/>
      <c r="TW223" s="47"/>
      <c r="TX223" s="47"/>
      <c r="TY223" s="47"/>
      <c r="TZ223" s="47"/>
      <c r="UA223" s="47"/>
      <c r="UB223" s="47"/>
      <c r="UC223" s="47"/>
      <c r="UD223" s="47"/>
      <c r="UE223" s="47"/>
      <c r="UF223" s="47"/>
      <c r="UG223" s="47"/>
      <c r="UH223" s="47"/>
      <c r="UI223" s="47"/>
      <c r="UJ223" s="47"/>
      <c r="UK223" s="47"/>
      <c r="UL223" s="47"/>
      <c r="UM223" s="47"/>
      <c r="UN223" s="47"/>
      <c r="UO223" s="47"/>
      <c r="UP223" s="47"/>
      <c r="UQ223" s="47"/>
      <c r="UR223" s="47"/>
      <c r="US223" s="47"/>
      <c r="UT223" s="47"/>
      <c r="UU223" s="47"/>
      <c r="UV223" s="47"/>
      <c r="UW223" s="47"/>
      <c r="UX223" s="47"/>
      <c r="UY223" s="47"/>
      <c r="UZ223" s="47"/>
      <c r="VA223" s="47"/>
      <c r="VB223" s="47"/>
      <c r="VC223" s="47"/>
      <c r="VD223" s="47"/>
      <c r="VE223" s="47"/>
      <c r="VF223" s="47"/>
      <c r="VG223" s="47"/>
      <c r="VH223" s="47"/>
      <c r="VI223" s="47"/>
      <c r="VJ223" s="47"/>
      <c r="VK223" s="47"/>
      <c r="VL223" s="47"/>
      <c r="VM223" s="47"/>
      <c r="VN223" s="47"/>
      <c r="VO223" s="47"/>
      <c r="VP223" s="47"/>
      <c r="VQ223" s="47"/>
      <c r="VR223" s="47"/>
      <c r="VS223" s="47"/>
      <c r="VT223" s="47"/>
      <c r="VU223" s="47"/>
      <c r="VV223" s="47"/>
      <c r="VW223" s="47"/>
      <c r="VX223" s="47"/>
      <c r="VY223" s="47"/>
      <c r="VZ223" s="47"/>
      <c r="WA223" s="47"/>
      <c r="WB223" s="47"/>
      <c r="WC223" s="47"/>
      <c r="WD223" s="47"/>
      <c r="WE223" s="47"/>
      <c r="WF223" s="47"/>
      <c r="WG223" s="47"/>
      <c r="WH223" s="47"/>
      <c r="WI223" s="47"/>
      <c r="WJ223" s="47"/>
      <c r="WK223" s="47"/>
      <c r="WL223" s="47"/>
      <c r="WM223" s="47"/>
      <c r="WN223" s="47"/>
      <c r="WO223" s="47"/>
      <c r="WP223" s="47"/>
      <c r="WQ223" s="47"/>
      <c r="WR223" s="47"/>
      <c r="WS223" s="47"/>
      <c r="WT223" s="47"/>
      <c r="WU223" s="47"/>
      <c r="WV223" s="47"/>
      <c r="WW223" s="47"/>
      <c r="WX223" s="47"/>
      <c r="WY223" s="47"/>
      <c r="WZ223" s="47"/>
      <c r="XA223" s="47"/>
      <c r="XB223" s="47"/>
      <c r="XC223" s="47"/>
      <c r="XD223" s="47"/>
      <c r="XE223" s="47"/>
      <c r="XF223" s="47"/>
      <c r="XG223" s="47"/>
      <c r="XH223" s="47"/>
      <c r="XI223" s="47"/>
      <c r="XJ223" s="47"/>
      <c r="XK223" s="47"/>
      <c r="XL223" s="47"/>
      <c r="XM223" s="47"/>
      <c r="XN223" s="47"/>
      <c r="XO223" s="47"/>
      <c r="XP223" s="47"/>
      <c r="XQ223" s="47"/>
      <c r="XR223" s="47"/>
      <c r="XS223" s="47"/>
      <c r="XT223" s="47"/>
      <c r="XU223" s="47"/>
      <c r="XV223" s="47"/>
      <c r="XW223" s="47"/>
      <c r="XX223" s="47"/>
      <c r="XY223" s="47"/>
      <c r="XZ223" s="47"/>
      <c r="YA223" s="47"/>
      <c r="YB223" s="47"/>
      <c r="YC223" s="47"/>
      <c r="YD223" s="47"/>
      <c r="YE223" s="47"/>
      <c r="YF223" s="47"/>
      <c r="YG223" s="47"/>
      <c r="YH223" s="47"/>
      <c r="YI223" s="47"/>
      <c r="YJ223" s="47"/>
      <c r="YK223" s="47"/>
      <c r="YL223" s="47"/>
      <c r="YM223" s="47"/>
      <c r="YN223" s="47"/>
      <c r="YO223" s="47"/>
      <c r="YP223" s="47"/>
      <c r="YQ223" s="47"/>
      <c r="YR223" s="47"/>
    </row>
    <row r="224" spans="1:668" s="8" customFormat="1" ht="15.75" x14ac:dyDescent="0.25">
      <c r="A224" s="30" t="s">
        <v>162</v>
      </c>
      <c r="B224" s="75" t="s">
        <v>163</v>
      </c>
      <c r="C224" s="76" t="s">
        <v>74</v>
      </c>
      <c r="D224" s="79">
        <v>44593</v>
      </c>
      <c r="E224" s="10" t="s">
        <v>114</v>
      </c>
      <c r="F224" s="137">
        <v>35000</v>
      </c>
      <c r="G224" s="137">
        <v>1004.5</v>
      </c>
      <c r="H224" s="137">
        <v>0</v>
      </c>
      <c r="I224" s="137">
        <v>1064</v>
      </c>
      <c r="J224" s="137">
        <v>25</v>
      </c>
      <c r="K224" s="137">
        <v>2093.5</v>
      </c>
      <c r="L224" s="138">
        <v>32906.5</v>
      </c>
      <c r="O224" s="77"/>
      <c r="P224" s="77"/>
      <c r="Q224" s="77"/>
      <c r="R224" s="77"/>
      <c r="S224" s="77"/>
      <c r="T224" s="77"/>
      <c r="U224" s="77"/>
      <c r="V224" s="77"/>
      <c r="W224" s="77"/>
      <c r="X224" s="77"/>
      <c r="Y224" s="77"/>
      <c r="Z224" s="77"/>
      <c r="AA224" s="77"/>
      <c r="AB224" s="77"/>
      <c r="AC224" s="77"/>
      <c r="AD224" s="77"/>
      <c r="AE224" s="77"/>
      <c r="AF224" s="77"/>
      <c r="AG224" s="77"/>
      <c r="AH224" s="77"/>
      <c r="AI224" s="77"/>
      <c r="AJ224" s="77"/>
      <c r="AK224" s="77"/>
      <c r="AL224" s="77"/>
      <c r="AM224" s="77"/>
      <c r="AN224" s="77"/>
      <c r="AO224" s="77"/>
      <c r="AP224" s="77"/>
      <c r="AQ224" s="77"/>
      <c r="AR224" s="77"/>
      <c r="AS224" s="77"/>
      <c r="AT224" s="47"/>
      <c r="AU224" s="47"/>
      <c r="AV224" s="47"/>
      <c r="AW224" s="47"/>
      <c r="AX224" s="47"/>
      <c r="AY224" s="47"/>
      <c r="AZ224" s="47"/>
      <c r="BA224" s="47"/>
      <c r="BB224" s="47"/>
      <c r="BC224" s="47"/>
      <c r="BD224" s="47"/>
      <c r="BE224" s="47"/>
      <c r="BF224" s="47"/>
      <c r="BG224" s="47"/>
      <c r="BH224" s="47"/>
      <c r="BI224" s="47"/>
      <c r="BJ224" s="47"/>
      <c r="BK224" s="47"/>
      <c r="BL224" s="47"/>
      <c r="BM224" s="47"/>
      <c r="BN224" s="47"/>
      <c r="BO224" s="47"/>
      <c r="BP224" s="47"/>
      <c r="BQ224" s="47"/>
      <c r="BR224" s="47"/>
      <c r="BS224" s="47"/>
      <c r="BT224" s="47"/>
      <c r="BU224" s="47"/>
      <c r="BV224" s="47"/>
      <c r="BW224" s="47"/>
      <c r="BX224" s="47"/>
      <c r="BY224" s="47"/>
      <c r="BZ224" s="47"/>
      <c r="CA224" s="47"/>
      <c r="CB224" s="47"/>
      <c r="CC224" s="47"/>
      <c r="CD224" s="47"/>
      <c r="CE224" s="47"/>
      <c r="CF224" s="47"/>
      <c r="CG224" s="47"/>
      <c r="CH224" s="47"/>
      <c r="CI224" s="47"/>
      <c r="CJ224" s="47"/>
      <c r="CK224" s="47"/>
      <c r="CL224" s="47"/>
      <c r="CM224" s="47"/>
      <c r="CN224" s="47"/>
      <c r="CO224" s="47"/>
      <c r="CP224" s="47"/>
      <c r="CQ224" s="47"/>
      <c r="CR224" s="47"/>
      <c r="CS224" s="47"/>
      <c r="CT224" s="47"/>
      <c r="CU224" s="47"/>
      <c r="CV224" s="47"/>
      <c r="CW224" s="47"/>
      <c r="CX224" s="47"/>
      <c r="CY224" s="47"/>
      <c r="CZ224" s="47"/>
      <c r="DA224" s="47"/>
      <c r="DB224" s="47"/>
      <c r="DC224" s="47"/>
      <c r="DD224" s="47"/>
      <c r="DE224" s="47"/>
      <c r="DF224" s="47"/>
      <c r="DG224" s="47"/>
      <c r="DH224" s="47"/>
      <c r="DI224" s="47"/>
      <c r="DJ224" s="47"/>
      <c r="DK224" s="47"/>
      <c r="DL224" s="47"/>
      <c r="DM224" s="47"/>
      <c r="DN224" s="47"/>
      <c r="DO224" s="47"/>
      <c r="DP224" s="47"/>
      <c r="DQ224" s="47"/>
      <c r="DR224" s="47"/>
      <c r="DS224" s="47"/>
      <c r="DT224" s="47"/>
      <c r="DU224" s="47"/>
      <c r="DV224" s="47"/>
      <c r="DW224" s="47"/>
      <c r="DX224" s="47"/>
      <c r="DY224" s="47"/>
      <c r="DZ224" s="47"/>
      <c r="EA224" s="47"/>
      <c r="EB224" s="47"/>
      <c r="EC224" s="47"/>
      <c r="ED224" s="47"/>
      <c r="EE224" s="47"/>
      <c r="EF224" s="47"/>
      <c r="EG224" s="47"/>
      <c r="EH224" s="47"/>
      <c r="EI224" s="47"/>
      <c r="EJ224" s="47"/>
      <c r="EK224" s="47"/>
      <c r="EL224" s="47"/>
      <c r="EM224" s="47"/>
      <c r="EN224" s="47"/>
      <c r="EO224" s="47"/>
      <c r="EP224" s="47"/>
      <c r="EQ224" s="47"/>
      <c r="ER224" s="47"/>
      <c r="ES224" s="47"/>
      <c r="ET224" s="47"/>
      <c r="EU224" s="47"/>
      <c r="EV224" s="47"/>
      <c r="EW224" s="47"/>
      <c r="EX224" s="47"/>
      <c r="EY224" s="47"/>
      <c r="EZ224" s="47"/>
      <c r="FA224" s="47"/>
      <c r="FB224" s="47"/>
      <c r="FC224" s="47"/>
      <c r="FD224" s="47"/>
      <c r="FE224" s="47"/>
      <c r="FF224" s="47"/>
      <c r="FG224" s="47"/>
      <c r="FH224" s="47"/>
      <c r="FI224" s="47"/>
      <c r="FJ224" s="47"/>
      <c r="FK224" s="47"/>
      <c r="FL224" s="47"/>
      <c r="FM224" s="47"/>
      <c r="FN224" s="47"/>
      <c r="FO224" s="47"/>
      <c r="FP224" s="47"/>
      <c r="FQ224" s="47"/>
      <c r="FR224" s="47"/>
      <c r="FS224" s="47"/>
      <c r="FT224" s="47"/>
      <c r="FU224" s="47"/>
      <c r="FV224" s="47"/>
      <c r="FW224" s="47"/>
      <c r="FX224" s="47"/>
      <c r="FY224" s="47"/>
      <c r="FZ224" s="47"/>
      <c r="GA224" s="47"/>
      <c r="GB224" s="47"/>
      <c r="GC224" s="47"/>
      <c r="GD224" s="47"/>
      <c r="GE224" s="47"/>
      <c r="GF224" s="47"/>
      <c r="GG224" s="47"/>
      <c r="GH224" s="47"/>
      <c r="GI224" s="47"/>
      <c r="GJ224" s="47"/>
      <c r="GK224" s="47"/>
      <c r="GL224" s="47"/>
      <c r="GM224" s="47"/>
      <c r="GN224" s="47"/>
      <c r="GO224" s="47"/>
      <c r="GP224" s="47"/>
      <c r="GQ224" s="47"/>
      <c r="GR224" s="47"/>
      <c r="GS224" s="47"/>
      <c r="GT224" s="47"/>
      <c r="GU224" s="47"/>
      <c r="GV224" s="47"/>
      <c r="GW224" s="47"/>
      <c r="GX224" s="47"/>
      <c r="GY224" s="47"/>
      <c r="GZ224" s="47"/>
      <c r="HA224" s="47"/>
      <c r="HB224" s="47"/>
      <c r="HC224" s="47"/>
      <c r="HD224" s="47"/>
      <c r="HE224" s="47"/>
      <c r="HF224" s="47"/>
      <c r="HG224" s="47"/>
      <c r="HH224" s="47"/>
      <c r="HI224" s="47"/>
      <c r="HJ224" s="47"/>
      <c r="HK224" s="47"/>
      <c r="HL224" s="47"/>
      <c r="HM224" s="47"/>
      <c r="HN224" s="47"/>
      <c r="HO224" s="47"/>
      <c r="HP224" s="47"/>
      <c r="HQ224" s="47"/>
      <c r="HR224" s="47"/>
      <c r="HS224" s="47"/>
      <c r="HT224" s="47"/>
      <c r="HU224" s="47"/>
      <c r="HV224" s="47"/>
      <c r="HW224" s="47"/>
      <c r="HX224" s="47"/>
      <c r="HY224" s="47"/>
      <c r="HZ224" s="47"/>
      <c r="IA224" s="47"/>
      <c r="IB224" s="47"/>
      <c r="IC224" s="47"/>
      <c r="ID224" s="47"/>
      <c r="IE224" s="47"/>
      <c r="IF224" s="47"/>
      <c r="IG224" s="47"/>
      <c r="IH224" s="47"/>
      <c r="II224" s="47"/>
      <c r="IJ224" s="47"/>
      <c r="IK224" s="47"/>
      <c r="IL224" s="47"/>
      <c r="IM224" s="47"/>
      <c r="IN224" s="47"/>
      <c r="IO224" s="47"/>
      <c r="IP224" s="47"/>
      <c r="IQ224" s="47"/>
      <c r="IR224" s="47"/>
      <c r="IS224" s="47"/>
      <c r="IT224" s="47"/>
      <c r="IU224" s="47"/>
      <c r="IV224" s="47"/>
      <c r="IW224" s="47"/>
      <c r="IX224" s="47"/>
      <c r="IY224" s="47"/>
      <c r="IZ224" s="47"/>
      <c r="JA224" s="47"/>
      <c r="JB224" s="47"/>
      <c r="JC224" s="47"/>
      <c r="JD224" s="47"/>
      <c r="JE224" s="47"/>
      <c r="JF224" s="47"/>
      <c r="JG224" s="47"/>
      <c r="JH224" s="47"/>
      <c r="JI224" s="47"/>
      <c r="JJ224" s="47"/>
      <c r="JK224" s="47"/>
      <c r="JL224" s="47"/>
      <c r="JM224" s="47"/>
      <c r="JN224" s="47"/>
      <c r="JO224" s="47"/>
      <c r="JP224" s="47"/>
      <c r="JQ224" s="47"/>
      <c r="JR224" s="47"/>
      <c r="JS224" s="47"/>
      <c r="JT224" s="47"/>
      <c r="JU224" s="47"/>
      <c r="JV224" s="47"/>
      <c r="JW224" s="47"/>
      <c r="JX224" s="47"/>
      <c r="JY224" s="47"/>
      <c r="JZ224" s="47"/>
      <c r="KA224" s="47"/>
      <c r="KB224" s="47"/>
      <c r="KC224" s="47"/>
      <c r="KD224" s="47"/>
      <c r="KE224" s="47"/>
      <c r="KF224" s="47"/>
      <c r="KG224" s="47"/>
      <c r="KH224" s="47"/>
      <c r="KI224" s="47"/>
      <c r="KJ224" s="47"/>
      <c r="KK224" s="47"/>
      <c r="KL224" s="47"/>
      <c r="KM224" s="47"/>
      <c r="KN224" s="47"/>
      <c r="KO224" s="47"/>
      <c r="KP224" s="47"/>
      <c r="KQ224" s="47"/>
      <c r="KR224" s="47"/>
      <c r="KS224" s="47"/>
      <c r="KT224" s="47"/>
      <c r="KU224" s="47"/>
      <c r="KV224" s="47"/>
      <c r="KW224" s="47"/>
      <c r="KX224" s="47"/>
      <c r="KY224" s="47"/>
      <c r="KZ224" s="47"/>
      <c r="LA224" s="47"/>
      <c r="LB224" s="47"/>
      <c r="LC224" s="47"/>
      <c r="LD224" s="47"/>
      <c r="LE224" s="47"/>
      <c r="LF224" s="47"/>
      <c r="LG224" s="47"/>
      <c r="LH224" s="47"/>
      <c r="LI224" s="47"/>
      <c r="LJ224" s="47"/>
      <c r="LK224" s="47"/>
      <c r="LL224" s="47"/>
      <c r="LM224" s="47"/>
      <c r="LN224" s="47"/>
      <c r="LO224" s="47"/>
      <c r="LP224" s="47"/>
      <c r="LQ224" s="47"/>
      <c r="LR224" s="47"/>
      <c r="LS224" s="47"/>
      <c r="LT224" s="47"/>
      <c r="LU224" s="47"/>
      <c r="LV224" s="47"/>
      <c r="LW224" s="47"/>
      <c r="LX224" s="47"/>
      <c r="LY224" s="47"/>
      <c r="LZ224" s="47"/>
      <c r="MA224" s="47"/>
      <c r="MB224" s="47"/>
      <c r="MC224" s="47"/>
      <c r="MD224" s="47"/>
      <c r="ME224" s="47"/>
      <c r="MF224" s="47"/>
      <c r="MG224" s="47"/>
      <c r="MH224" s="47"/>
      <c r="MI224" s="47"/>
      <c r="MJ224" s="47"/>
      <c r="MK224" s="47"/>
      <c r="ML224" s="47"/>
      <c r="MM224" s="47"/>
      <c r="MN224" s="47"/>
      <c r="MO224" s="47"/>
      <c r="MP224" s="47"/>
      <c r="MQ224" s="47"/>
      <c r="MR224" s="47"/>
      <c r="MS224" s="47"/>
      <c r="MT224" s="47"/>
      <c r="MU224" s="47"/>
      <c r="MV224" s="47"/>
      <c r="MW224" s="47"/>
      <c r="MX224" s="47"/>
      <c r="MY224" s="47"/>
      <c r="MZ224" s="47"/>
      <c r="NA224" s="47"/>
      <c r="NB224" s="47"/>
      <c r="NC224" s="47"/>
      <c r="ND224" s="47"/>
      <c r="NE224" s="47"/>
      <c r="NF224" s="47"/>
      <c r="NG224" s="47"/>
      <c r="NH224" s="47"/>
      <c r="NI224" s="47"/>
      <c r="NJ224" s="47"/>
      <c r="NK224" s="47"/>
      <c r="NL224" s="47"/>
      <c r="NM224" s="47"/>
      <c r="NN224" s="47"/>
      <c r="NO224" s="47"/>
      <c r="NP224" s="47"/>
      <c r="NQ224" s="47"/>
      <c r="NR224" s="47"/>
      <c r="NS224" s="47"/>
      <c r="NT224" s="47"/>
      <c r="NU224" s="47"/>
      <c r="NV224" s="47"/>
      <c r="NW224" s="47"/>
      <c r="NX224" s="47"/>
      <c r="NY224" s="47"/>
      <c r="NZ224" s="47"/>
      <c r="OA224" s="47"/>
      <c r="OB224" s="47"/>
      <c r="OC224" s="47"/>
      <c r="OD224" s="47"/>
      <c r="OE224" s="47"/>
      <c r="OF224" s="47"/>
      <c r="OG224" s="47"/>
      <c r="OH224" s="47"/>
      <c r="OI224" s="47"/>
      <c r="OJ224" s="47"/>
      <c r="OK224" s="47"/>
      <c r="OL224" s="47"/>
      <c r="OM224" s="47"/>
      <c r="ON224" s="47"/>
      <c r="OO224" s="47"/>
      <c r="OP224" s="47"/>
      <c r="OQ224" s="47"/>
      <c r="OR224" s="47"/>
      <c r="OS224" s="47"/>
      <c r="OT224" s="47"/>
      <c r="OU224" s="47"/>
      <c r="OV224" s="47"/>
      <c r="OW224" s="47"/>
      <c r="OX224" s="47"/>
      <c r="OY224" s="47"/>
      <c r="OZ224" s="47"/>
      <c r="PA224" s="47"/>
      <c r="PB224" s="47"/>
      <c r="PC224" s="47"/>
      <c r="PD224" s="47"/>
      <c r="PE224" s="47"/>
      <c r="PF224" s="47"/>
      <c r="PG224" s="47"/>
      <c r="PH224" s="47"/>
      <c r="PI224" s="47"/>
      <c r="PJ224" s="47"/>
      <c r="PK224" s="47"/>
      <c r="PL224" s="47"/>
      <c r="PM224" s="47"/>
      <c r="PN224" s="47"/>
      <c r="PO224" s="47"/>
      <c r="PP224" s="47"/>
      <c r="PQ224" s="47"/>
      <c r="PR224" s="47"/>
      <c r="PS224" s="47"/>
      <c r="PT224" s="47"/>
      <c r="PU224" s="47"/>
      <c r="PV224" s="47"/>
      <c r="PW224" s="47"/>
      <c r="PX224" s="47"/>
      <c r="PY224" s="47"/>
      <c r="PZ224" s="47"/>
      <c r="QA224" s="47"/>
      <c r="QB224" s="47"/>
      <c r="QC224" s="47"/>
      <c r="QD224" s="47"/>
      <c r="QE224" s="47"/>
      <c r="QF224" s="47"/>
      <c r="QG224" s="47"/>
      <c r="QH224" s="47"/>
      <c r="QI224" s="47"/>
      <c r="QJ224" s="47"/>
      <c r="QK224" s="47"/>
      <c r="QL224" s="47"/>
      <c r="QM224" s="47"/>
      <c r="QN224" s="47"/>
      <c r="QO224" s="47"/>
      <c r="QP224" s="47"/>
      <c r="QQ224" s="47"/>
      <c r="QR224" s="47"/>
      <c r="QS224" s="47"/>
      <c r="QT224" s="47"/>
      <c r="QU224" s="47"/>
      <c r="QV224" s="47"/>
      <c r="QW224" s="47"/>
      <c r="QX224" s="47"/>
      <c r="QY224" s="47"/>
      <c r="QZ224" s="47"/>
      <c r="RA224" s="47"/>
      <c r="RB224" s="47"/>
      <c r="RC224" s="47"/>
      <c r="RD224" s="47"/>
      <c r="RE224" s="47"/>
      <c r="RF224" s="47"/>
      <c r="RG224" s="47"/>
      <c r="RH224" s="47"/>
      <c r="RI224" s="47"/>
      <c r="RJ224" s="47"/>
      <c r="RK224" s="47"/>
      <c r="RL224" s="47"/>
      <c r="RM224" s="47"/>
      <c r="RN224" s="47"/>
      <c r="RO224" s="47"/>
      <c r="RP224" s="47"/>
      <c r="RQ224" s="47"/>
      <c r="RR224" s="47"/>
      <c r="RS224" s="47"/>
      <c r="RT224" s="47"/>
      <c r="RU224" s="47"/>
      <c r="RV224" s="47"/>
      <c r="RW224" s="47"/>
      <c r="RX224" s="47"/>
      <c r="RY224" s="47"/>
      <c r="RZ224" s="47"/>
      <c r="SA224" s="47"/>
      <c r="SB224" s="47"/>
      <c r="SC224" s="47"/>
      <c r="SD224" s="47"/>
      <c r="SE224" s="47"/>
      <c r="SF224" s="47"/>
      <c r="SG224" s="47"/>
      <c r="SH224" s="47"/>
      <c r="SI224" s="47"/>
      <c r="SJ224" s="47"/>
      <c r="SK224" s="47"/>
      <c r="SL224" s="47"/>
      <c r="SM224" s="47"/>
      <c r="SN224" s="47"/>
      <c r="SO224" s="47"/>
      <c r="SP224" s="47"/>
      <c r="SQ224" s="47"/>
      <c r="SR224" s="47"/>
      <c r="SS224" s="47"/>
      <c r="ST224" s="47"/>
      <c r="SU224" s="47"/>
      <c r="SV224" s="47"/>
      <c r="SW224" s="47"/>
      <c r="SX224" s="47"/>
      <c r="SY224" s="47"/>
      <c r="SZ224" s="47"/>
      <c r="TA224" s="47"/>
      <c r="TB224" s="47"/>
      <c r="TC224" s="47"/>
      <c r="TD224" s="47"/>
      <c r="TE224" s="47"/>
      <c r="TF224" s="47"/>
      <c r="TG224" s="47"/>
      <c r="TH224" s="47"/>
      <c r="TI224" s="47"/>
      <c r="TJ224" s="47"/>
      <c r="TK224" s="47"/>
      <c r="TL224" s="47"/>
      <c r="TM224" s="47"/>
      <c r="TN224" s="47"/>
      <c r="TO224" s="47"/>
      <c r="TP224" s="47"/>
      <c r="TQ224" s="47"/>
      <c r="TR224" s="47"/>
      <c r="TS224" s="47"/>
      <c r="TT224" s="47"/>
      <c r="TU224" s="47"/>
      <c r="TV224" s="47"/>
      <c r="TW224" s="47"/>
      <c r="TX224" s="47"/>
      <c r="TY224" s="47"/>
      <c r="TZ224" s="47"/>
      <c r="UA224" s="47"/>
      <c r="UB224" s="47"/>
      <c r="UC224" s="47"/>
      <c r="UD224" s="47"/>
      <c r="UE224" s="47"/>
      <c r="UF224" s="47"/>
      <c r="UG224" s="47"/>
      <c r="UH224" s="47"/>
      <c r="UI224" s="47"/>
      <c r="UJ224" s="47"/>
      <c r="UK224" s="47"/>
      <c r="UL224" s="47"/>
      <c r="UM224" s="47"/>
      <c r="UN224" s="47"/>
      <c r="UO224" s="47"/>
      <c r="UP224" s="47"/>
      <c r="UQ224" s="47"/>
      <c r="UR224" s="47"/>
      <c r="US224" s="47"/>
      <c r="UT224" s="47"/>
      <c r="UU224" s="47"/>
      <c r="UV224" s="47"/>
      <c r="UW224" s="47"/>
      <c r="UX224" s="47"/>
      <c r="UY224" s="47"/>
      <c r="UZ224" s="47"/>
      <c r="VA224" s="47"/>
      <c r="VB224" s="47"/>
      <c r="VC224" s="47"/>
      <c r="VD224" s="47"/>
      <c r="VE224" s="47"/>
      <c r="VF224" s="47"/>
      <c r="VG224" s="47"/>
      <c r="VH224" s="47"/>
      <c r="VI224" s="47"/>
      <c r="VJ224" s="47"/>
      <c r="VK224" s="47"/>
      <c r="VL224" s="47"/>
      <c r="VM224" s="47"/>
      <c r="VN224" s="47"/>
      <c r="VO224" s="47"/>
      <c r="VP224" s="47"/>
      <c r="VQ224" s="47"/>
      <c r="VR224" s="47"/>
      <c r="VS224" s="47"/>
      <c r="VT224" s="47"/>
      <c r="VU224" s="47"/>
      <c r="VV224" s="47"/>
      <c r="VW224" s="47"/>
      <c r="VX224" s="47"/>
      <c r="VY224" s="47"/>
      <c r="VZ224" s="47"/>
      <c r="WA224" s="47"/>
      <c r="WB224" s="47"/>
      <c r="WC224" s="47"/>
      <c r="WD224" s="47"/>
      <c r="WE224" s="47"/>
      <c r="WF224" s="47"/>
      <c r="WG224" s="47"/>
      <c r="WH224" s="47"/>
      <c r="WI224" s="47"/>
      <c r="WJ224" s="47"/>
      <c r="WK224" s="47"/>
      <c r="WL224" s="47"/>
      <c r="WM224" s="47"/>
      <c r="WN224" s="47"/>
      <c r="WO224" s="47"/>
      <c r="WP224" s="47"/>
      <c r="WQ224" s="47"/>
      <c r="WR224" s="47"/>
      <c r="WS224" s="47"/>
      <c r="WT224" s="47"/>
      <c r="WU224" s="47"/>
      <c r="WV224" s="47"/>
      <c r="WW224" s="47"/>
      <c r="WX224" s="47"/>
      <c r="WY224" s="47"/>
      <c r="WZ224" s="47"/>
      <c r="XA224" s="47"/>
      <c r="XB224" s="47"/>
      <c r="XC224" s="47"/>
      <c r="XD224" s="47"/>
      <c r="XE224" s="47"/>
      <c r="XF224" s="47"/>
      <c r="XG224" s="47"/>
      <c r="XH224" s="47"/>
      <c r="XI224" s="47"/>
      <c r="XJ224" s="47"/>
      <c r="XK224" s="47"/>
      <c r="XL224" s="47"/>
      <c r="XM224" s="47"/>
      <c r="XN224" s="47"/>
      <c r="XO224" s="47"/>
      <c r="XP224" s="47"/>
      <c r="XQ224" s="47"/>
      <c r="XR224" s="47"/>
      <c r="XS224" s="47"/>
      <c r="XT224" s="47"/>
      <c r="XU224" s="47"/>
      <c r="XV224" s="47"/>
      <c r="XW224" s="47"/>
      <c r="XX224" s="47"/>
      <c r="XY224" s="47"/>
      <c r="XZ224" s="47"/>
      <c r="YA224" s="47"/>
      <c r="YB224" s="47"/>
      <c r="YC224" s="47"/>
      <c r="YD224" s="47"/>
      <c r="YE224" s="47"/>
      <c r="YF224" s="47"/>
      <c r="YG224" s="47"/>
      <c r="YH224" s="47"/>
      <c r="YI224" s="47"/>
      <c r="YJ224" s="47"/>
      <c r="YK224" s="47"/>
      <c r="YL224" s="47"/>
      <c r="YM224" s="47"/>
      <c r="YN224" s="47"/>
      <c r="YO224" s="47"/>
      <c r="YP224" s="47"/>
      <c r="YQ224" s="47"/>
      <c r="YR224" s="47"/>
    </row>
    <row r="225" spans="1:668" s="8" customFormat="1" ht="15.75" x14ac:dyDescent="0.25">
      <c r="A225" s="30" t="s">
        <v>164</v>
      </c>
      <c r="B225" s="75" t="s">
        <v>17</v>
      </c>
      <c r="C225" s="76" t="s">
        <v>73</v>
      </c>
      <c r="D225" s="79">
        <v>44593</v>
      </c>
      <c r="E225" s="10" t="s">
        <v>114</v>
      </c>
      <c r="F225" s="137">
        <v>35000</v>
      </c>
      <c r="G225" s="137">
        <v>1004.5</v>
      </c>
      <c r="H225" s="137">
        <v>0</v>
      </c>
      <c r="I225" s="137">
        <v>1064</v>
      </c>
      <c r="J225" s="137">
        <v>25</v>
      </c>
      <c r="K225" s="137">
        <v>2093.5</v>
      </c>
      <c r="L225" s="138">
        <v>32906.5</v>
      </c>
      <c r="O225" s="77"/>
      <c r="P225" s="77"/>
      <c r="Q225" s="77"/>
      <c r="R225" s="77"/>
      <c r="S225" s="77"/>
      <c r="T225" s="77"/>
      <c r="U225" s="77"/>
      <c r="V225" s="77"/>
      <c r="W225" s="77"/>
      <c r="X225" s="77"/>
      <c r="Y225" s="77"/>
      <c r="Z225" s="77"/>
      <c r="AA225" s="77"/>
      <c r="AB225" s="77"/>
      <c r="AC225" s="77"/>
      <c r="AD225" s="77"/>
      <c r="AE225" s="77"/>
      <c r="AF225" s="77"/>
      <c r="AG225" s="77"/>
      <c r="AH225" s="77"/>
      <c r="AI225" s="77"/>
      <c r="AJ225" s="77"/>
      <c r="AK225" s="77"/>
      <c r="AL225" s="77"/>
      <c r="AM225" s="77"/>
      <c r="AN225" s="77"/>
      <c r="AO225" s="77"/>
      <c r="AP225" s="77"/>
      <c r="AQ225" s="77"/>
      <c r="AR225" s="77"/>
      <c r="AS225" s="77"/>
      <c r="AT225" s="47"/>
      <c r="AU225" s="47"/>
      <c r="AV225" s="47"/>
      <c r="AW225" s="47"/>
      <c r="AX225" s="47"/>
      <c r="AY225" s="47"/>
      <c r="AZ225" s="47"/>
      <c r="BA225" s="47"/>
      <c r="BB225" s="47"/>
      <c r="BC225" s="47"/>
      <c r="BD225" s="47"/>
      <c r="BE225" s="47"/>
      <c r="BF225" s="47"/>
      <c r="BG225" s="47"/>
      <c r="BH225" s="47"/>
      <c r="BI225" s="47"/>
      <c r="BJ225" s="47"/>
      <c r="BK225" s="47"/>
      <c r="BL225" s="47"/>
      <c r="BM225" s="47"/>
      <c r="BN225" s="47"/>
      <c r="BO225" s="47"/>
      <c r="BP225" s="47"/>
      <c r="BQ225" s="47"/>
      <c r="BR225" s="47"/>
      <c r="BS225" s="47"/>
      <c r="BT225" s="47"/>
      <c r="BU225" s="47"/>
      <c r="BV225" s="47"/>
      <c r="BW225" s="47"/>
      <c r="BX225" s="47"/>
      <c r="BY225" s="47"/>
      <c r="BZ225" s="47"/>
      <c r="CA225" s="47"/>
      <c r="CB225" s="47"/>
      <c r="CC225" s="47"/>
      <c r="CD225" s="47"/>
      <c r="CE225" s="47"/>
      <c r="CF225" s="47"/>
      <c r="CG225" s="47"/>
      <c r="CH225" s="47"/>
      <c r="CI225" s="47"/>
      <c r="CJ225" s="47"/>
      <c r="CK225" s="47"/>
      <c r="CL225" s="47"/>
      <c r="CM225" s="47"/>
      <c r="CN225" s="47"/>
      <c r="CO225" s="47"/>
      <c r="CP225" s="47"/>
      <c r="CQ225" s="47"/>
      <c r="CR225" s="47"/>
      <c r="CS225" s="47"/>
      <c r="CT225" s="47"/>
      <c r="CU225" s="47"/>
      <c r="CV225" s="47"/>
      <c r="CW225" s="47"/>
      <c r="CX225" s="47"/>
      <c r="CY225" s="47"/>
      <c r="CZ225" s="47"/>
      <c r="DA225" s="47"/>
      <c r="DB225" s="47"/>
      <c r="DC225" s="47"/>
      <c r="DD225" s="47"/>
      <c r="DE225" s="47"/>
      <c r="DF225" s="47"/>
      <c r="DG225" s="47"/>
      <c r="DH225" s="47"/>
      <c r="DI225" s="47"/>
      <c r="DJ225" s="47"/>
      <c r="DK225" s="47"/>
      <c r="DL225" s="47"/>
      <c r="DM225" s="47"/>
      <c r="DN225" s="47"/>
      <c r="DO225" s="47"/>
      <c r="DP225" s="47"/>
      <c r="DQ225" s="47"/>
      <c r="DR225" s="47"/>
      <c r="DS225" s="47"/>
      <c r="DT225" s="47"/>
      <c r="DU225" s="47"/>
      <c r="DV225" s="47"/>
      <c r="DW225" s="47"/>
      <c r="DX225" s="47"/>
      <c r="DY225" s="47"/>
      <c r="DZ225" s="47"/>
      <c r="EA225" s="47"/>
      <c r="EB225" s="47"/>
      <c r="EC225" s="47"/>
      <c r="ED225" s="47"/>
      <c r="EE225" s="47"/>
      <c r="EF225" s="47"/>
      <c r="EG225" s="47"/>
      <c r="EH225" s="47"/>
      <c r="EI225" s="47"/>
      <c r="EJ225" s="47"/>
      <c r="EK225" s="47"/>
      <c r="EL225" s="47"/>
      <c r="EM225" s="47"/>
      <c r="EN225" s="47"/>
      <c r="EO225" s="47"/>
      <c r="EP225" s="47"/>
      <c r="EQ225" s="47"/>
      <c r="ER225" s="47"/>
      <c r="ES225" s="47"/>
      <c r="ET225" s="47"/>
      <c r="EU225" s="47"/>
      <c r="EV225" s="47"/>
      <c r="EW225" s="47"/>
      <c r="EX225" s="47"/>
      <c r="EY225" s="47"/>
      <c r="EZ225" s="47"/>
      <c r="FA225" s="47"/>
      <c r="FB225" s="47"/>
      <c r="FC225" s="47"/>
      <c r="FD225" s="47"/>
      <c r="FE225" s="47"/>
      <c r="FF225" s="47"/>
      <c r="FG225" s="47"/>
      <c r="FH225" s="47"/>
      <c r="FI225" s="47"/>
      <c r="FJ225" s="47"/>
      <c r="FK225" s="47"/>
      <c r="FL225" s="47"/>
      <c r="FM225" s="47"/>
      <c r="FN225" s="47"/>
      <c r="FO225" s="47"/>
      <c r="FP225" s="47"/>
      <c r="FQ225" s="47"/>
      <c r="FR225" s="47"/>
      <c r="FS225" s="47"/>
      <c r="FT225" s="47"/>
      <c r="FU225" s="47"/>
      <c r="FV225" s="47"/>
      <c r="FW225" s="47"/>
      <c r="FX225" s="47"/>
      <c r="FY225" s="47"/>
      <c r="FZ225" s="47"/>
      <c r="GA225" s="47"/>
      <c r="GB225" s="47"/>
      <c r="GC225" s="47"/>
      <c r="GD225" s="47"/>
      <c r="GE225" s="47"/>
      <c r="GF225" s="47"/>
      <c r="GG225" s="47"/>
      <c r="GH225" s="47"/>
      <c r="GI225" s="47"/>
      <c r="GJ225" s="47"/>
      <c r="GK225" s="47"/>
      <c r="GL225" s="47"/>
      <c r="GM225" s="47"/>
      <c r="GN225" s="47"/>
      <c r="GO225" s="47"/>
      <c r="GP225" s="47"/>
      <c r="GQ225" s="47"/>
      <c r="GR225" s="47"/>
      <c r="GS225" s="47"/>
      <c r="GT225" s="47"/>
      <c r="GU225" s="47"/>
      <c r="GV225" s="47"/>
      <c r="GW225" s="47"/>
      <c r="GX225" s="47"/>
      <c r="GY225" s="47"/>
      <c r="GZ225" s="47"/>
      <c r="HA225" s="47"/>
      <c r="HB225" s="47"/>
      <c r="HC225" s="47"/>
      <c r="HD225" s="47"/>
      <c r="HE225" s="47"/>
      <c r="HF225" s="47"/>
      <c r="HG225" s="47"/>
      <c r="HH225" s="47"/>
      <c r="HI225" s="47"/>
      <c r="HJ225" s="47"/>
      <c r="HK225" s="47"/>
      <c r="HL225" s="47"/>
      <c r="HM225" s="47"/>
      <c r="HN225" s="47"/>
      <c r="HO225" s="47"/>
      <c r="HP225" s="47"/>
      <c r="HQ225" s="47"/>
      <c r="HR225" s="47"/>
      <c r="HS225" s="47"/>
      <c r="HT225" s="47"/>
      <c r="HU225" s="47"/>
      <c r="HV225" s="47"/>
      <c r="HW225" s="47"/>
      <c r="HX225" s="47"/>
      <c r="HY225" s="47"/>
      <c r="HZ225" s="47"/>
      <c r="IA225" s="47"/>
      <c r="IB225" s="47"/>
      <c r="IC225" s="47"/>
      <c r="ID225" s="47"/>
      <c r="IE225" s="47"/>
      <c r="IF225" s="47"/>
      <c r="IG225" s="47"/>
      <c r="IH225" s="47"/>
      <c r="II225" s="47"/>
      <c r="IJ225" s="47"/>
      <c r="IK225" s="47"/>
      <c r="IL225" s="47"/>
      <c r="IM225" s="47"/>
      <c r="IN225" s="47"/>
      <c r="IO225" s="47"/>
      <c r="IP225" s="47"/>
      <c r="IQ225" s="47"/>
      <c r="IR225" s="47"/>
      <c r="IS225" s="47"/>
      <c r="IT225" s="47"/>
      <c r="IU225" s="47"/>
      <c r="IV225" s="47"/>
      <c r="IW225" s="47"/>
      <c r="IX225" s="47"/>
      <c r="IY225" s="47"/>
      <c r="IZ225" s="47"/>
      <c r="JA225" s="47"/>
      <c r="JB225" s="47"/>
      <c r="JC225" s="47"/>
      <c r="JD225" s="47"/>
      <c r="JE225" s="47"/>
      <c r="JF225" s="47"/>
      <c r="JG225" s="47"/>
      <c r="JH225" s="47"/>
      <c r="JI225" s="47"/>
      <c r="JJ225" s="47"/>
      <c r="JK225" s="47"/>
      <c r="JL225" s="47"/>
      <c r="JM225" s="47"/>
      <c r="JN225" s="47"/>
      <c r="JO225" s="47"/>
      <c r="JP225" s="47"/>
      <c r="JQ225" s="47"/>
      <c r="JR225" s="47"/>
      <c r="JS225" s="47"/>
      <c r="JT225" s="47"/>
      <c r="JU225" s="47"/>
      <c r="JV225" s="47"/>
      <c r="JW225" s="47"/>
      <c r="JX225" s="47"/>
      <c r="JY225" s="47"/>
      <c r="JZ225" s="47"/>
      <c r="KA225" s="47"/>
      <c r="KB225" s="47"/>
      <c r="KC225" s="47"/>
      <c r="KD225" s="47"/>
      <c r="KE225" s="47"/>
      <c r="KF225" s="47"/>
      <c r="KG225" s="47"/>
      <c r="KH225" s="47"/>
      <c r="KI225" s="47"/>
      <c r="KJ225" s="47"/>
      <c r="KK225" s="47"/>
      <c r="KL225" s="47"/>
      <c r="KM225" s="47"/>
      <c r="KN225" s="47"/>
      <c r="KO225" s="47"/>
      <c r="KP225" s="47"/>
      <c r="KQ225" s="47"/>
      <c r="KR225" s="47"/>
      <c r="KS225" s="47"/>
      <c r="KT225" s="47"/>
      <c r="KU225" s="47"/>
      <c r="KV225" s="47"/>
      <c r="KW225" s="47"/>
      <c r="KX225" s="47"/>
      <c r="KY225" s="47"/>
      <c r="KZ225" s="47"/>
      <c r="LA225" s="47"/>
      <c r="LB225" s="47"/>
      <c r="LC225" s="47"/>
      <c r="LD225" s="47"/>
      <c r="LE225" s="47"/>
      <c r="LF225" s="47"/>
      <c r="LG225" s="47"/>
      <c r="LH225" s="47"/>
      <c r="LI225" s="47"/>
      <c r="LJ225" s="47"/>
      <c r="LK225" s="47"/>
      <c r="LL225" s="47"/>
      <c r="LM225" s="47"/>
      <c r="LN225" s="47"/>
      <c r="LO225" s="47"/>
      <c r="LP225" s="47"/>
      <c r="LQ225" s="47"/>
      <c r="LR225" s="47"/>
      <c r="LS225" s="47"/>
      <c r="LT225" s="47"/>
      <c r="LU225" s="47"/>
      <c r="LV225" s="47"/>
      <c r="LW225" s="47"/>
      <c r="LX225" s="47"/>
      <c r="LY225" s="47"/>
      <c r="LZ225" s="47"/>
      <c r="MA225" s="47"/>
      <c r="MB225" s="47"/>
      <c r="MC225" s="47"/>
      <c r="MD225" s="47"/>
      <c r="ME225" s="47"/>
      <c r="MF225" s="47"/>
      <c r="MG225" s="47"/>
      <c r="MH225" s="47"/>
      <c r="MI225" s="47"/>
      <c r="MJ225" s="47"/>
      <c r="MK225" s="47"/>
      <c r="ML225" s="47"/>
      <c r="MM225" s="47"/>
      <c r="MN225" s="47"/>
      <c r="MO225" s="47"/>
      <c r="MP225" s="47"/>
      <c r="MQ225" s="47"/>
      <c r="MR225" s="47"/>
      <c r="MS225" s="47"/>
      <c r="MT225" s="47"/>
      <c r="MU225" s="47"/>
      <c r="MV225" s="47"/>
      <c r="MW225" s="47"/>
      <c r="MX225" s="47"/>
      <c r="MY225" s="47"/>
      <c r="MZ225" s="47"/>
      <c r="NA225" s="47"/>
      <c r="NB225" s="47"/>
      <c r="NC225" s="47"/>
      <c r="ND225" s="47"/>
      <c r="NE225" s="47"/>
      <c r="NF225" s="47"/>
      <c r="NG225" s="47"/>
      <c r="NH225" s="47"/>
      <c r="NI225" s="47"/>
      <c r="NJ225" s="47"/>
      <c r="NK225" s="47"/>
      <c r="NL225" s="47"/>
      <c r="NM225" s="47"/>
      <c r="NN225" s="47"/>
      <c r="NO225" s="47"/>
      <c r="NP225" s="47"/>
      <c r="NQ225" s="47"/>
      <c r="NR225" s="47"/>
      <c r="NS225" s="47"/>
      <c r="NT225" s="47"/>
      <c r="NU225" s="47"/>
      <c r="NV225" s="47"/>
      <c r="NW225" s="47"/>
      <c r="NX225" s="47"/>
      <c r="NY225" s="47"/>
      <c r="NZ225" s="47"/>
      <c r="OA225" s="47"/>
      <c r="OB225" s="47"/>
      <c r="OC225" s="47"/>
      <c r="OD225" s="47"/>
      <c r="OE225" s="47"/>
      <c r="OF225" s="47"/>
      <c r="OG225" s="47"/>
      <c r="OH225" s="47"/>
      <c r="OI225" s="47"/>
      <c r="OJ225" s="47"/>
      <c r="OK225" s="47"/>
      <c r="OL225" s="47"/>
      <c r="OM225" s="47"/>
      <c r="ON225" s="47"/>
      <c r="OO225" s="47"/>
      <c r="OP225" s="47"/>
      <c r="OQ225" s="47"/>
      <c r="OR225" s="47"/>
      <c r="OS225" s="47"/>
      <c r="OT225" s="47"/>
      <c r="OU225" s="47"/>
      <c r="OV225" s="47"/>
      <c r="OW225" s="47"/>
      <c r="OX225" s="47"/>
      <c r="OY225" s="47"/>
      <c r="OZ225" s="47"/>
      <c r="PA225" s="47"/>
      <c r="PB225" s="47"/>
      <c r="PC225" s="47"/>
      <c r="PD225" s="47"/>
      <c r="PE225" s="47"/>
      <c r="PF225" s="47"/>
      <c r="PG225" s="47"/>
      <c r="PH225" s="47"/>
      <c r="PI225" s="47"/>
      <c r="PJ225" s="47"/>
      <c r="PK225" s="47"/>
      <c r="PL225" s="47"/>
      <c r="PM225" s="47"/>
      <c r="PN225" s="47"/>
      <c r="PO225" s="47"/>
      <c r="PP225" s="47"/>
      <c r="PQ225" s="47"/>
      <c r="PR225" s="47"/>
      <c r="PS225" s="47"/>
      <c r="PT225" s="47"/>
      <c r="PU225" s="47"/>
      <c r="PV225" s="47"/>
      <c r="PW225" s="47"/>
      <c r="PX225" s="47"/>
      <c r="PY225" s="47"/>
      <c r="PZ225" s="47"/>
      <c r="QA225" s="47"/>
      <c r="QB225" s="47"/>
      <c r="QC225" s="47"/>
      <c r="QD225" s="47"/>
      <c r="QE225" s="47"/>
      <c r="QF225" s="47"/>
      <c r="QG225" s="47"/>
      <c r="QH225" s="47"/>
      <c r="QI225" s="47"/>
      <c r="QJ225" s="47"/>
      <c r="QK225" s="47"/>
      <c r="QL225" s="47"/>
      <c r="QM225" s="47"/>
      <c r="QN225" s="47"/>
      <c r="QO225" s="47"/>
      <c r="QP225" s="47"/>
      <c r="QQ225" s="47"/>
      <c r="QR225" s="47"/>
      <c r="QS225" s="47"/>
      <c r="QT225" s="47"/>
      <c r="QU225" s="47"/>
      <c r="QV225" s="47"/>
      <c r="QW225" s="47"/>
      <c r="QX225" s="47"/>
      <c r="QY225" s="47"/>
      <c r="QZ225" s="47"/>
      <c r="RA225" s="47"/>
      <c r="RB225" s="47"/>
      <c r="RC225" s="47"/>
      <c r="RD225" s="47"/>
      <c r="RE225" s="47"/>
      <c r="RF225" s="47"/>
      <c r="RG225" s="47"/>
      <c r="RH225" s="47"/>
      <c r="RI225" s="47"/>
      <c r="RJ225" s="47"/>
      <c r="RK225" s="47"/>
      <c r="RL225" s="47"/>
      <c r="RM225" s="47"/>
      <c r="RN225" s="47"/>
      <c r="RO225" s="47"/>
      <c r="RP225" s="47"/>
      <c r="RQ225" s="47"/>
      <c r="RR225" s="47"/>
      <c r="RS225" s="47"/>
      <c r="RT225" s="47"/>
      <c r="RU225" s="47"/>
      <c r="RV225" s="47"/>
      <c r="RW225" s="47"/>
      <c r="RX225" s="47"/>
      <c r="RY225" s="47"/>
      <c r="RZ225" s="47"/>
      <c r="SA225" s="47"/>
      <c r="SB225" s="47"/>
      <c r="SC225" s="47"/>
      <c r="SD225" s="47"/>
      <c r="SE225" s="47"/>
      <c r="SF225" s="47"/>
      <c r="SG225" s="47"/>
      <c r="SH225" s="47"/>
      <c r="SI225" s="47"/>
      <c r="SJ225" s="47"/>
      <c r="SK225" s="47"/>
      <c r="SL225" s="47"/>
      <c r="SM225" s="47"/>
      <c r="SN225" s="47"/>
      <c r="SO225" s="47"/>
      <c r="SP225" s="47"/>
      <c r="SQ225" s="47"/>
      <c r="SR225" s="47"/>
      <c r="SS225" s="47"/>
      <c r="ST225" s="47"/>
      <c r="SU225" s="47"/>
      <c r="SV225" s="47"/>
      <c r="SW225" s="47"/>
      <c r="SX225" s="47"/>
      <c r="SY225" s="47"/>
      <c r="SZ225" s="47"/>
      <c r="TA225" s="47"/>
      <c r="TB225" s="47"/>
      <c r="TC225" s="47"/>
      <c r="TD225" s="47"/>
      <c r="TE225" s="47"/>
      <c r="TF225" s="47"/>
      <c r="TG225" s="47"/>
      <c r="TH225" s="47"/>
      <c r="TI225" s="47"/>
      <c r="TJ225" s="47"/>
      <c r="TK225" s="47"/>
      <c r="TL225" s="47"/>
      <c r="TM225" s="47"/>
      <c r="TN225" s="47"/>
      <c r="TO225" s="47"/>
      <c r="TP225" s="47"/>
      <c r="TQ225" s="47"/>
      <c r="TR225" s="47"/>
      <c r="TS225" s="47"/>
      <c r="TT225" s="47"/>
      <c r="TU225" s="47"/>
      <c r="TV225" s="47"/>
      <c r="TW225" s="47"/>
      <c r="TX225" s="47"/>
      <c r="TY225" s="47"/>
      <c r="TZ225" s="47"/>
      <c r="UA225" s="47"/>
      <c r="UB225" s="47"/>
      <c r="UC225" s="47"/>
      <c r="UD225" s="47"/>
      <c r="UE225" s="47"/>
      <c r="UF225" s="47"/>
      <c r="UG225" s="47"/>
      <c r="UH225" s="47"/>
      <c r="UI225" s="47"/>
      <c r="UJ225" s="47"/>
      <c r="UK225" s="47"/>
      <c r="UL225" s="47"/>
      <c r="UM225" s="47"/>
      <c r="UN225" s="47"/>
      <c r="UO225" s="47"/>
      <c r="UP225" s="47"/>
      <c r="UQ225" s="47"/>
      <c r="UR225" s="47"/>
      <c r="US225" s="47"/>
      <c r="UT225" s="47"/>
      <c r="UU225" s="47"/>
      <c r="UV225" s="47"/>
      <c r="UW225" s="47"/>
      <c r="UX225" s="47"/>
      <c r="UY225" s="47"/>
      <c r="UZ225" s="47"/>
      <c r="VA225" s="47"/>
      <c r="VB225" s="47"/>
      <c r="VC225" s="47"/>
      <c r="VD225" s="47"/>
      <c r="VE225" s="47"/>
      <c r="VF225" s="47"/>
      <c r="VG225" s="47"/>
      <c r="VH225" s="47"/>
      <c r="VI225" s="47"/>
      <c r="VJ225" s="47"/>
      <c r="VK225" s="47"/>
      <c r="VL225" s="47"/>
      <c r="VM225" s="47"/>
      <c r="VN225" s="47"/>
      <c r="VO225" s="47"/>
      <c r="VP225" s="47"/>
      <c r="VQ225" s="47"/>
      <c r="VR225" s="47"/>
      <c r="VS225" s="47"/>
      <c r="VT225" s="47"/>
      <c r="VU225" s="47"/>
      <c r="VV225" s="47"/>
      <c r="VW225" s="47"/>
      <c r="VX225" s="47"/>
      <c r="VY225" s="47"/>
      <c r="VZ225" s="47"/>
      <c r="WA225" s="47"/>
      <c r="WB225" s="47"/>
      <c r="WC225" s="47"/>
      <c r="WD225" s="47"/>
      <c r="WE225" s="47"/>
      <c r="WF225" s="47"/>
      <c r="WG225" s="47"/>
      <c r="WH225" s="47"/>
      <c r="WI225" s="47"/>
      <c r="WJ225" s="47"/>
      <c r="WK225" s="47"/>
      <c r="WL225" s="47"/>
      <c r="WM225" s="47"/>
      <c r="WN225" s="47"/>
      <c r="WO225" s="47"/>
      <c r="WP225" s="47"/>
      <c r="WQ225" s="47"/>
      <c r="WR225" s="47"/>
      <c r="WS225" s="47"/>
      <c r="WT225" s="47"/>
      <c r="WU225" s="47"/>
      <c r="WV225" s="47"/>
      <c r="WW225" s="47"/>
      <c r="WX225" s="47"/>
      <c r="WY225" s="47"/>
      <c r="WZ225" s="47"/>
      <c r="XA225" s="47"/>
      <c r="XB225" s="47"/>
      <c r="XC225" s="47"/>
      <c r="XD225" s="47"/>
      <c r="XE225" s="47"/>
      <c r="XF225" s="47"/>
      <c r="XG225" s="47"/>
      <c r="XH225" s="47"/>
      <c r="XI225" s="47"/>
      <c r="XJ225" s="47"/>
      <c r="XK225" s="47"/>
      <c r="XL225" s="47"/>
      <c r="XM225" s="47"/>
      <c r="XN225" s="47"/>
      <c r="XO225" s="47"/>
      <c r="XP225" s="47"/>
      <c r="XQ225" s="47"/>
      <c r="XR225" s="47"/>
      <c r="XS225" s="47"/>
      <c r="XT225" s="47"/>
      <c r="XU225" s="47"/>
      <c r="XV225" s="47"/>
      <c r="XW225" s="47"/>
      <c r="XX225" s="47"/>
      <c r="XY225" s="47"/>
      <c r="XZ225" s="47"/>
      <c r="YA225" s="47"/>
      <c r="YB225" s="47"/>
      <c r="YC225" s="47"/>
      <c r="YD225" s="47"/>
      <c r="YE225" s="47"/>
      <c r="YF225" s="47"/>
      <c r="YG225" s="47"/>
      <c r="YH225" s="47"/>
      <c r="YI225" s="47"/>
      <c r="YJ225" s="47"/>
      <c r="YK225" s="47"/>
      <c r="YL225" s="47"/>
      <c r="YM225" s="47"/>
      <c r="YN225" s="47"/>
      <c r="YO225" s="47"/>
      <c r="YP225" s="47"/>
      <c r="YQ225" s="47"/>
      <c r="YR225" s="47"/>
    </row>
    <row r="226" spans="1:668" s="8" customFormat="1" ht="15.75" x14ac:dyDescent="0.25">
      <c r="A226" s="30" t="s">
        <v>165</v>
      </c>
      <c r="B226" s="75" t="s">
        <v>17</v>
      </c>
      <c r="C226" s="76" t="s">
        <v>73</v>
      </c>
      <c r="D226" s="79">
        <v>44593</v>
      </c>
      <c r="E226" s="10" t="s">
        <v>114</v>
      </c>
      <c r="F226" s="137">
        <v>50000</v>
      </c>
      <c r="G226" s="137">
        <v>1435</v>
      </c>
      <c r="H226" s="137">
        <v>1854</v>
      </c>
      <c r="I226" s="137">
        <v>1520</v>
      </c>
      <c r="J226" s="137">
        <v>25</v>
      </c>
      <c r="K226" s="137">
        <v>4834</v>
      </c>
      <c r="L226" s="138">
        <v>45166</v>
      </c>
      <c r="O226" s="77"/>
      <c r="P226" s="77"/>
      <c r="Q226" s="77"/>
      <c r="R226" s="77"/>
      <c r="S226" s="77"/>
      <c r="T226" s="77"/>
      <c r="U226" s="77"/>
      <c r="V226" s="77"/>
      <c r="W226" s="77"/>
      <c r="X226" s="77"/>
      <c r="Y226" s="77"/>
      <c r="Z226" s="77"/>
      <c r="AA226" s="77"/>
      <c r="AB226" s="77"/>
      <c r="AC226" s="77"/>
      <c r="AD226" s="77"/>
      <c r="AE226" s="77"/>
      <c r="AF226" s="77"/>
      <c r="AG226" s="77"/>
      <c r="AH226" s="77"/>
      <c r="AI226" s="77"/>
      <c r="AJ226" s="77"/>
      <c r="AK226" s="77"/>
      <c r="AL226" s="77"/>
      <c r="AM226" s="77"/>
      <c r="AN226" s="77"/>
      <c r="AO226" s="77"/>
      <c r="AP226" s="77"/>
      <c r="AQ226" s="77"/>
      <c r="AR226" s="77"/>
      <c r="AS226" s="77"/>
      <c r="AT226" s="47"/>
      <c r="AU226" s="47"/>
      <c r="AV226" s="47"/>
      <c r="AW226" s="47"/>
      <c r="AX226" s="47"/>
      <c r="AY226" s="47"/>
      <c r="AZ226" s="47"/>
      <c r="BA226" s="47"/>
      <c r="BB226" s="47"/>
      <c r="BC226" s="47"/>
      <c r="BD226" s="47"/>
      <c r="BE226" s="47"/>
      <c r="BF226" s="47"/>
      <c r="BG226" s="47"/>
      <c r="BH226" s="47"/>
      <c r="BI226" s="47"/>
      <c r="BJ226" s="47"/>
      <c r="BK226" s="47"/>
      <c r="BL226" s="47"/>
      <c r="BM226" s="47"/>
      <c r="BN226" s="47"/>
      <c r="BO226" s="47"/>
      <c r="BP226" s="47"/>
      <c r="BQ226" s="47"/>
      <c r="BR226" s="47"/>
      <c r="BS226" s="47"/>
      <c r="BT226" s="47"/>
      <c r="BU226" s="47"/>
      <c r="BV226" s="47"/>
      <c r="BW226" s="47"/>
      <c r="BX226" s="47"/>
      <c r="BY226" s="47"/>
      <c r="BZ226" s="47"/>
      <c r="CA226" s="47"/>
      <c r="CB226" s="47"/>
      <c r="CC226" s="47"/>
      <c r="CD226" s="47"/>
      <c r="CE226" s="47"/>
      <c r="CF226" s="47"/>
      <c r="CG226" s="47"/>
      <c r="CH226" s="47"/>
      <c r="CI226" s="47"/>
      <c r="CJ226" s="47"/>
      <c r="CK226" s="47"/>
      <c r="CL226" s="47"/>
      <c r="CM226" s="47"/>
      <c r="CN226" s="47"/>
      <c r="CO226" s="47"/>
      <c r="CP226" s="47"/>
      <c r="CQ226" s="47"/>
      <c r="CR226" s="47"/>
      <c r="CS226" s="47"/>
      <c r="CT226" s="47"/>
      <c r="CU226" s="47"/>
      <c r="CV226" s="47"/>
      <c r="CW226" s="47"/>
      <c r="CX226" s="47"/>
      <c r="CY226" s="47"/>
      <c r="CZ226" s="47"/>
      <c r="DA226" s="47"/>
      <c r="DB226" s="47"/>
      <c r="DC226" s="47"/>
      <c r="DD226" s="47"/>
      <c r="DE226" s="47"/>
      <c r="DF226" s="47"/>
      <c r="DG226" s="47"/>
      <c r="DH226" s="47"/>
      <c r="DI226" s="47"/>
      <c r="DJ226" s="47"/>
      <c r="DK226" s="47"/>
      <c r="DL226" s="47"/>
      <c r="DM226" s="47"/>
      <c r="DN226" s="47"/>
      <c r="DO226" s="47"/>
      <c r="DP226" s="47"/>
      <c r="DQ226" s="47"/>
      <c r="DR226" s="47"/>
      <c r="DS226" s="47"/>
      <c r="DT226" s="47"/>
      <c r="DU226" s="47"/>
      <c r="DV226" s="47"/>
      <c r="DW226" s="47"/>
      <c r="DX226" s="47"/>
      <c r="DY226" s="47"/>
      <c r="DZ226" s="47"/>
      <c r="EA226" s="47"/>
      <c r="EB226" s="47"/>
      <c r="EC226" s="47"/>
      <c r="ED226" s="47"/>
      <c r="EE226" s="47"/>
      <c r="EF226" s="47"/>
      <c r="EG226" s="47"/>
      <c r="EH226" s="47"/>
      <c r="EI226" s="47"/>
      <c r="EJ226" s="47"/>
      <c r="EK226" s="47"/>
      <c r="EL226" s="47"/>
      <c r="EM226" s="47"/>
      <c r="EN226" s="47"/>
      <c r="EO226" s="47"/>
      <c r="EP226" s="47"/>
      <c r="EQ226" s="47"/>
      <c r="ER226" s="47"/>
      <c r="ES226" s="47"/>
      <c r="ET226" s="47"/>
      <c r="EU226" s="47"/>
      <c r="EV226" s="47"/>
      <c r="EW226" s="47"/>
      <c r="EX226" s="47"/>
      <c r="EY226" s="47"/>
      <c r="EZ226" s="47"/>
      <c r="FA226" s="47"/>
      <c r="FB226" s="47"/>
      <c r="FC226" s="47"/>
      <c r="FD226" s="47"/>
      <c r="FE226" s="47"/>
      <c r="FF226" s="47"/>
      <c r="FG226" s="47"/>
      <c r="FH226" s="47"/>
      <c r="FI226" s="47"/>
      <c r="FJ226" s="47"/>
      <c r="FK226" s="47"/>
      <c r="FL226" s="47"/>
      <c r="FM226" s="47"/>
      <c r="FN226" s="47"/>
      <c r="FO226" s="47"/>
      <c r="FP226" s="47"/>
      <c r="FQ226" s="47"/>
      <c r="FR226" s="47"/>
      <c r="FS226" s="47"/>
      <c r="FT226" s="47"/>
      <c r="FU226" s="47"/>
      <c r="FV226" s="47"/>
      <c r="FW226" s="47"/>
      <c r="FX226" s="47"/>
      <c r="FY226" s="47"/>
      <c r="FZ226" s="47"/>
      <c r="GA226" s="47"/>
      <c r="GB226" s="47"/>
      <c r="GC226" s="47"/>
      <c r="GD226" s="47"/>
      <c r="GE226" s="47"/>
      <c r="GF226" s="47"/>
      <c r="GG226" s="47"/>
      <c r="GH226" s="47"/>
      <c r="GI226" s="47"/>
      <c r="GJ226" s="47"/>
      <c r="GK226" s="47"/>
      <c r="GL226" s="47"/>
      <c r="GM226" s="47"/>
      <c r="GN226" s="47"/>
      <c r="GO226" s="47"/>
      <c r="GP226" s="47"/>
      <c r="GQ226" s="47"/>
      <c r="GR226" s="47"/>
      <c r="GS226" s="47"/>
      <c r="GT226" s="47"/>
      <c r="GU226" s="47"/>
      <c r="GV226" s="47"/>
      <c r="GW226" s="47"/>
      <c r="GX226" s="47"/>
      <c r="GY226" s="47"/>
      <c r="GZ226" s="47"/>
      <c r="HA226" s="47"/>
      <c r="HB226" s="47"/>
      <c r="HC226" s="47"/>
      <c r="HD226" s="47"/>
      <c r="HE226" s="47"/>
      <c r="HF226" s="47"/>
      <c r="HG226" s="47"/>
      <c r="HH226" s="47"/>
      <c r="HI226" s="47"/>
      <c r="HJ226" s="47"/>
      <c r="HK226" s="47"/>
      <c r="HL226" s="47"/>
      <c r="HM226" s="47"/>
      <c r="HN226" s="47"/>
      <c r="HO226" s="47"/>
      <c r="HP226" s="47"/>
      <c r="HQ226" s="47"/>
      <c r="HR226" s="47"/>
      <c r="HS226" s="47"/>
      <c r="HT226" s="47"/>
      <c r="HU226" s="47"/>
      <c r="HV226" s="47"/>
      <c r="HW226" s="47"/>
      <c r="HX226" s="47"/>
      <c r="HY226" s="47"/>
      <c r="HZ226" s="47"/>
      <c r="IA226" s="47"/>
      <c r="IB226" s="47"/>
      <c r="IC226" s="47"/>
      <c r="ID226" s="47"/>
      <c r="IE226" s="47"/>
      <c r="IF226" s="47"/>
      <c r="IG226" s="47"/>
      <c r="IH226" s="47"/>
      <c r="II226" s="47"/>
      <c r="IJ226" s="47"/>
      <c r="IK226" s="47"/>
      <c r="IL226" s="47"/>
      <c r="IM226" s="47"/>
      <c r="IN226" s="47"/>
      <c r="IO226" s="47"/>
      <c r="IP226" s="47"/>
      <c r="IQ226" s="47"/>
      <c r="IR226" s="47"/>
      <c r="IS226" s="47"/>
      <c r="IT226" s="47"/>
      <c r="IU226" s="47"/>
      <c r="IV226" s="47"/>
      <c r="IW226" s="47"/>
      <c r="IX226" s="47"/>
      <c r="IY226" s="47"/>
      <c r="IZ226" s="47"/>
      <c r="JA226" s="47"/>
      <c r="JB226" s="47"/>
      <c r="JC226" s="47"/>
      <c r="JD226" s="47"/>
      <c r="JE226" s="47"/>
      <c r="JF226" s="47"/>
      <c r="JG226" s="47"/>
      <c r="JH226" s="47"/>
      <c r="JI226" s="47"/>
      <c r="JJ226" s="47"/>
      <c r="JK226" s="47"/>
      <c r="JL226" s="47"/>
      <c r="JM226" s="47"/>
      <c r="JN226" s="47"/>
      <c r="JO226" s="47"/>
      <c r="JP226" s="47"/>
      <c r="JQ226" s="47"/>
      <c r="JR226" s="47"/>
      <c r="JS226" s="47"/>
      <c r="JT226" s="47"/>
      <c r="JU226" s="47"/>
      <c r="JV226" s="47"/>
      <c r="JW226" s="47"/>
      <c r="JX226" s="47"/>
      <c r="JY226" s="47"/>
      <c r="JZ226" s="47"/>
      <c r="KA226" s="47"/>
      <c r="KB226" s="47"/>
      <c r="KC226" s="47"/>
      <c r="KD226" s="47"/>
      <c r="KE226" s="47"/>
      <c r="KF226" s="47"/>
      <c r="KG226" s="47"/>
      <c r="KH226" s="47"/>
      <c r="KI226" s="47"/>
      <c r="KJ226" s="47"/>
      <c r="KK226" s="47"/>
      <c r="KL226" s="47"/>
      <c r="KM226" s="47"/>
      <c r="KN226" s="47"/>
      <c r="KO226" s="47"/>
      <c r="KP226" s="47"/>
      <c r="KQ226" s="47"/>
      <c r="KR226" s="47"/>
      <c r="KS226" s="47"/>
      <c r="KT226" s="47"/>
      <c r="KU226" s="47"/>
      <c r="KV226" s="47"/>
      <c r="KW226" s="47"/>
      <c r="KX226" s="47"/>
      <c r="KY226" s="47"/>
      <c r="KZ226" s="47"/>
      <c r="LA226" s="47"/>
      <c r="LB226" s="47"/>
      <c r="LC226" s="47"/>
      <c r="LD226" s="47"/>
      <c r="LE226" s="47"/>
      <c r="LF226" s="47"/>
      <c r="LG226" s="47"/>
      <c r="LH226" s="47"/>
      <c r="LI226" s="47"/>
      <c r="LJ226" s="47"/>
      <c r="LK226" s="47"/>
      <c r="LL226" s="47"/>
      <c r="LM226" s="47"/>
      <c r="LN226" s="47"/>
      <c r="LO226" s="47"/>
      <c r="LP226" s="47"/>
      <c r="LQ226" s="47"/>
      <c r="LR226" s="47"/>
      <c r="LS226" s="47"/>
      <c r="LT226" s="47"/>
      <c r="LU226" s="47"/>
      <c r="LV226" s="47"/>
      <c r="LW226" s="47"/>
      <c r="LX226" s="47"/>
      <c r="LY226" s="47"/>
      <c r="LZ226" s="47"/>
      <c r="MA226" s="47"/>
      <c r="MB226" s="47"/>
      <c r="MC226" s="47"/>
      <c r="MD226" s="47"/>
      <c r="ME226" s="47"/>
      <c r="MF226" s="47"/>
      <c r="MG226" s="47"/>
      <c r="MH226" s="47"/>
      <c r="MI226" s="47"/>
      <c r="MJ226" s="47"/>
      <c r="MK226" s="47"/>
      <c r="ML226" s="47"/>
      <c r="MM226" s="47"/>
      <c r="MN226" s="47"/>
      <c r="MO226" s="47"/>
      <c r="MP226" s="47"/>
      <c r="MQ226" s="47"/>
      <c r="MR226" s="47"/>
      <c r="MS226" s="47"/>
      <c r="MT226" s="47"/>
      <c r="MU226" s="47"/>
      <c r="MV226" s="47"/>
      <c r="MW226" s="47"/>
      <c r="MX226" s="47"/>
      <c r="MY226" s="47"/>
      <c r="MZ226" s="47"/>
      <c r="NA226" s="47"/>
      <c r="NB226" s="47"/>
      <c r="NC226" s="47"/>
      <c r="ND226" s="47"/>
      <c r="NE226" s="47"/>
      <c r="NF226" s="47"/>
      <c r="NG226" s="47"/>
      <c r="NH226" s="47"/>
      <c r="NI226" s="47"/>
      <c r="NJ226" s="47"/>
      <c r="NK226" s="47"/>
      <c r="NL226" s="47"/>
      <c r="NM226" s="47"/>
      <c r="NN226" s="47"/>
      <c r="NO226" s="47"/>
      <c r="NP226" s="47"/>
      <c r="NQ226" s="47"/>
      <c r="NR226" s="47"/>
      <c r="NS226" s="47"/>
      <c r="NT226" s="47"/>
      <c r="NU226" s="47"/>
      <c r="NV226" s="47"/>
      <c r="NW226" s="47"/>
      <c r="NX226" s="47"/>
      <c r="NY226" s="47"/>
      <c r="NZ226" s="47"/>
      <c r="OA226" s="47"/>
      <c r="OB226" s="47"/>
      <c r="OC226" s="47"/>
      <c r="OD226" s="47"/>
      <c r="OE226" s="47"/>
      <c r="OF226" s="47"/>
      <c r="OG226" s="47"/>
      <c r="OH226" s="47"/>
      <c r="OI226" s="47"/>
      <c r="OJ226" s="47"/>
      <c r="OK226" s="47"/>
      <c r="OL226" s="47"/>
      <c r="OM226" s="47"/>
      <c r="ON226" s="47"/>
      <c r="OO226" s="47"/>
      <c r="OP226" s="47"/>
      <c r="OQ226" s="47"/>
      <c r="OR226" s="47"/>
      <c r="OS226" s="47"/>
      <c r="OT226" s="47"/>
      <c r="OU226" s="47"/>
      <c r="OV226" s="47"/>
      <c r="OW226" s="47"/>
      <c r="OX226" s="47"/>
      <c r="OY226" s="47"/>
      <c r="OZ226" s="47"/>
      <c r="PA226" s="47"/>
      <c r="PB226" s="47"/>
      <c r="PC226" s="47"/>
      <c r="PD226" s="47"/>
      <c r="PE226" s="47"/>
      <c r="PF226" s="47"/>
      <c r="PG226" s="47"/>
      <c r="PH226" s="47"/>
      <c r="PI226" s="47"/>
      <c r="PJ226" s="47"/>
      <c r="PK226" s="47"/>
      <c r="PL226" s="47"/>
      <c r="PM226" s="47"/>
      <c r="PN226" s="47"/>
      <c r="PO226" s="47"/>
      <c r="PP226" s="47"/>
      <c r="PQ226" s="47"/>
      <c r="PR226" s="47"/>
      <c r="PS226" s="47"/>
      <c r="PT226" s="47"/>
      <c r="PU226" s="47"/>
      <c r="PV226" s="47"/>
      <c r="PW226" s="47"/>
      <c r="PX226" s="47"/>
      <c r="PY226" s="47"/>
      <c r="PZ226" s="47"/>
      <c r="QA226" s="47"/>
      <c r="QB226" s="47"/>
      <c r="QC226" s="47"/>
      <c r="QD226" s="47"/>
      <c r="QE226" s="47"/>
      <c r="QF226" s="47"/>
      <c r="QG226" s="47"/>
      <c r="QH226" s="47"/>
      <c r="QI226" s="47"/>
      <c r="QJ226" s="47"/>
      <c r="QK226" s="47"/>
      <c r="QL226" s="47"/>
      <c r="QM226" s="47"/>
      <c r="QN226" s="47"/>
      <c r="QO226" s="47"/>
      <c r="QP226" s="47"/>
      <c r="QQ226" s="47"/>
      <c r="QR226" s="47"/>
      <c r="QS226" s="47"/>
      <c r="QT226" s="47"/>
      <c r="QU226" s="47"/>
      <c r="QV226" s="47"/>
      <c r="QW226" s="47"/>
      <c r="QX226" s="47"/>
      <c r="QY226" s="47"/>
      <c r="QZ226" s="47"/>
      <c r="RA226" s="47"/>
      <c r="RB226" s="47"/>
      <c r="RC226" s="47"/>
      <c r="RD226" s="47"/>
      <c r="RE226" s="47"/>
      <c r="RF226" s="47"/>
      <c r="RG226" s="47"/>
      <c r="RH226" s="47"/>
      <c r="RI226" s="47"/>
      <c r="RJ226" s="47"/>
      <c r="RK226" s="47"/>
      <c r="RL226" s="47"/>
      <c r="RM226" s="47"/>
      <c r="RN226" s="47"/>
      <c r="RO226" s="47"/>
      <c r="RP226" s="47"/>
      <c r="RQ226" s="47"/>
      <c r="RR226" s="47"/>
      <c r="RS226" s="47"/>
      <c r="RT226" s="47"/>
      <c r="RU226" s="47"/>
      <c r="RV226" s="47"/>
      <c r="RW226" s="47"/>
      <c r="RX226" s="47"/>
      <c r="RY226" s="47"/>
      <c r="RZ226" s="47"/>
      <c r="SA226" s="47"/>
      <c r="SB226" s="47"/>
      <c r="SC226" s="47"/>
      <c r="SD226" s="47"/>
      <c r="SE226" s="47"/>
      <c r="SF226" s="47"/>
      <c r="SG226" s="47"/>
      <c r="SH226" s="47"/>
      <c r="SI226" s="47"/>
      <c r="SJ226" s="47"/>
      <c r="SK226" s="47"/>
      <c r="SL226" s="47"/>
      <c r="SM226" s="47"/>
      <c r="SN226" s="47"/>
      <c r="SO226" s="47"/>
      <c r="SP226" s="47"/>
      <c r="SQ226" s="47"/>
      <c r="SR226" s="47"/>
      <c r="SS226" s="47"/>
      <c r="ST226" s="47"/>
      <c r="SU226" s="47"/>
      <c r="SV226" s="47"/>
      <c r="SW226" s="47"/>
      <c r="SX226" s="47"/>
      <c r="SY226" s="47"/>
      <c r="SZ226" s="47"/>
      <c r="TA226" s="47"/>
      <c r="TB226" s="47"/>
      <c r="TC226" s="47"/>
      <c r="TD226" s="47"/>
      <c r="TE226" s="47"/>
      <c r="TF226" s="47"/>
      <c r="TG226" s="47"/>
      <c r="TH226" s="47"/>
      <c r="TI226" s="47"/>
      <c r="TJ226" s="47"/>
      <c r="TK226" s="47"/>
      <c r="TL226" s="47"/>
      <c r="TM226" s="47"/>
      <c r="TN226" s="47"/>
      <c r="TO226" s="47"/>
      <c r="TP226" s="47"/>
      <c r="TQ226" s="47"/>
      <c r="TR226" s="47"/>
      <c r="TS226" s="47"/>
      <c r="TT226" s="47"/>
      <c r="TU226" s="47"/>
      <c r="TV226" s="47"/>
      <c r="TW226" s="47"/>
      <c r="TX226" s="47"/>
      <c r="TY226" s="47"/>
      <c r="TZ226" s="47"/>
      <c r="UA226" s="47"/>
      <c r="UB226" s="47"/>
      <c r="UC226" s="47"/>
      <c r="UD226" s="47"/>
      <c r="UE226" s="47"/>
      <c r="UF226" s="47"/>
      <c r="UG226" s="47"/>
      <c r="UH226" s="47"/>
      <c r="UI226" s="47"/>
      <c r="UJ226" s="47"/>
      <c r="UK226" s="47"/>
      <c r="UL226" s="47"/>
      <c r="UM226" s="47"/>
      <c r="UN226" s="47"/>
      <c r="UO226" s="47"/>
      <c r="UP226" s="47"/>
      <c r="UQ226" s="47"/>
      <c r="UR226" s="47"/>
      <c r="US226" s="47"/>
      <c r="UT226" s="47"/>
      <c r="UU226" s="47"/>
      <c r="UV226" s="47"/>
      <c r="UW226" s="47"/>
      <c r="UX226" s="47"/>
      <c r="UY226" s="47"/>
      <c r="UZ226" s="47"/>
      <c r="VA226" s="47"/>
      <c r="VB226" s="47"/>
      <c r="VC226" s="47"/>
      <c r="VD226" s="47"/>
      <c r="VE226" s="47"/>
      <c r="VF226" s="47"/>
      <c r="VG226" s="47"/>
      <c r="VH226" s="47"/>
      <c r="VI226" s="47"/>
      <c r="VJ226" s="47"/>
      <c r="VK226" s="47"/>
      <c r="VL226" s="47"/>
      <c r="VM226" s="47"/>
      <c r="VN226" s="47"/>
      <c r="VO226" s="47"/>
      <c r="VP226" s="47"/>
      <c r="VQ226" s="47"/>
      <c r="VR226" s="47"/>
      <c r="VS226" s="47"/>
      <c r="VT226" s="47"/>
      <c r="VU226" s="47"/>
      <c r="VV226" s="47"/>
      <c r="VW226" s="47"/>
      <c r="VX226" s="47"/>
      <c r="VY226" s="47"/>
      <c r="VZ226" s="47"/>
      <c r="WA226" s="47"/>
      <c r="WB226" s="47"/>
      <c r="WC226" s="47"/>
      <c r="WD226" s="47"/>
      <c r="WE226" s="47"/>
      <c r="WF226" s="47"/>
      <c r="WG226" s="47"/>
      <c r="WH226" s="47"/>
      <c r="WI226" s="47"/>
      <c r="WJ226" s="47"/>
      <c r="WK226" s="47"/>
      <c r="WL226" s="47"/>
      <c r="WM226" s="47"/>
      <c r="WN226" s="47"/>
      <c r="WO226" s="47"/>
      <c r="WP226" s="47"/>
      <c r="WQ226" s="47"/>
      <c r="WR226" s="47"/>
      <c r="WS226" s="47"/>
      <c r="WT226" s="47"/>
      <c r="WU226" s="47"/>
      <c r="WV226" s="47"/>
      <c r="WW226" s="47"/>
      <c r="WX226" s="47"/>
      <c r="WY226" s="47"/>
      <c r="WZ226" s="47"/>
      <c r="XA226" s="47"/>
      <c r="XB226" s="47"/>
      <c r="XC226" s="47"/>
      <c r="XD226" s="47"/>
      <c r="XE226" s="47"/>
      <c r="XF226" s="47"/>
      <c r="XG226" s="47"/>
      <c r="XH226" s="47"/>
      <c r="XI226" s="47"/>
      <c r="XJ226" s="47"/>
      <c r="XK226" s="47"/>
      <c r="XL226" s="47"/>
      <c r="XM226" s="47"/>
      <c r="XN226" s="47"/>
      <c r="XO226" s="47"/>
      <c r="XP226" s="47"/>
      <c r="XQ226" s="47"/>
      <c r="XR226" s="47"/>
      <c r="XS226" s="47"/>
      <c r="XT226" s="47"/>
      <c r="XU226" s="47"/>
      <c r="XV226" s="47"/>
      <c r="XW226" s="47"/>
      <c r="XX226" s="47"/>
      <c r="XY226" s="47"/>
      <c r="XZ226" s="47"/>
      <c r="YA226" s="47"/>
      <c r="YB226" s="47"/>
      <c r="YC226" s="47"/>
      <c r="YD226" s="47"/>
      <c r="YE226" s="47"/>
      <c r="YF226" s="47"/>
      <c r="YG226" s="47"/>
      <c r="YH226" s="47"/>
      <c r="YI226" s="47"/>
      <c r="YJ226" s="47"/>
      <c r="YK226" s="47"/>
      <c r="YL226" s="47"/>
      <c r="YM226" s="47"/>
      <c r="YN226" s="47"/>
      <c r="YO226" s="47"/>
      <c r="YP226" s="47"/>
      <c r="YQ226" s="47"/>
      <c r="YR226" s="47"/>
    </row>
    <row r="227" spans="1:668" s="8" customFormat="1" ht="15.75" x14ac:dyDescent="0.25">
      <c r="A227" s="30" t="s">
        <v>166</v>
      </c>
      <c r="B227" s="75" t="s">
        <v>17</v>
      </c>
      <c r="C227" s="76" t="s">
        <v>74</v>
      </c>
      <c r="D227" s="79">
        <v>44593</v>
      </c>
      <c r="E227" s="10" t="s">
        <v>114</v>
      </c>
      <c r="F227" s="137">
        <v>35000</v>
      </c>
      <c r="G227" s="137">
        <v>1004.5</v>
      </c>
      <c r="H227" s="137">
        <v>0</v>
      </c>
      <c r="I227" s="137">
        <v>1064</v>
      </c>
      <c r="J227" s="137">
        <v>25</v>
      </c>
      <c r="K227" s="137">
        <v>2093.5</v>
      </c>
      <c r="L227" s="138">
        <v>32906.5</v>
      </c>
      <c r="O227" s="77"/>
      <c r="P227" s="77"/>
      <c r="Q227" s="77"/>
      <c r="R227" s="77"/>
      <c r="S227" s="77"/>
      <c r="T227" s="77"/>
      <c r="U227" s="77"/>
      <c r="V227" s="77"/>
      <c r="W227" s="77"/>
      <c r="X227" s="77"/>
      <c r="Y227" s="77"/>
      <c r="Z227" s="77"/>
      <c r="AA227" s="77"/>
      <c r="AB227" s="77"/>
      <c r="AC227" s="77"/>
      <c r="AD227" s="77"/>
      <c r="AE227" s="77"/>
      <c r="AF227" s="77"/>
      <c r="AG227" s="77"/>
      <c r="AH227" s="77"/>
      <c r="AI227" s="77"/>
      <c r="AJ227" s="77"/>
      <c r="AK227" s="77"/>
      <c r="AL227" s="77"/>
      <c r="AM227" s="77"/>
      <c r="AN227" s="77"/>
      <c r="AO227" s="77"/>
      <c r="AP227" s="77"/>
      <c r="AQ227" s="77"/>
      <c r="AR227" s="77"/>
      <c r="AS227" s="77"/>
      <c r="AT227" s="47"/>
      <c r="AU227" s="47"/>
      <c r="AV227" s="47"/>
      <c r="AW227" s="47"/>
      <c r="AX227" s="47"/>
      <c r="AY227" s="47"/>
      <c r="AZ227" s="47"/>
      <c r="BA227" s="47"/>
      <c r="BB227" s="47"/>
      <c r="BC227" s="47"/>
      <c r="BD227" s="47"/>
      <c r="BE227" s="47"/>
      <c r="BF227" s="47"/>
      <c r="BG227" s="47"/>
      <c r="BH227" s="47"/>
      <c r="BI227" s="47"/>
      <c r="BJ227" s="47"/>
      <c r="BK227" s="47"/>
      <c r="BL227" s="47"/>
      <c r="BM227" s="47"/>
      <c r="BN227" s="47"/>
      <c r="BO227" s="47"/>
      <c r="BP227" s="47"/>
      <c r="BQ227" s="47"/>
      <c r="BR227" s="47"/>
      <c r="BS227" s="47"/>
      <c r="BT227" s="47"/>
      <c r="BU227" s="47"/>
      <c r="BV227" s="47"/>
      <c r="BW227" s="47"/>
      <c r="BX227" s="47"/>
      <c r="BY227" s="47"/>
      <c r="BZ227" s="47"/>
      <c r="CA227" s="47"/>
      <c r="CB227" s="47"/>
      <c r="CC227" s="47"/>
      <c r="CD227" s="47"/>
      <c r="CE227" s="47"/>
      <c r="CF227" s="47"/>
      <c r="CG227" s="47"/>
      <c r="CH227" s="47"/>
      <c r="CI227" s="47"/>
      <c r="CJ227" s="47"/>
      <c r="CK227" s="47"/>
      <c r="CL227" s="47"/>
      <c r="CM227" s="47"/>
      <c r="CN227" s="47"/>
      <c r="CO227" s="47"/>
      <c r="CP227" s="47"/>
      <c r="CQ227" s="47"/>
      <c r="CR227" s="47"/>
      <c r="CS227" s="47"/>
      <c r="CT227" s="47"/>
      <c r="CU227" s="47"/>
      <c r="CV227" s="47"/>
      <c r="CW227" s="47"/>
      <c r="CX227" s="47"/>
      <c r="CY227" s="47"/>
      <c r="CZ227" s="47"/>
      <c r="DA227" s="47"/>
      <c r="DB227" s="47"/>
      <c r="DC227" s="47"/>
      <c r="DD227" s="47"/>
      <c r="DE227" s="47"/>
      <c r="DF227" s="47"/>
      <c r="DG227" s="47"/>
      <c r="DH227" s="47"/>
      <c r="DI227" s="47"/>
      <c r="DJ227" s="47"/>
      <c r="DK227" s="47"/>
      <c r="DL227" s="47"/>
      <c r="DM227" s="47"/>
      <c r="DN227" s="47"/>
      <c r="DO227" s="47"/>
      <c r="DP227" s="47"/>
      <c r="DQ227" s="47"/>
      <c r="DR227" s="47"/>
      <c r="DS227" s="47"/>
      <c r="DT227" s="47"/>
      <c r="DU227" s="47"/>
      <c r="DV227" s="47"/>
      <c r="DW227" s="47"/>
      <c r="DX227" s="47"/>
      <c r="DY227" s="47"/>
      <c r="DZ227" s="47"/>
      <c r="EA227" s="47"/>
      <c r="EB227" s="47"/>
      <c r="EC227" s="47"/>
      <c r="ED227" s="47"/>
      <c r="EE227" s="47"/>
      <c r="EF227" s="47"/>
      <c r="EG227" s="47"/>
      <c r="EH227" s="47"/>
      <c r="EI227" s="47"/>
      <c r="EJ227" s="47"/>
      <c r="EK227" s="47"/>
      <c r="EL227" s="47"/>
      <c r="EM227" s="47"/>
      <c r="EN227" s="47"/>
      <c r="EO227" s="47"/>
      <c r="EP227" s="47"/>
      <c r="EQ227" s="47"/>
      <c r="ER227" s="47"/>
      <c r="ES227" s="47"/>
      <c r="ET227" s="47"/>
      <c r="EU227" s="47"/>
      <c r="EV227" s="47"/>
      <c r="EW227" s="47"/>
      <c r="EX227" s="47"/>
      <c r="EY227" s="47"/>
      <c r="EZ227" s="47"/>
      <c r="FA227" s="47"/>
      <c r="FB227" s="47"/>
      <c r="FC227" s="47"/>
      <c r="FD227" s="47"/>
      <c r="FE227" s="47"/>
      <c r="FF227" s="47"/>
      <c r="FG227" s="47"/>
      <c r="FH227" s="47"/>
      <c r="FI227" s="47"/>
      <c r="FJ227" s="47"/>
      <c r="FK227" s="47"/>
      <c r="FL227" s="47"/>
      <c r="FM227" s="47"/>
      <c r="FN227" s="47"/>
      <c r="FO227" s="47"/>
      <c r="FP227" s="47"/>
      <c r="FQ227" s="47"/>
      <c r="FR227" s="47"/>
      <c r="FS227" s="47"/>
      <c r="FT227" s="47"/>
      <c r="FU227" s="47"/>
      <c r="FV227" s="47"/>
      <c r="FW227" s="47"/>
      <c r="FX227" s="47"/>
      <c r="FY227" s="47"/>
      <c r="FZ227" s="47"/>
      <c r="GA227" s="47"/>
      <c r="GB227" s="47"/>
      <c r="GC227" s="47"/>
      <c r="GD227" s="47"/>
      <c r="GE227" s="47"/>
      <c r="GF227" s="47"/>
      <c r="GG227" s="47"/>
      <c r="GH227" s="47"/>
      <c r="GI227" s="47"/>
      <c r="GJ227" s="47"/>
      <c r="GK227" s="47"/>
      <c r="GL227" s="47"/>
      <c r="GM227" s="47"/>
      <c r="GN227" s="47"/>
      <c r="GO227" s="47"/>
      <c r="GP227" s="47"/>
      <c r="GQ227" s="47"/>
      <c r="GR227" s="47"/>
      <c r="GS227" s="47"/>
      <c r="GT227" s="47"/>
      <c r="GU227" s="47"/>
      <c r="GV227" s="47"/>
      <c r="GW227" s="47"/>
      <c r="GX227" s="47"/>
      <c r="GY227" s="47"/>
      <c r="GZ227" s="47"/>
      <c r="HA227" s="47"/>
      <c r="HB227" s="47"/>
      <c r="HC227" s="47"/>
      <c r="HD227" s="47"/>
      <c r="HE227" s="47"/>
      <c r="HF227" s="47"/>
      <c r="HG227" s="47"/>
      <c r="HH227" s="47"/>
      <c r="HI227" s="47"/>
      <c r="HJ227" s="47"/>
      <c r="HK227" s="47"/>
      <c r="HL227" s="47"/>
      <c r="HM227" s="47"/>
      <c r="HN227" s="47"/>
      <c r="HO227" s="47"/>
      <c r="HP227" s="47"/>
      <c r="HQ227" s="47"/>
      <c r="HR227" s="47"/>
      <c r="HS227" s="47"/>
      <c r="HT227" s="47"/>
      <c r="HU227" s="47"/>
      <c r="HV227" s="47"/>
      <c r="HW227" s="47"/>
      <c r="HX227" s="47"/>
      <c r="HY227" s="47"/>
      <c r="HZ227" s="47"/>
      <c r="IA227" s="47"/>
      <c r="IB227" s="47"/>
      <c r="IC227" s="47"/>
      <c r="ID227" s="47"/>
      <c r="IE227" s="47"/>
      <c r="IF227" s="47"/>
      <c r="IG227" s="47"/>
      <c r="IH227" s="47"/>
      <c r="II227" s="47"/>
      <c r="IJ227" s="47"/>
      <c r="IK227" s="47"/>
      <c r="IL227" s="47"/>
      <c r="IM227" s="47"/>
      <c r="IN227" s="47"/>
      <c r="IO227" s="47"/>
      <c r="IP227" s="47"/>
      <c r="IQ227" s="47"/>
      <c r="IR227" s="47"/>
      <c r="IS227" s="47"/>
      <c r="IT227" s="47"/>
      <c r="IU227" s="47"/>
      <c r="IV227" s="47"/>
      <c r="IW227" s="47"/>
      <c r="IX227" s="47"/>
      <c r="IY227" s="47"/>
      <c r="IZ227" s="47"/>
      <c r="JA227" s="47"/>
      <c r="JB227" s="47"/>
      <c r="JC227" s="47"/>
      <c r="JD227" s="47"/>
      <c r="JE227" s="47"/>
      <c r="JF227" s="47"/>
      <c r="JG227" s="47"/>
      <c r="JH227" s="47"/>
      <c r="JI227" s="47"/>
      <c r="JJ227" s="47"/>
      <c r="JK227" s="47"/>
      <c r="JL227" s="47"/>
      <c r="JM227" s="47"/>
      <c r="JN227" s="47"/>
      <c r="JO227" s="47"/>
      <c r="JP227" s="47"/>
      <c r="JQ227" s="47"/>
      <c r="JR227" s="47"/>
      <c r="JS227" s="47"/>
      <c r="JT227" s="47"/>
      <c r="JU227" s="47"/>
      <c r="JV227" s="47"/>
      <c r="JW227" s="47"/>
      <c r="JX227" s="47"/>
      <c r="JY227" s="47"/>
      <c r="JZ227" s="47"/>
      <c r="KA227" s="47"/>
      <c r="KB227" s="47"/>
      <c r="KC227" s="47"/>
      <c r="KD227" s="47"/>
      <c r="KE227" s="47"/>
      <c r="KF227" s="47"/>
      <c r="KG227" s="47"/>
      <c r="KH227" s="47"/>
      <c r="KI227" s="47"/>
      <c r="KJ227" s="47"/>
      <c r="KK227" s="47"/>
      <c r="KL227" s="47"/>
      <c r="KM227" s="47"/>
      <c r="KN227" s="47"/>
      <c r="KO227" s="47"/>
      <c r="KP227" s="47"/>
      <c r="KQ227" s="47"/>
      <c r="KR227" s="47"/>
      <c r="KS227" s="47"/>
      <c r="KT227" s="47"/>
      <c r="KU227" s="47"/>
      <c r="KV227" s="47"/>
      <c r="KW227" s="47"/>
      <c r="KX227" s="47"/>
      <c r="KY227" s="47"/>
      <c r="KZ227" s="47"/>
      <c r="LA227" s="47"/>
      <c r="LB227" s="47"/>
      <c r="LC227" s="47"/>
      <c r="LD227" s="47"/>
      <c r="LE227" s="47"/>
      <c r="LF227" s="47"/>
      <c r="LG227" s="47"/>
      <c r="LH227" s="47"/>
      <c r="LI227" s="47"/>
      <c r="LJ227" s="47"/>
      <c r="LK227" s="47"/>
      <c r="LL227" s="47"/>
      <c r="LM227" s="47"/>
      <c r="LN227" s="47"/>
      <c r="LO227" s="47"/>
      <c r="LP227" s="47"/>
      <c r="LQ227" s="47"/>
      <c r="LR227" s="47"/>
      <c r="LS227" s="47"/>
      <c r="LT227" s="47"/>
      <c r="LU227" s="47"/>
      <c r="LV227" s="47"/>
      <c r="LW227" s="47"/>
      <c r="LX227" s="47"/>
      <c r="LY227" s="47"/>
      <c r="LZ227" s="47"/>
      <c r="MA227" s="47"/>
      <c r="MB227" s="47"/>
      <c r="MC227" s="47"/>
      <c r="MD227" s="47"/>
      <c r="ME227" s="47"/>
      <c r="MF227" s="47"/>
      <c r="MG227" s="47"/>
      <c r="MH227" s="47"/>
      <c r="MI227" s="47"/>
      <c r="MJ227" s="47"/>
      <c r="MK227" s="47"/>
      <c r="ML227" s="47"/>
      <c r="MM227" s="47"/>
      <c r="MN227" s="47"/>
      <c r="MO227" s="47"/>
      <c r="MP227" s="47"/>
      <c r="MQ227" s="47"/>
      <c r="MR227" s="47"/>
      <c r="MS227" s="47"/>
      <c r="MT227" s="47"/>
      <c r="MU227" s="47"/>
      <c r="MV227" s="47"/>
      <c r="MW227" s="47"/>
      <c r="MX227" s="47"/>
      <c r="MY227" s="47"/>
      <c r="MZ227" s="47"/>
      <c r="NA227" s="47"/>
      <c r="NB227" s="47"/>
      <c r="NC227" s="47"/>
      <c r="ND227" s="47"/>
      <c r="NE227" s="47"/>
      <c r="NF227" s="47"/>
      <c r="NG227" s="47"/>
      <c r="NH227" s="47"/>
      <c r="NI227" s="47"/>
      <c r="NJ227" s="47"/>
      <c r="NK227" s="47"/>
      <c r="NL227" s="47"/>
      <c r="NM227" s="47"/>
      <c r="NN227" s="47"/>
      <c r="NO227" s="47"/>
      <c r="NP227" s="47"/>
      <c r="NQ227" s="47"/>
      <c r="NR227" s="47"/>
      <c r="NS227" s="47"/>
      <c r="NT227" s="47"/>
      <c r="NU227" s="47"/>
      <c r="NV227" s="47"/>
      <c r="NW227" s="47"/>
      <c r="NX227" s="47"/>
      <c r="NY227" s="47"/>
      <c r="NZ227" s="47"/>
      <c r="OA227" s="47"/>
      <c r="OB227" s="47"/>
      <c r="OC227" s="47"/>
      <c r="OD227" s="47"/>
      <c r="OE227" s="47"/>
      <c r="OF227" s="47"/>
      <c r="OG227" s="47"/>
      <c r="OH227" s="47"/>
      <c r="OI227" s="47"/>
      <c r="OJ227" s="47"/>
      <c r="OK227" s="47"/>
      <c r="OL227" s="47"/>
      <c r="OM227" s="47"/>
      <c r="ON227" s="47"/>
      <c r="OO227" s="47"/>
      <c r="OP227" s="47"/>
      <c r="OQ227" s="47"/>
      <c r="OR227" s="47"/>
      <c r="OS227" s="47"/>
      <c r="OT227" s="47"/>
      <c r="OU227" s="47"/>
      <c r="OV227" s="47"/>
      <c r="OW227" s="47"/>
      <c r="OX227" s="47"/>
      <c r="OY227" s="47"/>
      <c r="OZ227" s="47"/>
      <c r="PA227" s="47"/>
      <c r="PB227" s="47"/>
      <c r="PC227" s="47"/>
      <c r="PD227" s="47"/>
      <c r="PE227" s="47"/>
      <c r="PF227" s="47"/>
      <c r="PG227" s="47"/>
      <c r="PH227" s="47"/>
      <c r="PI227" s="47"/>
      <c r="PJ227" s="47"/>
      <c r="PK227" s="47"/>
      <c r="PL227" s="47"/>
      <c r="PM227" s="47"/>
      <c r="PN227" s="47"/>
      <c r="PO227" s="47"/>
      <c r="PP227" s="47"/>
      <c r="PQ227" s="47"/>
      <c r="PR227" s="47"/>
      <c r="PS227" s="47"/>
      <c r="PT227" s="47"/>
      <c r="PU227" s="47"/>
      <c r="PV227" s="47"/>
      <c r="PW227" s="47"/>
      <c r="PX227" s="47"/>
      <c r="PY227" s="47"/>
      <c r="PZ227" s="47"/>
      <c r="QA227" s="47"/>
      <c r="QB227" s="47"/>
      <c r="QC227" s="47"/>
      <c r="QD227" s="47"/>
      <c r="QE227" s="47"/>
      <c r="QF227" s="47"/>
      <c r="QG227" s="47"/>
      <c r="QH227" s="47"/>
      <c r="QI227" s="47"/>
      <c r="QJ227" s="47"/>
      <c r="QK227" s="47"/>
      <c r="QL227" s="47"/>
      <c r="QM227" s="47"/>
      <c r="QN227" s="47"/>
      <c r="QO227" s="47"/>
      <c r="QP227" s="47"/>
      <c r="QQ227" s="47"/>
      <c r="QR227" s="47"/>
      <c r="QS227" s="47"/>
      <c r="QT227" s="47"/>
      <c r="QU227" s="47"/>
      <c r="QV227" s="47"/>
      <c r="QW227" s="47"/>
      <c r="QX227" s="47"/>
      <c r="QY227" s="47"/>
      <c r="QZ227" s="47"/>
      <c r="RA227" s="47"/>
      <c r="RB227" s="47"/>
      <c r="RC227" s="47"/>
      <c r="RD227" s="47"/>
      <c r="RE227" s="47"/>
      <c r="RF227" s="47"/>
      <c r="RG227" s="47"/>
      <c r="RH227" s="47"/>
      <c r="RI227" s="47"/>
      <c r="RJ227" s="47"/>
      <c r="RK227" s="47"/>
      <c r="RL227" s="47"/>
      <c r="RM227" s="47"/>
      <c r="RN227" s="47"/>
      <c r="RO227" s="47"/>
      <c r="RP227" s="47"/>
      <c r="RQ227" s="47"/>
      <c r="RR227" s="47"/>
      <c r="RS227" s="47"/>
      <c r="RT227" s="47"/>
      <c r="RU227" s="47"/>
      <c r="RV227" s="47"/>
      <c r="RW227" s="47"/>
      <c r="RX227" s="47"/>
      <c r="RY227" s="47"/>
      <c r="RZ227" s="47"/>
      <c r="SA227" s="47"/>
      <c r="SB227" s="47"/>
      <c r="SC227" s="47"/>
      <c r="SD227" s="47"/>
      <c r="SE227" s="47"/>
      <c r="SF227" s="47"/>
      <c r="SG227" s="47"/>
      <c r="SH227" s="47"/>
      <c r="SI227" s="47"/>
      <c r="SJ227" s="47"/>
      <c r="SK227" s="47"/>
      <c r="SL227" s="47"/>
      <c r="SM227" s="47"/>
      <c r="SN227" s="47"/>
      <c r="SO227" s="47"/>
      <c r="SP227" s="47"/>
      <c r="SQ227" s="47"/>
      <c r="SR227" s="47"/>
      <c r="SS227" s="47"/>
      <c r="ST227" s="47"/>
      <c r="SU227" s="47"/>
      <c r="SV227" s="47"/>
      <c r="SW227" s="47"/>
      <c r="SX227" s="47"/>
      <c r="SY227" s="47"/>
      <c r="SZ227" s="47"/>
      <c r="TA227" s="47"/>
      <c r="TB227" s="47"/>
      <c r="TC227" s="47"/>
      <c r="TD227" s="47"/>
      <c r="TE227" s="47"/>
      <c r="TF227" s="47"/>
      <c r="TG227" s="47"/>
      <c r="TH227" s="47"/>
      <c r="TI227" s="47"/>
      <c r="TJ227" s="47"/>
      <c r="TK227" s="47"/>
      <c r="TL227" s="47"/>
      <c r="TM227" s="47"/>
      <c r="TN227" s="47"/>
      <c r="TO227" s="47"/>
      <c r="TP227" s="47"/>
      <c r="TQ227" s="47"/>
      <c r="TR227" s="47"/>
      <c r="TS227" s="47"/>
      <c r="TT227" s="47"/>
      <c r="TU227" s="47"/>
      <c r="TV227" s="47"/>
      <c r="TW227" s="47"/>
      <c r="TX227" s="47"/>
      <c r="TY227" s="47"/>
      <c r="TZ227" s="47"/>
      <c r="UA227" s="47"/>
      <c r="UB227" s="47"/>
      <c r="UC227" s="47"/>
      <c r="UD227" s="47"/>
      <c r="UE227" s="47"/>
      <c r="UF227" s="47"/>
      <c r="UG227" s="47"/>
      <c r="UH227" s="47"/>
      <c r="UI227" s="47"/>
      <c r="UJ227" s="47"/>
      <c r="UK227" s="47"/>
      <c r="UL227" s="47"/>
      <c r="UM227" s="47"/>
      <c r="UN227" s="47"/>
      <c r="UO227" s="47"/>
      <c r="UP227" s="47"/>
      <c r="UQ227" s="47"/>
      <c r="UR227" s="47"/>
      <c r="US227" s="47"/>
      <c r="UT227" s="47"/>
      <c r="UU227" s="47"/>
      <c r="UV227" s="47"/>
      <c r="UW227" s="47"/>
      <c r="UX227" s="47"/>
      <c r="UY227" s="47"/>
      <c r="UZ227" s="47"/>
      <c r="VA227" s="47"/>
      <c r="VB227" s="47"/>
      <c r="VC227" s="47"/>
      <c r="VD227" s="47"/>
      <c r="VE227" s="47"/>
      <c r="VF227" s="47"/>
      <c r="VG227" s="47"/>
      <c r="VH227" s="47"/>
      <c r="VI227" s="47"/>
      <c r="VJ227" s="47"/>
      <c r="VK227" s="47"/>
      <c r="VL227" s="47"/>
      <c r="VM227" s="47"/>
      <c r="VN227" s="47"/>
      <c r="VO227" s="47"/>
      <c r="VP227" s="47"/>
      <c r="VQ227" s="47"/>
      <c r="VR227" s="47"/>
      <c r="VS227" s="47"/>
      <c r="VT227" s="47"/>
      <c r="VU227" s="47"/>
      <c r="VV227" s="47"/>
      <c r="VW227" s="47"/>
      <c r="VX227" s="47"/>
      <c r="VY227" s="47"/>
      <c r="VZ227" s="47"/>
      <c r="WA227" s="47"/>
      <c r="WB227" s="47"/>
      <c r="WC227" s="47"/>
      <c r="WD227" s="47"/>
      <c r="WE227" s="47"/>
      <c r="WF227" s="47"/>
      <c r="WG227" s="47"/>
      <c r="WH227" s="47"/>
      <c r="WI227" s="47"/>
      <c r="WJ227" s="47"/>
      <c r="WK227" s="47"/>
      <c r="WL227" s="47"/>
      <c r="WM227" s="47"/>
      <c r="WN227" s="47"/>
      <c r="WO227" s="47"/>
      <c r="WP227" s="47"/>
      <c r="WQ227" s="47"/>
      <c r="WR227" s="47"/>
      <c r="WS227" s="47"/>
      <c r="WT227" s="47"/>
      <c r="WU227" s="47"/>
      <c r="WV227" s="47"/>
      <c r="WW227" s="47"/>
      <c r="WX227" s="47"/>
      <c r="WY227" s="47"/>
      <c r="WZ227" s="47"/>
      <c r="XA227" s="47"/>
      <c r="XB227" s="47"/>
      <c r="XC227" s="47"/>
      <c r="XD227" s="47"/>
      <c r="XE227" s="47"/>
      <c r="XF227" s="47"/>
      <c r="XG227" s="47"/>
      <c r="XH227" s="47"/>
      <c r="XI227" s="47"/>
      <c r="XJ227" s="47"/>
      <c r="XK227" s="47"/>
      <c r="XL227" s="47"/>
      <c r="XM227" s="47"/>
      <c r="XN227" s="47"/>
      <c r="XO227" s="47"/>
      <c r="XP227" s="47"/>
      <c r="XQ227" s="47"/>
      <c r="XR227" s="47"/>
      <c r="XS227" s="47"/>
      <c r="XT227" s="47"/>
      <c r="XU227" s="47"/>
      <c r="XV227" s="47"/>
      <c r="XW227" s="47"/>
      <c r="XX227" s="47"/>
      <c r="XY227" s="47"/>
      <c r="XZ227" s="47"/>
      <c r="YA227" s="47"/>
      <c r="YB227" s="47"/>
      <c r="YC227" s="47"/>
      <c r="YD227" s="47"/>
      <c r="YE227" s="47"/>
      <c r="YF227" s="47"/>
      <c r="YG227" s="47"/>
      <c r="YH227" s="47"/>
      <c r="YI227" s="47"/>
      <c r="YJ227" s="47"/>
      <c r="YK227" s="47"/>
      <c r="YL227" s="47"/>
      <c r="YM227" s="47"/>
      <c r="YN227" s="47"/>
      <c r="YO227" s="47"/>
      <c r="YP227" s="47"/>
      <c r="YQ227" s="47"/>
      <c r="YR227" s="47"/>
    </row>
    <row r="228" spans="1:668" s="8" customFormat="1" ht="15.75" x14ac:dyDescent="0.25">
      <c r="A228" s="30" t="s">
        <v>167</v>
      </c>
      <c r="B228" s="75" t="s">
        <v>168</v>
      </c>
      <c r="C228" s="76" t="s">
        <v>73</v>
      </c>
      <c r="D228" s="79">
        <v>44593</v>
      </c>
      <c r="E228" s="10" t="s">
        <v>114</v>
      </c>
      <c r="F228" s="137">
        <v>35000</v>
      </c>
      <c r="G228" s="137">
        <v>1004.5</v>
      </c>
      <c r="H228" s="137">
        <v>0</v>
      </c>
      <c r="I228" s="137">
        <v>1064</v>
      </c>
      <c r="J228" s="137">
        <v>25</v>
      </c>
      <c r="K228" s="137">
        <v>2093.5</v>
      </c>
      <c r="L228" s="138">
        <v>32906.5</v>
      </c>
      <c r="O228" s="77"/>
      <c r="P228" s="77"/>
      <c r="Q228" s="77"/>
      <c r="R228" s="77"/>
      <c r="S228" s="77"/>
      <c r="T228" s="77"/>
      <c r="U228" s="77"/>
      <c r="V228" s="77"/>
      <c r="W228" s="77"/>
      <c r="X228" s="77"/>
      <c r="Y228" s="77"/>
      <c r="Z228" s="77"/>
      <c r="AA228" s="77"/>
      <c r="AB228" s="77"/>
      <c r="AC228" s="77"/>
      <c r="AD228" s="77"/>
      <c r="AE228" s="77"/>
      <c r="AF228" s="77"/>
      <c r="AG228" s="77"/>
      <c r="AH228" s="77"/>
      <c r="AI228" s="77"/>
      <c r="AJ228" s="77"/>
      <c r="AK228" s="77"/>
      <c r="AL228" s="77"/>
      <c r="AM228" s="77"/>
      <c r="AN228" s="77"/>
      <c r="AO228" s="77"/>
      <c r="AP228" s="77"/>
      <c r="AQ228" s="77"/>
      <c r="AR228" s="77"/>
      <c r="AS228" s="77"/>
      <c r="AT228" s="47"/>
      <c r="AU228" s="47"/>
      <c r="AV228" s="47"/>
      <c r="AW228" s="47"/>
      <c r="AX228" s="47"/>
      <c r="AY228" s="47"/>
      <c r="AZ228" s="47"/>
      <c r="BA228" s="47"/>
      <c r="BB228" s="47"/>
      <c r="BC228" s="47"/>
      <c r="BD228" s="47"/>
      <c r="BE228" s="47"/>
      <c r="BF228" s="47"/>
      <c r="BG228" s="47"/>
      <c r="BH228" s="47"/>
      <c r="BI228" s="47"/>
      <c r="BJ228" s="47"/>
      <c r="BK228" s="47"/>
      <c r="BL228" s="47"/>
      <c r="BM228" s="47"/>
      <c r="BN228" s="47"/>
      <c r="BO228" s="47"/>
      <c r="BP228" s="47"/>
      <c r="BQ228" s="47"/>
      <c r="BR228" s="47"/>
      <c r="BS228" s="47"/>
      <c r="BT228" s="47"/>
      <c r="BU228" s="47"/>
      <c r="BV228" s="47"/>
      <c r="BW228" s="47"/>
      <c r="BX228" s="47"/>
      <c r="BY228" s="47"/>
      <c r="BZ228" s="47"/>
      <c r="CA228" s="47"/>
      <c r="CB228" s="47"/>
      <c r="CC228" s="47"/>
      <c r="CD228" s="47"/>
      <c r="CE228" s="47"/>
      <c r="CF228" s="47"/>
      <c r="CG228" s="47"/>
      <c r="CH228" s="47"/>
      <c r="CI228" s="47"/>
      <c r="CJ228" s="47"/>
      <c r="CK228" s="47"/>
      <c r="CL228" s="47"/>
      <c r="CM228" s="47"/>
      <c r="CN228" s="47"/>
      <c r="CO228" s="47"/>
      <c r="CP228" s="47"/>
      <c r="CQ228" s="47"/>
      <c r="CR228" s="47"/>
      <c r="CS228" s="47"/>
      <c r="CT228" s="47"/>
      <c r="CU228" s="47"/>
      <c r="CV228" s="47"/>
      <c r="CW228" s="47"/>
      <c r="CX228" s="47"/>
      <c r="CY228" s="47"/>
      <c r="CZ228" s="47"/>
      <c r="DA228" s="47"/>
      <c r="DB228" s="47"/>
      <c r="DC228" s="47"/>
      <c r="DD228" s="47"/>
      <c r="DE228" s="47"/>
      <c r="DF228" s="47"/>
      <c r="DG228" s="47"/>
      <c r="DH228" s="47"/>
      <c r="DI228" s="47"/>
      <c r="DJ228" s="47"/>
      <c r="DK228" s="47"/>
      <c r="DL228" s="47"/>
      <c r="DM228" s="47"/>
      <c r="DN228" s="47"/>
      <c r="DO228" s="47"/>
      <c r="DP228" s="47"/>
      <c r="DQ228" s="47"/>
      <c r="DR228" s="47"/>
      <c r="DS228" s="47"/>
      <c r="DT228" s="47"/>
      <c r="DU228" s="47"/>
      <c r="DV228" s="47"/>
      <c r="DW228" s="47"/>
      <c r="DX228" s="47"/>
      <c r="DY228" s="47"/>
      <c r="DZ228" s="47"/>
      <c r="EA228" s="47"/>
      <c r="EB228" s="47"/>
      <c r="EC228" s="47"/>
      <c r="ED228" s="47"/>
      <c r="EE228" s="47"/>
      <c r="EF228" s="47"/>
      <c r="EG228" s="47"/>
      <c r="EH228" s="47"/>
      <c r="EI228" s="47"/>
      <c r="EJ228" s="47"/>
      <c r="EK228" s="47"/>
      <c r="EL228" s="47"/>
      <c r="EM228" s="47"/>
      <c r="EN228" s="47"/>
      <c r="EO228" s="47"/>
      <c r="EP228" s="47"/>
      <c r="EQ228" s="47"/>
      <c r="ER228" s="47"/>
      <c r="ES228" s="47"/>
      <c r="ET228" s="47"/>
      <c r="EU228" s="47"/>
      <c r="EV228" s="47"/>
      <c r="EW228" s="47"/>
      <c r="EX228" s="47"/>
      <c r="EY228" s="47"/>
      <c r="EZ228" s="47"/>
      <c r="FA228" s="47"/>
      <c r="FB228" s="47"/>
      <c r="FC228" s="47"/>
      <c r="FD228" s="47"/>
      <c r="FE228" s="47"/>
      <c r="FF228" s="47"/>
      <c r="FG228" s="47"/>
      <c r="FH228" s="47"/>
      <c r="FI228" s="47"/>
      <c r="FJ228" s="47"/>
      <c r="FK228" s="47"/>
      <c r="FL228" s="47"/>
      <c r="FM228" s="47"/>
      <c r="FN228" s="47"/>
      <c r="FO228" s="47"/>
      <c r="FP228" s="47"/>
      <c r="FQ228" s="47"/>
      <c r="FR228" s="47"/>
      <c r="FS228" s="47"/>
      <c r="FT228" s="47"/>
      <c r="FU228" s="47"/>
      <c r="FV228" s="47"/>
      <c r="FW228" s="47"/>
      <c r="FX228" s="47"/>
      <c r="FY228" s="47"/>
      <c r="FZ228" s="47"/>
      <c r="GA228" s="47"/>
      <c r="GB228" s="47"/>
      <c r="GC228" s="47"/>
      <c r="GD228" s="47"/>
      <c r="GE228" s="47"/>
      <c r="GF228" s="47"/>
      <c r="GG228" s="47"/>
      <c r="GH228" s="47"/>
      <c r="GI228" s="47"/>
      <c r="GJ228" s="47"/>
      <c r="GK228" s="47"/>
      <c r="GL228" s="47"/>
      <c r="GM228" s="47"/>
      <c r="GN228" s="47"/>
      <c r="GO228" s="47"/>
      <c r="GP228" s="47"/>
      <c r="GQ228" s="47"/>
      <c r="GR228" s="47"/>
      <c r="GS228" s="47"/>
      <c r="GT228" s="47"/>
      <c r="GU228" s="47"/>
      <c r="GV228" s="47"/>
      <c r="GW228" s="47"/>
      <c r="GX228" s="47"/>
      <c r="GY228" s="47"/>
      <c r="GZ228" s="47"/>
      <c r="HA228" s="47"/>
      <c r="HB228" s="47"/>
      <c r="HC228" s="47"/>
      <c r="HD228" s="47"/>
      <c r="HE228" s="47"/>
      <c r="HF228" s="47"/>
      <c r="HG228" s="47"/>
      <c r="HH228" s="47"/>
      <c r="HI228" s="47"/>
      <c r="HJ228" s="47"/>
      <c r="HK228" s="47"/>
      <c r="HL228" s="47"/>
      <c r="HM228" s="47"/>
      <c r="HN228" s="47"/>
      <c r="HO228" s="47"/>
      <c r="HP228" s="47"/>
      <c r="HQ228" s="47"/>
      <c r="HR228" s="47"/>
      <c r="HS228" s="47"/>
      <c r="HT228" s="47"/>
      <c r="HU228" s="47"/>
      <c r="HV228" s="47"/>
      <c r="HW228" s="47"/>
      <c r="HX228" s="47"/>
      <c r="HY228" s="47"/>
      <c r="HZ228" s="47"/>
      <c r="IA228" s="47"/>
      <c r="IB228" s="47"/>
      <c r="IC228" s="47"/>
      <c r="ID228" s="47"/>
      <c r="IE228" s="47"/>
      <c r="IF228" s="47"/>
      <c r="IG228" s="47"/>
      <c r="IH228" s="47"/>
      <c r="II228" s="47"/>
      <c r="IJ228" s="47"/>
      <c r="IK228" s="47"/>
      <c r="IL228" s="47"/>
      <c r="IM228" s="47"/>
      <c r="IN228" s="47"/>
      <c r="IO228" s="47"/>
      <c r="IP228" s="47"/>
      <c r="IQ228" s="47"/>
      <c r="IR228" s="47"/>
      <c r="IS228" s="47"/>
      <c r="IT228" s="47"/>
      <c r="IU228" s="47"/>
      <c r="IV228" s="47"/>
      <c r="IW228" s="47"/>
      <c r="IX228" s="47"/>
      <c r="IY228" s="47"/>
      <c r="IZ228" s="47"/>
      <c r="JA228" s="47"/>
      <c r="JB228" s="47"/>
      <c r="JC228" s="47"/>
      <c r="JD228" s="47"/>
      <c r="JE228" s="47"/>
      <c r="JF228" s="47"/>
      <c r="JG228" s="47"/>
      <c r="JH228" s="47"/>
      <c r="JI228" s="47"/>
      <c r="JJ228" s="47"/>
      <c r="JK228" s="47"/>
      <c r="JL228" s="47"/>
      <c r="JM228" s="47"/>
      <c r="JN228" s="47"/>
      <c r="JO228" s="47"/>
      <c r="JP228" s="47"/>
      <c r="JQ228" s="47"/>
      <c r="JR228" s="47"/>
      <c r="JS228" s="47"/>
      <c r="JT228" s="47"/>
      <c r="JU228" s="47"/>
      <c r="JV228" s="47"/>
      <c r="JW228" s="47"/>
      <c r="JX228" s="47"/>
      <c r="JY228" s="47"/>
      <c r="JZ228" s="47"/>
      <c r="KA228" s="47"/>
      <c r="KB228" s="47"/>
      <c r="KC228" s="47"/>
      <c r="KD228" s="47"/>
      <c r="KE228" s="47"/>
      <c r="KF228" s="47"/>
      <c r="KG228" s="47"/>
      <c r="KH228" s="47"/>
      <c r="KI228" s="47"/>
      <c r="KJ228" s="47"/>
      <c r="KK228" s="47"/>
      <c r="KL228" s="47"/>
      <c r="KM228" s="47"/>
      <c r="KN228" s="47"/>
      <c r="KO228" s="47"/>
      <c r="KP228" s="47"/>
      <c r="KQ228" s="47"/>
      <c r="KR228" s="47"/>
      <c r="KS228" s="47"/>
      <c r="KT228" s="47"/>
      <c r="KU228" s="47"/>
      <c r="KV228" s="47"/>
      <c r="KW228" s="47"/>
      <c r="KX228" s="47"/>
      <c r="KY228" s="47"/>
      <c r="KZ228" s="47"/>
      <c r="LA228" s="47"/>
      <c r="LB228" s="47"/>
      <c r="LC228" s="47"/>
      <c r="LD228" s="47"/>
      <c r="LE228" s="47"/>
      <c r="LF228" s="47"/>
      <c r="LG228" s="47"/>
      <c r="LH228" s="47"/>
      <c r="LI228" s="47"/>
      <c r="LJ228" s="47"/>
      <c r="LK228" s="47"/>
      <c r="LL228" s="47"/>
      <c r="LM228" s="47"/>
      <c r="LN228" s="47"/>
      <c r="LO228" s="47"/>
      <c r="LP228" s="47"/>
      <c r="LQ228" s="47"/>
      <c r="LR228" s="47"/>
      <c r="LS228" s="47"/>
      <c r="LT228" s="47"/>
      <c r="LU228" s="47"/>
      <c r="LV228" s="47"/>
      <c r="LW228" s="47"/>
      <c r="LX228" s="47"/>
      <c r="LY228" s="47"/>
      <c r="LZ228" s="47"/>
      <c r="MA228" s="47"/>
      <c r="MB228" s="47"/>
      <c r="MC228" s="47"/>
      <c r="MD228" s="47"/>
      <c r="ME228" s="47"/>
      <c r="MF228" s="47"/>
      <c r="MG228" s="47"/>
      <c r="MH228" s="47"/>
      <c r="MI228" s="47"/>
      <c r="MJ228" s="47"/>
      <c r="MK228" s="47"/>
      <c r="ML228" s="47"/>
      <c r="MM228" s="47"/>
      <c r="MN228" s="47"/>
      <c r="MO228" s="47"/>
      <c r="MP228" s="47"/>
      <c r="MQ228" s="47"/>
      <c r="MR228" s="47"/>
      <c r="MS228" s="47"/>
      <c r="MT228" s="47"/>
      <c r="MU228" s="47"/>
      <c r="MV228" s="47"/>
      <c r="MW228" s="47"/>
      <c r="MX228" s="47"/>
      <c r="MY228" s="47"/>
      <c r="MZ228" s="47"/>
      <c r="NA228" s="47"/>
      <c r="NB228" s="47"/>
      <c r="NC228" s="47"/>
      <c r="ND228" s="47"/>
      <c r="NE228" s="47"/>
      <c r="NF228" s="47"/>
      <c r="NG228" s="47"/>
      <c r="NH228" s="47"/>
      <c r="NI228" s="47"/>
      <c r="NJ228" s="47"/>
      <c r="NK228" s="47"/>
      <c r="NL228" s="47"/>
      <c r="NM228" s="47"/>
      <c r="NN228" s="47"/>
      <c r="NO228" s="47"/>
      <c r="NP228" s="47"/>
      <c r="NQ228" s="47"/>
      <c r="NR228" s="47"/>
      <c r="NS228" s="47"/>
      <c r="NT228" s="47"/>
      <c r="NU228" s="47"/>
      <c r="NV228" s="47"/>
      <c r="NW228" s="47"/>
      <c r="NX228" s="47"/>
      <c r="NY228" s="47"/>
      <c r="NZ228" s="47"/>
      <c r="OA228" s="47"/>
      <c r="OB228" s="47"/>
      <c r="OC228" s="47"/>
      <c r="OD228" s="47"/>
      <c r="OE228" s="47"/>
      <c r="OF228" s="47"/>
      <c r="OG228" s="47"/>
      <c r="OH228" s="47"/>
      <c r="OI228" s="47"/>
      <c r="OJ228" s="47"/>
      <c r="OK228" s="47"/>
      <c r="OL228" s="47"/>
      <c r="OM228" s="47"/>
      <c r="ON228" s="47"/>
      <c r="OO228" s="47"/>
      <c r="OP228" s="47"/>
      <c r="OQ228" s="47"/>
      <c r="OR228" s="47"/>
      <c r="OS228" s="47"/>
      <c r="OT228" s="47"/>
      <c r="OU228" s="47"/>
      <c r="OV228" s="47"/>
      <c r="OW228" s="47"/>
      <c r="OX228" s="47"/>
      <c r="OY228" s="47"/>
      <c r="OZ228" s="47"/>
      <c r="PA228" s="47"/>
      <c r="PB228" s="47"/>
      <c r="PC228" s="47"/>
      <c r="PD228" s="47"/>
      <c r="PE228" s="47"/>
      <c r="PF228" s="47"/>
      <c r="PG228" s="47"/>
      <c r="PH228" s="47"/>
      <c r="PI228" s="47"/>
      <c r="PJ228" s="47"/>
      <c r="PK228" s="47"/>
      <c r="PL228" s="47"/>
      <c r="PM228" s="47"/>
      <c r="PN228" s="47"/>
      <c r="PO228" s="47"/>
      <c r="PP228" s="47"/>
      <c r="PQ228" s="47"/>
      <c r="PR228" s="47"/>
      <c r="PS228" s="47"/>
      <c r="PT228" s="47"/>
      <c r="PU228" s="47"/>
      <c r="PV228" s="47"/>
      <c r="PW228" s="47"/>
      <c r="PX228" s="47"/>
      <c r="PY228" s="47"/>
      <c r="PZ228" s="47"/>
      <c r="QA228" s="47"/>
      <c r="QB228" s="47"/>
      <c r="QC228" s="47"/>
      <c r="QD228" s="47"/>
      <c r="QE228" s="47"/>
      <c r="QF228" s="47"/>
      <c r="QG228" s="47"/>
      <c r="QH228" s="47"/>
      <c r="QI228" s="47"/>
      <c r="QJ228" s="47"/>
      <c r="QK228" s="47"/>
      <c r="QL228" s="47"/>
      <c r="QM228" s="47"/>
      <c r="QN228" s="47"/>
      <c r="QO228" s="47"/>
      <c r="QP228" s="47"/>
      <c r="QQ228" s="47"/>
      <c r="QR228" s="47"/>
      <c r="QS228" s="47"/>
      <c r="QT228" s="47"/>
      <c r="QU228" s="47"/>
      <c r="QV228" s="47"/>
      <c r="QW228" s="47"/>
      <c r="QX228" s="47"/>
      <c r="QY228" s="47"/>
      <c r="QZ228" s="47"/>
      <c r="RA228" s="47"/>
      <c r="RB228" s="47"/>
      <c r="RC228" s="47"/>
      <c r="RD228" s="47"/>
      <c r="RE228" s="47"/>
      <c r="RF228" s="47"/>
      <c r="RG228" s="47"/>
      <c r="RH228" s="47"/>
      <c r="RI228" s="47"/>
      <c r="RJ228" s="47"/>
      <c r="RK228" s="47"/>
      <c r="RL228" s="47"/>
      <c r="RM228" s="47"/>
      <c r="RN228" s="47"/>
      <c r="RO228" s="47"/>
      <c r="RP228" s="47"/>
      <c r="RQ228" s="47"/>
      <c r="RR228" s="47"/>
      <c r="RS228" s="47"/>
      <c r="RT228" s="47"/>
      <c r="RU228" s="47"/>
      <c r="RV228" s="47"/>
      <c r="RW228" s="47"/>
      <c r="RX228" s="47"/>
      <c r="RY228" s="47"/>
      <c r="RZ228" s="47"/>
      <c r="SA228" s="47"/>
      <c r="SB228" s="47"/>
      <c r="SC228" s="47"/>
      <c r="SD228" s="47"/>
      <c r="SE228" s="47"/>
      <c r="SF228" s="47"/>
      <c r="SG228" s="47"/>
      <c r="SH228" s="47"/>
      <c r="SI228" s="47"/>
      <c r="SJ228" s="47"/>
      <c r="SK228" s="47"/>
      <c r="SL228" s="47"/>
      <c r="SM228" s="47"/>
      <c r="SN228" s="47"/>
      <c r="SO228" s="47"/>
      <c r="SP228" s="47"/>
      <c r="SQ228" s="47"/>
      <c r="SR228" s="47"/>
      <c r="SS228" s="47"/>
      <c r="ST228" s="47"/>
      <c r="SU228" s="47"/>
      <c r="SV228" s="47"/>
      <c r="SW228" s="47"/>
      <c r="SX228" s="47"/>
      <c r="SY228" s="47"/>
      <c r="SZ228" s="47"/>
      <c r="TA228" s="47"/>
      <c r="TB228" s="47"/>
      <c r="TC228" s="47"/>
      <c r="TD228" s="47"/>
      <c r="TE228" s="47"/>
      <c r="TF228" s="47"/>
      <c r="TG228" s="47"/>
      <c r="TH228" s="47"/>
      <c r="TI228" s="47"/>
      <c r="TJ228" s="47"/>
      <c r="TK228" s="47"/>
      <c r="TL228" s="47"/>
      <c r="TM228" s="47"/>
      <c r="TN228" s="47"/>
      <c r="TO228" s="47"/>
      <c r="TP228" s="47"/>
      <c r="TQ228" s="47"/>
      <c r="TR228" s="47"/>
      <c r="TS228" s="47"/>
      <c r="TT228" s="47"/>
      <c r="TU228" s="47"/>
      <c r="TV228" s="47"/>
      <c r="TW228" s="47"/>
      <c r="TX228" s="47"/>
      <c r="TY228" s="47"/>
      <c r="TZ228" s="47"/>
      <c r="UA228" s="47"/>
      <c r="UB228" s="47"/>
      <c r="UC228" s="47"/>
      <c r="UD228" s="47"/>
      <c r="UE228" s="47"/>
      <c r="UF228" s="47"/>
      <c r="UG228" s="47"/>
      <c r="UH228" s="47"/>
      <c r="UI228" s="47"/>
      <c r="UJ228" s="47"/>
      <c r="UK228" s="47"/>
      <c r="UL228" s="47"/>
      <c r="UM228" s="47"/>
      <c r="UN228" s="47"/>
      <c r="UO228" s="47"/>
      <c r="UP228" s="47"/>
      <c r="UQ228" s="47"/>
      <c r="UR228" s="47"/>
      <c r="US228" s="47"/>
      <c r="UT228" s="47"/>
      <c r="UU228" s="47"/>
      <c r="UV228" s="47"/>
      <c r="UW228" s="47"/>
      <c r="UX228" s="47"/>
      <c r="UY228" s="47"/>
      <c r="UZ228" s="47"/>
      <c r="VA228" s="47"/>
      <c r="VB228" s="47"/>
      <c r="VC228" s="47"/>
      <c r="VD228" s="47"/>
      <c r="VE228" s="47"/>
      <c r="VF228" s="47"/>
      <c r="VG228" s="47"/>
      <c r="VH228" s="47"/>
      <c r="VI228" s="47"/>
      <c r="VJ228" s="47"/>
      <c r="VK228" s="47"/>
      <c r="VL228" s="47"/>
      <c r="VM228" s="47"/>
      <c r="VN228" s="47"/>
      <c r="VO228" s="47"/>
      <c r="VP228" s="47"/>
      <c r="VQ228" s="47"/>
      <c r="VR228" s="47"/>
      <c r="VS228" s="47"/>
      <c r="VT228" s="47"/>
      <c r="VU228" s="47"/>
      <c r="VV228" s="47"/>
      <c r="VW228" s="47"/>
      <c r="VX228" s="47"/>
      <c r="VY228" s="47"/>
      <c r="VZ228" s="47"/>
      <c r="WA228" s="47"/>
      <c r="WB228" s="47"/>
      <c r="WC228" s="47"/>
      <c r="WD228" s="47"/>
      <c r="WE228" s="47"/>
      <c r="WF228" s="47"/>
      <c r="WG228" s="47"/>
      <c r="WH228" s="47"/>
      <c r="WI228" s="47"/>
      <c r="WJ228" s="47"/>
      <c r="WK228" s="47"/>
      <c r="WL228" s="47"/>
      <c r="WM228" s="47"/>
      <c r="WN228" s="47"/>
      <c r="WO228" s="47"/>
      <c r="WP228" s="47"/>
      <c r="WQ228" s="47"/>
      <c r="WR228" s="47"/>
      <c r="WS228" s="47"/>
      <c r="WT228" s="47"/>
      <c r="WU228" s="47"/>
      <c r="WV228" s="47"/>
      <c r="WW228" s="47"/>
      <c r="WX228" s="47"/>
      <c r="WY228" s="47"/>
      <c r="WZ228" s="47"/>
      <c r="XA228" s="47"/>
      <c r="XB228" s="47"/>
      <c r="XC228" s="47"/>
      <c r="XD228" s="47"/>
      <c r="XE228" s="47"/>
      <c r="XF228" s="47"/>
      <c r="XG228" s="47"/>
      <c r="XH228" s="47"/>
      <c r="XI228" s="47"/>
      <c r="XJ228" s="47"/>
      <c r="XK228" s="47"/>
      <c r="XL228" s="47"/>
      <c r="XM228" s="47"/>
      <c r="XN228" s="47"/>
      <c r="XO228" s="47"/>
      <c r="XP228" s="47"/>
      <c r="XQ228" s="47"/>
      <c r="XR228" s="47"/>
      <c r="XS228" s="47"/>
      <c r="XT228" s="47"/>
      <c r="XU228" s="47"/>
      <c r="XV228" s="47"/>
      <c r="XW228" s="47"/>
      <c r="XX228" s="47"/>
      <c r="XY228" s="47"/>
      <c r="XZ228" s="47"/>
      <c r="YA228" s="47"/>
      <c r="YB228" s="47"/>
      <c r="YC228" s="47"/>
      <c r="YD228" s="47"/>
      <c r="YE228" s="47"/>
      <c r="YF228" s="47"/>
      <c r="YG228" s="47"/>
      <c r="YH228" s="47"/>
      <c r="YI228" s="47"/>
      <c r="YJ228" s="47"/>
      <c r="YK228" s="47"/>
      <c r="YL228" s="47"/>
      <c r="YM228" s="47"/>
      <c r="YN228" s="47"/>
      <c r="YO228" s="47"/>
      <c r="YP228" s="47"/>
      <c r="YQ228" s="47"/>
      <c r="YR228" s="47"/>
    </row>
    <row r="229" spans="1:668" s="8" customFormat="1" ht="15.75" x14ac:dyDescent="0.25">
      <c r="A229" s="30" t="s">
        <v>197</v>
      </c>
      <c r="B229" s="75" t="s">
        <v>168</v>
      </c>
      <c r="C229" s="76" t="s">
        <v>73</v>
      </c>
      <c r="D229" s="79">
        <v>44627</v>
      </c>
      <c r="E229" s="10" t="s">
        <v>114</v>
      </c>
      <c r="F229" s="137">
        <v>35000</v>
      </c>
      <c r="G229" s="137">
        <v>1004.5</v>
      </c>
      <c r="H229" s="137">
        <v>0</v>
      </c>
      <c r="I229" s="137">
        <v>1064</v>
      </c>
      <c r="J229" s="137">
        <v>25</v>
      </c>
      <c r="K229" s="137">
        <v>2093.5</v>
      </c>
      <c r="L229" s="138">
        <v>32906.5</v>
      </c>
      <c r="O229" s="77"/>
      <c r="P229" s="77"/>
      <c r="Q229" s="77"/>
      <c r="R229" s="77"/>
      <c r="S229" s="77"/>
      <c r="T229" s="77"/>
      <c r="U229" s="77"/>
      <c r="V229" s="77"/>
      <c r="W229" s="77"/>
      <c r="X229" s="77"/>
      <c r="Y229" s="77"/>
      <c r="Z229" s="77"/>
      <c r="AA229" s="77"/>
      <c r="AB229" s="77"/>
      <c r="AC229" s="77"/>
      <c r="AD229" s="77"/>
      <c r="AE229" s="77"/>
      <c r="AF229" s="77"/>
      <c r="AG229" s="77"/>
      <c r="AH229" s="77"/>
      <c r="AI229" s="77"/>
      <c r="AJ229" s="77"/>
      <c r="AK229" s="77"/>
      <c r="AL229" s="77"/>
      <c r="AM229" s="77"/>
      <c r="AN229" s="77"/>
      <c r="AO229" s="77"/>
      <c r="AP229" s="77"/>
      <c r="AQ229" s="77"/>
      <c r="AR229" s="77"/>
      <c r="AS229" s="77"/>
      <c r="AT229" s="47"/>
      <c r="AU229" s="47"/>
      <c r="AV229" s="47"/>
      <c r="AW229" s="47"/>
      <c r="AX229" s="47"/>
      <c r="AY229" s="47"/>
      <c r="AZ229" s="47"/>
      <c r="BA229" s="47"/>
      <c r="BB229" s="47"/>
      <c r="BC229" s="47"/>
      <c r="BD229" s="47"/>
      <c r="BE229" s="47"/>
      <c r="BF229" s="47"/>
      <c r="BG229" s="47"/>
      <c r="BH229" s="47"/>
      <c r="BI229" s="47"/>
      <c r="BJ229" s="47"/>
      <c r="BK229" s="47"/>
      <c r="BL229" s="47"/>
      <c r="BM229" s="47"/>
      <c r="BN229" s="47"/>
      <c r="BO229" s="47"/>
      <c r="BP229" s="47"/>
      <c r="BQ229" s="47"/>
      <c r="BR229" s="47"/>
      <c r="BS229" s="47"/>
      <c r="BT229" s="47"/>
      <c r="BU229" s="47"/>
      <c r="BV229" s="47"/>
      <c r="BW229" s="47"/>
      <c r="BX229" s="47"/>
      <c r="BY229" s="47"/>
      <c r="BZ229" s="47"/>
      <c r="CA229" s="47"/>
      <c r="CB229" s="47"/>
      <c r="CC229" s="47"/>
      <c r="CD229" s="47"/>
      <c r="CE229" s="47"/>
      <c r="CF229" s="47"/>
      <c r="CG229" s="47"/>
      <c r="CH229" s="47"/>
      <c r="CI229" s="47"/>
      <c r="CJ229" s="47"/>
      <c r="CK229" s="47"/>
      <c r="CL229" s="47"/>
      <c r="CM229" s="47"/>
      <c r="CN229" s="47"/>
      <c r="CO229" s="47"/>
      <c r="CP229" s="47"/>
      <c r="CQ229" s="47"/>
      <c r="CR229" s="47"/>
      <c r="CS229" s="47"/>
      <c r="CT229" s="47"/>
      <c r="CU229" s="47"/>
      <c r="CV229" s="47"/>
      <c r="CW229" s="47"/>
      <c r="CX229" s="47"/>
      <c r="CY229" s="47"/>
      <c r="CZ229" s="47"/>
      <c r="DA229" s="47"/>
      <c r="DB229" s="47"/>
      <c r="DC229" s="47"/>
      <c r="DD229" s="47"/>
      <c r="DE229" s="47"/>
      <c r="DF229" s="47"/>
      <c r="DG229" s="47"/>
      <c r="DH229" s="47"/>
      <c r="DI229" s="47"/>
      <c r="DJ229" s="47"/>
      <c r="DK229" s="47"/>
      <c r="DL229" s="47"/>
      <c r="DM229" s="47"/>
      <c r="DN229" s="47"/>
      <c r="DO229" s="47"/>
      <c r="DP229" s="47"/>
      <c r="DQ229" s="47"/>
      <c r="DR229" s="47"/>
      <c r="DS229" s="47"/>
      <c r="DT229" s="47"/>
      <c r="DU229" s="47"/>
      <c r="DV229" s="47"/>
      <c r="DW229" s="47"/>
      <c r="DX229" s="47"/>
      <c r="DY229" s="47"/>
      <c r="DZ229" s="47"/>
      <c r="EA229" s="47"/>
      <c r="EB229" s="47"/>
      <c r="EC229" s="47"/>
      <c r="ED229" s="47"/>
      <c r="EE229" s="47"/>
      <c r="EF229" s="47"/>
      <c r="EG229" s="47"/>
      <c r="EH229" s="47"/>
      <c r="EI229" s="47"/>
      <c r="EJ229" s="47"/>
      <c r="EK229" s="47"/>
      <c r="EL229" s="47"/>
      <c r="EM229" s="47"/>
      <c r="EN229" s="47"/>
      <c r="EO229" s="47"/>
      <c r="EP229" s="47"/>
      <c r="EQ229" s="47"/>
      <c r="ER229" s="47"/>
      <c r="ES229" s="47"/>
      <c r="ET229" s="47"/>
      <c r="EU229" s="47"/>
      <c r="EV229" s="47"/>
      <c r="EW229" s="47"/>
      <c r="EX229" s="47"/>
      <c r="EY229" s="47"/>
      <c r="EZ229" s="47"/>
      <c r="FA229" s="47"/>
      <c r="FB229" s="47"/>
      <c r="FC229" s="47"/>
      <c r="FD229" s="47"/>
      <c r="FE229" s="47"/>
      <c r="FF229" s="47"/>
      <c r="FG229" s="47"/>
      <c r="FH229" s="47"/>
      <c r="FI229" s="47"/>
      <c r="FJ229" s="47"/>
      <c r="FK229" s="47"/>
      <c r="FL229" s="47"/>
      <c r="FM229" s="47"/>
      <c r="FN229" s="47"/>
      <c r="FO229" s="47"/>
      <c r="FP229" s="47"/>
      <c r="FQ229" s="47"/>
      <c r="FR229" s="47"/>
      <c r="FS229" s="47"/>
      <c r="FT229" s="47"/>
      <c r="FU229" s="47"/>
      <c r="FV229" s="47"/>
      <c r="FW229" s="47"/>
      <c r="FX229" s="47"/>
      <c r="FY229" s="47"/>
      <c r="FZ229" s="47"/>
      <c r="GA229" s="47"/>
      <c r="GB229" s="47"/>
      <c r="GC229" s="47"/>
      <c r="GD229" s="47"/>
      <c r="GE229" s="47"/>
      <c r="GF229" s="47"/>
      <c r="GG229" s="47"/>
      <c r="GH229" s="47"/>
      <c r="GI229" s="47"/>
      <c r="GJ229" s="47"/>
      <c r="GK229" s="47"/>
      <c r="GL229" s="47"/>
      <c r="GM229" s="47"/>
      <c r="GN229" s="47"/>
      <c r="GO229" s="47"/>
      <c r="GP229" s="47"/>
      <c r="GQ229" s="47"/>
      <c r="GR229" s="47"/>
      <c r="GS229" s="47"/>
      <c r="GT229" s="47"/>
      <c r="GU229" s="47"/>
      <c r="GV229" s="47"/>
      <c r="GW229" s="47"/>
      <c r="GX229" s="47"/>
      <c r="GY229" s="47"/>
      <c r="GZ229" s="47"/>
      <c r="HA229" s="47"/>
      <c r="HB229" s="47"/>
      <c r="HC229" s="47"/>
      <c r="HD229" s="47"/>
      <c r="HE229" s="47"/>
      <c r="HF229" s="47"/>
      <c r="HG229" s="47"/>
      <c r="HH229" s="47"/>
      <c r="HI229" s="47"/>
      <c r="HJ229" s="47"/>
      <c r="HK229" s="47"/>
      <c r="HL229" s="47"/>
      <c r="HM229" s="47"/>
      <c r="HN229" s="47"/>
      <c r="HO229" s="47"/>
      <c r="HP229" s="47"/>
      <c r="HQ229" s="47"/>
      <c r="HR229" s="47"/>
      <c r="HS229" s="47"/>
      <c r="HT229" s="47"/>
      <c r="HU229" s="47"/>
      <c r="HV229" s="47"/>
      <c r="HW229" s="47"/>
      <c r="HX229" s="47"/>
      <c r="HY229" s="47"/>
      <c r="HZ229" s="47"/>
      <c r="IA229" s="47"/>
      <c r="IB229" s="47"/>
      <c r="IC229" s="47"/>
      <c r="ID229" s="47"/>
      <c r="IE229" s="47"/>
      <c r="IF229" s="47"/>
      <c r="IG229" s="47"/>
      <c r="IH229" s="47"/>
      <c r="II229" s="47"/>
      <c r="IJ229" s="47"/>
      <c r="IK229" s="47"/>
      <c r="IL229" s="47"/>
      <c r="IM229" s="47"/>
      <c r="IN229" s="47"/>
      <c r="IO229" s="47"/>
      <c r="IP229" s="47"/>
      <c r="IQ229" s="47"/>
      <c r="IR229" s="47"/>
      <c r="IS229" s="47"/>
      <c r="IT229" s="47"/>
      <c r="IU229" s="47"/>
      <c r="IV229" s="47"/>
      <c r="IW229" s="47"/>
      <c r="IX229" s="47"/>
      <c r="IY229" s="47"/>
      <c r="IZ229" s="47"/>
      <c r="JA229" s="47"/>
      <c r="JB229" s="47"/>
      <c r="JC229" s="47"/>
      <c r="JD229" s="47"/>
      <c r="JE229" s="47"/>
      <c r="JF229" s="47"/>
      <c r="JG229" s="47"/>
      <c r="JH229" s="47"/>
      <c r="JI229" s="47"/>
      <c r="JJ229" s="47"/>
      <c r="JK229" s="47"/>
      <c r="JL229" s="47"/>
      <c r="JM229" s="47"/>
      <c r="JN229" s="47"/>
      <c r="JO229" s="47"/>
      <c r="JP229" s="47"/>
      <c r="JQ229" s="47"/>
      <c r="JR229" s="47"/>
      <c r="JS229" s="47"/>
      <c r="JT229" s="47"/>
      <c r="JU229" s="47"/>
      <c r="JV229" s="47"/>
      <c r="JW229" s="47"/>
      <c r="JX229" s="47"/>
      <c r="JY229" s="47"/>
      <c r="JZ229" s="47"/>
      <c r="KA229" s="47"/>
      <c r="KB229" s="47"/>
      <c r="KC229" s="47"/>
      <c r="KD229" s="47"/>
      <c r="KE229" s="47"/>
      <c r="KF229" s="47"/>
      <c r="KG229" s="47"/>
      <c r="KH229" s="47"/>
      <c r="KI229" s="47"/>
      <c r="KJ229" s="47"/>
      <c r="KK229" s="47"/>
      <c r="KL229" s="47"/>
      <c r="KM229" s="47"/>
      <c r="KN229" s="47"/>
      <c r="KO229" s="47"/>
      <c r="KP229" s="47"/>
      <c r="KQ229" s="47"/>
      <c r="KR229" s="47"/>
      <c r="KS229" s="47"/>
      <c r="KT229" s="47"/>
      <c r="KU229" s="47"/>
      <c r="KV229" s="47"/>
      <c r="KW229" s="47"/>
      <c r="KX229" s="47"/>
      <c r="KY229" s="47"/>
      <c r="KZ229" s="47"/>
      <c r="LA229" s="47"/>
      <c r="LB229" s="47"/>
      <c r="LC229" s="47"/>
      <c r="LD229" s="47"/>
      <c r="LE229" s="47"/>
      <c r="LF229" s="47"/>
      <c r="LG229" s="47"/>
      <c r="LH229" s="47"/>
      <c r="LI229" s="47"/>
      <c r="LJ229" s="47"/>
      <c r="LK229" s="47"/>
      <c r="LL229" s="47"/>
      <c r="LM229" s="47"/>
      <c r="LN229" s="47"/>
      <c r="LO229" s="47"/>
      <c r="LP229" s="47"/>
      <c r="LQ229" s="47"/>
      <c r="LR229" s="47"/>
      <c r="LS229" s="47"/>
      <c r="LT229" s="47"/>
      <c r="LU229" s="47"/>
      <c r="LV229" s="47"/>
      <c r="LW229" s="47"/>
      <c r="LX229" s="47"/>
      <c r="LY229" s="47"/>
      <c r="LZ229" s="47"/>
      <c r="MA229" s="47"/>
      <c r="MB229" s="47"/>
      <c r="MC229" s="47"/>
      <c r="MD229" s="47"/>
      <c r="ME229" s="47"/>
      <c r="MF229" s="47"/>
      <c r="MG229" s="47"/>
      <c r="MH229" s="47"/>
      <c r="MI229" s="47"/>
      <c r="MJ229" s="47"/>
      <c r="MK229" s="47"/>
      <c r="ML229" s="47"/>
      <c r="MM229" s="47"/>
      <c r="MN229" s="47"/>
      <c r="MO229" s="47"/>
      <c r="MP229" s="47"/>
      <c r="MQ229" s="47"/>
      <c r="MR229" s="47"/>
      <c r="MS229" s="47"/>
      <c r="MT229" s="47"/>
      <c r="MU229" s="47"/>
      <c r="MV229" s="47"/>
      <c r="MW229" s="47"/>
      <c r="MX229" s="47"/>
      <c r="MY229" s="47"/>
      <c r="MZ229" s="47"/>
      <c r="NA229" s="47"/>
      <c r="NB229" s="47"/>
      <c r="NC229" s="47"/>
      <c r="ND229" s="47"/>
      <c r="NE229" s="47"/>
      <c r="NF229" s="47"/>
      <c r="NG229" s="47"/>
      <c r="NH229" s="47"/>
      <c r="NI229" s="47"/>
      <c r="NJ229" s="47"/>
      <c r="NK229" s="47"/>
      <c r="NL229" s="47"/>
      <c r="NM229" s="47"/>
      <c r="NN229" s="47"/>
      <c r="NO229" s="47"/>
      <c r="NP229" s="47"/>
      <c r="NQ229" s="47"/>
      <c r="NR229" s="47"/>
      <c r="NS229" s="47"/>
      <c r="NT229" s="47"/>
      <c r="NU229" s="47"/>
      <c r="NV229" s="47"/>
      <c r="NW229" s="47"/>
      <c r="NX229" s="47"/>
      <c r="NY229" s="47"/>
      <c r="NZ229" s="47"/>
      <c r="OA229" s="47"/>
      <c r="OB229" s="47"/>
      <c r="OC229" s="47"/>
      <c r="OD229" s="47"/>
      <c r="OE229" s="47"/>
      <c r="OF229" s="47"/>
      <c r="OG229" s="47"/>
      <c r="OH229" s="47"/>
      <c r="OI229" s="47"/>
      <c r="OJ229" s="47"/>
      <c r="OK229" s="47"/>
      <c r="OL229" s="47"/>
      <c r="OM229" s="47"/>
      <c r="ON229" s="47"/>
      <c r="OO229" s="47"/>
      <c r="OP229" s="47"/>
      <c r="OQ229" s="47"/>
      <c r="OR229" s="47"/>
      <c r="OS229" s="47"/>
      <c r="OT229" s="47"/>
      <c r="OU229" s="47"/>
      <c r="OV229" s="47"/>
      <c r="OW229" s="47"/>
      <c r="OX229" s="47"/>
      <c r="OY229" s="47"/>
      <c r="OZ229" s="47"/>
      <c r="PA229" s="47"/>
      <c r="PB229" s="47"/>
      <c r="PC229" s="47"/>
      <c r="PD229" s="47"/>
      <c r="PE229" s="47"/>
      <c r="PF229" s="47"/>
      <c r="PG229" s="47"/>
      <c r="PH229" s="47"/>
      <c r="PI229" s="47"/>
      <c r="PJ229" s="47"/>
      <c r="PK229" s="47"/>
      <c r="PL229" s="47"/>
      <c r="PM229" s="47"/>
      <c r="PN229" s="47"/>
      <c r="PO229" s="47"/>
      <c r="PP229" s="47"/>
      <c r="PQ229" s="47"/>
      <c r="PR229" s="47"/>
      <c r="PS229" s="47"/>
      <c r="PT229" s="47"/>
      <c r="PU229" s="47"/>
      <c r="PV229" s="47"/>
      <c r="PW229" s="47"/>
      <c r="PX229" s="47"/>
      <c r="PY229" s="47"/>
      <c r="PZ229" s="47"/>
      <c r="QA229" s="47"/>
      <c r="QB229" s="47"/>
      <c r="QC229" s="47"/>
      <c r="QD229" s="47"/>
      <c r="QE229" s="47"/>
      <c r="QF229" s="47"/>
      <c r="QG229" s="47"/>
      <c r="QH229" s="47"/>
      <c r="QI229" s="47"/>
      <c r="QJ229" s="47"/>
      <c r="QK229" s="47"/>
      <c r="QL229" s="47"/>
      <c r="QM229" s="47"/>
      <c r="QN229" s="47"/>
      <c r="QO229" s="47"/>
      <c r="QP229" s="47"/>
      <c r="QQ229" s="47"/>
      <c r="QR229" s="47"/>
      <c r="QS229" s="47"/>
      <c r="QT229" s="47"/>
      <c r="QU229" s="47"/>
      <c r="QV229" s="47"/>
      <c r="QW229" s="47"/>
      <c r="QX229" s="47"/>
      <c r="QY229" s="47"/>
      <c r="QZ229" s="47"/>
      <c r="RA229" s="47"/>
      <c r="RB229" s="47"/>
      <c r="RC229" s="47"/>
      <c r="RD229" s="47"/>
      <c r="RE229" s="47"/>
      <c r="RF229" s="47"/>
      <c r="RG229" s="47"/>
      <c r="RH229" s="47"/>
      <c r="RI229" s="47"/>
      <c r="RJ229" s="47"/>
      <c r="RK229" s="47"/>
      <c r="RL229" s="47"/>
      <c r="RM229" s="47"/>
      <c r="RN229" s="47"/>
      <c r="RO229" s="47"/>
      <c r="RP229" s="47"/>
      <c r="RQ229" s="47"/>
      <c r="RR229" s="47"/>
      <c r="RS229" s="47"/>
      <c r="RT229" s="47"/>
      <c r="RU229" s="47"/>
      <c r="RV229" s="47"/>
      <c r="RW229" s="47"/>
      <c r="RX229" s="47"/>
      <c r="RY229" s="47"/>
      <c r="RZ229" s="47"/>
      <c r="SA229" s="47"/>
      <c r="SB229" s="47"/>
      <c r="SC229" s="47"/>
      <c r="SD229" s="47"/>
      <c r="SE229" s="47"/>
      <c r="SF229" s="47"/>
      <c r="SG229" s="47"/>
      <c r="SH229" s="47"/>
      <c r="SI229" s="47"/>
      <c r="SJ229" s="47"/>
      <c r="SK229" s="47"/>
      <c r="SL229" s="47"/>
      <c r="SM229" s="47"/>
      <c r="SN229" s="47"/>
      <c r="SO229" s="47"/>
      <c r="SP229" s="47"/>
      <c r="SQ229" s="47"/>
      <c r="SR229" s="47"/>
      <c r="SS229" s="47"/>
      <c r="ST229" s="47"/>
      <c r="SU229" s="47"/>
      <c r="SV229" s="47"/>
      <c r="SW229" s="47"/>
      <c r="SX229" s="47"/>
      <c r="SY229" s="47"/>
      <c r="SZ229" s="47"/>
      <c r="TA229" s="47"/>
      <c r="TB229" s="47"/>
      <c r="TC229" s="47"/>
      <c r="TD229" s="47"/>
      <c r="TE229" s="47"/>
      <c r="TF229" s="47"/>
      <c r="TG229" s="47"/>
      <c r="TH229" s="47"/>
      <c r="TI229" s="47"/>
      <c r="TJ229" s="47"/>
      <c r="TK229" s="47"/>
      <c r="TL229" s="47"/>
      <c r="TM229" s="47"/>
      <c r="TN229" s="47"/>
      <c r="TO229" s="47"/>
      <c r="TP229" s="47"/>
      <c r="TQ229" s="47"/>
      <c r="TR229" s="47"/>
      <c r="TS229" s="47"/>
      <c r="TT229" s="47"/>
      <c r="TU229" s="47"/>
      <c r="TV229" s="47"/>
      <c r="TW229" s="47"/>
      <c r="TX229" s="47"/>
      <c r="TY229" s="47"/>
      <c r="TZ229" s="47"/>
      <c r="UA229" s="47"/>
      <c r="UB229" s="47"/>
      <c r="UC229" s="47"/>
      <c r="UD229" s="47"/>
      <c r="UE229" s="47"/>
      <c r="UF229" s="47"/>
      <c r="UG229" s="47"/>
      <c r="UH229" s="47"/>
      <c r="UI229" s="47"/>
      <c r="UJ229" s="47"/>
      <c r="UK229" s="47"/>
      <c r="UL229" s="47"/>
      <c r="UM229" s="47"/>
      <c r="UN229" s="47"/>
      <c r="UO229" s="47"/>
      <c r="UP229" s="47"/>
      <c r="UQ229" s="47"/>
      <c r="UR229" s="47"/>
      <c r="US229" s="47"/>
      <c r="UT229" s="47"/>
      <c r="UU229" s="47"/>
      <c r="UV229" s="47"/>
      <c r="UW229" s="47"/>
      <c r="UX229" s="47"/>
      <c r="UY229" s="47"/>
      <c r="UZ229" s="47"/>
      <c r="VA229" s="47"/>
      <c r="VB229" s="47"/>
      <c r="VC229" s="47"/>
      <c r="VD229" s="47"/>
      <c r="VE229" s="47"/>
      <c r="VF229" s="47"/>
      <c r="VG229" s="47"/>
      <c r="VH229" s="47"/>
      <c r="VI229" s="47"/>
      <c r="VJ229" s="47"/>
      <c r="VK229" s="47"/>
      <c r="VL229" s="47"/>
      <c r="VM229" s="47"/>
      <c r="VN229" s="47"/>
      <c r="VO229" s="47"/>
      <c r="VP229" s="47"/>
      <c r="VQ229" s="47"/>
      <c r="VR229" s="47"/>
      <c r="VS229" s="47"/>
      <c r="VT229" s="47"/>
      <c r="VU229" s="47"/>
      <c r="VV229" s="47"/>
      <c r="VW229" s="47"/>
      <c r="VX229" s="47"/>
      <c r="VY229" s="47"/>
      <c r="VZ229" s="47"/>
      <c r="WA229" s="47"/>
      <c r="WB229" s="47"/>
      <c r="WC229" s="47"/>
      <c r="WD229" s="47"/>
      <c r="WE229" s="47"/>
      <c r="WF229" s="47"/>
      <c r="WG229" s="47"/>
      <c r="WH229" s="47"/>
      <c r="WI229" s="47"/>
      <c r="WJ229" s="47"/>
      <c r="WK229" s="47"/>
      <c r="WL229" s="47"/>
      <c r="WM229" s="47"/>
      <c r="WN229" s="47"/>
      <c r="WO229" s="47"/>
      <c r="WP229" s="47"/>
      <c r="WQ229" s="47"/>
      <c r="WR229" s="47"/>
      <c r="WS229" s="47"/>
      <c r="WT229" s="47"/>
      <c r="WU229" s="47"/>
      <c r="WV229" s="47"/>
      <c r="WW229" s="47"/>
      <c r="WX229" s="47"/>
      <c r="WY229" s="47"/>
      <c r="WZ229" s="47"/>
      <c r="XA229" s="47"/>
      <c r="XB229" s="47"/>
      <c r="XC229" s="47"/>
      <c r="XD229" s="47"/>
      <c r="XE229" s="47"/>
      <c r="XF229" s="47"/>
      <c r="XG229" s="47"/>
      <c r="XH229" s="47"/>
      <c r="XI229" s="47"/>
      <c r="XJ229" s="47"/>
      <c r="XK229" s="47"/>
      <c r="XL229" s="47"/>
      <c r="XM229" s="47"/>
      <c r="XN229" s="47"/>
      <c r="XO229" s="47"/>
      <c r="XP229" s="47"/>
      <c r="XQ229" s="47"/>
      <c r="XR229" s="47"/>
      <c r="XS229" s="47"/>
      <c r="XT229" s="47"/>
      <c r="XU229" s="47"/>
      <c r="XV229" s="47"/>
      <c r="XW229" s="47"/>
      <c r="XX229" s="47"/>
      <c r="XY229" s="47"/>
      <c r="XZ229" s="47"/>
      <c r="YA229" s="47"/>
      <c r="YB229" s="47"/>
      <c r="YC229" s="47"/>
      <c r="YD229" s="47"/>
      <c r="YE229" s="47"/>
      <c r="YF229" s="47"/>
      <c r="YG229" s="47"/>
      <c r="YH229" s="47"/>
      <c r="YI229" s="47"/>
      <c r="YJ229" s="47"/>
      <c r="YK229" s="47"/>
      <c r="YL229" s="47"/>
      <c r="YM229" s="47"/>
      <c r="YN229" s="47"/>
      <c r="YO229" s="47"/>
      <c r="YP229" s="47"/>
      <c r="YQ229" s="47"/>
      <c r="YR229" s="47"/>
    </row>
    <row r="230" spans="1:668" s="8" customFormat="1" ht="15.75" x14ac:dyDescent="0.25">
      <c r="A230" s="30" t="s">
        <v>198</v>
      </c>
      <c r="B230" s="75" t="s">
        <v>168</v>
      </c>
      <c r="C230" s="76" t="s">
        <v>74</v>
      </c>
      <c r="D230" s="79">
        <v>44627</v>
      </c>
      <c r="E230" s="10" t="s">
        <v>114</v>
      </c>
      <c r="F230" s="137">
        <v>35000</v>
      </c>
      <c r="G230" s="137">
        <v>1004.5</v>
      </c>
      <c r="H230" s="137">
        <v>0</v>
      </c>
      <c r="I230" s="137">
        <v>1064</v>
      </c>
      <c r="J230" s="137">
        <v>25</v>
      </c>
      <c r="K230" s="137">
        <v>2093.5</v>
      </c>
      <c r="L230" s="138">
        <v>32906.5</v>
      </c>
      <c r="O230" s="77"/>
      <c r="P230" s="77"/>
      <c r="Q230" s="77"/>
      <c r="R230" s="77"/>
      <c r="S230" s="77"/>
      <c r="T230" s="77"/>
      <c r="U230" s="77"/>
      <c r="V230" s="77"/>
      <c r="W230" s="77"/>
      <c r="X230" s="77"/>
      <c r="Y230" s="77"/>
      <c r="Z230" s="77"/>
      <c r="AA230" s="77"/>
      <c r="AB230" s="77"/>
      <c r="AC230" s="77"/>
      <c r="AD230" s="77"/>
      <c r="AE230" s="77"/>
      <c r="AF230" s="77"/>
      <c r="AG230" s="77"/>
      <c r="AH230" s="77"/>
      <c r="AI230" s="77"/>
      <c r="AJ230" s="77"/>
      <c r="AK230" s="77"/>
      <c r="AL230" s="77"/>
      <c r="AM230" s="77"/>
      <c r="AN230" s="77"/>
      <c r="AO230" s="77"/>
      <c r="AP230" s="77"/>
      <c r="AQ230" s="77"/>
      <c r="AR230" s="77"/>
      <c r="AS230" s="77"/>
      <c r="AT230" s="47"/>
      <c r="AU230" s="47"/>
      <c r="AV230" s="47"/>
      <c r="AW230" s="47"/>
      <c r="AX230" s="47"/>
      <c r="AY230" s="47"/>
      <c r="AZ230" s="47"/>
      <c r="BA230" s="47"/>
      <c r="BB230" s="47"/>
      <c r="BC230" s="47"/>
      <c r="BD230" s="47"/>
      <c r="BE230" s="47"/>
      <c r="BF230" s="47"/>
      <c r="BG230" s="47"/>
      <c r="BH230" s="47"/>
      <c r="BI230" s="47"/>
      <c r="BJ230" s="47"/>
      <c r="BK230" s="47"/>
      <c r="BL230" s="47"/>
      <c r="BM230" s="47"/>
      <c r="BN230" s="47"/>
      <c r="BO230" s="47"/>
      <c r="BP230" s="47"/>
      <c r="BQ230" s="47"/>
      <c r="BR230" s="47"/>
      <c r="BS230" s="47"/>
      <c r="BT230" s="47"/>
      <c r="BU230" s="47"/>
      <c r="BV230" s="47"/>
      <c r="BW230" s="47"/>
      <c r="BX230" s="47"/>
      <c r="BY230" s="47"/>
      <c r="BZ230" s="47"/>
      <c r="CA230" s="47"/>
      <c r="CB230" s="47"/>
      <c r="CC230" s="47"/>
      <c r="CD230" s="47"/>
      <c r="CE230" s="47"/>
      <c r="CF230" s="47"/>
      <c r="CG230" s="47"/>
      <c r="CH230" s="47"/>
      <c r="CI230" s="47"/>
      <c r="CJ230" s="47"/>
      <c r="CK230" s="47"/>
      <c r="CL230" s="47"/>
      <c r="CM230" s="47"/>
      <c r="CN230" s="47"/>
      <c r="CO230" s="47"/>
      <c r="CP230" s="47"/>
      <c r="CQ230" s="47"/>
      <c r="CR230" s="47"/>
      <c r="CS230" s="47"/>
      <c r="CT230" s="47"/>
      <c r="CU230" s="47"/>
      <c r="CV230" s="47"/>
      <c r="CW230" s="47"/>
      <c r="CX230" s="47"/>
      <c r="CY230" s="47"/>
      <c r="CZ230" s="47"/>
      <c r="DA230" s="47"/>
      <c r="DB230" s="47"/>
      <c r="DC230" s="47"/>
      <c r="DD230" s="47"/>
      <c r="DE230" s="47"/>
      <c r="DF230" s="47"/>
      <c r="DG230" s="47"/>
      <c r="DH230" s="47"/>
      <c r="DI230" s="47"/>
      <c r="DJ230" s="47"/>
      <c r="DK230" s="47"/>
      <c r="DL230" s="47"/>
      <c r="DM230" s="47"/>
      <c r="DN230" s="47"/>
      <c r="DO230" s="47"/>
      <c r="DP230" s="47"/>
      <c r="DQ230" s="47"/>
      <c r="DR230" s="47"/>
      <c r="DS230" s="47"/>
      <c r="DT230" s="47"/>
      <c r="DU230" s="47"/>
      <c r="DV230" s="47"/>
      <c r="DW230" s="47"/>
      <c r="DX230" s="47"/>
      <c r="DY230" s="47"/>
      <c r="DZ230" s="47"/>
      <c r="EA230" s="47"/>
      <c r="EB230" s="47"/>
      <c r="EC230" s="47"/>
      <c r="ED230" s="47"/>
      <c r="EE230" s="47"/>
      <c r="EF230" s="47"/>
      <c r="EG230" s="47"/>
      <c r="EH230" s="47"/>
      <c r="EI230" s="47"/>
      <c r="EJ230" s="47"/>
      <c r="EK230" s="47"/>
      <c r="EL230" s="47"/>
      <c r="EM230" s="47"/>
      <c r="EN230" s="47"/>
      <c r="EO230" s="47"/>
      <c r="EP230" s="47"/>
      <c r="EQ230" s="47"/>
      <c r="ER230" s="47"/>
      <c r="ES230" s="47"/>
      <c r="ET230" s="47"/>
      <c r="EU230" s="47"/>
      <c r="EV230" s="47"/>
      <c r="EW230" s="47"/>
      <c r="EX230" s="47"/>
      <c r="EY230" s="47"/>
      <c r="EZ230" s="47"/>
      <c r="FA230" s="47"/>
      <c r="FB230" s="47"/>
      <c r="FC230" s="47"/>
      <c r="FD230" s="47"/>
      <c r="FE230" s="47"/>
      <c r="FF230" s="47"/>
      <c r="FG230" s="47"/>
      <c r="FH230" s="47"/>
      <c r="FI230" s="47"/>
      <c r="FJ230" s="47"/>
      <c r="FK230" s="47"/>
      <c r="FL230" s="47"/>
      <c r="FM230" s="47"/>
      <c r="FN230" s="47"/>
      <c r="FO230" s="47"/>
      <c r="FP230" s="47"/>
      <c r="FQ230" s="47"/>
      <c r="FR230" s="47"/>
      <c r="FS230" s="47"/>
      <c r="FT230" s="47"/>
      <c r="FU230" s="47"/>
      <c r="FV230" s="47"/>
      <c r="FW230" s="47"/>
      <c r="FX230" s="47"/>
      <c r="FY230" s="47"/>
      <c r="FZ230" s="47"/>
      <c r="GA230" s="47"/>
      <c r="GB230" s="47"/>
      <c r="GC230" s="47"/>
      <c r="GD230" s="47"/>
      <c r="GE230" s="47"/>
      <c r="GF230" s="47"/>
      <c r="GG230" s="47"/>
      <c r="GH230" s="47"/>
      <c r="GI230" s="47"/>
      <c r="GJ230" s="47"/>
      <c r="GK230" s="47"/>
      <c r="GL230" s="47"/>
      <c r="GM230" s="47"/>
      <c r="GN230" s="47"/>
      <c r="GO230" s="47"/>
      <c r="GP230" s="47"/>
      <c r="GQ230" s="47"/>
      <c r="GR230" s="47"/>
      <c r="GS230" s="47"/>
      <c r="GT230" s="47"/>
      <c r="GU230" s="47"/>
      <c r="GV230" s="47"/>
      <c r="GW230" s="47"/>
      <c r="GX230" s="47"/>
      <c r="GY230" s="47"/>
      <c r="GZ230" s="47"/>
      <c r="HA230" s="47"/>
      <c r="HB230" s="47"/>
      <c r="HC230" s="47"/>
      <c r="HD230" s="47"/>
      <c r="HE230" s="47"/>
      <c r="HF230" s="47"/>
      <c r="HG230" s="47"/>
      <c r="HH230" s="47"/>
      <c r="HI230" s="47"/>
      <c r="HJ230" s="47"/>
      <c r="HK230" s="47"/>
      <c r="HL230" s="47"/>
      <c r="HM230" s="47"/>
      <c r="HN230" s="47"/>
      <c r="HO230" s="47"/>
      <c r="HP230" s="47"/>
      <c r="HQ230" s="47"/>
      <c r="HR230" s="47"/>
      <c r="HS230" s="47"/>
      <c r="HT230" s="47"/>
      <c r="HU230" s="47"/>
      <c r="HV230" s="47"/>
      <c r="HW230" s="47"/>
      <c r="HX230" s="47"/>
      <c r="HY230" s="47"/>
      <c r="HZ230" s="47"/>
      <c r="IA230" s="47"/>
      <c r="IB230" s="47"/>
      <c r="IC230" s="47"/>
      <c r="ID230" s="47"/>
      <c r="IE230" s="47"/>
      <c r="IF230" s="47"/>
      <c r="IG230" s="47"/>
      <c r="IH230" s="47"/>
      <c r="II230" s="47"/>
      <c r="IJ230" s="47"/>
      <c r="IK230" s="47"/>
      <c r="IL230" s="47"/>
      <c r="IM230" s="47"/>
      <c r="IN230" s="47"/>
      <c r="IO230" s="47"/>
      <c r="IP230" s="47"/>
      <c r="IQ230" s="47"/>
      <c r="IR230" s="47"/>
      <c r="IS230" s="47"/>
      <c r="IT230" s="47"/>
      <c r="IU230" s="47"/>
      <c r="IV230" s="47"/>
      <c r="IW230" s="47"/>
      <c r="IX230" s="47"/>
      <c r="IY230" s="47"/>
      <c r="IZ230" s="47"/>
      <c r="JA230" s="47"/>
      <c r="JB230" s="47"/>
      <c r="JC230" s="47"/>
      <c r="JD230" s="47"/>
      <c r="JE230" s="47"/>
      <c r="JF230" s="47"/>
      <c r="JG230" s="47"/>
      <c r="JH230" s="47"/>
      <c r="JI230" s="47"/>
      <c r="JJ230" s="47"/>
      <c r="JK230" s="47"/>
      <c r="JL230" s="47"/>
      <c r="JM230" s="47"/>
      <c r="JN230" s="47"/>
      <c r="JO230" s="47"/>
      <c r="JP230" s="47"/>
      <c r="JQ230" s="47"/>
      <c r="JR230" s="47"/>
      <c r="JS230" s="47"/>
      <c r="JT230" s="47"/>
      <c r="JU230" s="47"/>
      <c r="JV230" s="47"/>
      <c r="JW230" s="47"/>
      <c r="JX230" s="47"/>
      <c r="JY230" s="47"/>
      <c r="JZ230" s="47"/>
      <c r="KA230" s="47"/>
      <c r="KB230" s="47"/>
      <c r="KC230" s="47"/>
      <c r="KD230" s="47"/>
      <c r="KE230" s="47"/>
      <c r="KF230" s="47"/>
      <c r="KG230" s="47"/>
      <c r="KH230" s="47"/>
      <c r="KI230" s="47"/>
      <c r="KJ230" s="47"/>
      <c r="KK230" s="47"/>
      <c r="KL230" s="47"/>
      <c r="KM230" s="47"/>
      <c r="KN230" s="47"/>
      <c r="KO230" s="47"/>
      <c r="KP230" s="47"/>
      <c r="KQ230" s="47"/>
      <c r="KR230" s="47"/>
      <c r="KS230" s="47"/>
      <c r="KT230" s="47"/>
      <c r="KU230" s="47"/>
      <c r="KV230" s="47"/>
      <c r="KW230" s="47"/>
      <c r="KX230" s="47"/>
      <c r="KY230" s="47"/>
      <c r="KZ230" s="47"/>
      <c r="LA230" s="47"/>
      <c r="LB230" s="47"/>
      <c r="LC230" s="47"/>
      <c r="LD230" s="47"/>
      <c r="LE230" s="47"/>
      <c r="LF230" s="47"/>
      <c r="LG230" s="47"/>
      <c r="LH230" s="47"/>
      <c r="LI230" s="47"/>
      <c r="LJ230" s="47"/>
      <c r="LK230" s="47"/>
      <c r="LL230" s="47"/>
      <c r="LM230" s="47"/>
      <c r="LN230" s="47"/>
      <c r="LO230" s="47"/>
      <c r="LP230" s="47"/>
      <c r="LQ230" s="47"/>
      <c r="LR230" s="47"/>
      <c r="LS230" s="47"/>
      <c r="LT230" s="47"/>
      <c r="LU230" s="47"/>
      <c r="LV230" s="47"/>
      <c r="LW230" s="47"/>
      <c r="LX230" s="47"/>
      <c r="LY230" s="47"/>
      <c r="LZ230" s="47"/>
      <c r="MA230" s="47"/>
      <c r="MB230" s="47"/>
      <c r="MC230" s="47"/>
      <c r="MD230" s="47"/>
      <c r="ME230" s="47"/>
      <c r="MF230" s="47"/>
      <c r="MG230" s="47"/>
      <c r="MH230" s="47"/>
      <c r="MI230" s="47"/>
      <c r="MJ230" s="47"/>
      <c r="MK230" s="47"/>
      <c r="ML230" s="47"/>
      <c r="MM230" s="47"/>
      <c r="MN230" s="47"/>
      <c r="MO230" s="47"/>
      <c r="MP230" s="47"/>
      <c r="MQ230" s="47"/>
      <c r="MR230" s="47"/>
      <c r="MS230" s="47"/>
      <c r="MT230" s="47"/>
      <c r="MU230" s="47"/>
      <c r="MV230" s="47"/>
      <c r="MW230" s="47"/>
      <c r="MX230" s="47"/>
      <c r="MY230" s="47"/>
      <c r="MZ230" s="47"/>
      <c r="NA230" s="47"/>
      <c r="NB230" s="47"/>
      <c r="NC230" s="47"/>
      <c r="ND230" s="47"/>
      <c r="NE230" s="47"/>
      <c r="NF230" s="47"/>
      <c r="NG230" s="47"/>
      <c r="NH230" s="47"/>
      <c r="NI230" s="47"/>
      <c r="NJ230" s="47"/>
      <c r="NK230" s="47"/>
      <c r="NL230" s="47"/>
      <c r="NM230" s="47"/>
      <c r="NN230" s="47"/>
      <c r="NO230" s="47"/>
      <c r="NP230" s="47"/>
      <c r="NQ230" s="47"/>
      <c r="NR230" s="47"/>
      <c r="NS230" s="47"/>
      <c r="NT230" s="47"/>
      <c r="NU230" s="47"/>
      <c r="NV230" s="47"/>
      <c r="NW230" s="47"/>
      <c r="NX230" s="47"/>
      <c r="NY230" s="47"/>
      <c r="NZ230" s="47"/>
      <c r="OA230" s="47"/>
      <c r="OB230" s="47"/>
      <c r="OC230" s="47"/>
      <c r="OD230" s="47"/>
      <c r="OE230" s="47"/>
      <c r="OF230" s="47"/>
      <c r="OG230" s="47"/>
      <c r="OH230" s="47"/>
      <c r="OI230" s="47"/>
      <c r="OJ230" s="47"/>
      <c r="OK230" s="47"/>
      <c r="OL230" s="47"/>
      <c r="OM230" s="47"/>
      <c r="ON230" s="47"/>
      <c r="OO230" s="47"/>
      <c r="OP230" s="47"/>
      <c r="OQ230" s="47"/>
      <c r="OR230" s="47"/>
      <c r="OS230" s="47"/>
      <c r="OT230" s="47"/>
      <c r="OU230" s="47"/>
      <c r="OV230" s="47"/>
      <c r="OW230" s="47"/>
      <c r="OX230" s="47"/>
      <c r="OY230" s="47"/>
      <c r="OZ230" s="47"/>
      <c r="PA230" s="47"/>
      <c r="PB230" s="47"/>
      <c r="PC230" s="47"/>
      <c r="PD230" s="47"/>
      <c r="PE230" s="47"/>
      <c r="PF230" s="47"/>
      <c r="PG230" s="47"/>
      <c r="PH230" s="47"/>
      <c r="PI230" s="47"/>
      <c r="PJ230" s="47"/>
      <c r="PK230" s="47"/>
      <c r="PL230" s="47"/>
      <c r="PM230" s="47"/>
      <c r="PN230" s="47"/>
      <c r="PO230" s="47"/>
      <c r="PP230" s="47"/>
      <c r="PQ230" s="47"/>
      <c r="PR230" s="47"/>
      <c r="PS230" s="47"/>
      <c r="PT230" s="47"/>
      <c r="PU230" s="47"/>
      <c r="PV230" s="47"/>
      <c r="PW230" s="47"/>
      <c r="PX230" s="47"/>
      <c r="PY230" s="47"/>
      <c r="PZ230" s="47"/>
      <c r="QA230" s="47"/>
      <c r="QB230" s="47"/>
      <c r="QC230" s="47"/>
      <c r="QD230" s="47"/>
      <c r="QE230" s="47"/>
      <c r="QF230" s="47"/>
      <c r="QG230" s="47"/>
      <c r="QH230" s="47"/>
      <c r="QI230" s="47"/>
      <c r="QJ230" s="47"/>
      <c r="QK230" s="47"/>
      <c r="QL230" s="47"/>
      <c r="QM230" s="47"/>
      <c r="QN230" s="47"/>
      <c r="QO230" s="47"/>
      <c r="QP230" s="47"/>
      <c r="QQ230" s="47"/>
      <c r="QR230" s="47"/>
      <c r="QS230" s="47"/>
      <c r="QT230" s="47"/>
      <c r="QU230" s="47"/>
      <c r="QV230" s="47"/>
      <c r="QW230" s="47"/>
      <c r="QX230" s="47"/>
      <c r="QY230" s="47"/>
      <c r="QZ230" s="47"/>
      <c r="RA230" s="47"/>
      <c r="RB230" s="47"/>
      <c r="RC230" s="47"/>
      <c r="RD230" s="47"/>
      <c r="RE230" s="47"/>
      <c r="RF230" s="47"/>
      <c r="RG230" s="47"/>
      <c r="RH230" s="47"/>
      <c r="RI230" s="47"/>
      <c r="RJ230" s="47"/>
      <c r="RK230" s="47"/>
      <c r="RL230" s="47"/>
      <c r="RM230" s="47"/>
      <c r="RN230" s="47"/>
      <c r="RO230" s="47"/>
      <c r="RP230" s="47"/>
      <c r="RQ230" s="47"/>
      <c r="RR230" s="47"/>
      <c r="RS230" s="47"/>
      <c r="RT230" s="47"/>
      <c r="RU230" s="47"/>
      <c r="RV230" s="47"/>
      <c r="RW230" s="47"/>
      <c r="RX230" s="47"/>
      <c r="RY230" s="47"/>
      <c r="RZ230" s="47"/>
      <c r="SA230" s="47"/>
      <c r="SB230" s="47"/>
      <c r="SC230" s="47"/>
      <c r="SD230" s="47"/>
      <c r="SE230" s="47"/>
      <c r="SF230" s="47"/>
      <c r="SG230" s="47"/>
      <c r="SH230" s="47"/>
      <c r="SI230" s="47"/>
      <c r="SJ230" s="47"/>
      <c r="SK230" s="47"/>
      <c r="SL230" s="47"/>
      <c r="SM230" s="47"/>
      <c r="SN230" s="47"/>
      <c r="SO230" s="47"/>
      <c r="SP230" s="47"/>
      <c r="SQ230" s="47"/>
      <c r="SR230" s="47"/>
      <c r="SS230" s="47"/>
      <c r="ST230" s="47"/>
      <c r="SU230" s="47"/>
      <c r="SV230" s="47"/>
      <c r="SW230" s="47"/>
      <c r="SX230" s="47"/>
      <c r="SY230" s="47"/>
      <c r="SZ230" s="47"/>
      <c r="TA230" s="47"/>
      <c r="TB230" s="47"/>
      <c r="TC230" s="47"/>
      <c r="TD230" s="47"/>
      <c r="TE230" s="47"/>
      <c r="TF230" s="47"/>
      <c r="TG230" s="47"/>
      <c r="TH230" s="47"/>
      <c r="TI230" s="47"/>
      <c r="TJ230" s="47"/>
      <c r="TK230" s="47"/>
      <c r="TL230" s="47"/>
      <c r="TM230" s="47"/>
      <c r="TN230" s="47"/>
      <c r="TO230" s="47"/>
      <c r="TP230" s="47"/>
      <c r="TQ230" s="47"/>
      <c r="TR230" s="47"/>
      <c r="TS230" s="47"/>
      <c r="TT230" s="47"/>
      <c r="TU230" s="47"/>
      <c r="TV230" s="47"/>
      <c r="TW230" s="47"/>
      <c r="TX230" s="47"/>
      <c r="TY230" s="47"/>
      <c r="TZ230" s="47"/>
      <c r="UA230" s="47"/>
      <c r="UB230" s="47"/>
      <c r="UC230" s="47"/>
      <c r="UD230" s="47"/>
      <c r="UE230" s="47"/>
      <c r="UF230" s="47"/>
      <c r="UG230" s="47"/>
      <c r="UH230" s="47"/>
      <c r="UI230" s="47"/>
      <c r="UJ230" s="47"/>
      <c r="UK230" s="47"/>
      <c r="UL230" s="47"/>
      <c r="UM230" s="47"/>
      <c r="UN230" s="47"/>
      <c r="UO230" s="47"/>
      <c r="UP230" s="47"/>
      <c r="UQ230" s="47"/>
      <c r="UR230" s="47"/>
      <c r="US230" s="47"/>
      <c r="UT230" s="47"/>
      <c r="UU230" s="47"/>
      <c r="UV230" s="47"/>
      <c r="UW230" s="47"/>
      <c r="UX230" s="47"/>
      <c r="UY230" s="47"/>
      <c r="UZ230" s="47"/>
      <c r="VA230" s="47"/>
      <c r="VB230" s="47"/>
      <c r="VC230" s="47"/>
      <c r="VD230" s="47"/>
      <c r="VE230" s="47"/>
      <c r="VF230" s="47"/>
      <c r="VG230" s="47"/>
      <c r="VH230" s="47"/>
      <c r="VI230" s="47"/>
      <c r="VJ230" s="47"/>
      <c r="VK230" s="47"/>
      <c r="VL230" s="47"/>
      <c r="VM230" s="47"/>
      <c r="VN230" s="47"/>
      <c r="VO230" s="47"/>
      <c r="VP230" s="47"/>
      <c r="VQ230" s="47"/>
      <c r="VR230" s="47"/>
      <c r="VS230" s="47"/>
      <c r="VT230" s="47"/>
      <c r="VU230" s="47"/>
      <c r="VV230" s="47"/>
      <c r="VW230" s="47"/>
      <c r="VX230" s="47"/>
      <c r="VY230" s="47"/>
      <c r="VZ230" s="47"/>
      <c r="WA230" s="47"/>
      <c r="WB230" s="47"/>
      <c r="WC230" s="47"/>
      <c r="WD230" s="47"/>
      <c r="WE230" s="47"/>
      <c r="WF230" s="47"/>
      <c r="WG230" s="47"/>
      <c r="WH230" s="47"/>
      <c r="WI230" s="47"/>
      <c r="WJ230" s="47"/>
      <c r="WK230" s="47"/>
      <c r="WL230" s="47"/>
      <c r="WM230" s="47"/>
      <c r="WN230" s="47"/>
      <c r="WO230" s="47"/>
      <c r="WP230" s="47"/>
      <c r="WQ230" s="47"/>
      <c r="WR230" s="47"/>
      <c r="WS230" s="47"/>
      <c r="WT230" s="47"/>
      <c r="WU230" s="47"/>
      <c r="WV230" s="47"/>
      <c r="WW230" s="47"/>
      <c r="WX230" s="47"/>
      <c r="WY230" s="47"/>
      <c r="WZ230" s="47"/>
      <c r="XA230" s="47"/>
      <c r="XB230" s="47"/>
      <c r="XC230" s="47"/>
      <c r="XD230" s="47"/>
      <c r="XE230" s="47"/>
      <c r="XF230" s="47"/>
      <c r="XG230" s="47"/>
      <c r="XH230" s="47"/>
      <c r="XI230" s="47"/>
      <c r="XJ230" s="47"/>
      <c r="XK230" s="47"/>
      <c r="XL230" s="47"/>
      <c r="XM230" s="47"/>
      <c r="XN230" s="47"/>
      <c r="XO230" s="47"/>
      <c r="XP230" s="47"/>
      <c r="XQ230" s="47"/>
      <c r="XR230" s="47"/>
      <c r="XS230" s="47"/>
      <c r="XT230" s="47"/>
      <c r="XU230" s="47"/>
      <c r="XV230" s="47"/>
      <c r="XW230" s="47"/>
      <c r="XX230" s="47"/>
      <c r="XY230" s="47"/>
      <c r="XZ230" s="47"/>
      <c r="YA230" s="47"/>
      <c r="YB230" s="47"/>
      <c r="YC230" s="47"/>
      <c r="YD230" s="47"/>
      <c r="YE230" s="47"/>
      <c r="YF230" s="47"/>
      <c r="YG230" s="47"/>
      <c r="YH230" s="47"/>
      <c r="YI230" s="47"/>
      <c r="YJ230" s="47"/>
      <c r="YK230" s="47"/>
      <c r="YL230" s="47"/>
      <c r="YM230" s="47"/>
      <c r="YN230" s="47"/>
      <c r="YO230" s="47"/>
      <c r="YP230" s="47"/>
      <c r="YQ230" s="47"/>
      <c r="YR230" s="47"/>
    </row>
    <row r="231" spans="1:668" s="8" customFormat="1" ht="15.75" x14ac:dyDescent="0.25">
      <c r="A231" s="30" t="s">
        <v>199</v>
      </c>
      <c r="B231" s="75" t="s">
        <v>168</v>
      </c>
      <c r="C231" s="76" t="s">
        <v>74</v>
      </c>
      <c r="D231" s="79">
        <v>44652</v>
      </c>
      <c r="E231" s="10" t="s">
        <v>114</v>
      </c>
      <c r="F231" s="137">
        <v>35000</v>
      </c>
      <c r="G231" s="137">
        <v>1004.5</v>
      </c>
      <c r="H231" s="137">
        <v>0</v>
      </c>
      <c r="I231" s="137">
        <v>1064</v>
      </c>
      <c r="J231" s="137">
        <v>25</v>
      </c>
      <c r="K231" s="137">
        <v>2093.5</v>
      </c>
      <c r="L231" s="138">
        <v>32906.5</v>
      </c>
      <c r="O231" s="77"/>
      <c r="P231" s="77"/>
      <c r="Q231" s="77"/>
      <c r="R231" s="77"/>
      <c r="S231" s="77"/>
      <c r="T231" s="77"/>
      <c r="U231" s="77"/>
      <c r="V231" s="77"/>
      <c r="W231" s="77"/>
      <c r="X231" s="77"/>
      <c r="Y231" s="77"/>
      <c r="Z231" s="77"/>
      <c r="AA231" s="77"/>
      <c r="AB231" s="77"/>
      <c r="AC231" s="77"/>
      <c r="AD231" s="77"/>
      <c r="AE231" s="77"/>
      <c r="AF231" s="77"/>
      <c r="AG231" s="77"/>
      <c r="AH231" s="77"/>
      <c r="AI231" s="77"/>
      <c r="AJ231" s="77"/>
      <c r="AK231" s="77"/>
      <c r="AL231" s="77"/>
      <c r="AM231" s="77"/>
      <c r="AN231" s="77"/>
      <c r="AO231" s="77"/>
      <c r="AP231" s="77"/>
      <c r="AQ231" s="77"/>
      <c r="AR231" s="77"/>
      <c r="AS231" s="77"/>
      <c r="AT231" s="47"/>
      <c r="AU231" s="47"/>
      <c r="AV231" s="47"/>
      <c r="AW231" s="47"/>
      <c r="AX231" s="47"/>
      <c r="AY231" s="47"/>
      <c r="AZ231" s="47"/>
      <c r="BA231" s="47"/>
      <c r="BB231" s="47"/>
      <c r="BC231" s="47"/>
      <c r="BD231" s="47"/>
      <c r="BE231" s="47"/>
      <c r="BF231" s="47"/>
      <c r="BG231" s="47"/>
      <c r="BH231" s="47"/>
      <c r="BI231" s="47"/>
      <c r="BJ231" s="47"/>
      <c r="BK231" s="47"/>
      <c r="BL231" s="47"/>
      <c r="BM231" s="47"/>
      <c r="BN231" s="47"/>
      <c r="BO231" s="47"/>
      <c r="BP231" s="47"/>
      <c r="BQ231" s="47"/>
      <c r="BR231" s="47"/>
      <c r="BS231" s="47"/>
      <c r="BT231" s="47"/>
      <c r="BU231" s="47"/>
      <c r="BV231" s="47"/>
      <c r="BW231" s="47"/>
      <c r="BX231" s="47"/>
      <c r="BY231" s="47"/>
      <c r="BZ231" s="47"/>
      <c r="CA231" s="47"/>
      <c r="CB231" s="47"/>
      <c r="CC231" s="47"/>
      <c r="CD231" s="47"/>
      <c r="CE231" s="47"/>
      <c r="CF231" s="47"/>
      <c r="CG231" s="47"/>
      <c r="CH231" s="47"/>
      <c r="CI231" s="47"/>
      <c r="CJ231" s="47"/>
      <c r="CK231" s="47"/>
      <c r="CL231" s="47"/>
      <c r="CM231" s="47"/>
      <c r="CN231" s="47"/>
      <c r="CO231" s="47"/>
      <c r="CP231" s="47"/>
      <c r="CQ231" s="47"/>
      <c r="CR231" s="47"/>
      <c r="CS231" s="47"/>
      <c r="CT231" s="47"/>
      <c r="CU231" s="47"/>
      <c r="CV231" s="47"/>
      <c r="CW231" s="47"/>
      <c r="CX231" s="47"/>
      <c r="CY231" s="47"/>
      <c r="CZ231" s="47"/>
      <c r="DA231" s="47"/>
      <c r="DB231" s="47"/>
      <c r="DC231" s="47"/>
      <c r="DD231" s="47"/>
      <c r="DE231" s="47"/>
      <c r="DF231" s="47"/>
      <c r="DG231" s="47"/>
      <c r="DH231" s="47"/>
      <c r="DI231" s="47"/>
      <c r="DJ231" s="47"/>
      <c r="DK231" s="47"/>
      <c r="DL231" s="47"/>
      <c r="DM231" s="47"/>
      <c r="DN231" s="47"/>
      <c r="DO231" s="47"/>
      <c r="DP231" s="47"/>
      <c r="DQ231" s="47"/>
      <c r="DR231" s="47"/>
      <c r="DS231" s="47"/>
      <c r="DT231" s="47"/>
      <c r="DU231" s="47"/>
      <c r="DV231" s="47"/>
      <c r="DW231" s="47"/>
      <c r="DX231" s="47"/>
      <c r="DY231" s="47"/>
      <c r="DZ231" s="47"/>
      <c r="EA231" s="47"/>
      <c r="EB231" s="47"/>
      <c r="EC231" s="47"/>
      <c r="ED231" s="47"/>
      <c r="EE231" s="47"/>
      <c r="EF231" s="47"/>
      <c r="EG231" s="47"/>
      <c r="EH231" s="47"/>
      <c r="EI231" s="47"/>
      <c r="EJ231" s="47"/>
      <c r="EK231" s="47"/>
      <c r="EL231" s="47"/>
      <c r="EM231" s="47"/>
      <c r="EN231" s="47"/>
      <c r="EO231" s="47"/>
      <c r="EP231" s="47"/>
      <c r="EQ231" s="47"/>
      <c r="ER231" s="47"/>
      <c r="ES231" s="47"/>
      <c r="ET231" s="47"/>
      <c r="EU231" s="47"/>
      <c r="EV231" s="47"/>
      <c r="EW231" s="47"/>
      <c r="EX231" s="47"/>
      <c r="EY231" s="47"/>
      <c r="EZ231" s="47"/>
      <c r="FA231" s="47"/>
      <c r="FB231" s="47"/>
      <c r="FC231" s="47"/>
      <c r="FD231" s="47"/>
      <c r="FE231" s="47"/>
      <c r="FF231" s="47"/>
      <c r="FG231" s="47"/>
      <c r="FH231" s="47"/>
      <c r="FI231" s="47"/>
      <c r="FJ231" s="47"/>
      <c r="FK231" s="47"/>
      <c r="FL231" s="47"/>
      <c r="FM231" s="47"/>
      <c r="FN231" s="47"/>
      <c r="FO231" s="47"/>
      <c r="FP231" s="47"/>
      <c r="FQ231" s="47"/>
      <c r="FR231" s="47"/>
      <c r="FS231" s="47"/>
      <c r="FT231" s="47"/>
      <c r="FU231" s="47"/>
      <c r="FV231" s="47"/>
      <c r="FW231" s="47"/>
      <c r="FX231" s="47"/>
      <c r="FY231" s="47"/>
      <c r="FZ231" s="47"/>
      <c r="GA231" s="47"/>
      <c r="GB231" s="47"/>
      <c r="GC231" s="47"/>
      <c r="GD231" s="47"/>
      <c r="GE231" s="47"/>
      <c r="GF231" s="47"/>
      <c r="GG231" s="47"/>
      <c r="GH231" s="47"/>
      <c r="GI231" s="47"/>
      <c r="GJ231" s="47"/>
      <c r="GK231" s="47"/>
      <c r="GL231" s="47"/>
      <c r="GM231" s="47"/>
      <c r="GN231" s="47"/>
      <c r="GO231" s="47"/>
      <c r="GP231" s="47"/>
      <c r="GQ231" s="47"/>
      <c r="GR231" s="47"/>
      <c r="GS231" s="47"/>
      <c r="GT231" s="47"/>
      <c r="GU231" s="47"/>
      <c r="GV231" s="47"/>
      <c r="GW231" s="47"/>
      <c r="GX231" s="47"/>
      <c r="GY231" s="47"/>
      <c r="GZ231" s="47"/>
      <c r="HA231" s="47"/>
      <c r="HB231" s="47"/>
      <c r="HC231" s="47"/>
      <c r="HD231" s="47"/>
      <c r="HE231" s="47"/>
      <c r="HF231" s="47"/>
      <c r="HG231" s="47"/>
      <c r="HH231" s="47"/>
      <c r="HI231" s="47"/>
      <c r="HJ231" s="47"/>
      <c r="HK231" s="47"/>
      <c r="HL231" s="47"/>
      <c r="HM231" s="47"/>
      <c r="HN231" s="47"/>
      <c r="HO231" s="47"/>
      <c r="HP231" s="47"/>
      <c r="HQ231" s="47"/>
      <c r="HR231" s="47"/>
      <c r="HS231" s="47"/>
      <c r="HT231" s="47"/>
      <c r="HU231" s="47"/>
      <c r="HV231" s="47"/>
      <c r="HW231" s="47"/>
      <c r="HX231" s="47"/>
      <c r="HY231" s="47"/>
      <c r="HZ231" s="47"/>
      <c r="IA231" s="47"/>
      <c r="IB231" s="47"/>
      <c r="IC231" s="47"/>
      <c r="ID231" s="47"/>
      <c r="IE231" s="47"/>
      <c r="IF231" s="47"/>
      <c r="IG231" s="47"/>
      <c r="IH231" s="47"/>
      <c r="II231" s="47"/>
      <c r="IJ231" s="47"/>
      <c r="IK231" s="47"/>
      <c r="IL231" s="47"/>
      <c r="IM231" s="47"/>
      <c r="IN231" s="47"/>
      <c r="IO231" s="47"/>
      <c r="IP231" s="47"/>
      <c r="IQ231" s="47"/>
      <c r="IR231" s="47"/>
      <c r="IS231" s="47"/>
      <c r="IT231" s="47"/>
      <c r="IU231" s="47"/>
      <c r="IV231" s="47"/>
      <c r="IW231" s="47"/>
      <c r="IX231" s="47"/>
      <c r="IY231" s="47"/>
      <c r="IZ231" s="47"/>
      <c r="JA231" s="47"/>
      <c r="JB231" s="47"/>
      <c r="JC231" s="47"/>
      <c r="JD231" s="47"/>
      <c r="JE231" s="47"/>
      <c r="JF231" s="47"/>
      <c r="JG231" s="47"/>
      <c r="JH231" s="47"/>
      <c r="JI231" s="47"/>
      <c r="JJ231" s="47"/>
      <c r="JK231" s="47"/>
      <c r="JL231" s="47"/>
      <c r="JM231" s="47"/>
      <c r="JN231" s="47"/>
      <c r="JO231" s="47"/>
      <c r="JP231" s="47"/>
      <c r="JQ231" s="47"/>
      <c r="JR231" s="47"/>
      <c r="JS231" s="47"/>
      <c r="JT231" s="47"/>
      <c r="JU231" s="47"/>
      <c r="JV231" s="47"/>
      <c r="JW231" s="47"/>
      <c r="JX231" s="47"/>
      <c r="JY231" s="47"/>
      <c r="JZ231" s="47"/>
      <c r="KA231" s="47"/>
      <c r="KB231" s="47"/>
      <c r="KC231" s="47"/>
      <c r="KD231" s="47"/>
      <c r="KE231" s="47"/>
      <c r="KF231" s="47"/>
      <c r="KG231" s="47"/>
      <c r="KH231" s="47"/>
      <c r="KI231" s="47"/>
      <c r="KJ231" s="47"/>
      <c r="KK231" s="47"/>
      <c r="KL231" s="47"/>
      <c r="KM231" s="47"/>
      <c r="KN231" s="47"/>
      <c r="KO231" s="47"/>
      <c r="KP231" s="47"/>
      <c r="KQ231" s="47"/>
      <c r="KR231" s="47"/>
      <c r="KS231" s="47"/>
      <c r="KT231" s="47"/>
      <c r="KU231" s="47"/>
      <c r="KV231" s="47"/>
      <c r="KW231" s="47"/>
      <c r="KX231" s="47"/>
      <c r="KY231" s="47"/>
      <c r="KZ231" s="47"/>
      <c r="LA231" s="47"/>
      <c r="LB231" s="47"/>
      <c r="LC231" s="47"/>
      <c r="LD231" s="47"/>
      <c r="LE231" s="47"/>
      <c r="LF231" s="47"/>
      <c r="LG231" s="47"/>
      <c r="LH231" s="47"/>
      <c r="LI231" s="47"/>
      <c r="LJ231" s="47"/>
      <c r="LK231" s="47"/>
      <c r="LL231" s="47"/>
      <c r="LM231" s="47"/>
      <c r="LN231" s="47"/>
      <c r="LO231" s="47"/>
      <c r="LP231" s="47"/>
      <c r="LQ231" s="47"/>
      <c r="LR231" s="47"/>
      <c r="LS231" s="47"/>
      <c r="LT231" s="47"/>
      <c r="LU231" s="47"/>
      <c r="LV231" s="47"/>
      <c r="LW231" s="47"/>
      <c r="LX231" s="47"/>
      <c r="LY231" s="47"/>
      <c r="LZ231" s="47"/>
      <c r="MA231" s="47"/>
      <c r="MB231" s="47"/>
      <c r="MC231" s="47"/>
      <c r="MD231" s="47"/>
      <c r="ME231" s="47"/>
      <c r="MF231" s="47"/>
      <c r="MG231" s="47"/>
      <c r="MH231" s="47"/>
      <c r="MI231" s="47"/>
      <c r="MJ231" s="47"/>
      <c r="MK231" s="47"/>
      <c r="ML231" s="47"/>
      <c r="MM231" s="47"/>
      <c r="MN231" s="47"/>
      <c r="MO231" s="47"/>
      <c r="MP231" s="47"/>
      <c r="MQ231" s="47"/>
      <c r="MR231" s="47"/>
      <c r="MS231" s="47"/>
      <c r="MT231" s="47"/>
      <c r="MU231" s="47"/>
      <c r="MV231" s="47"/>
      <c r="MW231" s="47"/>
      <c r="MX231" s="47"/>
      <c r="MY231" s="47"/>
      <c r="MZ231" s="47"/>
      <c r="NA231" s="47"/>
      <c r="NB231" s="47"/>
      <c r="NC231" s="47"/>
      <c r="ND231" s="47"/>
      <c r="NE231" s="47"/>
      <c r="NF231" s="47"/>
      <c r="NG231" s="47"/>
      <c r="NH231" s="47"/>
      <c r="NI231" s="47"/>
      <c r="NJ231" s="47"/>
      <c r="NK231" s="47"/>
      <c r="NL231" s="47"/>
      <c r="NM231" s="47"/>
      <c r="NN231" s="47"/>
      <c r="NO231" s="47"/>
      <c r="NP231" s="47"/>
      <c r="NQ231" s="47"/>
      <c r="NR231" s="47"/>
      <c r="NS231" s="47"/>
      <c r="NT231" s="47"/>
      <c r="NU231" s="47"/>
      <c r="NV231" s="47"/>
      <c r="NW231" s="47"/>
      <c r="NX231" s="47"/>
      <c r="NY231" s="47"/>
      <c r="NZ231" s="47"/>
      <c r="OA231" s="47"/>
      <c r="OB231" s="47"/>
      <c r="OC231" s="47"/>
      <c r="OD231" s="47"/>
      <c r="OE231" s="47"/>
      <c r="OF231" s="47"/>
      <c r="OG231" s="47"/>
      <c r="OH231" s="47"/>
      <c r="OI231" s="47"/>
      <c r="OJ231" s="47"/>
      <c r="OK231" s="47"/>
      <c r="OL231" s="47"/>
      <c r="OM231" s="47"/>
      <c r="ON231" s="47"/>
      <c r="OO231" s="47"/>
      <c r="OP231" s="47"/>
      <c r="OQ231" s="47"/>
      <c r="OR231" s="47"/>
      <c r="OS231" s="47"/>
      <c r="OT231" s="47"/>
      <c r="OU231" s="47"/>
      <c r="OV231" s="47"/>
      <c r="OW231" s="47"/>
      <c r="OX231" s="47"/>
      <c r="OY231" s="47"/>
      <c r="OZ231" s="47"/>
      <c r="PA231" s="47"/>
      <c r="PB231" s="47"/>
      <c r="PC231" s="47"/>
      <c r="PD231" s="47"/>
      <c r="PE231" s="47"/>
      <c r="PF231" s="47"/>
      <c r="PG231" s="47"/>
      <c r="PH231" s="47"/>
      <c r="PI231" s="47"/>
      <c r="PJ231" s="47"/>
      <c r="PK231" s="47"/>
      <c r="PL231" s="47"/>
      <c r="PM231" s="47"/>
      <c r="PN231" s="47"/>
      <c r="PO231" s="47"/>
      <c r="PP231" s="47"/>
      <c r="PQ231" s="47"/>
      <c r="PR231" s="47"/>
      <c r="PS231" s="47"/>
      <c r="PT231" s="47"/>
      <c r="PU231" s="47"/>
      <c r="PV231" s="47"/>
      <c r="PW231" s="47"/>
      <c r="PX231" s="47"/>
      <c r="PY231" s="47"/>
      <c r="PZ231" s="47"/>
      <c r="QA231" s="47"/>
      <c r="QB231" s="47"/>
      <c r="QC231" s="47"/>
      <c r="QD231" s="47"/>
      <c r="QE231" s="47"/>
      <c r="QF231" s="47"/>
      <c r="QG231" s="47"/>
      <c r="QH231" s="47"/>
      <c r="QI231" s="47"/>
      <c r="QJ231" s="47"/>
      <c r="QK231" s="47"/>
      <c r="QL231" s="47"/>
      <c r="QM231" s="47"/>
      <c r="QN231" s="47"/>
      <c r="QO231" s="47"/>
      <c r="QP231" s="47"/>
      <c r="QQ231" s="47"/>
      <c r="QR231" s="47"/>
      <c r="QS231" s="47"/>
      <c r="QT231" s="47"/>
      <c r="QU231" s="47"/>
      <c r="QV231" s="47"/>
      <c r="QW231" s="47"/>
      <c r="QX231" s="47"/>
      <c r="QY231" s="47"/>
      <c r="QZ231" s="47"/>
      <c r="RA231" s="47"/>
      <c r="RB231" s="47"/>
      <c r="RC231" s="47"/>
      <c r="RD231" s="47"/>
      <c r="RE231" s="47"/>
      <c r="RF231" s="47"/>
      <c r="RG231" s="47"/>
      <c r="RH231" s="47"/>
      <c r="RI231" s="47"/>
      <c r="RJ231" s="47"/>
      <c r="RK231" s="47"/>
      <c r="RL231" s="47"/>
      <c r="RM231" s="47"/>
      <c r="RN231" s="47"/>
      <c r="RO231" s="47"/>
      <c r="RP231" s="47"/>
      <c r="RQ231" s="47"/>
      <c r="RR231" s="47"/>
      <c r="RS231" s="47"/>
      <c r="RT231" s="47"/>
      <c r="RU231" s="47"/>
      <c r="RV231" s="47"/>
      <c r="RW231" s="47"/>
      <c r="RX231" s="47"/>
      <c r="RY231" s="47"/>
      <c r="RZ231" s="47"/>
      <c r="SA231" s="47"/>
      <c r="SB231" s="47"/>
      <c r="SC231" s="47"/>
      <c r="SD231" s="47"/>
      <c r="SE231" s="47"/>
      <c r="SF231" s="47"/>
      <c r="SG231" s="47"/>
      <c r="SH231" s="47"/>
      <c r="SI231" s="47"/>
      <c r="SJ231" s="47"/>
      <c r="SK231" s="47"/>
      <c r="SL231" s="47"/>
      <c r="SM231" s="47"/>
      <c r="SN231" s="47"/>
      <c r="SO231" s="47"/>
      <c r="SP231" s="47"/>
      <c r="SQ231" s="47"/>
      <c r="SR231" s="47"/>
      <c r="SS231" s="47"/>
      <c r="ST231" s="47"/>
      <c r="SU231" s="47"/>
      <c r="SV231" s="47"/>
      <c r="SW231" s="47"/>
      <c r="SX231" s="47"/>
      <c r="SY231" s="47"/>
      <c r="SZ231" s="47"/>
      <c r="TA231" s="47"/>
      <c r="TB231" s="47"/>
      <c r="TC231" s="47"/>
      <c r="TD231" s="47"/>
      <c r="TE231" s="47"/>
      <c r="TF231" s="47"/>
      <c r="TG231" s="47"/>
      <c r="TH231" s="47"/>
      <c r="TI231" s="47"/>
      <c r="TJ231" s="47"/>
      <c r="TK231" s="47"/>
      <c r="TL231" s="47"/>
      <c r="TM231" s="47"/>
      <c r="TN231" s="47"/>
      <c r="TO231" s="47"/>
      <c r="TP231" s="47"/>
      <c r="TQ231" s="47"/>
      <c r="TR231" s="47"/>
      <c r="TS231" s="47"/>
      <c r="TT231" s="47"/>
      <c r="TU231" s="47"/>
      <c r="TV231" s="47"/>
      <c r="TW231" s="47"/>
      <c r="TX231" s="47"/>
      <c r="TY231" s="47"/>
      <c r="TZ231" s="47"/>
      <c r="UA231" s="47"/>
      <c r="UB231" s="47"/>
      <c r="UC231" s="47"/>
      <c r="UD231" s="47"/>
      <c r="UE231" s="47"/>
      <c r="UF231" s="47"/>
      <c r="UG231" s="47"/>
      <c r="UH231" s="47"/>
      <c r="UI231" s="47"/>
      <c r="UJ231" s="47"/>
      <c r="UK231" s="47"/>
      <c r="UL231" s="47"/>
      <c r="UM231" s="47"/>
      <c r="UN231" s="47"/>
      <c r="UO231" s="47"/>
      <c r="UP231" s="47"/>
      <c r="UQ231" s="47"/>
      <c r="UR231" s="47"/>
      <c r="US231" s="47"/>
      <c r="UT231" s="47"/>
      <c r="UU231" s="47"/>
      <c r="UV231" s="47"/>
      <c r="UW231" s="47"/>
      <c r="UX231" s="47"/>
      <c r="UY231" s="47"/>
      <c r="UZ231" s="47"/>
      <c r="VA231" s="47"/>
      <c r="VB231" s="47"/>
      <c r="VC231" s="47"/>
      <c r="VD231" s="47"/>
      <c r="VE231" s="47"/>
      <c r="VF231" s="47"/>
      <c r="VG231" s="47"/>
      <c r="VH231" s="47"/>
      <c r="VI231" s="47"/>
      <c r="VJ231" s="47"/>
      <c r="VK231" s="47"/>
      <c r="VL231" s="47"/>
      <c r="VM231" s="47"/>
      <c r="VN231" s="47"/>
      <c r="VO231" s="47"/>
      <c r="VP231" s="47"/>
      <c r="VQ231" s="47"/>
      <c r="VR231" s="47"/>
      <c r="VS231" s="47"/>
      <c r="VT231" s="47"/>
      <c r="VU231" s="47"/>
      <c r="VV231" s="47"/>
      <c r="VW231" s="47"/>
      <c r="VX231" s="47"/>
      <c r="VY231" s="47"/>
      <c r="VZ231" s="47"/>
      <c r="WA231" s="47"/>
      <c r="WB231" s="47"/>
      <c r="WC231" s="47"/>
      <c r="WD231" s="47"/>
      <c r="WE231" s="47"/>
      <c r="WF231" s="47"/>
      <c r="WG231" s="47"/>
      <c r="WH231" s="47"/>
      <c r="WI231" s="47"/>
      <c r="WJ231" s="47"/>
      <c r="WK231" s="47"/>
      <c r="WL231" s="47"/>
      <c r="WM231" s="47"/>
      <c r="WN231" s="47"/>
      <c r="WO231" s="47"/>
      <c r="WP231" s="47"/>
      <c r="WQ231" s="47"/>
      <c r="WR231" s="47"/>
      <c r="WS231" s="47"/>
      <c r="WT231" s="47"/>
      <c r="WU231" s="47"/>
      <c r="WV231" s="47"/>
      <c r="WW231" s="47"/>
      <c r="WX231" s="47"/>
      <c r="WY231" s="47"/>
      <c r="WZ231" s="47"/>
      <c r="XA231" s="47"/>
      <c r="XB231" s="47"/>
      <c r="XC231" s="47"/>
      <c r="XD231" s="47"/>
      <c r="XE231" s="47"/>
      <c r="XF231" s="47"/>
      <c r="XG231" s="47"/>
      <c r="XH231" s="47"/>
      <c r="XI231" s="47"/>
      <c r="XJ231" s="47"/>
      <c r="XK231" s="47"/>
      <c r="XL231" s="47"/>
      <c r="XM231" s="47"/>
      <c r="XN231" s="47"/>
      <c r="XO231" s="47"/>
      <c r="XP231" s="47"/>
      <c r="XQ231" s="47"/>
      <c r="XR231" s="47"/>
      <c r="XS231" s="47"/>
      <c r="XT231" s="47"/>
      <c r="XU231" s="47"/>
      <c r="XV231" s="47"/>
      <c r="XW231" s="47"/>
      <c r="XX231" s="47"/>
      <c r="XY231" s="47"/>
      <c r="XZ231" s="47"/>
      <c r="YA231" s="47"/>
      <c r="YB231" s="47"/>
      <c r="YC231" s="47"/>
      <c r="YD231" s="47"/>
      <c r="YE231" s="47"/>
      <c r="YF231" s="47"/>
      <c r="YG231" s="47"/>
      <c r="YH231" s="47"/>
      <c r="YI231" s="47"/>
      <c r="YJ231" s="47"/>
      <c r="YK231" s="47"/>
      <c r="YL231" s="47"/>
      <c r="YM231" s="47"/>
      <c r="YN231" s="47"/>
      <c r="YO231" s="47"/>
      <c r="YP231" s="47"/>
      <c r="YQ231" s="47"/>
      <c r="YR231" s="47"/>
    </row>
    <row r="232" spans="1:668" s="80" customFormat="1" ht="15.75" x14ac:dyDescent="0.25">
      <c r="A232" s="98" t="s">
        <v>14</v>
      </c>
      <c r="B232" s="36">
        <v>9</v>
      </c>
      <c r="C232" s="58"/>
      <c r="D232" s="82"/>
      <c r="E232" s="83"/>
      <c r="F232" s="168">
        <f>F223+F224+F225+F226+F227+F228+F229+F230+F231</f>
        <v>384500</v>
      </c>
      <c r="G232" s="168">
        <f>G223+G224+G225+G226+G227+G228+G229+G230+G231</f>
        <v>11035.15</v>
      </c>
      <c r="H232" s="168">
        <f>H223+H226</f>
        <v>1854</v>
      </c>
      <c r="I232" s="168">
        <f>I223+I224+I225+I226+I227+I228+I229+I230+I231</f>
        <v>11688.8</v>
      </c>
      <c r="J232" s="168">
        <f>J223+J224+J225+J226+J227+J228+J229+J230+J231</f>
        <v>225</v>
      </c>
      <c r="K232" s="168">
        <f>K223+K224+K225+K226+K227+K228+K229+K230+K231</f>
        <v>24802.95</v>
      </c>
      <c r="L232" s="194">
        <f>L223+L224+L225+L226+L227+L228+L229+L230+L231</f>
        <v>359697.05</v>
      </c>
      <c r="M232" s="8"/>
      <c r="N232" s="8"/>
      <c r="O232" s="77"/>
      <c r="P232" s="77"/>
      <c r="Q232" s="77"/>
      <c r="R232" s="77"/>
      <c r="S232" s="77"/>
      <c r="T232" s="77"/>
      <c r="U232" s="77"/>
      <c r="V232" s="77"/>
      <c r="W232" s="77"/>
      <c r="X232" s="77"/>
      <c r="Y232" s="77"/>
      <c r="Z232" s="77"/>
      <c r="AA232" s="77"/>
      <c r="AB232" s="77"/>
      <c r="AC232" s="77"/>
      <c r="AD232" s="77"/>
      <c r="AE232" s="77"/>
      <c r="AF232" s="81"/>
      <c r="AG232" s="81"/>
      <c r="AH232" s="81"/>
      <c r="AI232" s="81"/>
      <c r="AJ232" s="81"/>
      <c r="AK232" s="81"/>
      <c r="AL232" s="81"/>
      <c r="AM232" s="81"/>
      <c r="AN232" s="81"/>
      <c r="AO232" s="81"/>
      <c r="AP232" s="81"/>
      <c r="AQ232" s="81"/>
      <c r="AR232" s="81"/>
      <c r="AS232" s="81"/>
      <c r="AT232" s="73"/>
      <c r="AU232" s="73"/>
      <c r="AV232" s="73"/>
      <c r="AW232" s="73"/>
      <c r="AX232" s="73"/>
      <c r="AY232" s="73"/>
      <c r="AZ232" s="73"/>
      <c r="BA232" s="73"/>
      <c r="BB232" s="73"/>
      <c r="BC232" s="73"/>
      <c r="BD232" s="73"/>
      <c r="BE232" s="73"/>
      <c r="BF232" s="73"/>
      <c r="BG232" s="73"/>
      <c r="BH232" s="73"/>
      <c r="BI232" s="73"/>
      <c r="BJ232" s="73"/>
      <c r="BK232" s="73"/>
      <c r="BL232" s="73"/>
      <c r="BM232" s="73"/>
      <c r="BN232" s="73"/>
      <c r="BO232" s="73"/>
      <c r="BP232" s="73"/>
      <c r="BQ232" s="73"/>
      <c r="BR232" s="73"/>
      <c r="BS232" s="73"/>
      <c r="BT232" s="73"/>
      <c r="BU232" s="73"/>
      <c r="BV232" s="73"/>
      <c r="BW232" s="73"/>
      <c r="BX232" s="73"/>
      <c r="BY232" s="73"/>
      <c r="BZ232" s="73"/>
      <c r="CA232" s="73"/>
      <c r="CB232" s="73"/>
      <c r="CC232" s="73"/>
      <c r="CD232" s="73"/>
      <c r="CE232" s="73"/>
      <c r="CF232" s="73"/>
      <c r="CG232" s="73"/>
      <c r="CH232" s="73"/>
      <c r="CI232" s="73"/>
      <c r="CJ232" s="73"/>
      <c r="CK232" s="73"/>
      <c r="CL232" s="73"/>
      <c r="CM232" s="73"/>
      <c r="CN232" s="73"/>
      <c r="CO232" s="73"/>
      <c r="CP232" s="73"/>
      <c r="CQ232" s="73"/>
      <c r="CR232" s="73"/>
      <c r="CS232" s="73"/>
      <c r="CT232" s="73"/>
      <c r="CU232" s="73"/>
      <c r="CV232" s="73"/>
      <c r="CW232" s="73"/>
      <c r="CX232" s="73"/>
      <c r="CY232" s="73"/>
      <c r="CZ232" s="73"/>
      <c r="DA232" s="73"/>
      <c r="DB232" s="73"/>
      <c r="DC232" s="73"/>
      <c r="DD232" s="73"/>
      <c r="DE232" s="73"/>
      <c r="DF232" s="73"/>
      <c r="DG232" s="73"/>
      <c r="DH232" s="73"/>
      <c r="DI232" s="73"/>
      <c r="DJ232" s="73"/>
      <c r="DK232" s="73"/>
      <c r="DL232" s="73"/>
      <c r="DM232" s="73"/>
      <c r="DN232" s="73"/>
      <c r="DO232" s="73"/>
      <c r="DP232" s="73"/>
      <c r="DQ232" s="73"/>
      <c r="DR232" s="73"/>
      <c r="DS232" s="73"/>
      <c r="DT232" s="73"/>
      <c r="DU232" s="73"/>
      <c r="DV232" s="73"/>
      <c r="DW232" s="73"/>
      <c r="DX232" s="73"/>
      <c r="DY232" s="73"/>
      <c r="DZ232" s="73"/>
      <c r="EA232" s="73"/>
      <c r="EB232" s="73"/>
      <c r="EC232" s="73"/>
      <c r="ED232" s="73"/>
      <c r="EE232" s="73"/>
      <c r="EF232" s="73"/>
      <c r="EG232" s="73"/>
      <c r="EH232" s="73"/>
      <c r="EI232" s="73"/>
      <c r="EJ232" s="73"/>
      <c r="EK232" s="73"/>
      <c r="EL232" s="73"/>
      <c r="EM232" s="73"/>
      <c r="EN232" s="73"/>
      <c r="EO232" s="73"/>
      <c r="EP232" s="73"/>
      <c r="EQ232" s="73"/>
      <c r="ER232" s="73"/>
      <c r="ES232" s="73"/>
      <c r="ET232" s="73"/>
      <c r="EU232" s="73"/>
      <c r="EV232" s="73"/>
      <c r="EW232" s="73"/>
      <c r="EX232" s="73"/>
      <c r="EY232" s="73"/>
      <c r="EZ232" s="73"/>
      <c r="FA232" s="73"/>
      <c r="FB232" s="73"/>
      <c r="FC232" s="73"/>
      <c r="FD232" s="73"/>
      <c r="FE232" s="73"/>
      <c r="FF232" s="73"/>
      <c r="FG232" s="73"/>
      <c r="FH232" s="73"/>
      <c r="FI232" s="73"/>
      <c r="FJ232" s="73"/>
      <c r="FK232" s="73"/>
      <c r="FL232" s="73"/>
      <c r="FM232" s="73"/>
      <c r="FN232" s="73"/>
      <c r="FO232" s="73"/>
      <c r="FP232" s="73"/>
      <c r="FQ232" s="73"/>
      <c r="FR232" s="73"/>
      <c r="FS232" s="73"/>
      <c r="FT232" s="73"/>
      <c r="FU232" s="73"/>
      <c r="FV232" s="73"/>
      <c r="FW232" s="73"/>
      <c r="FX232" s="73"/>
      <c r="FY232" s="73"/>
      <c r="FZ232" s="73"/>
      <c r="GA232" s="73"/>
      <c r="GB232" s="73"/>
      <c r="GC232" s="73"/>
      <c r="GD232" s="73"/>
      <c r="GE232" s="73"/>
      <c r="GF232" s="73"/>
      <c r="GG232" s="73"/>
      <c r="GH232" s="73"/>
      <c r="GI232" s="73"/>
      <c r="GJ232" s="73"/>
      <c r="GK232" s="73"/>
      <c r="GL232" s="73"/>
      <c r="GM232" s="73"/>
      <c r="GN232" s="73"/>
      <c r="GO232" s="73"/>
      <c r="GP232" s="73"/>
      <c r="GQ232" s="73"/>
      <c r="GR232" s="73"/>
      <c r="GS232" s="73"/>
      <c r="GT232" s="73"/>
      <c r="GU232" s="73"/>
      <c r="GV232" s="73"/>
      <c r="GW232" s="73"/>
      <c r="GX232" s="73"/>
      <c r="GY232" s="73"/>
      <c r="GZ232" s="73"/>
      <c r="HA232" s="73"/>
      <c r="HB232" s="73"/>
      <c r="HC232" s="73"/>
      <c r="HD232" s="73"/>
      <c r="HE232" s="73"/>
      <c r="HF232" s="73"/>
      <c r="HG232" s="73"/>
      <c r="HH232" s="73"/>
      <c r="HI232" s="73"/>
      <c r="HJ232" s="73"/>
      <c r="HK232" s="73"/>
      <c r="HL232" s="73"/>
      <c r="HM232" s="73"/>
      <c r="HN232" s="73"/>
      <c r="HO232" s="73"/>
      <c r="HP232" s="73"/>
      <c r="HQ232" s="73"/>
      <c r="HR232" s="73"/>
      <c r="HS232" s="73"/>
      <c r="HT232" s="73"/>
      <c r="HU232" s="73"/>
      <c r="HV232" s="73"/>
      <c r="HW232" s="73"/>
      <c r="HX232" s="73"/>
      <c r="HY232" s="73"/>
      <c r="HZ232" s="73"/>
      <c r="IA232" s="73"/>
      <c r="IB232" s="73"/>
      <c r="IC232" s="73"/>
      <c r="ID232" s="73"/>
      <c r="IE232" s="73"/>
      <c r="IF232" s="73"/>
      <c r="IG232" s="73"/>
      <c r="IH232" s="73"/>
      <c r="II232" s="73"/>
      <c r="IJ232" s="73"/>
      <c r="IK232" s="73"/>
      <c r="IL232" s="73"/>
      <c r="IM232" s="73"/>
      <c r="IN232" s="73"/>
      <c r="IO232" s="73"/>
      <c r="IP232" s="73"/>
      <c r="IQ232" s="73"/>
      <c r="IR232" s="73"/>
      <c r="IS232" s="73"/>
      <c r="IT232" s="73"/>
      <c r="IU232" s="73"/>
      <c r="IV232" s="73"/>
      <c r="IW232" s="73"/>
      <c r="IX232" s="73"/>
      <c r="IY232" s="73"/>
      <c r="IZ232" s="73"/>
      <c r="JA232" s="73"/>
      <c r="JB232" s="73"/>
      <c r="JC232" s="73"/>
      <c r="JD232" s="73"/>
      <c r="JE232" s="73"/>
      <c r="JF232" s="73"/>
      <c r="JG232" s="73"/>
      <c r="JH232" s="73"/>
      <c r="JI232" s="73"/>
      <c r="JJ232" s="73"/>
      <c r="JK232" s="73"/>
      <c r="JL232" s="73"/>
      <c r="JM232" s="73"/>
      <c r="JN232" s="73"/>
      <c r="JO232" s="73"/>
      <c r="JP232" s="73"/>
      <c r="JQ232" s="73"/>
      <c r="JR232" s="73"/>
      <c r="JS232" s="73"/>
      <c r="JT232" s="73"/>
      <c r="JU232" s="73"/>
      <c r="JV232" s="73"/>
      <c r="JW232" s="73"/>
      <c r="JX232" s="73"/>
      <c r="JY232" s="73"/>
      <c r="JZ232" s="73"/>
      <c r="KA232" s="73"/>
      <c r="KB232" s="73"/>
      <c r="KC232" s="73"/>
      <c r="KD232" s="73"/>
      <c r="KE232" s="73"/>
      <c r="KF232" s="73"/>
      <c r="KG232" s="73"/>
      <c r="KH232" s="73"/>
      <c r="KI232" s="73"/>
      <c r="KJ232" s="73"/>
      <c r="KK232" s="73"/>
      <c r="KL232" s="73"/>
      <c r="KM232" s="73"/>
      <c r="KN232" s="73"/>
      <c r="KO232" s="73"/>
      <c r="KP232" s="73"/>
      <c r="KQ232" s="73"/>
      <c r="KR232" s="73"/>
      <c r="KS232" s="73"/>
      <c r="KT232" s="73"/>
      <c r="KU232" s="73"/>
      <c r="KV232" s="73"/>
      <c r="KW232" s="73"/>
      <c r="KX232" s="73"/>
      <c r="KY232" s="73"/>
      <c r="KZ232" s="73"/>
      <c r="LA232" s="73"/>
      <c r="LB232" s="73"/>
      <c r="LC232" s="73"/>
      <c r="LD232" s="73"/>
      <c r="LE232" s="73"/>
      <c r="LF232" s="73"/>
      <c r="LG232" s="73"/>
      <c r="LH232" s="73"/>
      <c r="LI232" s="73"/>
      <c r="LJ232" s="73"/>
      <c r="LK232" s="73"/>
      <c r="LL232" s="73"/>
      <c r="LM232" s="73"/>
      <c r="LN232" s="73"/>
      <c r="LO232" s="73"/>
      <c r="LP232" s="73"/>
      <c r="LQ232" s="73"/>
      <c r="LR232" s="73"/>
      <c r="LS232" s="73"/>
      <c r="LT232" s="73"/>
      <c r="LU232" s="73"/>
      <c r="LV232" s="73"/>
      <c r="LW232" s="73"/>
      <c r="LX232" s="73"/>
      <c r="LY232" s="73"/>
      <c r="LZ232" s="73"/>
      <c r="MA232" s="73"/>
      <c r="MB232" s="73"/>
      <c r="MC232" s="73"/>
      <c r="MD232" s="73"/>
      <c r="ME232" s="73"/>
      <c r="MF232" s="73"/>
      <c r="MG232" s="73"/>
      <c r="MH232" s="73"/>
      <c r="MI232" s="73"/>
      <c r="MJ232" s="73"/>
      <c r="MK232" s="73"/>
      <c r="ML232" s="73"/>
      <c r="MM232" s="73"/>
      <c r="MN232" s="73"/>
      <c r="MO232" s="73"/>
      <c r="MP232" s="73"/>
      <c r="MQ232" s="73"/>
      <c r="MR232" s="73"/>
      <c r="MS232" s="73"/>
      <c r="MT232" s="73"/>
      <c r="MU232" s="73"/>
      <c r="MV232" s="73"/>
      <c r="MW232" s="73"/>
      <c r="MX232" s="73"/>
      <c r="MY232" s="73"/>
      <c r="MZ232" s="73"/>
      <c r="NA232" s="73"/>
      <c r="NB232" s="73"/>
      <c r="NC232" s="73"/>
      <c r="ND232" s="73"/>
      <c r="NE232" s="73"/>
      <c r="NF232" s="73"/>
      <c r="NG232" s="73"/>
      <c r="NH232" s="73"/>
      <c r="NI232" s="73"/>
      <c r="NJ232" s="73"/>
      <c r="NK232" s="73"/>
      <c r="NL232" s="73"/>
      <c r="NM232" s="73"/>
      <c r="NN232" s="73"/>
      <c r="NO232" s="73"/>
      <c r="NP232" s="73"/>
      <c r="NQ232" s="73"/>
      <c r="NR232" s="73"/>
      <c r="NS232" s="73"/>
      <c r="NT232" s="73"/>
      <c r="NU232" s="73"/>
      <c r="NV232" s="73"/>
      <c r="NW232" s="73"/>
      <c r="NX232" s="73"/>
      <c r="NY232" s="73"/>
      <c r="NZ232" s="73"/>
      <c r="OA232" s="73"/>
      <c r="OB232" s="73"/>
      <c r="OC232" s="73"/>
      <c r="OD232" s="73"/>
      <c r="OE232" s="73"/>
      <c r="OF232" s="73"/>
      <c r="OG232" s="73"/>
      <c r="OH232" s="73"/>
      <c r="OI232" s="73"/>
      <c r="OJ232" s="73"/>
      <c r="OK232" s="73"/>
      <c r="OL232" s="73"/>
      <c r="OM232" s="73"/>
      <c r="ON232" s="73"/>
      <c r="OO232" s="73"/>
      <c r="OP232" s="73"/>
      <c r="OQ232" s="73"/>
      <c r="OR232" s="73"/>
      <c r="OS232" s="73"/>
      <c r="OT232" s="73"/>
      <c r="OU232" s="73"/>
      <c r="OV232" s="73"/>
      <c r="OW232" s="73"/>
      <c r="OX232" s="73"/>
      <c r="OY232" s="73"/>
      <c r="OZ232" s="73"/>
      <c r="PA232" s="73"/>
      <c r="PB232" s="73"/>
      <c r="PC232" s="73"/>
      <c r="PD232" s="73"/>
      <c r="PE232" s="73"/>
      <c r="PF232" s="73"/>
      <c r="PG232" s="73"/>
      <c r="PH232" s="73"/>
      <c r="PI232" s="73"/>
      <c r="PJ232" s="73"/>
      <c r="PK232" s="73"/>
      <c r="PL232" s="73"/>
      <c r="PM232" s="73"/>
      <c r="PN232" s="73"/>
      <c r="PO232" s="73"/>
      <c r="PP232" s="73"/>
      <c r="PQ232" s="73"/>
      <c r="PR232" s="73"/>
      <c r="PS232" s="73"/>
      <c r="PT232" s="73"/>
      <c r="PU232" s="73"/>
      <c r="PV232" s="73"/>
      <c r="PW232" s="73"/>
      <c r="PX232" s="73"/>
      <c r="PY232" s="73"/>
      <c r="PZ232" s="73"/>
      <c r="QA232" s="73"/>
      <c r="QB232" s="73"/>
      <c r="QC232" s="73"/>
      <c r="QD232" s="73"/>
      <c r="QE232" s="73"/>
      <c r="QF232" s="73"/>
      <c r="QG232" s="73"/>
      <c r="QH232" s="73"/>
      <c r="QI232" s="73"/>
      <c r="QJ232" s="73"/>
      <c r="QK232" s="73"/>
      <c r="QL232" s="73"/>
      <c r="QM232" s="73"/>
      <c r="QN232" s="73"/>
      <c r="QO232" s="73"/>
      <c r="QP232" s="73"/>
      <c r="QQ232" s="73"/>
      <c r="QR232" s="73"/>
      <c r="QS232" s="73"/>
      <c r="QT232" s="73"/>
      <c r="QU232" s="73"/>
      <c r="QV232" s="73"/>
      <c r="QW232" s="73"/>
      <c r="QX232" s="73"/>
      <c r="QY232" s="73"/>
      <c r="QZ232" s="73"/>
      <c r="RA232" s="73"/>
      <c r="RB232" s="73"/>
      <c r="RC232" s="73"/>
      <c r="RD232" s="73"/>
      <c r="RE232" s="73"/>
      <c r="RF232" s="73"/>
      <c r="RG232" s="73"/>
      <c r="RH232" s="73"/>
      <c r="RI232" s="73"/>
      <c r="RJ232" s="73"/>
      <c r="RK232" s="73"/>
      <c r="RL232" s="73"/>
      <c r="RM232" s="73"/>
      <c r="RN232" s="73"/>
      <c r="RO232" s="73"/>
      <c r="RP232" s="73"/>
      <c r="RQ232" s="73"/>
      <c r="RR232" s="73"/>
      <c r="RS232" s="73"/>
      <c r="RT232" s="73"/>
      <c r="RU232" s="73"/>
      <c r="RV232" s="73"/>
      <c r="RW232" s="73"/>
      <c r="RX232" s="73"/>
      <c r="RY232" s="73"/>
      <c r="RZ232" s="73"/>
      <c r="SA232" s="73"/>
      <c r="SB232" s="73"/>
      <c r="SC232" s="73"/>
      <c r="SD232" s="73"/>
      <c r="SE232" s="73"/>
      <c r="SF232" s="73"/>
      <c r="SG232" s="73"/>
      <c r="SH232" s="73"/>
      <c r="SI232" s="73"/>
      <c r="SJ232" s="73"/>
      <c r="SK232" s="73"/>
      <c r="SL232" s="73"/>
      <c r="SM232" s="73"/>
      <c r="SN232" s="73"/>
      <c r="SO232" s="73"/>
      <c r="SP232" s="73"/>
      <c r="SQ232" s="73"/>
      <c r="SR232" s="73"/>
      <c r="SS232" s="73"/>
      <c r="ST232" s="73"/>
      <c r="SU232" s="73"/>
      <c r="SV232" s="73"/>
      <c r="SW232" s="73"/>
      <c r="SX232" s="73"/>
      <c r="SY232" s="73"/>
      <c r="SZ232" s="73"/>
      <c r="TA232" s="73"/>
      <c r="TB232" s="73"/>
      <c r="TC232" s="73"/>
      <c r="TD232" s="73"/>
      <c r="TE232" s="73"/>
      <c r="TF232" s="73"/>
      <c r="TG232" s="73"/>
      <c r="TH232" s="73"/>
      <c r="TI232" s="73"/>
      <c r="TJ232" s="73"/>
      <c r="TK232" s="73"/>
      <c r="TL232" s="73"/>
      <c r="TM232" s="73"/>
      <c r="TN232" s="73"/>
      <c r="TO232" s="73"/>
      <c r="TP232" s="73"/>
      <c r="TQ232" s="73"/>
      <c r="TR232" s="73"/>
      <c r="TS232" s="73"/>
      <c r="TT232" s="73"/>
      <c r="TU232" s="73"/>
      <c r="TV232" s="73"/>
      <c r="TW232" s="73"/>
      <c r="TX232" s="73"/>
      <c r="TY232" s="73"/>
      <c r="TZ232" s="73"/>
      <c r="UA232" s="73"/>
      <c r="UB232" s="73"/>
      <c r="UC232" s="73"/>
      <c r="UD232" s="73"/>
      <c r="UE232" s="73"/>
      <c r="UF232" s="73"/>
      <c r="UG232" s="73"/>
      <c r="UH232" s="73"/>
      <c r="UI232" s="73"/>
      <c r="UJ232" s="73"/>
      <c r="UK232" s="73"/>
      <c r="UL232" s="73"/>
      <c r="UM232" s="73"/>
      <c r="UN232" s="73"/>
      <c r="UO232" s="73"/>
      <c r="UP232" s="73"/>
      <c r="UQ232" s="73"/>
      <c r="UR232" s="73"/>
      <c r="US232" s="73"/>
      <c r="UT232" s="73"/>
      <c r="UU232" s="73"/>
      <c r="UV232" s="73"/>
      <c r="UW232" s="73"/>
      <c r="UX232" s="73"/>
      <c r="UY232" s="73"/>
      <c r="UZ232" s="73"/>
      <c r="VA232" s="73"/>
      <c r="VB232" s="73"/>
      <c r="VC232" s="73"/>
      <c r="VD232" s="73"/>
      <c r="VE232" s="73"/>
      <c r="VF232" s="73"/>
      <c r="VG232" s="73"/>
      <c r="VH232" s="73"/>
      <c r="VI232" s="73"/>
      <c r="VJ232" s="73"/>
      <c r="VK232" s="73"/>
      <c r="VL232" s="73"/>
      <c r="VM232" s="73"/>
      <c r="VN232" s="73"/>
      <c r="VO232" s="73"/>
      <c r="VP232" s="73"/>
      <c r="VQ232" s="73"/>
      <c r="VR232" s="73"/>
      <c r="VS232" s="73"/>
      <c r="VT232" s="73"/>
      <c r="VU232" s="73"/>
      <c r="VV232" s="73"/>
      <c r="VW232" s="73"/>
      <c r="VX232" s="73"/>
      <c r="VY232" s="73"/>
      <c r="VZ232" s="73"/>
      <c r="WA232" s="73"/>
      <c r="WB232" s="73"/>
      <c r="WC232" s="73"/>
      <c r="WD232" s="73"/>
      <c r="WE232" s="73"/>
      <c r="WF232" s="73"/>
      <c r="WG232" s="73"/>
      <c r="WH232" s="73"/>
      <c r="WI232" s="73"/>
      <c r="WJ232" s="73"/>
      <c r="WK232" s="73"/>
      <c r="WL232" s="73"/>
      <c r="WM232" s="73"/>
      <c r="WN232" s="73"/>
      <c r="WO232" s="73"/>
      <c r="WP232" s="73"/>
      <c r="WQ232" s="73"/>
      <c r="WR232" s="73"/>
      <c r="WS232" s="73"/>
      <c r="WT232" s="73"/>
      <c r="WU232" s="73"/>
      <c r="WV232" s="73"/>
      <c r="WW232" s="73"/>
      <c r="WX232" s="73"/>
      <c r="WY232" s="73"/>
      <c r="WZ232" s="73"/>
      <c r="XA232" s="73"/>
      <c r="XB232" s="73"/>
      <c r="XC232" s="73"/>
      <c r="XD232" s="73"/>
      <c r="XE232" s="73"/>
      <c r="XF232" s="73"/>
      <c r="XG232" s="73"/>
      <c r="XH232" s="73"/>
      <c r="XI232" s="73"/>
      <c r="XJ232" s="73"/>
      <c r="XK232" s="73"/>
      <c r="XL232" s="73"/>
      <c r="XM232" s="73"/>
      <c r="XN232" s="73"/>
      <c r="XO232" s="73"/>
      <c r="XP232" s="73"/>
      <c r="XQ232" s="73"/>
      <c r="XR232" s="73"/>
      <c r="XS232" s="73"/>
      <c r="XT232" s="73"/>
      <c r="XU232" s="73"/>
      <c r="XV232" s="73"/>
      <c r="XW232" s="73"/>
      <c r="XX232" s="73"/>
      <c r="XY232" s="73"/>
      <c r="XZ232" s="73"/>
      <c r="YA232" s="73"/>
      <c r="YB232" s="73"/>
      <c r="YC232" s="73"/>
      <c r="YD232" s="73"/>
      <c r="YE232" s="73"/>
      <c r="YF232" s="73"/>
      <c r="YG232" s="73"/>
      <c r="YH232" s="73"/>
      <c r="YI232" s="73"/>
      <c r="YJ232" s="73"/>
      <c r="YK232" s="73"/>
      <c r="YL232" s="73"/>
      <c r="YM232" s="73"/>
      <c r="YN232" s="73"/>
      <c r="YO232" s="73"/>
      <c r="YP232" s="73"/>
      <c r="YQ232" s="73"/>
      <c r="YR232" s="73"/>
    </row>
    <row r="233" spans="1:668" s="8" customFormat="1" ht="15.75" x14ac:dyDescent="0.25">
      <c r="B233" s="75"/>
      <c r="C233" s="76"/>
      <c r="D233" s="76"/>
      <c r="E233" s="55"/>
      <c r="F233" s="143"/>
      <c r="G233" s="143"/>
      <c r="H233" s="143"/>
      <c r="I233" s="143"/>
      <c r="J233" s="143"/>
      <c r="K233" s="143"/>
      <c r="L233" s="190"/>
      <c r="O233" s="77"/>
      <c r="P233" s="77"/>
      <c r="Q233" s="77"/>
      <c r="R233" s="77"/>
      <c r="S233" s="77"/>
      <c r="T233" s="77"/>
      <c r="U233" s="77"/>
      <c r="V233" s="77"/>
      <c r="W233" s="77"/>
      <c r="X233" s="77"/>
      <c r="Y233" s="77"/>
      <c r="Z233" s="77"/>
      <c r="AA233" s="77"/>
      <c r="AB233" s="77"/>
      <c r="AC233" s="77"/>
      <c r="AD233" s="77"/>
      <c r="AE233" s="77"/>
      <c r="AF233" s="77"/>
      <c r="AG233" s="77"/>
      <c r="AH233" s="77"/>
      <c r="AI233" s="77"/>
      <c r="AJ233" s="77"/>
      <c r="AK233" s="77"/>
      <c r="AL233" s="77"/>
      <c r="AM233" s="77"/>
      <c r="AN233" s="77"/>
      <c r="AO233" s="77"/>
      <c r="AP233" s="77"/>
      <c r="AQ233" s="77"/>
      <c r="AR233" s="77"/>
      <c r="AS233" s="77"/>
      <c r="AT233" s="47"/>
      <c r="AU233" s="47"/>
      <c r="AV233" s="47"/>
      <c r="AW233" s="47"/>
      <c r="AX233" s="47"/>
      <c r="AY233" s="47"/>
      <c r="AZ233" s="47"/>
      <c r="BA233" s="47"/>
      <c r="BB233" s="47"/>
      <c r="BC233" s="47"/>
      <c r="BD233" s="47"/>
      <c r="BE233" s="47"/>
      <c r="BF233" s="47"/>
      <c r="BG233" s="47"/>
      <c r="BH233" s="47"/>
      <c r="BI233" s="47"/>
      <c r="BJ233" s="47"/>
      <c r="BK233" s="47"/>
      <c r="BL233" s="47"/>
      <c r="BM233" s="47"/>
      <c r="BN233" s="47"/>
      <c r="BO233" s="47"/>
      <c r="BP233" s="47"/>
      <c r="BQ233" s="47"/>
      <c r="BR233" s="47"/>
      <c r="BS233" s="47"/>
      <c r="BT233" s="47"/>
      <c r="BU233" s="47"/>
      <c r="BV233" s="47"/>
      <c r="BW233" s="47"/>
      <c r="BX233" s="47"/>
      <c r="BY233" s="47"/>
      <c r="BZ233" s="47"/>
      <c r="CA233" s="47"/>
      <c r="CB233" s="47"/>
      <c r="CC233" s="47"/>
      <c r="CD233" s="47"/>
      <c r="CE233" s="47"/>
      <c r="CF233" s="47"/>
      <c r="CG233" s="47"/>
      <c r="CH233" s="47"/>
      <c r="CI233" s="47"/>
      <c r="CJ233" s="47"/>
      <c r="CK233" s="47"/>
      <c r="CL233" s="47"/>
      <c r="CM233" s="47"/>
      <c r="CN233" s="47"/>
      <c r="CO233" s="47"/>
      <c r="CP233" s="47"/>
      <c r="CQ233" s="47"/>
      <c r="CR233" s="47"/>
      <c r="CS233" s="47"/>
      <c r="CT233" s="47"/>
      <c r="CU233" s="47"/>
      <c r="CV233" s="47"/>
      <c r="CW233" s="47"/>
      <c r="CX233" s="47"/>
      <c r="CY233" s="47"/>
      <c r="CZ233" s="47"/>
      <c r="DA233" s="47"/>
      <c r="DB233" s="47"/>
      <c r="DC233" s="47"/>
      <c r="DD233" s="47"/>
      <c r="DE233" s="47"/>
      <c r="DF233" s="47"/>
      <c r="DG233" s="47"/>
      <c r="DH233" s="47"/>
      <c r="DI233" s="47"/>
      <c r="DJ233" s="47"/>
      <c r="DK233" s="47"/>
      <c r="DL233" s="47"/>
      <c r="DM233" s="47"/>
      <c r="DN233" s="47"/>
      <c r="DO233" s="47"/>
      <c r="DP233" s="47"/>
      <c r="DQ233" s="47"/>
      <c r="DR233" s="47"/>
      <c r="DS233" s="47"/>
      <c r="DT233" s="47"/>
      <c r="DU233" s="47"/>
      <c r="DV233" s="47"/>
      <c r="DW233" s="47"/>
      <c r="DX233" s="47"/>
      <c r="DY233" s="47"/>
      <c r="DZ233" s="47"/>
      <c r="EA233" s="47"/>
      <c r="EB233" s="47"/>
      <c r="EC233" s="47"/>
      <c r="ED233" s="47"/>
      <c r="EE233" s="47"/>
      <c r="EF233" s="47"/>
      <c r="EG233" s="47"/>
      <c r="EH233" s="47"/>
      <c r="EI233" s="47"/>
      <c r="EJ233" s="47"/>
      <c r="EK233" s="47"/>
      <c r="EL233" s="47"/>
      <c r="EM233" s="47"/>
      <c r="EN233" s="47"/>
      <c r="EO233" s="47"/>
      <c r="EP233" s="47"/>
      <c r="EQ233" s="47"/>
      <c r="ER233" s="47"/>
      <c r="ES233" s="47"/>
      <c r="ET233" s="47"/>
      <c r="EU233" s="47"/>
      <c r="EV233" s="47"/>
      <c r="EW233" s="47"/>
      <c r="EX233" s="47"/>
      <c r="EY233" s="47"/>
      <c r="EZ233" s="47"/>
      <c r="FA233" s="47"/>
      <c r="FB233" s="47"/>
      <c r="FC233" s="47"/>
      <c r="FD233" s="47"/>
      <c r="FE233" s="47"/>
      <c r="FF233" s="47"/>
      <c r="FG233" s="47"/>
      <c r="FH233" s="47"/>
      <c r="FI233" s="47"/>
      <c r="FJ233" s="47"/>
      <c r="FK233" s="47"/>
      <c r="FL233" s="47"/>
      <c r="FM233" s="47"/>
      <c r="FN233" s="47"/>
      <c r="FO233" s="47"/>
      <c r="FP233" s="47"/>
      <c r="FQ233" s="47"/>
      <c r="FR233" s="47"/>
      <c r="FS233" s="47"/>
      <c r="FT233" s="47"/>
      <c r="FU233" s="47"/>
      <c r="FV233" s="47"/>
      <c r="FW233" s="47"/>
      <c r="FX233" s="47"/>
      <c r="FY233" s="47"/>
      <c r="FZ233" s="47"/>
      <c r="GA233" s="47"/>
      <c r="GB233" s="47"/>
      <c r="GC233" s="47"/>
      <c r="GD233" s="47"/>
      <c r="GE233" s="47"/>
      <c r="GF233" s="47"/>
      <c r="GG233" s="47"/>
      <c r="GH233" s="47"/>
      <c r="GI233" s="47"/>
      <c r="GJ233" s="47"/>
      <c r="GK233" s="47"/>
      <c r="GL233" s="47"/>
      <c r="GM233" s="47"/>
      <c r="GN233" s="47"/>
      <c r="GO233" s="47"/>
      <c r="GP233" s="47"/>
      <c r="GQ233" s="47"/>
      <c r="GR233" s="47"/>
      <c r="GS233" s="47"/>
      <c r="GT233" s="47"/>
      <c r="GU233" s="47"/>
      <c r="GV233" s="47"/>
      <c r="GW233" s="47"/>
      <c r="GX233" s="47"/>
      <c r="GY233" s="47"/>
      <c r="GZ233" s="47"/>
      <c r="HA233" s="47"/>
      <c r="HB233" s="47"/>
      <c r="HC233" s="47"/>
      <c r="HD233" s="47"/>
      <c r="HE233" s="47"/>
      <c r="HF233" s="47"/>
      <c r="HG233" s="47"/>
      <c r="HH233" s="47"/>
      <c r="HI233" s="47"/>
      <c r="HJ233" s="47"/>
      <c r="HK233" s="47"/>
      <c r="HL233" s="47"/>
      <c r="HM233" s="47"/>
      <c r="HN233" s="47"/>
      <c r="HO233" s="47"/>
      <c r="HP233" s="47"/>
      <c r="HQ233" s="47"/>
      <c r="HR233" s="47"/>
      <c r="HS233" s="47"/>
      <c r="HT233" s="47"/>
      <c r="HU233" s="47"/>
      <c r="HV233" s="47"/>
      <c r="HW233" s="47"/>
      <c r="HX233" s="47"/>
      <c r="HY233" s="47"/>
      <c r="HZ233" s="47"/>
      <c r="IA233" s="47"/>
      <c r="IB233" s="47"/>
      <c r="IC233" s="47"/>
      <c r="ID233" s="47"/>
      <c r="IE233" s="47"/>
      <c r="IF233" s="47"/>
      <c r="IG233" s="47"/>
      <c r="IH233" s="47"/>
      <c r="II233" s="47"/>
      <c r="IJ233" s="47"/>
      <c r="IK233" s="47"/>
      <c r="IL233" s="47"/>
      <c r="IM233" s="47"/>
      <c r="IN233" s="47"/>
      <c r="IO233" s="47"/>
      <c r="IP233" s="47"/>
      <c r="IQ233" s="47"/>
      <c r="IR233" s="47"/>
      <c r="IS233" s="47"/>
      <c r="IT233" s="47"/>
      <c r="IU233" s="47"/>
      <c r="IV233" s="47"/>
      <c r="IW233" s="47"/>
      <c r="IX233" s="47"/>
      <c r="IY233" s="47"/>
      <c r="IZ233" s="47"/>
      <c r="JA233" s="47"/>
      <c r="JB233" s="47"/>
      <c r="JC233" s="47"/>
      <c r="JD233" s="47"/>
      <c r="JE233" s="47"/>
      <c r="JF233" s="47"/>
      <c r="JG233" s="47"/>
      <c r="JH233" s="47"/>
      <c r="JI233" s="47"/>
      <c r="JJ233" s="47"/>
      <c r="JK233" s="47"/>
      <c r="JL233" s="47"/>
      <c r="JM233" s="47"/>
      <c r="JN233" s="47"/>
      <c r="JO233" s="47"/>
      <c r="JP233" s="47"/>
      <c r="JQ233" s="47"/>
      <c r="JR233" s="47"/>
      <c r="JS233" s="47"/>
      <c r="JT233" s="47"/>
      <c r="JU233" s="47"/>
      <c r="JV233" s="47"/>
      <c r="JW233" s="47"/>
      <c r="JX233" s="47"/>
      <c r="JY233" s="47"/>
      <c r="JZ233" s="47"/>
      <c r="KA233" s="47"/>
      <c r="KB233" s="47"/>
      <c r="KC233" s="47"/>
      <c r="KD233" s="47"/>
      <c r="KE233" s="47"/>
      <c r="KF233" s="47"/>
      <c r="KG233" s="47"/>
      <c r="KH233" s="47"/>
      <c r="KI233" s="47"/>
      <c r="KJ233" s="47"/>
      <c r="KK233" s="47"/>
      <c r="KL233" s="47"/>
      <c r="KM233" s="47"/>
      <c r="KN233" s="47"/>
      <c r="KO233" s="47"/>
      <c r="KP233" s="47"/>
      <c r="KQ233" s="47"/>
      <c r="KR233" s="47"/>
      <c r="KS233" s="47"/>
      <c r="KT233" s="47"/>
      <c r="KU233" s="47"/>
      <c r="KV233" s="47"/>
      <c r="KW233" s="47"/>
      <c r="KX233" s="47"/>
      <c r="KY233" s="47"/>
      <c r="KZ233" s="47"/>
      <c r="LA233" s="47"/>
      <c r="LB233" s="47"/>
      <c r="LC233" s="47"/>
      <c r="LD233" s="47"/>
      <c r="LE233" s="47"/>
      <c r="LF233" s="47"/>
      <c r="LG233" s="47"/>
      <c r="LH233" s="47"/>
      <c r="LI233" s="47"/>
      <c r="LJ233" s="47"/>
      <c r="LK233" s="47"/>
      <c r="LL233" s="47"/>
      <c r="LM233" s="47"/>
      <c r="LN233" s="47"/>
      <c r="LO233" s="47"/>
      <c r="LP233" s="47"/>
      <c r="LQ233" s="47"/>
      <c r="LR233" s="47"/>
      <c r="LS233" s="47"/>
      <c r="LT233" s="47"/>
      <c r="LU233" s="47"/>
      <c r="LV233" s="47"/>
      <c r="LW233" s="47"/>
      <c r="LX233" s="47"/>
      <c r="LY233" s="47"/>
      <c r="LZ233" s="47"/>
      <c r="MA233" s="47"/>
      <c r="MB233" s="47"/>
      <c r="MC233" s="47"/>
      <c r="MD233" s="47"/>
      <c r="ME233" s="47"/>
      <c r="MF233" s="47"/>
      <c r="MG233" s="47"/>
      <c r="MH233" s="47"/>
      <c r="MI233" s="47"/>
      <c r="MJ233" s="47"/>
      <c r="MK233" s="47"/>
      <c r="ML233" s="47"/>
      <c r="MM233" s="47"/>
      <c r="MN233" s="47"/>
      <c r="MO233" s="47"/>
      <c r="MP233" s="47"/>
      <c r="MQ233" s="47"/>
      <c r="MR233" s="47"/>
      <c r="MS233" s="47"/>
      <c r="MT233" s="47"/>
      <c r="MU233" s="47"/>
      <c r="MV233" s="47"/>
      <c r="MW233" s="47"/>
      <c r="MX233" s="47"/>
      <c r="MY233" s="47"/>
      <c r="MZ233" s="47"/>
      <c r="NA233" s="47"/>
      <c r="NB233" s="47"/>
      <c r="NC233" s="47"/>
      <c r="ND233" s="47"/>
      <c r="NE233" s="47"/>
      <c r="NF233" s="47"/>
      <c r="NG233" s="47"/>
      <c r="NH233" s="47"/>
      <c r="NI233" s="47"/>
      <c r="NJ233" s="47"/>
      <c r="NK233" s="47"/>
      <c r="NL233" s="47"/>
      <c r="NM233" s="47"/>
      <c r="NN233" s="47"/>
      <c r="NO233" s="47"/>
      <c r="NP233" s="47"/>
      <c r="NQ233" s="47"/>
      <c r="NR233" s="47"/>
      <c r="NS233" s="47"/>
      <c r="NT233" s="47"/>
      <c r="NU233" s="47"/>
      <c r="NV233" s="47"/>
      <c r="NW233" s="47"/>
      <c r="NX233" s="47"/>
      <c r="NY233" s="47"/>
      <c r="NZ233" s="47"/>
      <c r="OA233" s="47"/>
      <c r="OB233" s="47"/>
      <c r="OC233" s="47"/>
      <c r="OD233" s="47"/>
      <c r="OE233" s="47"/>
      <c r="OF233" s="47"/>
      <c r="OG233" s="47"/>
      <c r="OH233" s="47"/>
      <c r="OI233" s="47"/>
      <c r="OJ233" s="47"/>
      <c r="OK233" s="47"/>
      <c r="OL233" s="47"/>
      <c r="OM233" s="47"/>
      <c r="ON233" s="47"/>
      <c r="OO233" s="47"/>
      <c r="OP233" s="47"/>
      <c r="OQ233" s="47"/>
      <c r="OR233" s="47"/>
      <c r="OS233" s="47"/>
      <c r="OT233" s="47"/>
      <c r="OU233" s="47"/>
      <c r="OV233" s="47"/>
      <c r="OW233" s="47"/>
      <c r="OX233" s="47"/>
      <c r="OY233" s="47"/>
      <c r="OZ233" s="47"/>
      <c r="PA233" s="47"/>
      <c r="PB233" s="47"/>
      <c r="PC233" s="47"/>
      <c r="PD233" s="47"/>
      <c r="PE233" s="47"/>
      <c r="PF233" s="47"/>
      <c r="PG233" s="47"/>
      <c r="PH233" s="47"/>
      <c r="PI233" s="47"/>
      <c r="PJ233" s="47"/>
      <c r="PK233" s="47"/>
      <c r="PL233" s="47"/>
      <c r="PM233" s="47"/>
      <c r="PN233" s="47"/>
      <c r="PO233" s="47"/>
      <c r="PP233" s="47"/>
      <c r="PQ233" s="47"/>
      <c r="PR233" s="47"/>
      <c r="PS233" s="47"/>
      <c r="PT233" s="47"/>
      <c r="PU233" s="47"/>
      <c r="PV233" s="47"/>
      <c r="PW233" s="47"/>
      <c r="PX233" s="47"/>
      <c r="PY233" s="47"/>
      <c r="PZ233" s="47"/>
      <c r="QA233" s="47"/>
      <c r="QB233" s="47"/>
      <c r="QC233" s="47"/>
      <c r="QD233" s="47"/>
      <c r="QE233" s="47"/>
      <c r="QF233" s="47"/>
      <c r="QG233" s="47"/>
      <c r="QH233" s="47"/>
      <c r="QI233" s="47"/>
      <c r="QJ233" s="47"/>
      <c r="QK233" s="47"/>
      <c r="QL233" s="47"/>
      <c r="QM233" s="47"/>
      <c r="QN233" s="47"/>
      <c r="QO233" s="47"/>
      <c r="QP233" s="47"/>
      <c r="QQ233" s="47"/>
      <c r="QR233" s="47"/>
      <c r="QS233" s="47"/>
      <c r="QT233" s="47"/>
      <c r="QU233" s="47"/>
      <c r="QV233" s="47"/>
      <c r="QW233" s="47"/>
      <c r="QX233" s="47"/>
      <c r="QY233" s="47"/>
      <c r="QZ233" s="47"/>
      <c r="RA233" s="47"/>
      <c r="RB233" s="47"/>
      <c r="RC233" s="47"/>
      <c r="RD233" s="47"/>
      <c r="RE233" s="47"/>
      <c r="RF233" s="47"/>
      <c r="RG233" s="47"/>
      <c r="RH233" s="47"/>
      <c r="RI233" s="47"/>
      <c r="RJ233" s="47"/>
      <c r="RK233" s="47"/>
      <c r="RL233" s="47"/>
      <c r="RM233" s="47"/>
      <c r="RN233" s="47"/>
      <c r="RO233" s="47"/>
      <c r="RP233" s="47"/>
      <c r="RQ233" s="47"/>
      <c r="RR233" s="47"/>
      <c r="RS233" s="47"/>
      <c r="RT233" s="47"/>
      <c r="RU233" s="47"/>
      <c r="RV233" s="47"/>
      <c r="RW233" s="47"/>
      <c r="RX233" s="47"/>
      <c r="RY233" s="47"/>
      <c r="RZ233" s="47"/>
      <c r="SA233" s="47"/>
      <c r="SB233" s="47"/>
      <c r="SC233" s="47"/>
      <c r="SD233" s="47"/>
      <c r="SE233" s="47"/>
      <c r="SF233" s="47"/>
      <c r="SG233" s="47"/>
      <c r="SH233" s="47"/>
      <c r="SI233" s="47"/>
      <c r="SJ233" s="47"/>
      <c r="SK233" s="47"/>
      <c r="SL233" s="47"/>
      <c r="SM233" s="47"/>
      <c r="SN233" s="47"/>
      <c r="SO233" s="47"/>
      <c r="SP233" s="47"/>
      <c r="SQ233" s="47"/>
      <c r="SR233" s="47"/>
      <c r="SS233" s="47"/>
      <c r="ST233" s="47"/>
      <c r="SU233" s="47"/>
      <c r="SV233" s="47"/>
      <c r="SW233" s="47"/>
      <c r="SX233" s="47"/>
      <c r="SY233" s="47"/>
      <c r="SZ233" s="47"/>
      <c r="TA233" s="47"/>
      <c r="TB233" s="47"/>
      <c r="TC233" s="47"/>
      <c r="TD233" s="47"/>
      <c r="TE233" s="47"/>
      <c r="TF233" s="47"/>
      <c r="TG233" s="47"/>
      <c r="TH233" s="47"/>
      <c r="TI233" s="47"/>
      <c r="TJ233" s="47"/>
      <c r="TK233" s="47"/>
      <c r="TL233" s="47"/>
      <c r="TM233" s="47"/>
      <c r="TN233" s="47"/>
      <c r="TO233" s="47"/>
      <c r="TP233" s="47"/>
      <c r="TQ233" s="47"/>
      <c r="TR233" s="47"/>
      <c r="TS233" s="47"/>
      <c r="TT233" s="47"/>
      <c r="TU233" s="47"/>
      <c r="TV233" s="47"/>
      <c r="TW233" s="47"/>
      <c r="TX233" s="47"/>
      <c r="TY233" s="47"/>
      <c r="TZ233" s="47"/>
      <c r="UA233" s="47"/>
      <c r="UB233" s="47"/>
      <c r="UC233" s="47"/>
      <c r="UD233" s="47"/>
      <c r="UE233" s="47"/>
      <c r="UF233" s="47"/>
      <c r="UG233" s="47"/>
      <c r="UH233" s="47"/>
      <c r="UI233" s="47"/>
      <c r="UJ233" s="47"/>
      <c r="UK233" s="47"/>
      <c r="UL233" s="47"/>
      <c r="UM233" s="47"/>
      <c r="UN233" s="47"/>
      <c r="UO233" s="47"/>
      <c r="UP233" s="47"/>
      <c r="UQ233" s="47"/>
      <c r="UR233" s="47"/>
      <c r="US233" s="47"/>
      <c r="UT233" s="47"/>
      <c r="UU233" s="47"/>
      <c r="UV233" s="47"/>
      <c r="UW233" s="47"/>
      <c r="UX233" s="47"/>
      <c r="UY233" s="47"/>
      <c r="UZ233" s="47"/>
      <c r="VA233" s="47"/>
      <c r="VB233" s="47"/>
      <c r="VC233" s="47"/>
      <c r="VD233" s="47"/>
      <c r="VE233" s="47"/>
      <c r="VF233" s="47"/>
      <c r="VG233" s="47"/>
      <c r="VH233" s="47"/>
      <c r="VI233" s="47"/>
      <c r="VJ233" s="47"/>
      <c r="VK233" s="47"/>
      <c r="VL233" s="47"/>
      <c r="VM233" s="47"/>
      <c r="VN233" s="47"/>
      <c r="VO233" s="47"/>
      <c r="VP233" s="47"/>
      <c r="VQ233" s="47"/>
      <c r="VR233" s="47"/>
      <c r="VS233" s="47"/>
      <c r="VT233" s="47"/>
      <c r="VU233" s="47"/>
      <c r="VV233" s="47"/>
      <c r="VW233" s="47"/>
      <c r="VX233" s="47"/>
      <c r="VY233" s="47"/>
      <c r="VZ233" s="47"/>
      <c r="WA233" s="47"/>
      <c r="WB233" s="47"/>
      <c r="WC233" s="47"/>
      <c r="WD233" s="47"/>
      <c r="WE233" s="47"/>
      <c r="WF233" s="47"/>
      <c r="WG233" s="47"/>
      <c r="WH233" s="47"/>
      <c r="WI233" s="47"/>
      <c r="WJ233" s="47"/>
      <c r="WK233" s="47"/>
      <c r="WL233" s="47"/>
      <c r="WM233" s="47"/>
      <c r="WN233" s="47"/>
      <c r="WO233" s="47"/>
      <c r="WP233" s="47"/>
      <c r="WQ233" s="47"/>
      <c r="WR233" s="47"/>
      <c r="WS233" s="47"/>
      <c r="WT233" s="47"/>
      <c r="WU233" s="47"/>
      <c r="WV233" s="47"/>
      <c r="WW233" s="47"/>
      <c r="WX233" s="47"/>
      <c r="WY233" s="47"/>
      <c r="WZ233" s="47"/>
      <c r="XA233" s="47"/>
      <c r="XB233" s="47"/>
      <c r="XC233" s="47"/>
      <c r="XD233" s="47"/>
      <c r="XE233" s="47"/>
      <c r="XF233" s="47"/>
      <c r="XG233" s="47"/>
      <c r="XH233" s="47"/>
      <c r="XI233" s="47"/>
      <c r="XJ233" s="47"/>
      <c r="XK233" s="47"/>
      <c r="XL233" s="47"/>
      <c r="XM233" s="47"/>
      <c r="XN233" s="47"/>
      <c r="XO233" s="47"/>
      <c r="XP233" s="47"/>
      <c r="XQ233" s="47"/>
      <c r="XR233" s="47"/>
      <c r="XS233" s="47"/>
      <c r="XT233" s="47"/>
      <c r="XU233" s="47"/>
      <c r="XV233" s="47"/>
      <c r="XW233" s="47"/>
      <c r="XX233" s="47"/>
      <c r="XY233" s="47"/>
      <c r="XZ233" s="47"/>
      <c r="YA233" s="47"/>
      <c r="YB233" s="47"/>
      <c r="YC233" s="47"/>
      <c r="YD233" s="47"/>
      <c r="YE233" s="47"/>
      <c r="YF233" s="47"/>
      <c r="YG233" s="47"/>
      <c r="YH233" s="47"/>
      <c r="YI233" s="47"/>
      <c r="YJ233" s="47"/>
      <c r="YK233" s="47"/>
      <c r="YL233" s="47"/>
      <c r="YM233" s="47"/>
      <c r="YN233" s="47"/>
      <c r="YO233" s="47"/>
      <c r="YP233" s="47"/>
      <c r="YQ233" s="47"/>
      <c r="YR233" s="47"/>
    </row>
    <row r="234" spans="1:668" s="8" customFormat="1" ht="15.75" x14ac:dyDescent="0.25">
      <c r="A234" s="78" t="s">
        <v>92</v>
      </c>
      <c r="B234" s="75"/>
      <c r="C234" s="76"/>
      <c r="D234" s="76"/>
      <c r="E234" s="55"/>
      <c r="F234" s="143"/>
      <c r="G234" s="143"/>
      <c r="H234" s="143"/>
      <c r="I234" s="143"/>
      <c r="J234" s="143"/>
      <c r="K234" s="143"/>
      <c r="L234" s="190"/>
      <c r="M234" s="15"/>
      <c r="N234" s="15"/>
      <c r="O234" s="87"/>
      <c r="P234" s="87"/>
      <c r="Q234" s="87"/>
      <c r="R234" s="87"/>
      <c r="S234" s="87"/>
      <c r="T234" s="87"/>
      <c r="U234" s="87"/>
      <c r="V234" s="87"/>
      <c r="W234" s="87"/>
      <c r="X234" s="87"/>
      <c r="Y234" s="87"/>
      <c r="Z234" s="87"/>
      <c r="AA234" s="87"/>
      <c r="AB234" s="87"/>
      <c r="AC234" s="87"/>
      <c r="AD234" s="87"/>
      <c r="AE234" s="87"/>
      <c r="AF234" s="87"/>
      <c r="AG234" s="87"/>
      <c r="AH234" s="87"/>
      <c r="AI234" s="87"/>
      <c r="AJ234" s="87"/>
      <c r="AK234" s="87"/>
      <c r="AL234" s="87"/>
      <c r="AM234" s="87"/>
      <c r="AN234" s="87"/>
      <c r="AO234" s="87"/>
      <c r="AP234" s="87"/>
      <c r="AQ234" s="77"/>
      <c r="AR234" s="77"/>
      <c r="AS234" s="77"/>
      <c r="AT234" s="47"/>
      <c r="AU234" s="47"/>
      <c r="AV234" s="47"/>
      <c r="AW234" s="47"/>
      <c r="AX234" s="47"/>
      <c r="AY234" s="47"/>
      <c r="AZ234" s="47"/>
      <c r="BA234" s="47"/>
      <c r="BB234" s="47"/>
      <c r="BC234" s="47"/>
      <c r="BD234" s="47"/>
      <c r="BE234" s="47"/>
      <c r="BF234" s="47"/>
      <c r="BG234" s="47"/>
      <c r="BH234" s="47"/>
      <c r="BI234" s="47"/>
      <c r="BJ234" s="47"/>
      <c r="BK234" s="47"/>
      <c r="BL234" s="47"/>
      <c r="BM234" s="47"/>
      <c r="BN234" s="47"/>
      <c r="BO234" s="47"/>
      <c r="BP234" s="47"/>
      <c r="BQ234" s="47"/>
      <c r="BR234" s="47"/>
      <c r="BS234" s="47"/>
      <c r="BT234" s="47"/>
      <c r="BU234" s="47"/>
      <c r="BV234" s="47"/>
      <c r="BW234" s="47"/>
      <c r="BX234" s="47"/>
      <c r="BY234" s="47"/>
      <c r="BZ234" s="47"/>
      <c r="CA234" s="47"/>
      <c r="CB234" s="47"/>
      <c r="CC234" s="47"/>
      <c r="CD234" s="47"/>
      <c r="CE234" s="47"/>
      <c r="CF234" s="47"/>
      <c r="CG234" s="47"/>
      <c r="CH234" s="47"/>
      <c r="CI234" s="47"/>
      <c r="CJ234" s="47"/>
      <c r="CK234" s="47"/>
      <c r="CL234" s="47"/>
      <c r="CM234" s="47"/>
      <c r="CN234" s="47"/>
      <c r="CO234" s="47"/>
      <c r="CP234" s="47"/>
      <c r="CQ234" s="47"/>
      <c r="CR234" s="47"/>
      <c r="CS234" s="47"/>
      <c r="CT234" s="47"/>
      <c r="CU234" s="47"/>
      <c r="CV234" s="47"/>
      <c r="CW234" s="47"/>
      <c r="CX234" s="47"/>
      <c r="CY234" s="47"/>
      <c r="CZ234" s="47"/>
      <c r="DA234" s="47"/>
      <c r="DB234" s="47"/>
      <c r="DC234" s="47"/>
      <c r="DD234" s="47"/>
      <c r="DE234" s="47"/>
      <c r="DF234" s="47"/>
      <c r="DG234" s="47"/>
      <c r="DH234" s="47"/>
      <c r="DI234" s="47"/>
      <c r="DJ234" s="47"/>
      <c r="DK234" s="47"/>
      <c r="DL234" s="47"/>
      <c r="DM234" s="47"/>
      <c r="DN234" s="47"/>
      <c r="DO234" s="47"/>
      <c r="DP234" s="47"/>
      <c r="DQ234" s="47"/>
      <c r="DR234" s="47"/>
      <c r="DS234" s="47"/>
      <c r="DT234" s="47"/>
      <c r="DU234" s="47"/>
      <c r="DV234" s="47"/>
      <c r="DW234" s="47"/>
      <c r="DX234" s="47"/>
      <c r="DY234" s="47"/>
      <c r="DZ234" s="47"/>
      <c r="EA234" s="47"/>
      <c r="EB234" s="47"/>
      <c r="EC234" s="47"/>
      <c r="ED234" s="47"/>
      <c r="EE234" s="47"/>
      <c r="EF234" s="47"/>
      <c r="EG234" s="47"/>
      <c r="EH234" s="47"/>
      <c r="EI234" s="47"/>
      <c r="EJ234" s="47"/>
      <c r="EK234" s="47"/>
      <c r="EL234" s="47"/>
      <c r="EM234" s="47"/>
      <c r="EN234" s="47"/>
      <c r="EO234" s="47"/>
      <c r="EP234" s="47"/>
      <c r="EQ234" s="47"/>
      <c r="ER234" s="47"/>
      <c r="ES234" s="47"/>
      <c r="ET234" s="47"/>
      <c r="EU234" s="47"/>
      <c r="EV234" s="47"/>
      <c r="EW234" s="47"/>
      <c r="EX234" s="47"/>
      <c r="EY234" s="47"/>
      <c r="EZ234" s="47"/>
      <c r="FA234" s="47"/>
      <c r="FB234" s="47"/>
      <c r="FC234" s="47"/>
      <c r="FD234" s="47"/>
      <c r="FE234" s="47"/>
      <c r="FF234" s="47"/>
      <c r="FG234" s="47"/>
      <c r="FH234" s="47"/>
      <c r="FI234" s="47"/>
      <c r="FJ234" s="47"/>
      <c r="FK234" s="47"/>
      <c r="FL234" s="47"/>
      <c r="FM234" s="47"/>
      <c r="FN234" s="47"/>
      <c r="FO234" s="47"/>
      <c r="FP234" s="47"/>
      <c r="FQ234" s="47"/>
      <c r="FR234" s="47"/>
      <c r="FS234" s="47"/>
      <c r="FT234" s="47"/>
      <c r="FU234" s="47"/>
      <c r="FV234" s="47"/>
      <c r="FW234" s="47"/>
      <c r="FX234" s="47"/>
      <c r="FY234" s="47"/>
      <c r="FZ234" s="47"/>
      <c r="GA234" s="47"/>
      <c r="GB234" s="47"/>
      <c r="GC234" s="47"/>
      <c r="GD234" s="47"/>
      <c r="GE234" s="47"/>
      <c r="GF234" s="47"/>
      <c r="GG234" s="47"/>
      <c r="GH234" s="47"/>
      <c r="GI234" s="47"/>
      <c r="GJ234" s="47"/>
      <c r="GK234" s="47"/>
      <c r="GL234" s="47"/>
      <c r="GM234" s="47"/>
      <c r="GN234" s="47"/>
      <c r="GO234" s="47"/>
      <c r="GP234" s="47"/>
      <c r="GQ234" s="47"/>
      <c r="GR234" s="47"/>
      <c r="GS234" s="47"/>
      <c r="GT234" s="47"/>
      <c r="GU234" s="47"/>
      <c r="GV234" s="47"/>
      <c r="GW234" s="47"/>
      <c r="GX234" s="47"/>
      <c r="GY234" s="47"/>
      <c r="GZ234" s="47"/>
      <c r="HA234" s="47"/>
      <c r="HB234" s="47"/>
      <c r="HC234" s="47"/>
      <c r="HD234" s="47"/>
      <c r="HE234" s="47"/>
      <c r="HF234" s="47"/>
      <c r="HG234" s="47"/>
      <c r="HH234" s="47"/>
      <c r="HI234" s="47"/>
      <c r="HJ234" s="47"/>
      <c r="HK234" s="47"/>
      <c r="HL234" s="47"/>
      <c r="HM234" s="47"/>
      <c r="HN234" s="47"/>
      <c r="HO234" s="47"/>
      <c r="HP234" s="47"/>
      <c r="HQ234" s="47"/>
      <c r="HR234" s="47"/>
      <c r="HS234" s="47"/>
      <c r="HT234" s="47"/>
      <c r="HU234" s="47"/>
      <c r="HV234" s="47"/>
      <c r="HW234" s="47"/>
      <c r="HX234" s="47"/>
      <c r="HY234" s="47"/>
      <c r="HZ234" s="47"/>
      <c r="IA234" s="47"/>
      <c r="IB234" s="47"/>
      <c r="IC234" s="47"/>
      <c r="ID234" s="47"/>
      <c r="IE234" s="47"/>
      <c r="IF234" s="47"/>
      <c r="IG234" s="47"/>
      <c r="IH234" s="47"/>
      <c r="II234" s="47"/>
      <c r="IJ234" s="47"/>
      <c r="IK234" s="47"/>
      <c r="IL234" s="47"/>
      <c r="IM234" s="47"/>
      <c r="IN234" s="47"/>
      <c r="IO234" s="47"/>
      <c r="IP234" s="47"/>
      <c r="IQ234" s="47"/>
      <c r="IR234" s="47"/>
      <c r="IS234" s="47"/>
      <c r="IT234" s="47"/>
      <c r="IU234" s="47"/>
      <c r="IV234" s="47"/>
      <c r="IW234" s="47"/>
      <c r="IX234" s="47"/>
      <c r="IY234" s="47"/>
      <c r="IZ234" s="47"/>
      <c r="JA234" s="47"/>
      <c r="JB234" s="47"/>
      <c r="JC234" s="47"/>
      <c r="JD234" s="47"/>
      <c r="JE234" s="47"/>
      <c r="JF234" s="47"/>
      <c r="JG234" s="47"/>
      <c r="JH234" s="47"/>
      <c r="JI234" s="47"/>
      <c r="JJ234" s="47"/>
      <c r="JK234" s="47"/>
      <c r="JL234" s="47"/>
      <c r="JM234" s="47"/>
      <c r="JN234" s="47"/>
      <c r="JO234" s="47"/>
      <c r="JP234" s="47"/>
      <c r="JQ234" s="47"/>
      <c r="JR234" s="47"/>
      <c r="JS234" s="47"/>
      <c r="JT234" s="47"/>
      <c r="JU234" s="47"/>
      <c r="JV234" s="47"/>
      <c r="JW234" s="47"/>
      <c r="JX234" s="47"/>
      <c r="JY234" s="47"/>
      <c r="JZ234" s="47"/>
      <c r="KA234" s="47"/>
      <c r="KB234" s="47"/>
      <c r="KC234" s="47"/>
      <c r="KD234" s="47"/>
      <c r="KE234" s="47"/>
      <c r="KF234" s="47"/>
      <c r="KG234" s="47"/>
      <c r="KH234" s="47"/>
      <c r="KI234" s="47"/>
      <c r="KJ234" s="47"/>
      <c r="KK234" s="47"/>
      <c r="KL234" s="47"/>
      <c r="KM234" s="47"/>
      <c r="KN234" s="47"/>
      <c r="KO234" s="47"/>
      <c r="KP234" s="47"/>
      <c r="KQ234" s="47"/>
      <c r="KR234" s="47"/>
      <c r="KS234" s="47"/>
      <c r="KT234" s="47"/>
      <c r="KU234" s="47"/>
      <c r="KV234" s="47"/>
      <c r="KW234" s="47"/>
      <c r="KX234" s="47"/>
      <c r="KY234" s="47"/>
      <c r="KZ234" s="47"/>
      <c r="LA234" s="47"/>
      <c r="LB234" s="47"/>
      <c r="LC234" s="47"/>
      <c r="LD234" s="47"/>
      <c r="LE234" s="47"/>
      <c r="LF234" s="47"/>
      <c r="LG234" s="47"/>
      <c r="LH234" s="47"/>
      <c r="LI234" s="47"/>
      <c r="LJ234" s="47"/>
      <c r="LK234" s="47"/>
      <c r="LL234" s="47"/>
      <c r="LM234" s="47"/>
      <c r="LN234" s="47"/>
      <c r="LO234" s="47"/>
      <c r="LP234" s="47"/>
      <c r="LQ234" s="47"/>
      <c r="LR234" s="47"/>
      <c r="LS234" s="47"/>
      <c r="LT234" s="47"/>
      <c r="LU234" s="47"/>
      <c r="LV234" s="47"/>
      <c r="LW234" s="47"/>
      <c r="LX234" s="47"/>
      <c r="LY234" s="47"/>
      <c r="LZ234" s="47"/>
      <c r="MA234" s="47"/>
      <c r="MB234" s="47"/>
      <c r="MC234" s="47"/>
      <c r="MD234" s="47"/>
      <c r="ME234" s="47"/>
      <c r="MF234" s="47"/>
      <c r="MG234" s="47"/>
      <c r="MH234" s="47"/>
      <c r="MI234" s="47"/>
      <c r="MJ234" s="47"/>
      <c r="MK234" s="47"/>
      <c r="ML234" s="47"/>
      <c r="MM234" s="47"/>
      <c r="MN234" s="47"/>
      <c r="MO234" s="47"/>
      <c r="MP234" s="47"/>
      <c r="MQ234" s="47"/>
      <c r="MR234" s="47"/>
      <c r="MS234" s="47"/>
      <c r="MT234" s="47"/>
      <c r="MU234" s="47"/>
      <c r="MV234" s="47"/>
      <c r="MW234" s="47"/>
      <c r="MX234" s="47"/>
      <c r="MY234" s="47"/>
      <c r="MZ234" s="47"/>
      <c r="NA234" s="47"/>
      <c r="NB234" s="47"/>
      <c r="NC234" s="47"/>
      <c r="ND234" s="47"/>
      <c r="NE234" s="47"/>
      <c r="NF234" s="47"/>
      <c r="NG234" s="47"/>
      <c r="NH234" s="47"/>
      <c r="NI234" s="47"/>
      <c r="NJ234" s="47"/>
      <c r="NK234" s="47"/>
      <c r="NL234" s="47"/>
      <c r="NM234" s="47"/>
      <c r="NN234" s="47"/>
      <c r="NO234" s="47"/>
      <c r="NP234" s="47"/>
      <c r="NQ234" s="47"/>
      <c r="NR234" s="47"/>
      <c r="NS234" s="47"/>
      <c r="NT234" s="47"/>
      <c r="NU234" s="47"/>
      <c r="NV234" s="47"/>
      <c r="NW234" s="47"/>
      <c r="NX234" s="47"/>
      <c r="NY234" s="47"/>
      <c r="NZ234" s="47"/>
      <c r="OA234" s="47"/>
      <c r="OB234" s="47"/>
      <c r="OC234" s="47"/>
      <c r="OD234" s="47"/>
      <c r="OE234" s="47"/>
      <c r="OF234" s="47"/>
      <c r="OG234" s="47"/>
      <c r="OH234" s="47"/>
      <c r="OI234" s="47"/>
      <c r="OJ234" s="47"/>
      <c r="OK234" s="47"/>
      <c r="OL234" s="47"/>
      <c r="OM234" s="47"/>
      <c r="ON234" s="47"/>
      <c r="OO234" s="47"/>
      <c r="OP234" s="47"/>
      <c r="OQ234" s="47"/>
      <c r="OR234" s="47"/>
      <c r="OS234" s="47"/>
      <c r="OT234" s="47"/>
      <c r="OU234" s="47"/>
      <c r="OV234" s="47"/>
      <c r="OW234" s="47"/>
      <c r="OX234" s="47"/>
      <c r="OY234" s="47"/>
      <c r="OZ234" s="47"/>
      <c r="PA234" s="47"/>
      <c r="PB234" s="47"/>
      <c r="PC234" s="47"/>
      <c r="PD234" s="47"/>
      <c r="PE234" s="47"/>
      <c r="PF234" s="47"/>
      <c r="PG234" s="47"/>
      <c r="PH234" s="47"/>
      <c r="PI234" s="47"/>
      <c r="PJ234" s="47"/>
      <c r="PK234" s="47"/>
      <c r="PL234" s="47"/>
      <c r="PM234" s="47"/>
      <c r="PN234" s="47"/>
      <c r="PO234" s="47"/>
      <c r="PP234" s="47"/>
      <c r="PQ234" s="47"/>
      <c r="PR234" s="47"/>
      <c r="PS234" s="47"/>
      <c r="PT234" s="47"/>
      <c r="PU234" s="47"/>
      <c r="PV234" s="47"/>
      <c r="PW234" s="47"/>
      <c r="PX234" s="47"/>
      <c r="PY234" s="47"/>
      <c r="PZ234" s="47"/>
      <c r="QA234" s="47"/>
      <c r="QB234" s="47"/>
      <c r="QC234" s="47"/>
      <c r="QD234" s="47"/>
      <c r="QE234" s="47"/>
      <c r="QF234" s="47"/>
      <c r="QG234" s="47"/>
      <c r="QH234" s="47"/>
      <c r="QI234" s="47"/>
      <c r="QJ234" s="47"/>
      <c r="QK234" s="47"/>
      <c r="QL234" s="47"/>
      <c r="QM234" s="47"/>
      <c r="QN234" s="47"/>
      <c r="QO234" s="47"/>
      <c r="QP234" s="47"/>
      <c r="QQ234" s="47"/>
      <c r="QR234" s="47"/>
      <c r="QS234" s="47"/>
      <c r="QT234" s="47"/>
      <c r="QU234" s="47"/>
      <c r="QV234" s="47"/>
      <c r="QW234" s="47"/>
      <c r="QX234" s="47"/>
      <c r="QY234" s="47"/>
      <c r="QZ234" s="47"/>
      <c r="RA234" s="47"/>
      <c r="RB234" s="47"/>
      <c r="RC234" s="47"/>
      <c r="RD234" s="47"/>
      <c r="RE234" s="47"/>
      <c r="RF234" s="47"/>
      <c r="RG234" s="47"/>
      <c r="RH234" s="47"/>
      <c r="RI234" s="47"/>
      <c r="RJ234" s="47"/>
      <c r="RK234" s="47"/>
      <c r="RL234" s="47"/>
      <c r="RM234" s="47"/>
      <c r="RN234" s="47"/>
      <c r="RO234" s="47"/>
      <c r="RP234" s="47"/>
      <c r="RQ234" s="47"/>
      <c r="RR234" s="47"/>
      <c r="RS234" s="47"/>
      <c r="RT234" s="47"/>
      <c r="RU234" s="47"/>
      <c r="RV234" s="47"/>
      <c r="RW234" s="47"/>
      <c r="RX234" s="47"/>
      <c r="RY234" s="47"/>
      <c r="RZ234" s="47"/>
      <c r="SA234" s="47"/>
      <c r="SB234" s="47"/>
      <c r="SC234" s="47"/>
      <c r="SD234" s="47"/>
      <c r="SE234" s="47"/>
      <c r="SF234" s="47"/>
      <c r="SG234" s="47"/>
      <c r="SH234" s="47"/>
      <c r="SI234" s="47"/>
      <c r="SJ234" s="47"/>
      <c r="SK234" s="47"/>
      <c r="SL234" s="47"/>
      <c r="SM234" s="47"/>
      <c r="SN234" s="47"/>
      <c r="SO234" s="47"/>
      <c r="SP234" s="47"/>
      <c r="SQ234" s="47"/>
      <c r="SR234" s="47"/>
      <c r="SS234" s="47"/>
      <c r="ST234" s="47"/>
      <c r="SU234" s="47"/>
      <c r="SV234" s="47"/>
      <c r="SW234" s="47"/>
      <c r="SX234" s="47"/>
      <c r="SY234" s="47"/>
      <c r="SZ234" s="47"/>
      <c r="TA234" s="47"/>
      <c r="TB234" s="47"/>
      <c r="TC234" s="47"/>
      <c r="TD234" s="47"/>
      <c r="TE234" s="47"/>
      <c r="TF234" s="47"/>
      <c r="TG234" s="47"/>
      <c r="TH234" s="47"/>
      <c r="TI234" s="47"/>
      <c r="TJ234" s="47"/>
      <c r="TK234" s="47"/>
      <c r="TL234" s="47"/>
      <c r="TM234" s="47"/>
      <c r="TN234" s="47"/>
      <c r="TO234" s="47"/>
      <c r="TP234" s="47"/>
      <c r="TQ234" s="47"/>
      <c r="TR234" s="47"/>
      <c r="TS234" s="47"/>
      <c r="TT234" s="47"/>
      <c r="TU234" s="47"/>
      <c r="TV234" s="47"/>
      <c r="TW234" s="47"/>
      <c r="TX234" s="47"/>
      <c r="TY234" s="47"/>
      <c r="TZ234" s="47"/>
      <c r="UA234" s="47"/>
      <c r="UB234" s="47"/>
      <c r="UC234" s="47"/>
      <c r="UD234" s="47"/>
      <c r="UE234" s="47"/>
      <c r="UF234" s="47"/>
      <c r="UG234" s="47"/>
      <c r="UH234" s="47"/>
      <c r="UI234" s="47"/>
      <c r="UJ234" s="47"/>
      <c r="UK234" s="47"/>
      <c r="UL234" s="47"/>
      <c r="UM234" s="47"/>
      <c r="UN234" s="47"/>
      <c r="UO234" s="47"/>
      <c r="UP234" s="47"/>
      <c r="UQ234" s="47"/>
      <c r="UR234" s="47"/>
      <c r="US234" s="47"/>
      <c r="UT234" s="47"/>
      <c r="UU234" s="47"/>
      <c r="UV234" s="47"/>
      <c r="UW234" s="47"/>
      <c r="UX234" s="47"/>
      <c r="UY234" s="47"/>
      <c r="UZ234" s="47"/>
      <c r="VA234" s="47"/>
      <c r="VB234" s="47"/>
      <c r="VC234" s="47"/>
      <c r="VD234" s="47"/>
      <c r="VE234" s="47"/>
      <c r="VF234" s="47"/>
      <c r="VG234" s="47"/>
      <c r="VH234" s="47"/>
      <c r="VI234" s="47"/>
      <c r="VJ234" s="47"/>
      <c r="VK234" s="47"/>
      <c r="VL234" s="47"/>
      <c r="VM234" s="47"/>
      <c r="VN234" s="47"/>
      <c r="VO234" s="47"/>
      <c r="VP234" s="47"/>
      <c r="VQ234" s="47"/>
      <c r="VR234" s="47"/>
      <c r="VS234" s="47"/>
      <c r="VT234" s="47"/>
      <c r="VU234" s="47"/>
      <c r="VV234" s="47"/>
      <c r="VW234" s="47"/>
      <c r="VX234" s="47"/>
      <c r="VY234" s="47"/>
      <c r="VZ234" s="47"/>
      <c r="WA234" s="47"/>
      <c r="WB234" s="47"/>
      <c r="WC234" s="47"/>
      <c r="WD234" s="47"/>
      <c r="WE234" s="47"/>
      <c r="WF234" s="47"/>
      <c r="WG234" s="47"/>
      <c r="WH234" s="47"/>
      <c r="WI234" s="47"/>
      <c r="WJ234" s="47"/>
      <c r="WK234" s="47"/>
      <c r="WL234" s="47"/>
      <c r="WM234" s="47"/>
      <c r="WN234" s="47"/>
      <c r="WO234" s="47"/>
      <c r="WP234" s="47"/>
      <c r="WQ234" s="47"/>
      <c r="WR234" s="47"/>
      <c r="WS234" s="47"/>
      <c r="WT234" s="47"/>
      <c r="WU234" s="47"/>
      <c r="WV234" s="47"/>
      <c r="WW234" s="47"/>
      <c r="WX234" s="47"/>
      <c r="WY234" s="47"/>
      <c r="WZ234" s="47"/>
      <c r="XA234" s="47"/>
      <c r="XB234" s="47"/>
      <c r="XC234" s="47"/>
      <c r="XD234" s="47"/>
      <c r="XE234" s="47"/>
      <c r="XF234" s="47"/>
      <c r="XG234" s="47"/>
      <c r="XH234" s="47"/>
      <c r="XI234" s="47"/>
      <c r="XJ234" s="47"/>
      <c r="XK234" s="47"/>
      <c r="XL234" s="47"/>
      <c r="XM234" s="47"/>
      <c r="XN234" s="47"/>
      <c r="XO234" s="47"/>
      <c r="XP234" s="47"/>
      <c r="XQ234" s="47"/>
      <c r="XR234" s="47"/>
      <c r="XS234" s="47"/>
      <c r="XT234" s="47"/>
      <c r="XU234" s="47"/>
      <c r="XV234" s="47"/>
      <c r="XW234" s="47"/>
      <c r="XX234" s="47"/>
      <c r="XY234" s="47"/>
      <c r="XZ234" s="47"/>
      <c r="YA234" s="47"/>
      <c r="YB234" s="47"/>
      <c r="YC234" s="47"/>
      <c r="YD234" s="47"/>
      <c r="YE234" s="47"/>
      <c r="YF234" s="47"/>
      <c r="YG234" s="47"/>
      <c r="YH234" s="47"/>
      <c r="YI234" s="47"/>
      <c r="YJ234" s="47"/>
      <c r="YK234" s="47"/>
      <c r="YL234" s="47"/>
      <c r="YM234" s="47"/>
      <c r="YN234" s="47"/>
      <c r="YO234" s="47"/>
      <c r="YP234" s="47"/>
      <c r="YQ234" s="47"/>
      <c r="YR234" s="47"/>
    </row>
    <row r="235" spans="1:668" s="15" customFormat="1" ht="15.75" x14ac:dyDescent="0.25">
      <c r="A235" s="100" t="s">
        <v>113</v>
      </c>
      <c r="B235" s="101" t="s">
        <v>86</v>
      </c>
      <c r="C235" s="102" t="s">
        <v>74</v>
      </c>
      <c r="D235" s="103">
        <v>44470</v>
      </c>
      <c r="E235" s="104" t="s">
        <v>114</v>
      </c>
      <c r="F235" s="139">
        <v>89500</v>
      </c>
      <c r="G235" s="139">
        <v>2568.65</v>
      </c>
      <c r="H235" s="139">
        <v>0</v>
      </c>
      <c r="I235" s="139">
        <v>2720.8</v>
      </c>
      <c r="J235" s="139">
        <v>25</v>
      </c>
      <c r="K235" s="139">
        <v>5314.45</v>
      </c>
      <c r="L235" s="193">
        <f>F235-K235</f>
        <v>84185.55</v>
      </c>
      <c r="O235" s="87"/>
      <c r="P235" s="87"/>
      <c r="Q235" s="87"/>
      <c r="R235" s="87"/>
      <c r="S235" s="87"/>
      <c r="T235" s="87"/>
      <c r="U235" s="87"/>
      <c r="V235" s="87"/>
      <c r="W235" s="87"/>
      <c r="X235" s="87"/>
      <c r="Y235" s="87"/>
      <c r="Z235" s="87"/>
      <c r="AA235" s="87"/>
      <c r="AB235" s="87"/>
      <c r="AC235" s="87"/>
      <c r="AD235" s="87"/>
      <c r="AE235" s="87"/>
      <c r="AF235" s="87"/>
      <c r="AG235" s="87"/>
      <c r="AH235" s="87"/>
      <c r="AI235" s="87"/>
      <c r="AJ235" s="87"/>
      <c r="AK235" s="87"/>
      <c r="AL235" s="87"/>
      <c r="AM235" s="87"/>
      <c r="AN235" s="87"/>
      <c r="AO235" s="87"/>
      <c r="AP235" s="87"/>
      <c r="AQ235" s="87"/>
      <c r="AR235" s="87"/>
      <c r="AS235" s="87"/>
      <c r="AT235" s="45"/>
      <c r="AU235" s="45"/>
      <c r="AV235" s="45"/>
      <c r="AW235" s="45"/>
      <c r="AX235" s="45"/>
      <c r="AY235" s="45"/>
      <c r="AZ235" s="45"/>
      <c r="BA235" s="45"/>
      <c r="BB235" s="45"/>
      <c r="BC235" s="45"/>
      <c r="BD235" s="45"/>
      <c r="BE235" s="45"/>
      <c r="BF235" s="45"/>
      <c r="BG235" s="45"/>
      <c r="BH235" s="45"/>
      <c r="BI235" s="45"/>
      <c r="BJ235" s="45"/>
      <c r="BK235" s="45"/>
      <c r="BL235" s="45"/>
      <c r="BM235" s="45"/>
      <c r="BN235" s="45"/>
      <c r="BO235" s="45"/>
      <c r="BP235" s="45"/>
      <c r="BQ235" s="45"/>
      <c r="BR235" s="45"/>
      <c r="BS235" s="45"/>
      <c r="BT235" s="45"/>
      <c r="BU235" s="45"/>
      <c r="BV235" s="45"/>
      <c r="BW235" s="45"/>
      <c r="BX235" s="45"/>
      <c r="BY235" s="45"/>
      <c r="BZ235" s="45"/>
      <c r="CA235" s="45"/>
      <c r="CB235" s="45"/>
      <c r="CC235" s="45"/>
      <c r="CD235" s="45"/>
      <c r="CE235" s="45"/>
      <c r="CF235" s="45"/>
      <c r="CG235" s="45"/>
      <c r="CH235" s="45"/>
      <c r="CI235" s="45"/>
      <c r="CJ235" s="45"/>
      <c r="CK235" s="45"/>
      <c r="CL235" s="45"/>
      <c r="CM235" s="45"/>
      <c r="CN235" s="45"/>
      <c r="CO235" s="45"/>
      <c r="CP235" s="45"/>
      <c r="CQ235" s="45"/>
      <c r="CR235" s="45"/>
      <c r="CS235" s="45"/>
      <c r="CT235" s="45"/>
      <c r="CU235" s="45"/>
      <c r="CV235" s="45"/>
      <c r="CW235" s="45"/>
      <c r="CX235" s="45"/>
      <c r="CY235" s="45"/>
      <c r="CZ235" s="45"/>
      <c r="DA235" s="45"/>
      <c r="DB235" s="45"/>
      <c r="DC235" s="45"/>
      <c r="DD235" s="45"/>
      <c r="DE235" s="45"/>
      <c r="DF235" s="45"/>
      <c r="DG235" s="45"/>
      <c r="DH235" s="45"/>
      <c r="DI235" s="45"/>
      <c r="DJ235" s="45"/>
      <c r="DK235" s="45"/>
      <c r="DL235" s="45"/>
      <c r="DM235" s="45"/>
      <c r="DN235" s="45"/>
      <c r="DO235" s="45"/>
      <c r="DP235" s="45"/>
      <c r="DQ235" s="45"/>
      <c r="DR235" s="45"/>
      <c r="DS235" s="45"/>
      <c r="DT235" s="45"/>
      <c r="DU235" s="45"/>
      <c r="DV235" s="45"/>
      <c r="DW235" s="45"/>
      <c r="DX235" s="45"/>
      <c r="DY235" s="45"/>
      <c r="DZ235" s="45"/>
      <c r="EA235" s="45"/>
      <c r="EB235" s="45"/>
      <c r="EC235" s="45"/>
      <c r="ED235" s="45"/>
      <c r="EE235" s="45"/>
      <c r="EF235" s="45"/>
      <c r="EG235" s="45"/>
      <c r="EH235" s="45"/>
      <c r="EI235" s="45"/>
      <c r="EJ235" s="45"/>
      <c r="EK235" s="45"/>
      <c r="EL235" s="45"/>
      <c r="EM235" s="45"/>
      <c r="EN235" s="45"/>
      <c r="EO235" s="45"/>
      <c r="EP235" s="45"/>
      <c r="EQ235" s="45"/>
      <c r="ER235" s="45"/>
      <c r="ES235" s="45"/>
      <c r="ET235" s="45"/>
      <c r="EU235" s="45"/>
      <c r="EV235" s="45"/>
      <c r="EW235" s="45"/>
      <c r="EX235" s="45"/>
      <c r="EY235" s="45"/>
      <c r="EZ235" s="45"/>
      <c r="FA235" s="45"/>
      <c r="FB235" s="45"/>
      <c r="FC235" s="45"/>
      <c r="FD235" s="45"/>
      <c r="FE235" s="45"/>
      <c r="FF235" s="45"/>
      <c r="FG235" s="45"/>
      <c r="FH235" s="45"/>
      <c r="FI235" s="45"/>
      <c r="FJ235" s="45"/>
      <c r="FK235" s="45"/>
      <c r="FL235" s="45"/>
      <c r="FM235" s="45"/>
      <c r="FN235" s="45"/>
      <c r="FO235" s="45"/>
      <c r="FP235" s="45"/>
      <c r="FQ235" s="45"/>
      <c r="FR235" s="45"/>
      <c r="FS235" s="45"/>
      <c r="FT235" s="45"/>
      <c r="FU235" s="45"/>
      <c r="FV235" s="45"/>
      <c r="FW235" s="45"/>
      <c r="FX235" s="45"/>
      <c r="FY235" s="45"/>
      <c r="FZ235" s="45"/>
      <c r="GA235" s="45"/>
      <c r="GB235" s="45"/>
      <c r="GC235" s="45"/>
      <c r="GD235" s="45"/>
      <c r="GE235" s="45"/>
      <c r="GF235" s="45"/>
      <c r="GG235" s="45"/>
      <c r="GH235" s="45"/>
      <c r="GI235" s="45"/>
      <c r="GJ235" s="45"/>
      <c r="GK235" s="45"/>
      <c r="GL235" s="45"/>
      <c r="GM235" s="45"/>
      <c r="GN235" s="45"/>
      <c r="GO235" s="45"/>
      <c r="GP235" s="45"/>
      <c r="GQ235" s="45"/>
      <c r="GR235" s="45"/>
      <c r="GS235" s="45"/>
      <c r="GT235" s="45"/>
      <c r="GU235" s="45"/>
      <c r="GV235" s="45"/>
      <c r="GW235" s="45"/>
      <c r="GX235" s="45"/>
      <c r="GY235" s="45"/>
      <c r="GZ235" s="45"/>
      <c r="HA235" s="45"/>
      <c r="HB235" s="45"/>
      <c r="HC235" s="45"/>
      <c r="HD235" s="45"/>
      <c r="HE235" s="45"/>
      <c r="HF235" s="45"/>
      <c r="HG235" s="45"/>
      <c r="HH235" s="45"/>
      <c r="HI235" s="45"/>
      <c r="HJ235" s="45"/>
      <c r="HK235" s="45"/>
      <c r="HL235" s="45"/>
      <c r="HM235" s="45"/>
      <c r="HN235" s="45"/>
      <c r="HO235" s="45"/>
      <c r="HP235" s="45"/>
      <c r="HQ235" s="45"/>
      <c r="HR235" s="45"/>
      <c r="HS235" s="45"/>
      <c r="HT235" s="45"/>
      <c r="HU235" s="45"/>
      <c r="HV235" s="45"/>
      <c r="HW235" s="45"/>
      <c r="HX235" s="45"/>
      <c r="HY235" s="45"/>
      <c r="HZ235" s="45"/>
      <c r="IA235" s="45"/>
      <c r="IB235" s="45"/>
      <c r="IC235" s="45"/>
      <c r="ID235" s="45"/>
      <c r="IE235" s="45"/>
      <c r="IF235" s="45"/>
      <c r="IG235" s="45"/>
      <c r="IH235" s="45"/>
      <c r="II235" s="45"/>
      <c r="IJ235" s="45"/>
      <c r="IK235" s="45"/>
      <c r="IL235" s="45"/>
      <c r="IM235" s="45"/>
      <c r="IN235" s="45"/>
      <c r="IO235" s="45"/>
      <c r="IP235" s="45"/>
      <c r="IQ235" s="45"/>
      <c r="IR235" s="45"/>
      <c r="IS235" s="45"/>
      <c r="IT235" s="45"/>
      <c r="IU235" s="45"/>
      <c r="IV235" s="45"/>
      <c r="IW235" s="45"/>
      <c r="IX235" s="45"/>
      <c r="IY235" s="45"/>
      <c r="IZ235" s="45"/>
      <c r="JA235" s="45"/>
      <c r="JB235" s="45"/>
      <c r="JC235" s="45"/>
      <c r="JD235" s="45"/>
      <c r="JE235" s="45"/>
      <c r="JF235" s="45"/>
      <c r="JG235" s="45"/>
      <c r="JH235" s="45"/>
      <c r="JI235" s="45"/>
      <c r="JJ235" s="45"/>
      <c r="JK235" s="45"/>
      <c r="JL235" s="45"/>
      <c r="JM235" s="45"/>
      <c r="JN235" s="45"/>
      <c r="JO235" s="45"/>
      <c r="JP235" s="45"/>
      <c r="JQ235" s="45"/>
      <c r="JR235" s="45"/>
      <c r="JS235" s="45"/>
      <c r="JT235" s="45"/>
      <c r="JU235" s="45"/>
      <c r="JV235" s="45"/>
      <c r="JW235" s="45"/>
      <c r="JX235" s="45"/>
      <c r="JY235" s="45"/>
      <c r="JZ235" s="45"/>
      <c r="KA235" s="45"/>
      <c r="KB235" s="45"/>
      <c r="KC235" s="45"/>
      <c r="KD235" s="45"/>
      <c r="KE235" s="45"/>
      <c r="KF235" s="45"/>
      <c r="KG235" s="45"/>
      <c r="KH235" s="45"/>
      <c r="KI235" s="45"/>
      <c r="KJ235" s="45"/>
      <c r="KK235" s="45"/>
      <c r="KL235" s="45"/>
      <c r="KM235" s="45"/>
      <c r="KN235" s="45"/>
      <c r="KO235" s="45"/>
      <c r="KP235" s="45"/>
      <c r="KQ235" s="45"/>
      <c r="KR235" s="45"/>
      <c r="KS235" s="45"/>
      <c r="KT235" s="45"/>
      <c r="KU235" s="45"/>
      <c r="KV235" s="45"/>
      <c r="KW235" s="45"/>
      <c r="KX235" s="45"/>
      <c r="KY235" s="45"/>
      <c r="KZ235" s="45"/>
      <c r="LA235" s="45"/>
      <c r="LB235" s="45"/>
      <c r="LC235" s="45"/>
      <c r="LD235" s="45"/>
      <c r="LE235" s="45"/>
      <c r="LF235" s="45"/>
      <c r="LG235" s="45"/>
      <c r="LH235" s="45"/>
      <c r="LI235" s="45"/>
      <c r="LJ235" s="45"/>
      <c r="LK235" s="45"/>
      <c r="LL235" s="45"/>
      <c r="LM235" s="45"/>
      <c r="LN235" s="45"/>
      <c r="LO235" s="45"/>
      <c r="LP235" s="45"/>
      <c r="LQ235" s="45"/>
      <c r="LR235" s="45"/>
      <c r="LS235" s="45"/>
      <c r="LT235" s="45"/>
      <c r="LU235" s="45"/>
      <c r="LV235" s="45"/>
      <c r="LW235" s="45"/>
      <c r="LX235" s="45"/>
      <c r="LY235" s="45"/>
      <c r="LZ235" s="45"/>
      <c r="MA235" s="45"/>
      <c r="MB235" s="45"/>
      <c r="MC235" s="45"/>
      <c r="MD235" s="45"/>
      <c r="ME235" s="45"/>
      <c r="MF235" s="45"/>
      <c r="MG235" s="45"/>
      <c r="MH235" s="45"/>
      <c r="MI235" s="45"/>
      <c r="MJ235" s="45"/>
      <c r="MK235" s="45"/>
      <c r="ML235" s="45"/>
      <c r="MM235" s="45"/>
      <c r="MN235" s="45"/>
      <c r="MO235" s="45"/>
      <c r="MP235" s="45"/>
      <c r="MQ235" s="45"/>
      <c r="MR235" s="45"/>
      <c r="MS235" s="45"/>
      <c r="MT235" s="45"/>
      <c r="MU235" s="45"/>
      <c r="MV235" s="45"/>
      <c r="MW235" s="45"/>
      <c r="MX235" s="45"/>
      <c r="MY235" s="45"/>
      <c r="MZ235" s="45"/>
      <c r="NA235" s="45"/>
      <c r="NB235" s="45"/>
      <c r="NC235" s="45"/>
      <c r="ND235" s="45"/>
      <c r="NE235" s="45"/>
      <c r="NF235" s="45"/>
      <c r="NG235" s="45"/>
      <c r="NH235" s="45"/>
      <c r="NI235" s="45"/>
      <c r="NJ235" s="45"/>
      <c r="NK235" s="45"/>
      <c r="NL235" s="45"/>
      <c r="NM235" s="45"/>
      <c r="NN235" s="45"/>
      <c r="NO235" s="45"/>
      <c r="NP235" s="45"/>
      <c r="NQ235" s="45"/>
      <c r="NR235" s="45"/>
      <c r="NS235" s="45"/>
      <c r="NT235" s="45"/>
      <c r="NU235" s="45"/>
      <c r="NV235" s="45"/>
      <c r="NW235" s="45"/>
      <c r="NX235" s="45"/>
      <c r="NY235" s="45"/>
      <c r="NZ235" s="45"/>
      <c r="OA235" s="45"/>
      <c r="OB235" s="45"/>
      <c r="OC235" s="45"/>
      <c r="OD235" s="45"/>
      <c r="OE235" s="45"/>
      <c r="OF235" s="45"/>
      <c r="OG235" s="45"/>
      <c r="OH235" s="45"/>
      <c r="OI235" s="45"/>
      <c r="OJ235" s="45"/>
      <c r="OK235" s="45"/>
      <c r="OL235" s="45"/>
      <c r="OM235" s="45"/>
      <c r="ON235" s="45"/>
      <c r="OO235" s="45"/>
      <c r="OP235" s="45"/>
      <c r="OQ235" s="45"/>
      <c r="OR235" s="45"/>
      <c r="OS235" s="45"/>
      <c r="OT235" s="45"/>
      <c r="OU235" s="45"/>
      <c r="OV235" s="45"/>
      <c r="OW235" s="45"/>
      <c r="OX235" s="45"/>
      <c r="OY235" s="45"/>
      <c r="OZ235" s="45"/>
      <c r="PA235" s="45"/>
      <c r="PB235" s="45"/>
      <c r="PC235" s="45"/>
      <c r="PD235" s="45"/>
      <c r="PE235" s="45"/>
      <c r="PF235" s="45"/>
      <c r="PG235" s="45"/>
      <c r="PH235" s="45"/>
      <c r="PI235" s="45"/>
      <c r="PJ235" s="45"/>
      <c r="PK235" s="45"/>
      <c r="PL235" s="45"/>
      <c r="PM235" s="45"/>
      <c r="PN235" s="45"/>
      <c r="PO235" s="45"/>
      <c r="PP235" s="45"/>
      <c r="PQ235" s="45"/>
      <c r="PR235" s="45"/>
      <c r="PS235" s="45"/>
      <c r="PT235" s="45"/>
      <c r="PU235" s="45"/>
      <c r="PV235" s="45"/>
      <c r="PW235" s="45"/>
      <c r="PX235" s="45"/>
      <c r="PY235" s="45"/>
      <c r="PZ235" s="45"/>
      <c r="QA235" s="45"/>
      <c r="QB235" s="45"/>
      <c r="QC235" s="45"/>
      <c r="QD235" s="45"/>
      <c r="QE235" s="45"/>
      <c r="QF235" s="45"/>
      <c r="QG235" s="45"/>
      <c r="QH235" s="45"/>
      <c r="QI235" s="45"/>
      <c r="QJ235" s="45"/>
      <c r="QK235" s="45"/>
      <c r="QL235" s="45"/>
      <c r="QM235" s="45"/>
      <c r="QN235" s="45"/>
      <c r="QO235" s="45"/>
      <c r="QP235" s="45"/>
      <c r="QQ235" s="45"/>
      <c r="QR235" s="45"/>
      <c r="QS235" s="45"/>
      <c r="QT235" s="45"/>
      <c r="QU235" s="45"/>
      <c r="QV235" s="45"/>
      <c r="QW235" s="45"/>
      <c r="QX235" s="45"/>
      <c r="QY235" s="45"/>
      <c r="QZ235" s="45"/>
      <c r="RA235" s="45"/>
      <c r="RB235" s="45"/>
      <c r="RC235" s="45"/>
      <c r="RD235" s="45"/>
      <c r="RE235" s="45"/>
      <c r="RF235" s="45"/>
      <c r="RG235" s="45"/>
      <c r="RH235" s="45"/>
      <c r="RI235" s="45"/>
      <c r="RJ235" s="45"/>
      <c r="RK235" s="45"/>
      <c r="RL235" s="45"/>
      <c r="RM235" s="45"/>
      <c r="RN235" s="45"/>
      <c r="RO235" s="45"/>
      <c r="RP235" s="45"/>
      <c r="RQ235" s="45"/>
      <c r="RR235" s="45"/>
      <c r="RS235" s="45"/>
      <c r="RT235" s="45"/>
      <c r="RU235" s="45"/>
      <c r="RV235" s="45"/>
      <c r="RW235" s="45"/>
      <c r="RX235" s="45"/>
      <c r="RY235" s="45"/>
      <c r="RZ235" s="45"/>
      <c r="SA235" s="45"/>
      <c r="SB235" s="45"/>
      <c r="SC235" s="45"/>
      <c r="SD235" s="45"/>
      <c r="SE235" s="45"/>
      <c r="SF235" s="45"/>
      <c r="SG235" s="45"/>
      <c r="SH235" s="45"/>
      <c r="SI235" s="45"/>
      <c r="SJ235" s="45"/>
      <c r="SK235" s="45"/>
      <c r="SL235" s="45"/>
      <c r="SM235" s="45"/>
      <c r="SN235" s="45"/>
      <c r="SO235" s="45"/>
      <c r="SP235" s="45"/>
      <c r="SQ235" s="45"/>
      <c r="SR235" s="45"/>
      <c r="SS235" s="45"/>
      <c r="ST235" s="45"/>
      <c r="SU235" s="45"/>
      <c r="SV235" s="45"/>
      <c r="SW235" s="45"/>
      <c r="SX235" s="45"/>
      <c r="SY235" s="45"/>
      <c r="SZ235" s="45"/>
      <c r="TA235" s="45"/>
      <c r="TB235" s="45"/>
      <c r="TC235" s="45"/>
      <c r="TD235" s="45"/>
      <c r="TE235" s="45"/>
      <c r="TF235" s="45"/>
      <c r="TG235" s="45"/>
      <c r="TH235" s="45"/>
      <c r="TI235" s="45"/>
      <c r="TJ235" s="45"/>
      <c r="TK235" s="45"/>
      <c r="TL235" s="45"/>
      <c r="TM235" s="45"/>
      <c r="TN235" s="45"/>
      <c r="TO235" s="45"/>
      <c r="TP235" s="45"/>
      <c r="TQ235" s="45"/>
      <c r="TR235" s="45"/>
      <c r="TS235" s="45"/>
      <c r="TT235" s="45"/>
      <c r="TU235" s="45"/>
      <c r="TV235" s="45"/>
      <c r="TW235" s="45"/>
      <c r="TX235" s="45"/>
      <c r="TY235" s="45"/>
      <c r="TZ235" s="45"/>
      <c r="UA235" s="45"/>
      <c r="UB235" s="45"/>
      <c r="UC235" s="45"/>
      <c r="UD235" s="45"/>
      <c r="UE235" s="45"/>
      <c r="UF235" s="45"/>
      <c r="UG235" s="45"/>
      <c r="UH235" s="45"/>
      <c r="UI235" s="45"/>
      <c r="UJ235" s="45"/>
      <c r="UK235" s="45"/>
      <c r="UL235" s="45"/>
      <c r="UM235" s="45"/>
      <c r="UN235" s="45"/>
      <c r="UO235" s="45"/>
      <c r="UP235" s="45"/>
      <c r="UQ235" s="45"/>
      <c r="UR235" s="45"/>
      <c r="US235" s="45"/>
      <c r="UT235" s="45"/>
      <c r="UU235" s="45"/>
      <c r="UV235" s="45"/>
      <c r="UW235" s="45"/>
      <c r="UX235" s="45"/>
      <c r="UY235" s="45"/>
      <c r="UZ235" s="45"/>
      <c r="VA235" s="45"/>
      <c r="VB235" s="45"/>
      <c r="VC235" s="45"/>
      <c r="VD235" s="45"/>
      <c r="VE235" s="45"/>
      <c r="VF235" s="45"/>
      <c r="VG235" s="45"/>
      <c r="VH235" s="45"/>
      <c r="VI235" s="45"/>
      <c r="VJ235" s="45"/>
      <c r="VK235" s="45"/>
      <c r="VL235" s="45"/>
      <c r="VM235" s="45"/>
      <c r="VN235" s="45"/>
      <c r="VO235" s="45"/>
      <c r="VP235" s="45"/>
      <c r="VQ235" s="45"/>
      <c r="VR235" s="45"/>
      <c r="VS235" s="45"/>
      <c r="VT235" s="45"/>
      <c r="VU235" s="45"/>
      <c r="VV235" s="45"/>
      <c r="VW235" s="45"/>
      <c r="VX235" s="45"/>
      <c r="VY235" s="45"/>
      <c r="VZ235" s="45"/>
      <c r="WA235" s="45"/>
      <c r="WB235" s="45"/>
      <c r="WC235" s="45"/>
      <c r="WD235" s="45"/>
      <c r="WE235" s="45"/>
      <c r="WF235" s="45"/>
      <c r="WG235" s="45"/>
      <c r="WH235" s="45"/>
      <c r="WI235" s="45"/>
      <c r="WJ235" s="45"/>
      <c r="WK235" s="45"/>
      <c r="WL235" s="45"/>
      <c r="WM235" s="45"/>
      <c r="WN235" s="45"/>
      <c r="WO235" s="45"/>
      <c r="WP235" s="45"/>
      <c r="WQ235" s="45"/>
      <c r="WR235" s="45"/>
      <c r="WS235" s="45"/>
      <c r="WT235" s="45"/>
      <c r="WU235" s="45"/>
      <c r="WV235" s="45"/>
      <c r="WW235" s="45"/>
      <c r="WX235" s="45"/>
      <c r="WY235" s="45"/>
      <c r="WZ235" s="45"/>
      <c r="XA235" s="45"/>
      <c r="XB235" s="45"/>
      <c r="XC235" s="45"/>
      <c r="XD235" s="45"/>
      <c r="XE235" s="45"/>
      <c r="XF235" s="45"/>
      <c r="XG235" s="45"/>
      <c r="XH235" s="45"/>
      <c r="XI235" s="45"/>
      <c r="XJ235" s="45"/>
      <c r="XK235" s="45"/>
      <c r="XL235" s="45"/>
      <c r="XM235" s="45"/>
      <c r="XN235" s="45"/>
      <c r="XO235" s="45"/>
      <c r="XP235" s="45"/>
      <c r="XQ235" s="45"/>
      <c r="XR235" s="45"/>
      <c r="XS235" s="45"/>
      <c r="XT235" s="45"/>
      <c r="XU235" s="45"/>
      <c r="XV235" s="45"/>
      <c r="XW235" s="45"/>
      <c r="XX235" s="45"/>
      <c r="XY235" s="45"/>
      <c r="XZ235" s="45"/>
      <c r="YA235" s="45"/>
      <c r="YB235" s="45"/>
      <c r="YC235" s="45"/>
      <c r="YD235" s="45"/>
      <c r="YE235" s="45"/>
      <c r="YF235" s="45"/>
      <c r="YG235" s="45"/>
      <c r="YH235" s="45"/>
      <c r="YI235" s="45"/>
      <c r="YJ235" s="45"/>
      <c r="YK235" s="45"/>
      <c r="YL235" s="45"/>
      <c r="YM235" s="45"/>
      <c r="YN235" s="45"/>
      <c r="YO235" s="45"/>
      <c r="YP235" s="45"/>
      <c r="YQ235" s="45"/>
      <c r="YR235" s="45"/>
    </row>
    <row r="236" spans="1:668" s="15" customFormat="1" ht="15.75" x14ac:dyDescent="0.25">
      <c r="A236" s="100" t="s">
        <v>169</v>
      </c>
      <c r="B236" s="101" t="s">
        <v>16</v>
      </c>
      <c r="C236" s="102" t="s">
        <v>74</v>
      </c>
      <c r="D236" s="103">
        <v>44593</v>
      </c>
      <c r="E236" s="104" t="s">
        <v>114</v>
      </c>
      <c r="F236" s="139">
        <v>50000</v>
      </c>
      <c r="G236" s="139">
        <v>1435</v>
      </c>
      <c r="H236" s="139">
        <v>1854</v>
      </c>
      <c r="I236" s="139">
        <v>1520</v>
      </c>
      <c r="J236" s="139">
        <v>25</v>
      </c>
      <c r="K236" s="139">
        <v>4834</v>
      </c>
      <c r="L236" s="193">
        <v>45166</v>
      </c>
      <c r="O236" s="87"/>
      <c r="P236" s="87"/>
      <c r="Q236" s="87"/>
      <c r="R236" s="87"/>
      <c r="S236" s="87"/>
      <c r="T236" s="87"/>
      <c r="U236" s="87"/>
      <c r="V236" s="87"/>
      <c r="W236" s="87"/>
      <c r="X236" s="87"/>
      <c r="Y236" s="87"/>
      <c r="Z236" s="87"/>
      <c r="AA236" s="87"/>
      <c r="AB236" s="87"/>
      <c r="AC236" s="87"/>
      <c r="AD236" s="87"/>
      <c r="AE236" s="87"/>
      <c r="AF236" s="87"/>
      <c r="AG236" s="87"/>
      <c r="AH236" s="87"/>
      <c r="AI236" s="87"/>
      <c r="AJ236" s="87"/>
      <c r="AK236" s="87"/>
      <c r="AL236" s="87"/>
      <c r="AM236" s="87"/>
      <c r="AN236" s="87"/>
      <c r="AO236" s="87"/>
      <c r="AP236" s="87"/>
      <c r="AQ236" s="87"/>
      <c r="AR236" s="87"/>
      <c r="AS236" s="87"/>
      <c r="AT236" s="45"/>
      <c r="AU236" s="45"/>
      <c r="AV236" s="45"/>
      <c r="AW236" s="45"/>
      <c r="AX236" s="45"/>
      <c r="AY236" s="45"/>
      <c r="AZ236" s="45"/>
      <c r="BA236" s="45"/>
      <c r="BB236" s="45"/>
      <c r="BC236" s="45"/>
      <c r="BD236" s="45"/>
      <c r="BE236" s="45"/>
      <c r="BF236" s="45"/>
      <c r="BG236" s="45"/>
      <c r="BH236" s="45"/>
      <c r="BI236" s="45"/>
      <c r="BJ236" s="45"/>
      <c r="BK236" s="45"/>
      <c r="BL236" s="45"/>
      <c r="BM236" s="45"/>
      <c r="BN236" s="45"/>
      <c r="BO236" s="45"/>
      <c r="BP236" s="45"/>
      <c r="BQ236" s="45"/>
      <c r="BR236" s="45"/>
      <c r="BS236" s="45"/>
      <c r="BT236" s="45"/>
      <c r="BU236" s="45"/>
      <c r="BV236" s="45"/>
      <c r="BW236" s="45"/>
      <c r="BX236" s="45"/>
      <c r="BY236" s="45"/>
      <c r="BZ236" s="45"/>
      <c r="CA236" s="45"/>
      <c r="CB236" s="45"/>
      <c r="CC236" s="45"/>
      <c r="CD236" s="45"/>
      <c r="CE236" s="45"/>
      <c r="CF236" s="45"/>
      <c r="CG236" s="45"/>
      <c r="CH236" s="45"/>
      <c r="CI236" s="45"/>
      <c r="CJ236" s="45"/>
      <c r="CK236" s="45"/>
      <c r="CL236" s="45"/>
      <c r="CM236" s="45"/>
      <c r="CN236" s="45"/>
      <c r="CO236" s="45"/>
      <c r="CP236" s="45"/>
      <c r="CQ236" s="45"/>
      <c r="CR236" s="45"/>
      <c r="CS236" s="45"/>
      <c r="CT236" s="45"/>
      <c r="CU236" s="45"/>
      <c r="CV236" s="45"/>
      <c r="CW236" s="45"/>
      <c r="CX236" s="45"/>
      <c r="CY236" s="45"/>
      <c r="CZ236" s="45"/>
      <c r="DA236" s="45"/>
      <c r="DB236" s="45"/>
      <c r="DC236" s="45"/>
      <c r="DD236" s="45"/>
      <c r="DE236" s="45"/>
      <c r="DF236" s="45"/>
      <c r="DG236" s="45"/>
      <c r="DH236" s="45"/>
      <c r="DI236" s="45"/>
      <c r="DJ236" s="45"/>
      <c r="DK236" s="45"/>
      <c r="DL236" s="45"/>
      <c r="DM236" s="45"/>
      <c r="DN236" s="45"/>
      <c r="DO236" s="45"/>
      <c r="DP236" s="45"/>
      <c r="DQ236" s="45"/>
      <c r="DR236" s="45"/>
      <c r="DS236" s="45"/>
      <c r="DT236" s="45"/>
      <c r="DU236" s="45"/>
      <c r="DV236" s="45"/>
      <c r="DW236" s="45"/>
      <c r="DX236" s="45"/>
      <c r="DY236" s="45"/>
      <c r="DZ236" s="45"/>
      <c r="EA236" s="45"/>
      <c r="EB236" s="45"/>
      <c r="EC236" s="45"/>
      <c r="ED236" s="45"/>
      <c r="EE236" s="45"/>
      <c r="EF236" s="45"/>
      <c r="EG236" s="45"/>
      <c r="EH236" s="45"/>
      <c r="EI236" s="45"/>
      <c r="EJ236" s="45"/>
      <c r="EK236" s="45"/>
      <c r="EL236" s="45"/>
      <c r="EM236" s="45"/>
      <c r="EN236" s="45"/>
      <c r="EO236" s="45"/>
      <c r="EP236" s="45"/>
      <c r="EQ236" s="45"/>
      <c r="ER236" s="45"/>
      <c r="ES236" s="45"/>
      <c r="ET236" s="45"/>
      <c r="EU236" s="45"/>
      <c r="EV236" s="45"/>
      <c r="EW236" s="45"/>
      <c r="EX236" s="45"/>
      <c r="EY236" s="45"/>
      <c r="EZ236" s="45"/>
      <c r="FA236" s="45"/>
      <c r="FB236" s="45"/>
      <c r="FC236" s="45"/>
      <c r="FD236" s="45"/>
      <c r="FE236" s="45"/>
      <c r="FF236" s="45"/>
      <c r="FG236" s="45"/>
      <c r="FH236" s="45"/>
      <c r="FI236" s="45"/>
      <c r="FJ236" s="45"/>
      <c r="FK236" s="45"/>
      <c r="FL236" s="45"/>
      <c r="FM236" s="45"/>
      <c r="FN236" s="45"/>
      <c r="FO236" s="45"/>
      <c r="FP236" s="45"/>
      <c r="FQ236" s="45"/>
      <c r="FR236" s="45"/>
      <c r="FS236" s="45"/>
      <c r="FT236" s="45"/>
      <c r="FU236" s="45"/>
      <c r="FV236" s="45"/>
      <c r="FW236" s="45"/>
      <c r="FX236" s="45"/>
      <c r="FY236" s="45"/>
      <c r="FZ236" s="45"/>
      <c r="GA236" s="45"/>
      <c r="GB236" s="45"/>
      <c r="GC236" s="45"/>
      <c r="GD236" s="45"/>
      <c r="GE236" s="45"/>
      <c r="GF236" s="45"/>
      <c r="GG236" s="45"/>
      <c r="GH236" s="45"/>
      <c r="GI236" s="45"/>
      <c r="GJ236" s="45"/>
      <c r="GK236" s="45"/>
      <c r="GL236" s="45"/>
      <c r="GM236" s="45"/>
      <c r="GN236" s="45"/>
      <c r="GO236" s="45"/>
      <c r="GP236" s="45"/>
      <c r="GQ236" s="45"/>
      <c r="GR236" s="45"/>
      <c r="GS236" s="45"/>
      <c r="GT236" s="45"/>
      <c r="GU236" s="45"/>
      <c r="GV236" s="45"/>
      <c r="GW236" s="45"/>
      <c r="GX236" s="45"/>
      <c r="GY236" s="45"/>
      <c r="GZ236" s="45"/>
      <c r="HA236" s="45"/>
      <c r="HB236" s="45"/>
      <c r="HC236" s="45"/>
      <c r="HD236" s="45"/>
      <c r="HE236" s="45"/>
      <c r="HF236" s="45"/>
      <c r="HG236" s="45"/>
      <c r="HH236" s="45"/>
      <c r="HI236" s="45"/>
      <c r="HJ236" s="45"/>
      <c r="HK236" s="45"/>
      <c r="HL236" s="45"/>
      <c r="HM236" s="45"/>
      <c r="HN236" s="45"/>
      <c r="HO236" s="45"/>
      <c r="HP236" s="45"/>
      <c r="HQ236" s="45"/>
      <c r="HR236" s="45"/>
      <c r="HS236" s="45"/>
      <c r="HT236" s="45"/>
      <c r="HU236" s="45"/>
      <c r="HV236" s="45"/>
      <c r="HW236" s="45"/>
      <c r="HX236" s="45"/>
      <c r="HY236" s="45"/>
      <c r="HZ236" s="45"/>
      <c r="IA236" s="45"/>
      <c r="IB236" s="45"/>
      <c r="IC236" s="45"/>
      <c r="ID236" s="45"/>
      <c r="IE236" s="45"/>
      <c r="IF236" s="45"/>
      <c r="IG236" s="45"/>
      <c r="IH236" s="45"/>
      <c r="II236" s="45"/>
      <c r="IJ236" s="45"/>
      <c r="IK236" s="45"/>
      <c r="IL236" s="45"/>
      <c r="IM236" s="45"/>
      <c r="IN236" s="45"/>
      <c r="IO236" s="45"/>
      <c r="IP236" s="45"/>
      <c r="IQ236" s="45"/>
      <c r="IR236" s="45"/>
      <c r="IS236" s="45"/>
      <c r="IT236" s="45"/>
      <c r="IU236" s="45"/>
      <c r="IV236" s="45"/>
      <c r="IW236" s="45"/>
      <c r="IX236" s="45"/>
      <c r="IY236" s="45"/>
      <c r="IZ236" s="45"/>
      <c r="JA236" s="45"/>
      <c r="JB236" s="45"/>
      <c r="JC236" s="45"/>
      <c r="JD236" s="45"/>
      <c r="JE236" s="45"/>
      <c r="JF236" s="45"/>
      <c r="JG236" s="45"/>
      <c r="JH236" s="45"/>
      <c r="JI236" s="45"/>
      <c r="JJ236" s="45"/>
      <c r="JK236" s="45"/>
      <c r="JL236" s="45"/>
      <c r="JM236" s="45"/>
      <c r="JN236" s="45"/>
      <c r="JO236" s="45"/>
      <c r="JP236" s="45"/>
      <c r="JQ236" s="45"/>
      <c r="JR236" s="45"/>
      <c r="JS236" s="45"/>
      <c r="JT236" s="45"/>
      <c r="JU236" s="45"/>
      <c r="JV236" s="45"/>
      <c r="JW236" s="45"/>
      <c r="JX236" s="45"/>
      <c r="JY236" s="45"/>
      <c r="JZ236" s="45"/>
      <c r="KA236" s="45"/>
      <c r="KB236" s="45"/>
      <c r="KC236" s="45"/>
      <c r="KD236" s="45"/>
      <c r="KE236" s="45"/>
      <c r="KF236" s="45"/>
      <c r="KG236" s="45"/>
      <c r="KH236" s="45"/>
      <c r="KI236" s="45"/>
      <c r="KJ236" s="45"/>
      <c r="KK236" s="45"/>
      <c r="KL236" s="45"/>
      <c r="KM236" s="45"/>
      <c r="KN236" s="45"/>
      <c r="KO236" s="45"/>
      <c r="KP236" s="45"/>
      <c r="KQ236" s="45"/>
      <c r="KR236" s="45"/>
      <c r="KS236" s="45"/>
      <c r="KT236" s="45"/>
      <c r="KU236" s="45"/>
      <c r="KV236" s="45"/>
      <c r="KW236" s="45"/>
      <c r="KX236" s="45"/>
      <c r="KY236" s="45"/>
      <c r="KZ236" s="45"/>
      <c r="LA236" s="45"/>
      <c r="LB236" s="45"/>
      <c r="LC236" s="45"/>
      <c r="LD236" s="45"/>
      <c r="LE236" s="45"/>
      <c r="LF236" s="45"/>
      <c r="LG236" s="45"/>
      <c r="LH236" s="45"/>
      <c r="LI236" s="45"/>
      <c r="LJ236" s="45"/>
      <c r="LK236" s="45"/>
      <c r="LL236" s="45"/>
      <c r="LM236" s="45"/>
      <c r="LN236" s="45"/>
      <c r="LO236" s="45"/>
      <c r="LP236" s="45"/>
      <c r="LQ236" s="45"/>
      <c r="LR236" s="45"/>
      <c r="LS236" s="45"/>
      <c r="LT236" s="45"/>
      <c r="LU236" s="45"/>
      <c r="LV236" s="45"/>
      <c r="LW236" s="45"/>
      <c r="LX236" s="45"/>
      <c r="LY236" s="45"/>
      <c r="LZ236" s="45"/>
      <c r="MA236" s="45"/>
      <c r="MB236" s="45"/>
      <c r="MC236" s="45"/>
      <c r="MD236" s="45"/>
      <c r="ME236" s="45"/>
      <c r="MF236" s="45"/>
      <c r="MG236" s="45"/>
      <c r="MH236" s="45"/>
      <c r="MI236" s="45"/>
      <c r="MJ236" s="45"/>
      <c r="MK236" s="45"/>
      <c r="ML236" s="45"/>
      <c r="MM236" s="45"/>
      <c r="MN236" s="45"/>
      <c r="MO236" s="45"/>
      <c r="MP236" s="45"/>
      <c r="MQ236" s="45"/>
      <c r="MR236" s="45"/>
      <c r="MS236" s="45"/>
      <c r="MT236" s="45"/>
      <c r="MU236" s="45"/>
      <c r="MV236" s="45"/>
      <c r="MW236" s="45"/>
      <c r="MX236" s="45"/>
      <c r="MY236" s="45"/>
      <c r="MZ236" s="45"/>
      <c r="NA236" s="45"/>
      <c r="NB236" s="45"/>
      <c r="NC236" s="45"/>
      <c r="ND236" s="45"/>
      <c r="NE236" s="45"/>
      <c r="NF236" s="45"/>
      <c r="NG236" s="45"/>
      <c r="NH236" s="45"/>
      <c r="NI236" s="45"/>
      <c r="NJ236" s="45"/>
      <c r="NK236" s="45"/>
      <c r="NL236" s="45"/>
      <c r="NM236" s="45"/>
      <c r="NN236" s="45"/>
      <c r="NO236" s="45"/>
      <c r="NP236" s="45"/>
      <c r="NQ236" s="45"/>
      <c r="NR236" s="45"/>
      <c r="NS236" s="45"/>
      <c r="NT236" s="45"/>
      <c r="NU236" s="45"/>
      <c r="NV236" s="45"/>
      <c r="NW236" s="45"/>
      <c r="NX236" s="45"/>
      <c r="NY236" s="45"/>
      <c r="NZ236" s="45"/>
      <c r="OA236" s="45"/>
      <c r="OB236" s="45"/>
      <c r="OC236" s="45"/>
      <c r="OD236" s="45"/>
      <c r="OE236" s="45"/>
      <c r="OF236" s="45"/>
      <c r="OG236" s="45"/>
      <c r="OH236" s="45"/>
      <c r="OI236" s="45"/>
      <c r="OJ236" s="45"/>
      <c r="OK236" s="45"/>
      <c r="OL236" s="45"/>
      <c r="OM236" s="45"/>
      <c r="ON236" s="45"/>
      <c r="OO236" s="45"/>
      <c r="OP236" s="45"/>
      <c r="OQ236" s="45"/>
      <c r="OR236" s="45"/>
      <c r="OS236" s="45"/>
      <c r="OT236" s="45"/>
      <c r="OU236" s="45"/>
      <c r="OV236" s="45"/>
      <c r="OW236" s="45"/>
      <c r="OX236" s="45"/>
      <c r="OY236" s="45"/>
      <c r="OZ236" s="45"/>
      <c r="PA236" s="45"/>
      <c r="PB236" s="45"/>
      <c r="PC236" s="45"/>
      <c r="PD236" s="45"/>
      <c r="PE236" s="45"/>
      <c r="PF236" s="45"/>
      <c r="PG236" s="45"/>
      <c r="PH236" s="45"/>
      <c r="PI236" s="45"/>
      <c r="PJ236" s="45"/>
      <c r="PK236" s="45"/>
      <c r="PL236" s="45"/>
      <c r="PM236" s="45"/>
      <c r="PN236" s="45"/>
      <c r="PO236" s="45"/>
      <c r="PP236" s="45"/>
      <c r="PQ236" s="45"/>
      <c r="PR236" s="45"/>
      <c r="PS236" s="45"/>
      <c r="PT236" s="45"/>
      <c r="PU236" s="45"/>
      <c r="PV236" s="45"/>
      <c r="PW236" s="45"/>
      <c r="PX236" s="45"/>
      <c r="PY236" s="45"/>
      <c r="PZ236" s="45"/>
      <c r="QA236" s="45"/>
      <c r="QB236" s="45"/>
      <c r="QC236" s="45"/>
      <c r="QD236" s="45"/>
      <c r="QE236" s="45"/>
      <c r="QF236" s="45"/>
      <c r="QG236" s="45"/>
      <c r="QH236" s="45"/>
      <c r="QI236" s="45"/>
      <c r="QJ236" s="45"/>
      <c r="QK236" s="45"/>
      <c r="QL236" s="45"/>
      <c r="QM236" s="45"/>
      <c r="QN236" s="45"/>
      <c r="QO236" s="45"/>
      <c r="QP236" s="45"/>
      <c r="QQ236" s="45"/>
      <c r="QR236" s="45"/>
      <c r="QS236" s="45"/>
      <c r="QT236" s="45"/>
      <c r="QU236" s="45"/>
      <c r="QV236" s="45"/>
      <c r="QW236" s="45"/>
      <c r="QX236" s="45"/>
      <c r="QY236" s="45"/>
      <c r="QZ236" s="45"/>
      <c r="RA236" s="45"/>
      <c r="RB236" s="45"/>
      <c r="RC236" s="45"/>
      <c r="RD236" s="45"/>
      <c r="RE236" s="45"/>
      <c r="RF236" s="45"/>
      <c r="RG236" s="45"/>
      <c r="RH236" s="45"/>
      <c r="RI236" s="45"/>
      <c r="RJ236" s="45"/>
      <c r="RK236" s="45"/>
      <c r="RL236" s="45"/>
      <c r="RM236" s="45"/>
      <c r="RN236" s="45"/>
      <c r="RO236" s="45"/>
      <c r="RP236" s="45"/>
      <c r="RQ236" s="45"/>
      <c r="RR236" s="45"/>
      <c r="RS236" s="45"/>
      <c r="RT236" s="45"/>
      <c r="RU236" s="45"/>
      <c r="RV236" s="45"/>
      <c r="RW236" s="45"/>
      <c r="RX236" s="45"/>
      <c r="RY236" s="45"/>
      <c r="RZ236" s="45"/>
      <c r="SA236" s="45"/>
      <c r="SB236" s="45"/>
      <c r="SC236" s="45"/>
      <c r="SD236" s="45"/>
      <c r="SE236" s="45"/>
      <c r="SF236" s="45"/>
      <c r="SG236" s="45"/>
      <c r="SH236" s="45"/>
      <c r="SI236" s="45"/>
      <c r="SJ236" s="45"/>
      <c r="SK236" s="45"/>
      <c r="SL236" s="45"/>
      <c r="SM236" s="45"/>
      <c r="SN236" s="45"/>
      <c r="SO236" s="45"/>
      <c r="SP236" s="45"/>
      <c r="SQ236" s="45"/>
      <c r="SR236" s="45"/>
      <c r="SS236" s="45"/>
      <c r="ST236" s="45"/>
      <c r="SU236" s="45"/>
      <c r="SV236" s="45"/>
      <c r="SW236" s="45"/>
      <c r="SX236" s="45"/>
      <c r="SY236" s="45"/>
      <c r="SZ236" s="45"/>
      <c r="TA236" s="45"/>
      <c r="TB236" s="45"/>
      <c r="TC236" s="45"/>
      <c r="TD236" s="45"/>
      <c r="TE236" s="45"/>
      <c r="TF236" s="45"/>
      <c r="TG236" s="45"/>
      <c r="TH236" s="45"/>
      <c r="TI236" s="45"/>
      <c r="TJ236" s="45"/>
      <c r="TK236" s="45"/>
      <c r="TL236" s="45"/>
      <c r="TM236" s="45"/>
      <c r="TN236" s="45"/>
      <c r="TO236" s="45"/>
      <c r="TP236" s="45"/>
      <c r="TQ236" s="45"/>
      <c r="TR236" s="45"/>
      <c r="TS236" s="45"/>
      <c r="TT236" s="45"/>
      <c r="TU236" s="45"/>
      <c r="TV236" s="45"/>
      <c r="TW236" s="45"/>
      <c r="TX236" s="45"/>
      <c r="TY236" s="45"/>
      <c r="TZ236" s="45"/>
      <c r="UA236" s="45"/>
      <c r="UB236" s="45"/>
      <c r="UC236" s="45"/>
      <c r="UD236" s="45"/>
      <c r="UE236" s="45"/>
      <c r="UF236" s="45"/>
      <c r="UG236" s="45"/>
      <c r="UH236" s="45"/>
      <c r="UI236" s="45"/>
      <c r="UJ236" s="45"/>
      <c r="UK236" s="45"/>
      <c r="UL236" s="45"/>
      <c r="UM236" s="45"/>
      <c r="UN236" s="45"/>
      <c r="UO236" s="45"/>
      <c r="UP236" s="45"/>
      <c r="UQ236" s="45"/>
      <c r="UR236" s="45"/>
      <c r="US236" s="45"/>
      <c r="UT236" s="45"/>
      <c r="UU236" s="45"/>
      <c r="UV236" s="45"/>
      <c r="UW236" s="45"/>
      <c r="UX236" s="45"/>
      <c r="UY236" s="45"/>
      <c r="UZ236" s="45"/>
      <c r="VA236" s="45"/>
      <c r="VB236" s="45"/>
      <c r="VC236" s="45"/>
      <c r="VD236" s="45"/>
      <c r="VE236" s="45"/>
      <c r="VF236" s="45"/>
      <c r="VG236" s="45"/>
      <c r="VH236" s="45"/>
      <c r="VI236" s="45"/>
      <c r="VJ236" s="45"/>
      <c r="VK236" s="45"/>
      <c r="VL236" s="45"/>
      <c r="VM236" s="45"/>
      <c r="VN236" s="45"/>
      <c r="VO236" s="45"/>
      <c r="VP236" s="45"/>
      <c r="VQ236" s="45"/>
      <c r="VR236" s="45"/>
      <c r="VS236" s="45"/>
      <c r="VT236" s="45"/>
      <c r="VU236" s="45"/>
      <c r="VV236" s="45"/>
      <c r="VW236" s="45"/>
      <c r="VX236" s="45"/>
      <c r="VY236" s="45"/>
      <c r="VZ236" s="45"/>
      <c r="WA236" s="45"/>
      <c r="WB236" s="45"/>
      <c r="WC236" s="45"/>
      <c r="WD236" s="45"/>
      <c r="WE236" s="45"/>
      <c r="WF236" s="45"/>
      <c r="WG236" s="45"/>
      <c r="WH236" s="45"/>
      <c r="WI236" s="45"/>
      <c r="WJ236" s="45"/>
      <c r="WK236" s="45"/>
      <c r="WL236" s="45"/>
      <c r="WM236" s="45"/>
      <c r="WN236" s="45"/>
      <c r="WO236" s="45"/>
      <c r="WP236" s="45"/>
      <c r="WQ236" s="45"/>
      <c r="WR236" s="45"/>
      <c r="WS236" s="45"/>
      <c r="WT236" s="45"/>
      <c r="WU236" s="45"/>
      <c r="WV236" s="45"/>
      <c r="WW236" s="45"/>
      <c r="WX236" s="45"/>
      <c r="WY236" s="45"/>
      <c r="WZ236" s="45"/>
      <c r="XA236" s="45"/>
      <c r="XB236" s="45"/>
      <c r="XC236" s="45"/>
      <c r="XD236" s="45"/>
      <c r="XE236" s="45"/>
      <c r="XF236" s="45"/>
      <c r="XG236" s="45"/>
      <c r="XH236" s="45"/>
      <c r="XI236" s="45"/>
      <c r="XJ236" s="45"/>
      <c r="XK236" s="45"/>
      <c r="XL236" s="45"/>
      <c r="XM236" s="45"/>
      <c r="XN236" s="45"/>
      <c r="XO236" s="45"/>
      <c r="XP236" s="45"/>
      <c r="XQ236" s="45"/>
      <c r="XR236" s="45"/>
      <c r="XS236" s="45"/>
      <c r="XT236" s="45"/>
      <c r="XU236" s="45"/>
      <c r="XV236" s="45"/>
      <c r="XW236" s="45"/>
      <c r="XX236" s="45"/>
      <c r="XY236" s="45"/>
      <c r="XZ236" s="45"/>
      <c r="YA236" s="45"/>
      <c r="YB236" s="45"/>
      <c r="YC236" s="45"/>
      <c r="YD236" s="45"/>
      <c r="YE236" s="45"/>
      <c r="YF236" s="45"/>
      <c r="YG236" s="45"/>
      <c r="YH236" s="45"/>
      <c r="YI236" s="45"/>
      <c r="YJ236" s="45"/>
      <c r="YK236" s="45"/>
      <c r="YL236" s="45"/>
      <c r="YM236" s="45"/>
      <c r="YN236" s="45"/>
      <c r="YO236" s="45"/>
      <c r="YP236" s="45"/>
      <c r="YQ236" s="45"/>
      <c r="YR236" s="45"/>
    </row>
    <row r="237" spans="1:668" s="80" customFormat="1" ht="15.75" x14ac:dyDescent="0.25">
      <c r="A237" s="98" t="s">
        <v>14</v>
      </c>
      <c r="B237" s="36">
        <v>2</v>
      </c>
      <c r="C237" s="64"/>
      <c r="D237" s="64"/>
      <c r="E237" s="99"/>
      <c r="F237" s="168">
        <f>SUM(F235:F236)</f>
        <v>139500</v>
      </c>
      <c r="G237" s="168">
        <f t="shared" ref="G237:L237" si="35">SUM(G235:G236)</f>
        <v>4003.65</v>
      </c>
      <c r="H237" s="168">
        <f t="shared" si="35"/>
        <v>1854</v>
      </c>
      <c r="I237" s="168">
        <f t="shared" si="35"/>
        <v>4240.8</v>
      </c>
      <c r="J237" s="168">
        <f t="shared" si="35"/>
        <v>50</v>
      </c>
      <c r="K237" s="168">
        <f t="shared" si="35"/>
        <v>10148.450000000001</v>
      </c>
      <c r="L237" s="194">
        <f t="shared" si="35"/>
        <v>129351.55</v>
      </c>
      <c r="M237" s="15"/>
      <c r="N237" s="15"/>
      <c r="O237" s="87"/>
      <c r="P237" s="87"/>
      <c r="Q237" s="87"/>
      <c r="R237" s="87"/>
      <c r="S237" s="87"/>
      <c r="T237" s="87"/>
      <c r="U237" s="87"/>
      <c r="V237" s="87"/>
      <c r="W237" s="87"/>
      <c r="X237" s="87"/>
      <c r="Y237" s="87"/>
      <c r="Z237" s="87"/>
      <c r="AA237" s="87"/>
      <c r="AB237" s="87"/>
      <c r="AC237" s="87"/>
      <c r="AD237" s="87"/>
      <c r="AE237" s="87"/>
      <c r="AF237" s="87"/>
      <c r="AG237" s="87"/>
      <c r="AH237" s="87"/>
      <c r="AI237" s="87"/>
      <c r="AJ237" s="87"/>
      <c r="AK237" s="87"/>
      <c r="AL237" s="87"/>
      <c r="AM237" s="87"/>
      <c r="AN237" s="87"/>
      <c r="AO237" s="87"/>
      <c r="AP237" s="87"/>
      <c r="AQ237" s="81"/>
      <c r="AR237" s="81"/>
      <c r="AS237" s="81"/>
      <c r="AT237" s="73"/>
      <c r="AU237" s="73"/>
      <c r="AV237" s="73"/>
      <c r="AW237" s="73"/>
      <c r="AX237" s="73"/>
      <c r="AY237" s="73"/>
      <c r="AZ237" s="73"/>
      <c r="BA237" s="73"/>
      <c r="BB237" s="73"/>
      <c r="BC237" s="73"/>
      <c r="BD237" s="73"/>
      <c r="BE237" s="73"/>
      <c r="BF237" s="73"/>
      <c r="BG237" s="73"/>
      <c r="BH237" s="73"/>
      <c r="BI237" s="73"/>
      <c r="BJ237" s="73"/>
      <c r="BK237" s="73"/>
      <c r="BL237" s="73"/>
      <c r="BM237" s="73"/>
      <c r="BN237" s="73"/>
      <c r="BO237" s="73"/>
      <c r="BP237" s="73"/>
      <c r="BQ237" s="73"/>
      <c r="BR237" s="73"/>
      <c r="BS237" s="73"/>
      <c r="BT237" s="73"/>
      <c r="BU237" s="73"/>
      <c r="BV237" s="73"/>
      <c r="BW237" s="73"/>
      <c r="BX237" s="73"/>
      <c r="BY237" s="73"/>
      <c r="BZ237" s="73"/>
      <c r="CA237" s="73"/>
      <c r="CB237" s="73"/>
      <c r="CC237" s="73"/>
      <c r="CD237" s="73"/>
      <c r="CE237" s="73"/>
      <c r="CF237" s="73"/>
      <c r="CG237" s="73"/>
      <c r="CH237" s="73"/>
      <c r="CI237" s="73"/>
      <c r="CJ237" s="73"/>
      <c r="CK237" s="73"/>
      <c r="CL237" s="73"/>
      <c r="CM237" s="73"/>
      <c r="CN237" s="73"/>
      <c r="CO237" s="73"/>
      <c r="CP237" s="73"/>
      <c r="CQ237" s="73"/>
      <c r="CR237" s="73"/>
      <c r="CS237" s="73"/>
      <c r="CT237" s="73"/>
      <c r="CU237" s="73"/>
      <c r="CV237" s="73"/>
      <c r="CW237" s="73"/>
      <c r="CX237" s="73"/>
      <c r="CY237" s="73"/>
      <c r="CZ237" s="73"/>
      <c r="DA237" s="73"/>
      <c r="DB237" s="73"/>
      <c r="DC237" s="73"/>
      <c r="DD237" s="73"/>
      <c r="DE237" s="73"/>
      <c r="DF237" s="73"/>
      <c r="DG237" s="73"/>
      <c r="DH237" s="73"/>
      <c r="DI237" s="73"/>
      <c r="DJ237" s="73"/>
      <c r="DK237" s="73"/>
      <c r="DL237" s="73"/>
      <c r="DM237" s="73"/>
      <c r="DN237" s="73"/>
      <c r="DO237" s="73"/>
      <c r="DP237" s="73"/>
      <c r="DQ237" s="73"/>
      <c r="DR237" s="73"/>
      <c r="DS237" s="73"/>
      <c r="DT237" s="73"/>
      <c r="DU237" s="73"/>
      <c r="DV237" s="73"/>
      <c r="DW237" s="73"/>
      <c r="DX237" s="73"/>
      <c r="DY237" s="73"/>
      <c r="DZ237" s="73"/>
      <c r="EA237" s="73"/>
      <c r="EB237" s="73"/>
      <c r="EC237" s="73"/>
      <c r="ED237" s="73"/>
      <c r="EE237" s="73"/>
      <c r="EF237" s="73"/>
      <c r="EG237" s="73"/>
      <c r="EH237" s="73"/>
      <c r="EI237" s="73"/>
      <c r="EJ237" s="73"/>
      <c r="EK237" s="73"/>
      <c r="EL237" s="73"/>
      <c r="EM237" s="73"/>
      <c r="EN237" s="73"/>
      <c r="EO237" s="73"/>
      <c r="EP237" s="73"/>
      <c r="EQ237" s="73"/>
      <c r="ER237" s="73"/>
      <c r="ES237" s="73"/>
      <c r="ET237" s="73"/>
      <c r="EU237" s="73"/>
      <c r="EV237" s="73"/>
      <c r="EW237" s="73"/>
      <c r="EX237" s="73"/>
      <c r="EY237" s="73"/>
      <c r="EZ237" s="73"/>
      <c r="FA237" s="73"/>
      <c r="FB237" s="73"/>
      <c r="FC237" s="73"/>
      <c r="FD237" s="73"/>
      <c r="FE237" s="73"/>
      <c r="FF237" s="73"/>
      <c r="FG237" s="73"/>
      <c r="FH237" s="73"/>
      <c r="FI237" s="73"/>
      <c r="FJ237" s="73"/>
      <c r="FK237" s="73"/>
      <c r="FL237" s="73"/>
      <c r="FM237" s="73"/>
      <c r="FN237" s="73"/>
      <c r="FO237" s="73"/>
      <c r="FP237" s="73"/>
      <c r="FQ237" s="73"/>
      <c r="FR237" s="73"/>
      <c r="FS237" s="73"/>
      <c r="FT237" s="73"/>
      <c r="FU237" s="73"/>
      <c r="FV237" s="73"/>
      <c r="FW237" s="73"/>
      <c r="FX237" s="73"/>
      <c r="FY237" s="73"/>
      <c r="FZ237" s="73"/>
      <c r="GA237" s="73"/>
      <c r="GB237" s="73"/>
      <c r="GC237" s="73"/>
      <c r="GD237" s="73"/>
      <c r="GE237" s="73"/>
      <c r="GF237" s="73"/>
      <c r="GG237" s="73"/>
      <c r="GH237" s="73"/>
      <c r="GI237" s="73"/>
      <c r="GJ237" s="73"/>
      <c r="GK237" s="73"/>
      <c r="GL237" s="73"/>
      <c r="GM237" s="73"/>
      <c r="GN237" s="73"/>
      <c r="GO237" s="73"/>
      <c r="GP237" s="73"/>
      <c r="GQ237" s="73"/>
      <c r="GR237" s="73"/>
      <c r="GS237" s="73"/>
      <c r="GT237" s="73"/>
      <c r="GU237" s="73"/>
      <c r="GV237" s="73"/>
      <c r="GW237" s="73"/>
      <c r="GX237" s="73"/>
      <c r="GY237" s="73"/>
      <c r="GZ237" s="73"/>
      <c r="HA237" s="73"/>
      <c r="HB237" s="73"/>
      <c r="HC237" s="73"/>
      <c r="HD237" s="73"/>
      <c r="HE237" s="73"/>
      <c r="HF237" s="73"/>
      <c r="HG237" s="73"/>
      <c r="HH237" s="73"/>
      <c r="HI237" s="73"/>
      <c r="HJ237" s="73"/>
      <c r="HK237" s="73"/>
      <c r="HL237" s="73"/>
      <c r="HM237" s="73"/>
      <c r="HN237" s="73"/>
      <c r="HO237" s="73"/>
      <c r="HP237" s="73"/>
      <c r="HQ237" s="73"/>
      <c r="HR237" s="73"/>
      <c r="HS237" s="73"/>
      <c r="HT237" s="73"/>
      <c r="HU237" s="73"/>
      <c r="HV237" s="73"/>
      <c r="HW237" s="73"/>
      <c r="HX237" s="73"/>
      <c r="HY237" s="73"/>
      <c r="HZ237" s="73"/>
      <c r="IA237" s="73"/>
      <c r="IB237" s="73"/>
      <c r="IC237" s="73"/>
      <c r="ID237" s="73"/>
      <c r="IE237" s="73"/>
      <c r="IF237" s="73"/>
      <c r="IG237" s="73"/>
      <c r="IH237" s="73"/>
      <c r="II237" s="73"/>
      <c r="IJ237" s="73"/>
      <c r="IK237" s="73"/>
      <c r="IL237" s="73"/>
      <c r="IM237" s="73"/>
      <c r="IN237" s="73"/>
      <c r="IO237" s="73"/>
      <c r="IP237" s="73"/>
      <c r="IQ237" s="73"/>
      <c r="IR237" s="73"/>
      <c r="IS237" s="73"/>
      <c r="IT237" s="73"/>
      <c r="IU237" s="73"/>
      <c r="IV237" s="73"/>
      <c r="IW237" s="73"/>
      <c r="IX237" s="73"/>
      <c r="IY237" s="73"/>
      <c r="IZ237" s="73"/>
      <c r="JA237" s="73"/>
      <c r="JB237" s="73"/>
      <c r="JC237" s="73"/>
      <c r="JD237" s="73"/>
      <c r="JE237" s="73"/>
      <c r="JF237" s="73"/>
      <c r="JG237" s="73"/>
      <c r="JH237" s="73"/>
      <c r="JI237" s="73"/>
      <c r="JJ237" s="73"/>
      <c r="JK237" s="73"/>
      <c r="JL237" s="73"/>
      <c r="JM237" s="73"/>
      <c r="JN237" s="73"/>
      <c r="JO237" s="73"/>
      <c r="JP237" s="73"/>
      <c r="JQ237" s="73"/>
      <c r="JR237" s="73"/>
      <c r="JS237" s="73"/>
      <c r="JT237" s="73"/>
      <c r="JU237" s="73"/>
      <c r="JV237" s="73"/>
      <c r="JW237" s="73"/>
      <c r="JX237" s="73"/>
      <c r="JY237" s="73"/>
      <c r="JZ237" s="73"/>
      <c r="KA237" s="73"/>
      <c r="KB237" s="73"/>
      <c r="KC237" s="73"/>
      <c r="KD237" s="73"/>
      <c r="KE237" s="73"/>
      <c r="KF237" s="73"/>
      <c r="KG237" s="73"/>
      <c r="KH237" s="73"/>
      <c r="KI237" s="73"/>
      <c r="KJ237" s="73"/>
      <c r="KK237" s="73"/>
      <c r="KL237" s="73"/>
      <c r="KM237" s="73"/>
      <c r="KN237" s="73"/>
      <c r="KO237" s="73"/>
      <c r="KP237" s="73"/>
      <c r="KQ237" s="73"/>
      <c r="KR237" s="73"/>
      <c r="KS237" s="73"/>
      <c r="KT237" s="73"/>
      <c r="KU237" s="73"/>
      <c r="KV237" s="73"/>
      <c r="KW237" s="73"/>
      <c r="KX237" s="73"/>
      <c r="KY237" s="73"/>
      <c r="KZ237" s="73"/>
      <c r="LA237" s="73"/>
      <c r="LB237" s="73"/>
      <c r="LC237" s="73"/>
      <c r="LD237" s="73"/>
      <c r="LE237" s="73"/>
      <c r="LF237" s="73"/>
      <c r="LG237" s="73"/>
      <c r="LH237" s="73"/>
      <c r="LI237" s="73"/>
      <c r="LJ237" s="73"/>
      <c r="LK237" s="73"/>
      <c r="LL237" s="73"/>
      <c r="LM237" s="73"/>
      <c r="LN237" s="73"/>
      <c r="LO237" s="73"/>
      <c r="LP237" s="73"/>
      <c r="LQ237" s="73"/>
      <c r="LR237" s="73"/>
      <c r="LS237" s="73"/>
      <c r="LT237" s="73"/>
      <c r="LU237" s="73"/>
      <c r="LV237" s="73"/>
      <c r="LW237" s="73"/>
      <c r="LX237" s="73"/>
      <c r="LY237" s="73"/>
      <c r="LZ237" s="73"/>
      <c r="MA237" s="73"/>
      <c r="MB237" s="73"/>
      <c r="MC237" s="73"/>
      <c r="MD237" s="73"/>
      <c r="ME237" s="73"/>
      <c r="MF237" s="73"/>
      <c r="MG237" s="73"/>
      <c r="MH237" s="73"/>
      <c r="MI237" s="73"/>
      <c r="MJ237" s="73"/>
      <c r="MK237" s="73"/>
      <c r="ML237" s="73"/>
      <c r="MM237" s="73"/>
      <c r="MN237" s="73"/>
      <c r="MO237" s="73"/>
      <c r="MP237" s="73"/>
      <c r="MQ237" s="73"/>
      <c r="MR237" s="73"/>
      <c r="MS237" s="73"/>
      <c r="MT237" s="73"/>
      <c r="MU237" s="73"/>
      <c r="MV237" s="73"/>
      <c r="MW237" s="73"/>
      <c r="MX237" s="73"/>
      <c r="MY237" s="73"/>
      <c r="MZ237" s="73"/>
      <c r="NA237" s="73"/>
      <c r="NB237" s="73"/>
      <c r="NC237" s="73"/>
      <c r="ND237" s="73"/>
      <c r="NE237" s="73"/>
      <c r="NF237" s="73"/>
      <c r="NG237" s="73"/>
      <c r="NH237" s="73"/>
      <c r="NI237" s="73"/>
      <c r="NJ237" s="73"/>
      <c r="NK237" s="73"/>
      <c r="NL237" s="73"/>
      <c r="NM237" s="73"/>
      <c r="NN237" s="73"/>
      <c r="NO237" s="73"/>
      <c r="NP237" s="73"/>
      <c r="NQ237" s="73"/>
      <c r="NR237" s="73"/>
      <c r="NS237" s="73"/>
      <c r="NT237" s="73"/>
      <c r="NU237" s="73"/>
      <c r="NV237" s="73"/>
      <c r="NW237" s="73"/>
      <c r="NX237" s="73"/>
      <c r="NY237" s="73"/>
      <c r="NZ237" s="73"/>
      <c r="OA237" s="73"/>
      <c r="OB237" s="73"/>
      <c r="OC237" s="73"/>
      <c r="OD237" s="73"/>
      <c r="OE237" s="73"/>
      <c r="OF237" s="73"/>
      <c r="OG237" s="73"/>
      <c r="OH237" s="73"/>
      <c r="OI237" s="73"/>
      <c r="OJ237" s="73"/>
      <c r="OK237" s="73"/>
      <c r="OL237" s="73"/>
      <c r="OM237" s="73"/>
      <c r="ON237" s="73"/>
      <c r="OO237" s="73"/>
      <c r="OP237" s="73"/>
      <c r="OQ237" s="73"/>
      <c r="OR237" s="73"/>
      <c r="OS237" s="73"/>
      <c r="OT237" s="73"/>
      <c r="OU237" s="73"/>
      <c r="OV237" s="73"/>
      <c r="OW237" s="73"/>
      <c r="OX237" s="73"/>
      <c r="OY237" s="73"/>
      <c r="OZ237" s="73"/>
      <c r="PA237" s="73"/>
      <c r="PB237" s="73"/>
      <c r="PC237" s="73"/>
      <c r="PD237" s="73"/>
      <c r="PE237" s="73"/>
      <c r="PF237" s="73"/>
      <c r="PG237" s="73"/>
      <c r="PH237" s="73"/>
      <c r="PI237" s="73"/>
      <c r="PJ237" s="73"/>
      <c r="PK237" s="73"/>
      <c r="PL237" s="73"/>
      <c r="PM237" s="73"/>
      <c r="PN237" s="73"/>
      <c r="PO237" s="73"/>
      <c r="PP237" s="73"/>
      <c r="PQ237" s="73"/>
      <c r="PR237" s="73"/>
      <c r="PS237" s="73"/>
      <c r="PT237" s="73"/>
      <c r="PU237" s="73"/>
      <c r="PV237" s="73"/>
      <c r="PW237" s="73"/>
      <c r="PX237" s="73"/>
      <c r="PY237" s="73"/>
      <c r="PZ237" s="73"/>
      <c r="QA237" s="73"/>
      <c r="QB237" s="73"/>
      <c r="QC237" s="73"/>
      <c r="QD237" s="73"/>
      <c r="QE237" s="73"/>
      <c r="QF237" s="73"/>
      <c r="QG237" s="73"/>
      <c r="QH237" s="73"/>
      <c r="QI237" s="73"/>
      <c r="QJ237" s="73"/>
      <c r="QK237" s="73"/>
      <c r="QL237" s="73"/>
      <c r="QM237" s="73"/>
      <c r="QN237" s="73"/>
      <c r="QO237" s="73"/>
      <c r="QP237" s="73"/>
      <c r="QQ237" s="73"/>
      <c r="QR237" s="73"/>
      <c r="QS237" s="73"/>
      <c r="QT237" s="73"/>
      <c r="QU237" s="73"/>
      <c r="QV237" s="73"/>
      <c r="QW237" s="73"/>
      <c r="QX237" s="73"/>
      <c r="QY237" s="73"/>
      <c r="QZ237" s="73"/>
      <c r="RA237" s="73"/>
      <c r="RB237" s="73"/>
      <c r="RC237" s="73"/>
      <c r="RD237" s="73"/>
      <c r="RE237" s="73"/>
      <c r="RF237" s="73"/>
      <c r="RG237" s="73"/>
      <c r="RH237" s="73"/>
      <c r="RI237" s="73"/>
      <c r="RJ237" s="73"/>
      <c r="RK237" s="73"/>
      <c r="RL237" s="73"/>
      <c r="RM237" s="73"/>
      <c r="RN237" s="73"/>
      <c r="RO237" s="73"/>
      <c r="RP237" s="73"/>
      <c r="RQ237" s="73"/>
      <c r="RR237" s="73"/>
      <c r="RS237" s="73"/>
      <c r="RT237" s="73"/>
      <c r="RU237" s="73"/>
      <c r="RV237" s="73"/>
      <c r="RW237" s="73"/>
      <c r="RX237" s="73"/>
      <c r="RY237" s="73"/>
      <c r="RZ237" s="73"/>
      <c r="SA237" s="73"/>
      <c r="SB237" s="73"/>
      <c r="SC237" s="73"/>
      <c r="SD237" s="73"/>
      <c r="SE237" s="73"/>
      <c r="SF237" s="73"/>
      <c r="SG237" s="73"/>
      <c r="SH237" s="73"/>
      <c r="SI237" s="73"/>
      <c r="SJ237" s="73"/>
      <c r="SK237" s="73"/>
      <c r="SL237" s="73"/>
      <c r="SM237" s="73"/>
      <c r="SN237" s="73"/>
      <c r="SO237" s="73"/>
      <c r="SP237" s="73"/>
      <c r="SQ237" s="73"/>
      <c r="SR237" s="73"/>
      <c r="SS237" s="73"/>
      <c r="ST237" s="73"/>
      <c r="SU237" s="73"/>
      <c r="SV237" s="73"/>
      <c r="SW237" s="73"/>
      <c r="SX237" s="73"/>
      <c r="SY237" s="73"/>
      <c r="SZ237" s="73"/>
      <c r="TA237" s="73"/>
      <c r="TB237" s="73"/>
      <c r="TC237" s="73"/>
      <c r="TD237" s="73"/>
      <c r="TE237" s="73"/>
      <c r="TF237" s="73"/>
      <c r="TG237" s="73"/>
      <c r="TH237" s="73"/>
      <c r="TI237" s="73"/>
      <c r="TJ237" s="73"/>
      <c r="TK237" s="73"/>
      <c r="TL237" s="73"/>
      <c r="TM237" s="73"/>
      <c r="TN237" s="73"/>
      <c r="TO237" s="73"/>
      <c r="TP237" s="73"/>
      <c r="TQ237" s="73"/>
      <c r="TR237" s="73"/>
      <c r="TS237" s="73"/>
      <c r="TT237" s="73"/>
      <c r="TU237" s="73"/>
      <c r="TV237" s="73"/>
      <c r="TW237" s="73"/>
      <c r="TX237" s="73"/>
      <c r="TY237" s="73"/>
      <c r="TZ237" s="73"/>
      <c r="UA237" s="73"/>
      <c r="UB237" s="73"/>
      <c r="UC237" s="73"/>
      <c r="UD237" s="73"/>
      <c r="UE237" s="73"/>
      <c r="UF237" s="73"/>
      <c r="UG237" s="73"/>
      <c r="UH237" s="73"/>
      <c r="UI237" s="73"/>
      <c r="UJ237" s="73"/>
      <c r="UK237" s="73"/>
      <c r="UL237" s="73"/>
      <c r="UM237" s="73"/>
      <c r="UN237" s="73"/>
      <c r="UO237" s="73"/>
      <c r="UP237" s="73"/>
      <c r="UQ237" s="73"/>
      <c r="UR237" s="73"/>
      <c r="US237" s="73"/>
      <c r="UT237" s="73"/>
      <c r="UU237" s="73"/>
      <c r="UV237" s="73"/>
      <c r="UW237" s="73"/>
      <c r="UX237" s="73"/>
      <c r="UY237" s="73"/>
      <c r="UZ237" s="73"/>
      <c r="VA237" s="73"/>
      <c r="VB237" s="73"/>
      <c r="VC237" s="73"/>
      <c r="VD237" s="73"/>
      <c r="VE237" s="73"/>
      <c r="VF237" s="73"/>
      <c r="VG237" s="73"/>
      <c r="VH237" s="73"/>
      <c r="VI237" s="73"/>
      <c r="VJ237" s="73"/>
      <c r="VK237" s="73"/>
      <c r="VL237" s="73"/>
      <c r="VM237" s="73"/>
      <c r="VN237" s="73"/>
      <c r="VO237" s="73"/>
      <c r="VP237" s="73"/>
      <c r="VQ237" s="73"/>
      <c r="VR237" s="73"/>
      <c r="VS237" s="73"/>
      <c r="VT237" s="73"/>
      <c r="VU237" s="73"/>
      <c r="VV237" s="73"/>
      <c r="VW237" s="73"/>
      <c r="VX237" s="73"/>
      <c r="VY237" s="73"/>
      <c r="VZ237" s="73"/>
      <c r="WA237" s="73"/>
      <c r="WB237" s="73"/>
      <c r="WC237" s="73"/>
      <c r="WD237" s="73"/>
      <c r="WE237" s="73"/>
      <c r="WF237" s="73"/>
      <c r="WG237" s="73"/>
      <c r="WH237" s="73"/>
      <c r="WI237" s="73"/>
      <c r="WJ237" s="73"/>
      <c r="WK237" s="73"/>
      <c r="WL237" s="73"/>
      <c r="WM237" s="73"/>
      <c r="WN237" s="73"/>
      <c r="WO237" s="73"/>
      <c r="WP237" s="73"/>
      <c r="WQ237" s="73"/>
      <c r="WR237" s="73"/>
      <c r="WS237" s="73"/>
      <c r="WT237" s="73"/>
      <c r="WU237" s="73"/>
      <c r="WV237" s="73"/>
      <c r="WW237" s="73"/>
      <c r="WX237" s="73"/>
      <c r="WY237" s="73"/>
      <c r="WZ237" s="73"/>
      <c r="XA237" s="73"/>
      <c r="XB237" s="73"/>
      <c r="XC237" s="73"/>
      <c r="XD237" s="73"/>
      <c r="XE237" s="73"/>
      <c r="XF237" s="73"/>
      <c r="XG237" s="73"/>
      <c r="XH237" s="73"/>
      <c r="XI237" s="73"/>
      <c r="XJ237" s="73"/>
      <c r="XK237" s="73"/>
      <c r="XL237" s="73"/>
      <c r="XM237" s="73"/>
      <c r="XN237" s="73"/>
      <c r="XO237" s="73"/>
      <c r="XP237" s="73"/>
      <c r="XQ237" s="73"/>
      <c r="XR237" s="73"/>
      <c r="XS237" s="73"/>
      <c r="XT237" s="73"/>
      <c r="XU237" s="73"/>
      <c r="XV237" s="73"/>
      <c r="XW237" s="73"/>
      <c r="XX237" s="73"/>
      <c r="XY237" s="73"/>
      <c r="XZ237" s="73"/>
      <c r="YA237" s="73"/>
      <c r="YB237" s="73"/>
      <c r="YC237" s="73"/>
      <c r="YD237" s="73"/>
      <c r="YE237" s="73"/>
      <c r="YF237" s="73"/>
      <c r="YG237" s="73"/>
      <c r="YH237" s="73"/>
      <c r="YI237" s="73"/>
      <c r="YJ237" s="73"/>
      <c r="YK237" s="73"/>
      <c r="YL237" s="73"/>
      <c r="YM237" s="73"/>
      <c r="YN237" s="73"/>
      <c r="YO237" s="73"/>
      <c r="YP237" s="73"/>
      <c r="YQ237" s="73"/>
      <c r="YR237" s="73"/>
    </row>
    <row r="238" spans="1:668" s="3" customFormat="1" ht="15.75" x14ac:dyDescent="0.25">
      <c r="B238" s="27"/>
      <c r="C238" s="27"/>
      <c r="D238" s="27"/>
      <c r="E238" s="27"/>
      <c r="F238" s="161"/>
      <c r="G238" s="182"/>
      <c r="H238" s="182"/>
      <c r="I238" s="182"/>
      <c r="J238" s="182"/>
      <c r="K238" s="188"/>
      <c r="L238" s="195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  <c r="AH238" s="50"/>
      <c r="AI238" s="50"/>
      <c r="AJ238" s="50"/>
      <c r="AK238" s="50"/>
      <c r="AL238" s="50"/>
      <c r="AM238" s="50"/>
      <c r="AN238" s="50"/>
      <c r="AO238" s="50"/>
      <c r="AP238" s="50"/>
      <c r="AQ238" s="50"/>
      <c r="AR238" s="50"/>
      <c r="AS238" s="50"/>
      <c r="AT238" s="38"/>
      <c r="AU238" s="38"/>
      <c r="AV238" s="38"/>
      <c r="AW238" s="38"/>
      <c r="AX238" s="38"/>
      <c r="AY238" s="38"/>
      <c r="AZ238" s="38"/>
      <c r="BA238" s="38"/>
      <c r="BB238" s="38"/>
      <c r="BC238" s="38"/>
      <c r="BD238" s="38"/>
      <c r="BE238" s="38"/>
      <c r="BF238" s="38"/>
      <c r="BG238" s="38"/>
      <c r="BH238" s="38"/>
      <c r="BI238" s="38"/>
      <c r="BJ238" s="38"/>
      <c r="BK238" s="38"/>
      <c r="BL238" s="38"/>
      <c r="BM238" s="38"/>
      <c r="BN238" s="38"/>
      <c r="BO238" s="38"/>
      <c r="BP238" s="38"/>
      <c r="BQ238" s="38"/>
      <c r="BR238" s="38"/>
      <c r="BS238" s="38"/>
      <c r="BT238" s="38"/>
      <c r="BU238" s="38"/>
      <c r="BV238" s="38"/>
      <c r="BW238" s="38"/>
      <c r="BX238" s="38"/>
      <c r="BY238" s="38"/>
      <c r="BZ238" s="38"/>
      <c r="CA238" s="38"/>
      <c r="CB238" s="38"/>
      <c r="CC238" s="38"/>
      <c r="CD238" s="38"/>
      <c r="CE238" s="38"/>
      <c r="CF238" s="38"/>
      <c r="CG238" s="38"/>
      <c r="CH238" s="38"/>
      <c r="CI238" s="38"/>
      <c r="CJ238" s="38"/>
      <c r="CK238" s="38"/>
      <c r="CL238" s="38"/>
      <c r="CM238" s="38"/>
      <c r="CN238" s="38"/>
      <c r="CO238" s="38"/>
      <c r="CP238" s="38"/>
      <c r="CQ238" s="38"/>
      <c r="CR238" s="38"/>
      <c r="CS238" s="38"/>
      <c r="CT238" s="38"/>
      <c r="CU238" s="38"/>
      <c r="CV238" s="38"/>
      <c r="CW238" s="38"/>
      <c r="CX238" s="38"/>
      <c r="CY238" s="38"/>
      <c r="CZ238" s="38"/>
      <c r="DA238" s="38"/>
      <c r="DB238" s="38"/>
      <c r="DC238" s="38"/>
      <c r="DD238" s="38"/>
      <c r="DE238" s="38"/>
      <c r="DF238" s="38"/>
      <c r="DG238" s="38"/>
      <c r="DH238" s="38"/>
      <c r="DI238" s="38"/>
      <c r="DJ238" s="38"/>
      <c r="DK238" s="38"/>
      <c r="DL238" s="38"/>
      <c r="DM238" s="38"/>
      <c r="DN238" s="38"/>
      <c r="DO238" s="38"/>
      <c r="DP238" s="38"/>
      <c r="DQ238" s="38"/>
      <c r="DR238" s="38"/>
      <c r="DS238" s="38"/>
      <c r="DT238" s="38"/>
      <c r="DU238" s="38"/>
      <c r="DV238" s="38"/>
      <c r="DW238" s="38"/>
      <c r="DX238" s="38"/>
      <c r="DY238" s="38"/>
      <c r="DZ238" s="38"/>
      <c r="EA238" s="38"/>
      <c r="EB238" s="38"/>
      <c r="EC238" s="38"/>
      <c r="ED238" s="38"/>
      <c r="EE238" s="38"/>
      <c r="EF238" s="38"/>
      <c r="EG238" s="38"/>
      <c r="EH238" s="38"/>
      <c r="EI238" s="38"/>
      <c r="EJ238" s="38"/>
      <c r="EK238" s="38"/>
      <c r="EL238" s="38"/>
      <c r="EM238" s="38"/>
      <c r="EN238" s="38"/>
      <c r="EO238" s="38"/>
      <c r="EP238" s="38"/>
      <c r="EQ238" s="38"/>
      <c r="ER238" s="38"/>
      <c r="ES238" s="38"/>
      <c r="ET238" s="38"/>
      <c r="EU238" s="38"/>
      <c r="EV238" s="38"/>
      <c r="EW238" s="38"/>
      <c r="EX238" s="38"/>
      <c r="EY238" s="38"/>
      <c r="EZ238" s="38"/>
      <c r="FA238" s="38"/>
      <c r="FB238" s="38"/>
      <c r="FC238" s="38"/>
      <c r="FD238" s="38"/>
      <c r="FE238" s="38"/>
      <c r="FF238" s="38"/>
      <c r="FG238" s="38"/>
      <c r="FH238" s="38"/>
      <c r="FI238" s="38"/>
      <c r="FJ238" s="38"/>
      <c r="FK238" s="38"/>
      <c r="FL238" s="38"/>
      <c r="FM238" s="38"/>
      <c r="FN238" s="38"/>
      <c r="FO238" s="38"/>
      <c r="FP238" s="38"/>
      <c r="FQ238" s="38"/>
      <c r="FR238" s="38"/>
      <c r="FS238" s="38"/>
      <c r="FT238" s="38"/>
      <c r="FU238" s="38"/>
      <c r="FV238" s="38"/>
      <c r="FW238" s="38"/>
      <c r="FX238" s="38"/>
      <c r="FY238" s="38"/>
      <c r="FZ238" s="38"/>
      <c r="GA238" s="38"/>
      <c r="GB238" s="38"/>
      <c r="GC238" s="38"/>
      <c r="GD238" s="38"/>
      <c r="GE238" s="38"/>
      <c r="GF238" s="38"/>
      <c r="GG238" s="38"/>
      <c r="GH238" s="38"/>
      <c r="GI238" s="38"/>
      <c r="GJ238" s="38"/>
      <c r="GK238" s="38"/>
      <c r="GL238" s="38"/>
      <c r="GM238" s="38"/>
      <c r="GN238" s="38"/>
      <c r="GO238" s="38"/>
      <c r="GP238" s="38"/>
      <c r="GQ238" s="38"/>
      <c r="GR238" s="38"/>
      <c r="GS238" s="38"/>
      <c r="GT238" s="38"/>
      <c r="GU238" s="38"/>
      <c r="GV238" s="38"/>
      <c r="GW238" s="38"/>
      <c r="GX238" s="38"/>
      <c r="GY238" s="38"/>
      <c r="GZ238" s="38"/>
      <c r="HA238" s="38"/>
      <c r="HB238" s="38"/>
      <c r="HC238" s="38"/>
      <c r="HD238" s="38"/>
      <c r="HE238" s="38"/>
      <c r="HF238" s="38"/>
      <c r="HG238" s="38"/>
      <c r="HH238" s="38"/>
      <c r="HI238" s="38"/>
      <c r="HJ238" s="38"/>
      <c r="HK238" s="38"/>
      <c r="HL238" s="38"/>
      <c r="HM238" s="38"/>
      <c r="HN238" s="38"/>
      <c r="HO238" s="38"/>
      <c r="HP238" s="38"/>
      <c r="HQ238" s="38"/>
      <c r="HR238" s="38"/>
      <c r="HS238" s="38"/>
      <c r="HT238" s="38"/>
      <c r="HU238" s="38"/>
      <c r="HV238" s="38"/>
      <c r="HW238" s="38"/>
      <c r="HX238" s="38"/>
      <c r="HY238" s="38"/>
      <c r="HZ238" s="38"/>
      <c r="IA238" s="38"/>
      <c r="IB238" s="38"/>
      <c r="IC238" s="38"/>
      <c r="ID238" s="38"/>
      <c r="IE238" s="38"/>
      <c r="IF238" s="38"/>
      <c r="IG238" s="38"/>
      <c r="IH238" s="38"/>
      <c r="II238" s="38"/>
      <c r="IJ238" s="38"/>
      <c r="IK238" s="38"/>
      <c r="IL238" s="38"/>
      <c r="IM238" s="38"/>
      <c r="IN238" s="38"/>
      <c r="IO238" s="38"/>
      <c r="IP238" s="38"/>
      <c r="IQ238" s="38"/>
      <c r="IR238" s="38"/>
      <c r="IS238" s="38"/>
      <c r="IT238" s="38"/>
      <c r="IU238" s="38"/>
      <c r="IV238" s="38"/>
      <c r="IW238" s="38"/>
      <c r="IX238" s="38"/>
      <c r="IY238" s="38"/>
      <c r="IZ238" s="38"/>
      <c r="JA238" s="38"/>
      <c r="JB238" s="38"/>
      <c r="JC238" s="38"/>
      <c r="JD238" s="38"/>
      <c r="JE238" s="38"/>
      <c r="JF238" s="38"/>
      <c r="JG238" s="38"/>
      <c r="JH238" s="38"/>
      <c r="JI238" s="38"/>
      <c r="JJ238" s="38"/>
      <c r="JK238" s="38"/>
      <c r="JL238" s="38"/>
      <c r="JM238" s="38"/>
      <c r="JN238" s="38"/>
      <c r="JO238" s="38"/>
      <c r="JP238" s="38"/>
      <c r="JQ238" s="38"/>
      <c r="JR238" s="38"/>
      <c r="JS238" s="38"/>
      <c r="JT238" s="38"/>
      <c r="JU238" s="38"/>
      <c r="JV238" s="38"/>
      <c r="JW238" s="38"/>
      <c r="JX238" s="38"/>
      <c r="JY238" s="38"/>
      <c r="JZ238" s="38"/>
      <c r="KA238" s="38"/>
      <c r="KB238" s="38"/>
      <c r="KC238" s="38"/>
      <c r="KD238" s="38"/>
      <c r="KE238" s="38"/>
      <c r="KF238" s="38"/>
      <c r="KG238" s="38"/>
      <c r="KH238" s="38"/>
      <c r="KI238" s="38"/>
      <c r="KJ238" s="38"/>
      <c r="KK238" s="38"/>
      <c r="KL238" s="38"/>
      <c r="KM238" s="38"/>
      <c r="KN238" s="38"/>
      <c r="KO238" s="38"/>
      <c r="KP238" s="38"/>
      <c r="KQ238" s="38"/>
      <c r="KR238" s="38"/>
      <c r="KS238" s="38"/>
      <c r="KT238" s="38"/>
      <c r="KU238" s="38"/>
      <c r="KV238" s="38"/>
      <c r="KW238" s="38"/>
      <c r="KX238" s="38"/>
      <c r="KY238" s="38"/>
      <c r="KZ238" s="38"/>
      <c r="LA238" s="38"/>
      <c r="LB238" s="38"/>
      <c r="LC238" s="38"/>
      <c r="LD238" s="38"/>
      <c r="LE238" s="38"/>
      <c r="LF238" s="38"/>
      <c r="LG238" s="38"/>
      <c r="LH238" s="38"/>
      <c r="LI238" s="38"/>
      <c r="LJ238" s="38"/>
      <c r="LK238" s="38"/>
      <c r="LL238" s="38"/>
      <c r="LM238" s="38"/>
      <c r="LN238" s="38"/>
      <c r="LO238" s="38"/>
      <c r="LP238" s="38"/>
      <c r="LQ238" s="38"/>
      <c r="LR238" s="38"/>
      <c r="LS238" s="38"/>
      <c r="LT238" s="38"/>
      <c r="LU238" s="38"/>
      <c r="LV238" s="38"/>
      <c r="LW238" s="38"/>
      <c r="LX238" s="38"/>
      <c r="LY238" s="38"/>
      <c r="LZ238" s="38"/>
      <c r="MA238" s="38"/>
      <c r="MB238" s="38"/>
      <c r="MC238" s="38"/>
      <c r="MD238" s="38"/>
      <c r="ME238" s="38"/>
      <c r="MF238" s="38"/>
      <c r="MG238" s="38"/>
      <c r="MH238" s="38"/>
      <c r="MI238" s="38"/>
      <c r="MJ238" s="38"/>
      <c r="MK238" s="38"/>
      <c r="ML238" s="38"/>
      <c r="MM238" s="38"/>
      <c r="MN238" s="38"/>
      <c r="MO238" s="38"/>
      <c r="MP238" s="38"/>
      <c r="MQ238" s="38"/>
      <c r="MR238" s="38"/>
      <c r="MS238" s="38"/>
      <c r="MT238" s="38"/>
      <c r="MU238" s="38"/>
      <c r="MV238" s="38"/>
      <c r="MW238" s="38"/>
      <c r="MX238" s="38"/>
      <c r="MY238" s="38"/>
      <c r="MZ238" s="38"/>
      <c r="NA238" s="38"/>
      <c r="NB238" s="38"/>
      <c r="NC238" s="38"/>
      <c r="ND238" s="38"/>
      <c r="NE238" s="38"/>
      <c r="NF238" s="38"/>
      <c r="NG238" s="38"/>
      <c r="NH238" s="38"/>
      <c r="NI238" s="38"/>
      <c r="NJ238" s="38"/>
      <c r="NK238" s="38"/>
      <c r="NL238" s="38"/>
      <c r="NM238" s="38"/>
      <c r="NN238" s="38"/>
      <c r="NO238" s="38"/>
      <c r="NP238" s="38"/>
      <c r="NQ238" s="38"/>
      <c r="NR238" s="38"/>
      <c r="NS238" s="38"/>
      <c r="NT238" s="38"/>
      <c r="NU238" s="38"/>
      <c r="NV238" s="38"/>
      <c r="NW238" s="38"/>
      <c r="NX238" s="38"/>
      <c r="NY238" s="38"/>
      <c r="NZ238" s="38"/>
      <c r="OA238" s="38"/>
      <c r="OB238" s="38"/>
      <c r="OC238" s="38"/>
      <c r="OD238" s="38"/>
      <c r="OE238" s="38"/>
      <c r="OF238" s="38"/>
      <c r="OG238" s="38"/>
      <c r="OH238" s="38"/>
      <c r="OI238" s="38"/>
      <c r="OJ238" s="38"/>
      <c r="OK238" s="38"/>
      <c r="OL238" s="38"/>
      <c r="OM238" s="38"/>
      <c r="ON238" s="38"/>
      <c r="OO238" s="38"/>
      <c r="OP238" s="38"/>
      <c r="OQ238" s="38"/>
      <c r="OR238" s="38"/>
      <c r="OS238" s="38"/>
      <c r="OT238" s="38"/>
      <c r="OU238" s="38"/>
      <c r="OV238" s="38"/>
      <c r="OW238" s="38"/>
      <c r="OX238" s="38"/>
      <c r="OY238" s="38"/>
      <c r="OZ238" s="38"/>
      <c r="PA238" s="38"/>
      <c r="PB238" s="38"/>
      <c r="PC238" s="38"/>
      <c r="PD238" s="38"/>
      <c r="PE238" s="38"/>
      <c r="PF238" s="38"/>
      <c r="PG238" s="38"/>
      <c r="PH238" s="38"/>
      <c r="PI238" s="38"/>
      <c r="PJ238" s="38"/>
      <c r="PK238" s="38"/>
      <c r="PL238" s="38"/>
      <c r="PM238" s="38"/>
      <c r="PN238" s="38"/>
      <c r="PO238" s="38"/>
      <c r="PP238" s="38"/>
      <c r="PQ238" s="38"/>
      <c r="PR238" s="38"/>
      <c r="PS238" s="38"/>
      <c r="PT238" s="38"/>
      <c r="PU238" s="38"/>
      <c r="PV238" s="38"/>
      <c r="PW238" s="38"/>
      <c r="PX238" s="38"/>
      <c r="PY238" s="38"/>
      <c r="PZ238" s="38"/>
      <c r="QA238" s="38"/>
      <c r="QB238" s="38"/>
      <c r="QC238" s="38"/>
      <c r="QD238" s="38"/>
      <c r="QE238" s="38"/>
      <c r="QF238" s="38"/>
      <c r="QG238" s="38"/>
      <c r="QH238" s="38"/>
      <c r="QI238" s="38"/>
      <c r="QJ238" s="38"/>
      <c r="QK238" s="38"/>
      <c r="QL238" s="38"/>
      <c r="QM238" s="38"/>
      <c r="QN238" s="38"/>
      <c r="QO238" s="38"/>
      <c r="QP238" s="38"/>
      <c r="QQ238" s="38"/>
      <c r="QR238" s="38"/>
      <c r="QS238" s="38"/>
      <c r="QT238" s="38"/>
      <c r="QU238" s="38"/>
      <c r="QV238" s="38"/>
      <c r="QW238" s="38"/>
      <c r="QX238" s="38"/>
      <c r="QY238" s="38"/>
      <c r="QZ238" s="38"/>
      <c r="RA238" s="38"/>
      <c r="RB238" s="38"/>
      <c r="RC238" s="38"/>
      <c r="RD238" s="38"/>
      <c r="RE238" s="38"/>
      <c r="RF238" s="38"/>
      <c r="RG238" s="38"/>
      <c r="RH238" s="38"/>
      <c r="RI238" s="38"/>
      <c r="RJ238" s="38"/>
      <c r="RK238" s="38"/>
      <c r="RL238" s="38"/>
      <c r="RM238" s="38"/>
      <c r="RN238" s="38"/>
      <c r="RO238" s="38"/>
      <c r="RP238" s="38"/>
      <c r="RQ238" s="38"/>
      <c r="RR238" s="38"/>
      <c r="RS238" s="38"/>
      <c r="RT238" s="38"/>
      <c r="RU238" s="38"/>
      <c r="RV238" s="38"/>
      <c r="RW238" s="38"/>
      <c r="RX238" s="38"/>
      <c r="RY238" s="38"/>
      <c r="RZ238" s="38"/>
      <c r="SA238" s="38"/>
      <c r="SB238" s="38"/>
      <c r="SC238" s="38"/>
      <c r="SD238" s="38"/>
      <c r="SE238" s="38"/>
      <c r="SF238" s="38"/>
      <c r="SG238" s="38"/>
      <c r="SH238" s="38"/>
      <c r="SI238" s="38"/>
      <c r="SJ238" s="38"/>
      <c r="SK238" s="38"/>
      <c r="SL238" s="38"/>
      <c r="SM238" s="38"/>
      <c r="SN238" s="38"/>
      <c r="SO238" s="38"/>
      <c r="SP238" s="38"/>
      <c r="SQ238" s="38"/>
      <c r="SR238" s="38"/>
      <c r="SS238" s="38"/>
      <c r="ST238" s="38"/>
      <c r="SU238" s="38"/>
      <c r="SV238" s="38"/>
      <c r="SW238" s="38"/>
      <c r="SX238" s="38"/>
      <c r="SY238" s="38"/>
      <c r="SZ238" s="38"/>
      <c r="TA238" s="38"/>
      <c r="TB238" s="38"/>
      <c r="TC238" s="38"/>
      <c r="TD238" s="38"/>
      <c r="TE238" s="38"/>
      <c r="TF238" s="38"/>
      <c r="TG238" s="38"/>
      <c r="TH238" s="38"/>
      <c r="TI238" s="38"/>
      <c r="TJ238" s="38"/>
      <c r="TK238" s="38"/>
      <c r="TL238" s="38"/>
      <c r="TM238" s="38"/>
      <c r="TN238" s="38"/>
      <c r="TO238" s="38"/>
      <c r="TP238" s="38"/>
      <c r="TQ238" s="38"/>
      <c r="TR238" s="38"/>
      <c r="TS238" s="38"/>
      <c r="TT238" s="38"/>
      <c r="TU238" s="38"/>
      <c r="TV238" s="38"/>
      <c r="TW238" s="38"/>
      <c r="TX238" s="38"/>
      <c r="TY238" s="38"/>
      <c r="TZ238" s="38"/>
      <c r="UA238" s="38"/>
      <c r="UB238" s="38"/>
      <c r="UC238" s="38"/>
      <c r="UD238" s="38"/>
      <c r="UE238" s="38"/>
      <c r="UF238" s="38"/>
      <c r="UG238" s="38"/>
      <c r="UH238" s="38"/>
      <c r="UI238" s="38"/>
      <c r="UJ238" s="38"/>
      <c r="UK238" s="38"/>
      <c r="UL238" s="38"/>
      <c r="UM238" s="38"/>
      <c r="UN238" s="38"/>
      <c r="UO238" s="38"/>
      <c r="UP238" s="38"/>
      <c r="UQ238" s="38"/>
      <c r="UR238" s="38"/>
      <c r="US238" s="38"/>
      <c r="UT238" s="38"/>
      <c r="UU238" s="38"/>
      <c r="UV238" s="38"/>
      <c r="UW238" s="38"/>
      <c r="UX238" s="38"/>
      <c r="UY238" s="38"/>
      <c r="UZ238" s="38"/>
      <c r="VA238" s="38"/>
      <c r="VB238" s="38"/>
      <c r="VC238" s="38"/>
      <c r="VD238" s="38"/>
      <c r="VE238" s="38"/>
      <c r="VF238" s="38"/>
      <c r="VG238" s="38"/>
      <c r="VH238" s="38"/>
      <c r="VI238" s="38"/>
      <c r="VJ238" s="38"/>
      <c r="VK238" s="38"/>
      <c r="VL238" s="38"/>
      <c r="VM238" s="38"/>
      <c r="VN238" s="38"/>
      <c r="VO238" s="38"/>
      <c r="VP238" s="38"/>
      <c r="VQ238" s="38"/>
      <c r="VR238" s="38"/>
      <c r="VS238" s="38"/>
      <c r="VT238" s="38"/>
      <c r="VU238" s="38"/>
      <c r="VV238" s="38"/>
      <c r="VW238" s="38"/>
      <c r="VX238" s="38"/>
      <c r="VY238" s="38"/>
      <c r="VZ238" s="38"/>
      <c r="WA238" s="38"/>
      <c r="WB238" s="38"/>
      <c r="WC238" s="38"/>
      <c r="WD238" s="38"/>
      <c r="WE238" s="38"/>
      <c r="WF238" s="38"/>
      <c r="WG238" s="38"/>
      <c r="WH238" s="38"/>
      <c r="WI238" s="38"/>
      <c r="WJ238" s="38"/>
      <c r="WK238" s="38"/>
      <c r="WL238" s="38"/>
      <c r="WM238" s="38"/>
      <c r="WN238" s="38"/>
      <c r="WO238" s="38"/>
      <c r="WP238" s="38"/>
      <c r="WQ238" s="38"/>
      <c r="WR238" s="38"/>
      <c r="WS238" s="38"/>
      <c r="WT238" s="38"/>
      <c r="WU238" s="38"/>
      <c r="WV238" s="38"/>
      <c r="WW238" s="38"/>
      <c r="WX238" s="38"/>
      <c r="WY238" s="38"/>
      <c r="WZ238" s="38"/>
      <c r="XA238" s="38"/>
      <c r="XB238" s="38"/>
      <c r="XC238" s="38"/>
      <c r="XD238" s="38"/>
      <c r="XE238" s="38"/>
      <c r="XF238" s="38"/>
      <c r="XG238" s="38"/>
      <c r="XH238" s="38"/>
      <c r="XI238" s="38"/>
      <c r="XJ238" s="38"/>
      <c r="XK238" s="38"/>
      <c r="XL238" s="38"/>
      <c r="XM238" s="38"/>
      <c r="XN238" s="38"/>
      <c r="XO238" s="38"/>
      <c r="XP238" s="38"/>
      <c r="XQ238" s="38"/>
      <c r="XR238" s="38"/>
      <c r="XS238" s="38"/>
      <c r="XT238" s="38"/>
      <c r="XU238" s="38"/>
      <c r="XV238" s="38"/>
      <c r="XW238" s="38"/>
      <c r="XX238" s="38"/>
      <c r="XY238" s="38"/>
      <c r="XZ238" s="38"/>
      <c r="YA238" s="38"/>
      <c r="YB238" s="38"/>
      <c r="YC238" s="38"/>
      <c r="YD238" s="38"/>
      <c r="YE238" s="38"/>
      <c r="YF238" s="38"/>
      <c r="YG238" s="38"/>
      <c r="YH238" s="38"/>
      <c r="YI238" s="38"/>
      <c r="YJ238" s="38"/>
      <c r="YK238" s="38"/>
      <c r="YL238" s="38"/>
      <c r="YM238" s="38"/>
      <c r="YN238" s="38"/>
      <c r="YO238" s="38"/>
      <c r="YP238" s="38"/>
      <c r="YQ238" s="38"/>
      <c r="YR238" s="38"/>
    </row>
    <row r="239" spans="1:668" ht="15.75" x14ac:dyDescent="0.25">
      <c r="A239" s="124" t="s">
        <v>15</v>
      </c>
      <c r="B239" s="125">
        <f>+B237+B232+B220+B214+B209+B201+B195+B182+B176+B172+B168+B163+B155+B147+B139+B133+B129+B122+B116+B109+B105+B101+B94+B90+B85+B81+B77+B73+B68+B64+B60+B52+B48+B44+B39+B34+B30+B26+B21+B15+B11+B205</f>
        <v>106</v>
      </c>
      <c r="C239" s="28"/>
      <c r="D239" s="28"/>
      <c r="E239" s="28"/>
      <c r="F239" s="169">
        <f>F237+F232+F220+F214+F209+F205+F195+F182+F176+F172+F168+F163+F155+F147+F139+F133+F129+F122+F116+F109+F105+F101+F94+F90+F85+F81+F77+F73+F64+F68+F60+F52+F48+F44+F39+F34+F30+F26+F21+F15+F11+F201</f>
        <v>6597033.3300000001</v>
      </c>
      <c r="G239" s="169">
        <f>+G237+G232+G220+G214+G209+G201+G195+G182+G176+G172+G168+G163+G155+G147+G139+G133+G129+G122+G116+G109+G105+G101+G94+G90+G85+G81+G77+G73+G68+G64+G60+G52+G48+G44+G39+G34+G30+G26+G21+G15+G11+G205</f>
        <v>189334.86</v>
      </c>
      <c r="H239" s="169">
        <f>+H237+H232+H220+H214+H209+H201+H195+H182+H176+H172+H168+H163+H155+H147+H139+H133+H129+H122+H116+H109+H105+H101+H94+H90+H85+H81+H77+H73+H68+H64+H60+H52+H48+H44+H39+H34+H30+H26+H21+H15+H11+H205</f>
        <v>398320.27000000008</v>
      </c>
      <c r="I239" s="169">
        <f>+I237+I232+I220+I214+I209+I201+I195+I182+I176+I172+I168+I163+I155+I147+I139+I133+I129+I122+I116+I109+I105+I101+I94+I90+I85+I81+I77+I73+I68+I64+I60+I52+I48+I44+I39+I34+I30+I26+I21+I15+I11+I205</f>
        <v>200333.21000000005</v>
      </c>
      <c r="J239" s="169">
        <f>+J237+J232+J220+J214+J209+J201+J195+J182+J176+J172+J168+J163+J155+J147+J139+J133+J129+J122+J116+J109+J105+J101+J94+J90+J85+J81+J77+J73+J68+J64+J60+J52+J48+J44+J39+J34+J30+J26+J21+J15+J11+J205</f>
        <v>106044.79</v>
      </c>
      <c r="K239" s="169">
        <f>+K237+K232+K220+K214+K209+K201+K195+K182+K176+K172+K168+K163+K155+K147+K139+K133+K129+K122+K116+K109+K105+K101+K94+K90+K85+K81+K77+K73+K68+K64+K60+K52+K48+K44+K39+K34+K30+K26+K21+K15+K11+K205</f>
        <v>894033.13000000012</v>
      </c>
      <c r="L239" s="169">
        <f>+L237+L232+L220+L214+L209+L201+L195+L182+L176+L172+L168+L163+L155+L147+L139+L133+L129+L122+L116+L109+L105+L101+L94+L90+L85+L81+L77+L73+L68+L64+L60+L52+L48+L44+L39+L34+L30+L26+L21+L15+L11+L205</f>
        <v>5703000.200000002</v>
      </c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  <c r="AH239" s="50"/>
      <c r="AI239" s="50"/>
      <c r="AJ239" s="50"/>
      <c r="AK239" s="50"/>
      <c r="AL239" s="50"/>
      <c r="AM239" s="50"/>
      <c r="AN239" s="50"/>
      <c r="AO239" s="50"/>
      <c r="AP239" s="50"/>
      <c r="AQ239" s="50"/>
      <c r="AR239" s="50"/>
      <c r="AS239" s="50"/>
    </row>
    <row r="240" spans="1:668" ht="33.75" x14ac:dyDescent="0.5">
      <c r="A240" s="30"/>
      <c r="B240" s="29"/>
      <c r="C240" s="29"/>
      <c r="D240" s="29"/>
      <c r="E240" s="29"/>
      <c r="F240" s="144"/>
      <c r="G240" s="173"/>
      <c r="H240" s="144"/>
      <c r="I240" s="144"/>
      <c r="J240" s="144"/>
      <c r="K240" s="144"/>
      <c r="L240" s="173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  <c r="AH240" s="50"/>
      <c r="AI240" s="50"/>
      <c r="AJ240" s="50"/>
      <c r="AK240" s="50"/>
      <c r="AL240" s="50"/>
      <c r="AM240" s="50"/>
      <c r="AN240" s="50"/>
      <c r="AO240" s="50"/>
      <c r="AP240" s="50"/>
      <c r="AQ240" s="50"/>
      <c r="AR240" s="50"/>
      <c r="AS240" s="50"/>
    </row>
    <row r="241" spans="1:45" ht="15.75" x14ac:dyDescent="0.25">
      <c r="A241" s="47"/>
      <c r="B241" s="30"/>
      <c r="C241" s="30"/>
      <c r="D241" s="30"/>
      <c r="E241" s="30"/>
      <c r="F241" s="145"/>
      <c r="G241" s="174"/>
      <c r="H241" s="145"/>
      <c r="I241" s="145"/>
      <c r="J241" s="145"/>
      <c r="K241" s="145"/>
      <c r="L241" s="174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  <c r="AH241" s="50"/>
      <c r="AI241" s="50"/>
      <c r="AJ241" s="50"/>
      <c r="AK241" s="50"/>
      <c r="AL241" s="50"/>
      <c r="AM241" s="50"/>
      <c r="AN241" s="50"/>
      <c r="AO241" s="50"/>
      <c r="AP241" s="50"/>
      <c r="AQ241" s="50"/>
      <c r="AR241" s="50"/>
      <c r="AS241" s="50"/>
    </row>
    <row r="242" spans="1:45" x14ac:dyDescent="0.25">
      <c r="A242" s="47"/>
      <c r="B242" s="8"/>
      <c r="C242" s="8"/>
      <c r="D242" s="47"/>
      <c r="E242" s="47"/>
      <c r="F242" s="146"/>
      <c r="G242" s="175"/>
      <c r="H242" s="146"/>
      <c r="I242" s="146"/>
      <c r="J242" s="146"/>
      <c r="K242" s="146"/>
      <c r="L242" s="175"/>
    </row>
    <row r="243" spans="1:45" x14ac:dyDescent="0.25">
      <c r="A243" s="62"/>
      <c r="B243" s="8"/>
      <c r="C243" s="8"/>
      <c r="D243" s="47"/>
      <c r="E243" s="47"/>
      <c r="F243" s="146"/>
      <c r="G243" s="175"/>
      <c r="H243" s="146"/>
      <c r="I243" s="146"/>
      <c r="J243" s="146"/>
      <c r="K243" s="146"/>
      <c r="L243" s="175"/>
    </row>
    <row r="244" spans="1:45" x14ac:dyDescent="0.25">
      <c r="A244" s="47"/>
      <c r="B244" s="62"/>
      <c r="C244" s="62"/>
      <c r="D244" s="62"/>
      <c r="E244" s="62"/>
      <c r="F244" s="156"/>
      <c r="G244" s="179"/>
      <c r="H244" s="156"/>
      <c r="I244" s="156"/>
      <c r="J244" s="156"/>
      <c r="K244" s="156"/>
      <c r="L244" s="156"/>
    </row>
    <row r="245" spans="1:45" x14ac:dyDescent="0.25">
      <c r="A245" s="39"/>
      <c r="B245" s="8"/>
      <c r="C245" s="8"/>
      <c r="D245" s="52"/>
      <c r="E245" s="52"/>
      <c r="F245" s="146"/>
      <c r="G245" s="175"/>
      <c r="H245" s="146"/>
      <c r="I245" s="146"/>
      <c r="J245" s="146"/>
      <c r="K245" s="146"/>
      <c r="L245" s="175"/>
    </row>
    <row r="246" spans="1:45" x14ac:dyDescent="0.25">
      <c r="A246" s="47"/>
      <c r="B246" s="13"/>
      <c r="C246" s="13"/>
      <c r="D246" s="39"/>
      <c r="E246" s="39"/>
      <c r="F246" s="147"/>
      <c r="G246" s="166"/>
      <c r="H246" s="147"/>
      <c r="I246" s="147"/>
      <c r="J246" s="147"/>
      <c r="K246" s="147"/>
      <c r="L246" s="166"/>
    </row>
    <row r="247" spans="1:45" x14ac:dyDescent="0.25">
      <c r="A247" s="62"/>
      <c r="B247" s="8"/>
      <c r="C247" s="8"/>
      <c r="D247" s="47"/>
      <c r="E247" s="47"/>
      <c r="F247" s="146"/>
      <c r="G247" s="175"/>
      <c r="H247" s="146"/>
      <c r="I247" s="146"/>
      <c r="J247" s="146"/>
      <c r="K247" s="146"/>
      <c r="L247" s="175"/>
    </row>
    <row r="248" spans="1:45" x14ac:dyDescent="0.25">
      <c r="A248" s="47"/>
      <c r="B248" s="62"/>
      <c r="C248" s="62"/>
      <c r="D248" s="62"/>
      <c r="E248" s="62"/>
      <c r="F248" s="156"/>
      <c r="G248" s="179"/>
      <c r="H248" s="156"/>
      <c r="I248" s="156"/>
      <c r="J248" s="156"/>
      <c r="K248" s="156"/>
      <c r="L248" s="156"/>
    </row>
    <row r="249" spans="1:45" x14ac:dyDescent="0.25">
      <c r="A249" s="39"/>
      <c r="B249" s="8"/>
      <c r="C249" s="8"/>
      <c r="D249" s="52"/>
      <c r="E249" s="52"/>
      <c r="F249" s="146"/>
      <c r="G249" s="175"/>
      <c r="H249" s="146"/>
      <c r="I249" s="146"/>
      <c r="J249" s="146"/>
      <c r="K249" s="146"/>
      <c r="L249" s="175"/>
    </row>
    <row r="250" spans="1:45" x14ac:dyDescent="0.25">
      <c r="A250" s="47"/>
      <c r="B250" s="13"/>
      <c r="C250" s="13"/>
      <c r="D250" s="39"/>
      <c r="E250" s="39"/>
      <c r="F250" s="147"/>
      <c r="G250" s="166"/>
      <c r="H250" s="147"/>
      <c r="I250" s="147"/>
      <c r="J250" s="147"/>
      <c r="K250" s="147"/>
      <c r="L250" s="166"/>
    </row>
    <row r="251" spans="1:45" x14ac:dyDescent="0.25">
      <c r="A251" s="62"/>
      <c r="B251" s="8"/>
      <c r="C251" s="8"/>
      <c r="D251" s="47"/>
      <c r="E251" s="47"/>
      <c r="F251" s="146"/>
      <c r="G251" s="175"/>
      <c r="H251" s="146"/>
      <c r="I251" s="146"/>
      <c r="J251" s="146"/>
      <c r="K251" s="146"/>
      <c r="L251" s="175"/>
    </row>
    <row r="252" spans="1:45" x14ac:dyDescent="0.25">
      <c r="A252" s="47"/>
      <c r="B252" s="62"/>
      <c r="C252" s="62"/>
      <c r="D252" s="62"/>
      <c r="E252" s="62"/>
      <c r="F252" s="156"/>
      <c r="G252" s="179"/>
      <c r="H252" s="156"/>
      <c r="I252" s="156"/>
      <c r="J252" s="156"/>
      <c r="K252" s="156"/>
      <c r="L252" s="156"/>
    </row>
    <row r="253" spans="1:45" x14ac:dyDescent="0.25">
      <c r="A253" s="39"/>
      <c r="B253" s="8"/>
      <c r="C253" s="8"/>
      <c r="D253" s="52"/>
      <c r="E253" s="52"/>
      <c r="F253" s="146"/>
      <c r="G253" s="175"/>
      <c r="H253" s="146"/>
      <c r="I253" s="146"/>
      <c r="J253" s="146"/>
      <c r="K253" s="146"/>
      <c r="L253" s="175"/>
    </row>
    <row r="254" spans="1:45" x14ac:dyDescent="0.25">
      <c r="A254" s="47"/>
      <c r="B254" s="13"/>
      <c r="C254" s="13"/>
      <c r="D254" s="39"/>
      <c r="E254" s="39"/>
      <c r="F254" s="147"/>
      <c r="G254" s="166"/>
      <c r="H254" s="147"/>
      <c r="I254" s="147"/>
      <c r="J254" s="147"/>
      <c r="K254" s="147"/>
      <c r="L254" s="166"/>
    </row>
    <row r="255" spans="1:45" x14ac:dyDescent="0.25">
      <c r="A255" s="62"/>
      <c r="B255" s="8"/>
      <c r="C255" s="8"/>
      <c r="D255" s="47"/>
      <c r="E255" s="47"/>
      <c r="F255" s="146"/>
      <c r="G255" s="175"/>
      <c r="H255" s="146"/>
      <c r="I255" s="146"/>
      <c r="J255" s="146"/>
      <c r="K255" s="146"/>
      <c r="L255" s="175"/>
    </row>
    <row r="256" spans="1:45" x14ac:dyDescent="0.25">
      <c r="A256" s="47"/>
      <c r="B256" s="62"/>
      <c r="C256" s="62"/>
      <c r="D256" s="62"/>
      <c r="E256" s="62"/>
      <c r="F256" s="156"/>
      <c r="G256" s="179"/>
      <c r="H256" s="156"/>
      <c r="I256" s="156"/>
      <c r="J256" s="156"/>
      <c r="K256" s="156"/>
      <c r="L256" s="156"/>
    </row>
    <row r="257" spans="1:668" x14ac:dyDescent="0.25">
      <c r="A257" s="39"/>
      <c r="B257" s="8"/>
      <c r="C257" s="8"/>
      <c r="D257" s="52"/>
      <c r="E257" s="52"/>
      <c r="F257" s="146"/>
      <c r="G257" s="175"/>
      <c r="H257" s="146"/>
      <c r="I257" s="146"/>
      <c r="J257" s="146"/>
      <c r="K257" s="146"/>
      <c r="L257" s="175"/>
    </row>
    <row r="258" spans="1:668" x14ac:dyDescent="0.25">
      <c r="A258" s="47"/>
      <c r="B258" s="13"/>
      <c r="C258" s="13"/>
      <c r="D258" s="39"/>
      <c r="E258" s="39"/>
      <c r="F258" s="147"/>
      <c r="G258" s="166"/>
      <c r="H258" s="147"/>
      <c r="I258" s="147"/>
      <c r="J258" s="147"/>
      <c r="K258" s="147"/>
      <c r="L258" s="166"/>
    </row>
    <row r="259" spans="1:668" x14ac:dyDescent="0.25">
      <c r="A259" s="47"/>
      <c r="B259" s="8"/>
      <c r="C259" s="8"/>
      <c r="D259" s="47"/>
      <c r="E259" s="47"/>
      <c r="F259" s="146"/>
      <c r="G259" s="175"/>
      <c r="H259" s="146"/>
      <c r="I259" s="146"/>
      <c r="J259" s="146"/>
      <c r="K259" s="146"/>
      <c r="L259" s="175"/>
    </row>
    <row r="260" spans="1:668" s="50" customFormat="1" ht="24.95" customHeight="1" x14ac:dyDescent="0.25">
      <c r="A260" s="38"/>
      <c r="B260" s="8"/>
      <c r="C260" s="8"/>
      <c r="D260" s="47"/>
      <c r="E260" s="47"/>
      <c r="F260" s="146"/>
      <c r="G260" s="175"/>
      <c r="H260" s="146"/>
      <c r="I260" s="146"/>
      <c r="J260" s="146"/>
      <c r="K260" s="146"/>
      <c r="L260" s="175"/>
      <c r="O260" s="38"/>
      <c r="P260" s="38"/>
      <c r="Q260" s="38"/>
      <c r="R260" s="38"/>
      <c r="S260" s="38"/>
      <c r="T260" s="38"/>
      <c r="U260" s="38"/>
      <c r="V260" s="38"/>
      <c r="W260" s="38"/>
      <c r="X260" s="38"/>
      <c r="Y260" s="38"/>
      <c r="Z260" s="38"/>
      <c r="AA260" s="38"/>
      <c r="AB260" s="38"/>
      <c r="AC260" s="38"/>
      <c r="AD260" s="38"/>
      <c r="AE260" s="38"/>
      <c r="AF260" s="38"/>
      <c r="AG260" s="38"/>
      <c r="AH260" s="38"/>
      <c r="AI260" s="38"/>
      <c r="AJ260" s="38"/>
      <c r="AK260" s="38"/>
      <c r="AL260" s="38"/>
      <c r="AM260" s="38"/>
      <c r="AN260" s="38"/>
      <c r="AO260" s="38"/>
      <c r="AP260" s="38"/>
      <c r="AQ260" s="38"/>
      <c r="AR260" s="38"/>
      <c r="AS260" s="38"/>
      <c r="AT260" s="38"/>
      <c r="AU260" s="38"/>
      <c r="AV260" s="38"/>
      <c r="AW260" s="38"/>
      <c r="AX260" s="38"/>
      <c r="AY260" s="38"/>
      <c r="AZ260" s="38"/>
      <c r="BA260" s="38"/>
      <c r="BB260" s="38"/>
      <c r="BC260" s="38"/>
      <c r="BD260" s="38"/>
      <c r="BE260" s="38"/>
      <c r="BF260" s="38"/>
      <c r="BG260" s="38"/>
      <c r="BH260" s="38"/>
      <c r="BI260" s="38"/>
      <c r="BJ260" s="38"/>
      <c r="BK260" s="38"/>
      <c r="BL260" s="38"/>
      <c r="BM260" s="38"/>
      <c r="BN260" s="38"/>
      <c r="BO260" s="38"/>
      <c r="BP260" s="38"/>
      <c r="BQ260" s="38"/>
      <c r="BR260" s="38"/>
      <c r="BS260" s="38"/>
      <c r="BT260" s="38"/>
      <c r="BU260" s="38"/>
      <c r="BV260" s="38"/>
      <c r="BW260" s="38"/>
      <c r="BX260" s="38"/>
      <c r="BY260" s="38"/>
      <c r="BZ260" s="38"/>
      <c r="CA260" s="38"/>
      <c r="CB260" s="38"/>
      <c r="CC260" s="38"/>
      <c r="CD260" s="38"/>
      <c r="CE260" s="38"/>
      <c r="CF260" s="38"/>
      <c r="CG260" s="38"/>
      <c r="CH260" s="38"/>
      <c r="CI260" s="38"/>
      <c r="CJ260" s="38"/>
      <c r="CK260" s="38"/>
      <c r="CL260" s="38"/>
      <c r="CM260" s="38"/>
      <c r="CN260" s="38"/>
      <c r="CO260" s="38"/>
      <c r="CP260" s="38"/>
      <c r="CQ260" s="38"/>
      <c r="CR260" s="38"/>
      <c r="CS260" s="38"/>
      <c r="CT260" s="38"/>
      <c r="CU260" s="38"/>
      <c r="CV260" s="38"/>
      <c r="CW260" s="38"/>
      <c r="CX260" s="38"/>
      <c r="CY260" s="38"/>
      <c r="CZ260" s="38"/>
      <c r="DA260" s="38"/>
      <c r="DB260" s="38"/>
      <c r="DC260" s="38"/>
      <c r="DD260" s="38"/>
      <c r="DE260" s="38"/>
      <c r="DF260" s="38"/>
      <c r="DG260" s="38"/>
      <c r="DH260" s="38"/>
      <c r="DI260" s="38"/>
      <c r="DJ260" s="38"/>
      <c r="DK260" s="38"/>
      <c r="DL260" s="38"/>
      <c r="DM260" s="38"/>
      <c r="DN260" s="38"/>
      <c r="DO260" s="38"/>
      <c r="DP260" s="38"/>
      <c r="DQ260" s="38"/>
      <c r="DR260" s="38"/>
      <c r="DS260" s="38"/>
      <c r="DT260" s="38"/>
      <c r="DU260" s="38"/>
      <c r="DV260" s="38"/>
      <c r="DW260" s="38"/>
      <c r="DX260" s="38"/>
      <c r="DY260" s="38"/>
      <c r="DZ260" s="38"/>
      <c r="EA260" s="38"/>
      <c r="EB260" s="38"/>
      <c r="EC260" s="38"/>
      <c r="ED260" s="38"/>
      <c r="EE260" s="38"/>
      <c r="EF260" s="38"/>
      <c r="EG260" s="38"/>
      <c r="EH260" s="38"/>
      <c r="EI260" s="38"/>
      <c r="EJ260" s="38"/>
      <c r="EK260" s="38"/>
      <c r="EL260" s="38"/>
      <c r="EM260" s="38"/>
      <c r="EN260" s="38"/>
      <c r="EO260" s="38"/>
      <c r="EP260" s="38"/>
      <c r="EQ260" s="38"/>
      <c r="ER260" s="38"/>
      <c r="ES260" s="38"/>
      <c r="ET260" s="38"/>
      <c r="EU260" s="38"/>
      <c r="EV260" s="38"/>
      <c r="EW260" s="38"/>
      <c r="EX260" s="38"/>
      <c r="EY260" s="38"/>
      <c r="EZ260" s="38"/>
      <c r="FA260" s="38"/>
      <c r="FB260" s="38"/>
      <c r="FC260" s="38"/>
      <c r="FD260" s="38"/>
      <c r="FE260" s="38"/>
      <c r="FF260" s="38"/>
      <c r="FG260" s="38"/>
      <c r="FH260" s="38"/>
      <c r="FI260" s="38"/>
      <c r="FJ260" s="38"/>
      <c r="FK260" s="38"/>
      <c r="FL260" s="38"/>
      <c r="FM260" s="38"/>
      <c r="FN260" s="38"/>
      <c r="FO260" s="38"/>
      <c r="FP260" s="38"/>
      <c r="FQ260" s="38"/>
      <c r="FR260" s="38"/>
      <c r="FS260" s="38"/>
      <c r="FT260" s="38"/>
      <c r="FU260" s="38"/>
      <c r="FV260" s="38"/>
      <c r="FW260" s="38"/>
      <c r="FX260" s="38"/>
      <c r="FY260" s="38"/>
      <c r="FZ260" s="38"/>
      <c r="GA260" s="38"/>
      <c r="GB260" s="38"/>
      <c r="GC260" s="38"/>
      <c r="GD260" s="38"/>
      <c r="GE260" s="38"/>
      <c r="GF260" s="38"/>
      <c r="GG260" s="38"/>
      <c r="GH260" s="38"/>
      <c r="GI260" s="38"/>
      <c r="GJ260" s="38"/>
      <c r="GK260" s="38"/>
      <c r="GL260" s="38"/>
      <c r="GM260" s="38"/>
      <c r="GN260" s="38"/>
      <c r="GO260" s="38"/>
      <c r="GP260" s="38"/>
      <c r="GQ260" s="38"/>
      <c r="GR260" s="38"/>
      <c r="GS260" s="38"/>
      <c r="GT260" s="38"/>
      <c r="GU260" s="38"/>
      <c r="GV260" s="38"/>
      <c r="GW260" s="38"/>
      <c r="GX260" s="38"/>
      <c r="GY260" s="38"/>
      <c r="GZ260" s="38"/>
      <c r="HA260" s="38"/>
      <c r="HB260" s="38"/>
      <c r="HC260" s="38"/>
      <c r="HD260" s="38"/>
      <c r="HE260" s="38"/>
      <c r="HF260" s="38"/>
      <c r="HG260" s="38"/>
      <c r="HH260" s="38"/>
      <c r="HI260" s="38"/>
      <c r="HJ260" s="38"/>
      <c r="HK260" s="38"/>
      <c r="HL260" s="38"/>
      <c r="HM260" s="38"/>
      <c r="HN260" s="38"/>
      <c r="HO260" s="38"/>
      <c r="HP260" s="38"/>
      <c r="HQ260" s="38"/>
      <c r="HR260" s="38"/>
      <c r="HS260" s="38"/>
      <c r="HT260" s="38"/>
      <c r="HU260" s="38"/>
      <c r="HV260" s="38"/>
      <c r="HW260" s="38"/>
      <c r="HX260" s="38"/>
      <c r="HY260" s="38"/>
      <c r="HZ260" s="38"/>
      <c r="IA260" s="38"/>
      <c r="IB260" s="38"/>
      <c r="IC260" s="38"/>
      <c r="ID260" s="38"/>
      <c r="IE260" s="38"/>
      <c r="IF260" s="38"/>
      <c r="IG260" s="38"/>
      <c r="IH260" s="38"/>
      <c r="II260" s="38"/>
      <c r="IJ260" s="38"/>
      <c r="IK260" s="38"/>
      <c r="IL260" s="38"/>
      <c r="IM260" s="38"/>
      <c r="IN260" s="38"/>
      <c r="IO260" s="38"/>
      <c r="IP260" s="38"/>
      <c r="IQ260" s="38"/>
      <c r="IR260" s="38"/>
      <c r="IS260" s="38"/>
      <c r="IT260" s="38"/>
      <c r="IU260" s="38"/>
      <c r="IV260" s="38"/>
      <c r="IW260" s="38"/>
      <c r="IX260" s="38"/>
      <c r="IY260" s="38"/>
      <c r="IZ260" s="38"/>
      <c r="JA260" s="38"/>
      <c r="JB260" s="38"/>
      <c r="JC260" s="38"/>
      <c r="JD260" s="38"/>
      <c r="JE260" s="38"/>
      <c r="JF260" s="38"/>
      <c r="JG260" s="38"/>
      <c r="JH260" s="38"/>
      <c r="JI260" s="38"/>
      <c r="JJ260" s="38"/>
      <c r="JK260" s="38"/>
      <c r="JL260" s="38"/>
      <c r="JM260" s="38"/>
      <c r="JN260" s="38"/>
      <c r="JO260" s="38"/>
      <c r="JP260" s="38"/>
      <c r="JQ260" s="38"/>
      <c r="JR260" s="38"/>
      <c r="JS260" s="38"/>
      <c r="JT260" s="38"/>
      <c r="JU260" s="38"/>
      <c r="JV260" s="38"/>
      <c r="JW260" s="38"/>
      <c r="JX260" s="38"/>
      <c r="JY260" s="38"/>
      <c r="JZ260" s="38"/>
      <c r="KA260" s="38"/>
      <c r="KB260" s="38"/>
      <c r="KC260" s="38"/>
      <c r="KD260" s="38"/>
      <c r="KE260" s="38"/>
      <c r="KF260" s="38"/>
      <c r="KG260" s="38"/>
      <c r="KH260" s="38"/>
      <c r="KI260" s="38"/>
      <c r="KJ260" s="38"/>
      <c r="KK260" s="38"/>
      <c r="KL260" s="38"/>
      <c r="KM260" s="38"/>
      <c r="KN260" s="38"/>
      <c r="KO260" s="38"/>
      <c r="KP260" s="38"/>
      <c r="KQ260" s="38"/>
      <c r="KR260" s="38"/>
      <c r="KS260" s="38"/>
      <c r="KT260" s="38"/>
      <c r="KU260" s="38"/>
      <c r="KV260" s="38"/>
      <c r="KW260" s="38"/>
      <c r="KX260" s="38"/>
      <c r="KY260" s="38"/>
      <c r="KZ260" s="38"/>
      <c r="LA260" s="38"/>
      <c r="LB260" s="38"/>
      <c r="LC260" s="38"/>
      <c r="LD260" s="38"/>
      <c r="LE260" s="38"/>
      <c r="LF260" s="38"/>
      <c r="LG260" s="38"/>
      <c r="LH260" s="38"/>
      <c r="LI260" s="38"/>
      <c r="LJ260" s="38"/>
      <c r="LK260" s="38"/>
      <c r="LL260" s="38"/>
      <c r="LM260" s="38"/>
      <c r="LN260" s="38"/>
      <c r="LO260" s="38"/>
      <c r="LP260" s="38"/>
      <c r="LQ260" s="38"/>
      <c r="LR260" s="38"/>
      <c r="LS260" s="38"/>
      <c r="LT260" s="38"/>
      <c r="LU260" s="38"/>
      <c r="LV260" s="38"/>
      <c r="LW260" s="38"/>
      <c r="LX260" s="38"/>
      <c r="LY260" s="38"/>
      <c r="LZ260" s="38"/>
      <c r="MA260" s="38"/>
      <c r="MB260" s="38"/>
      <c r="MC260" s="38"/>
      <c r="MD260" s="38"/>
      <c r="ME260" s="38"/>
      <c r="MF260" s="38"/>
      <c r="MG260" s="38"/>
      <c r="MH260" s="38"/>
      <c r="MI260" s="38"/>
      <c r="MJ260" s="38"/>
      <c r="MK260" s="38"/>
      <c r="ML260" s="38"/>
      <c r="MM260" s="38"/>
      <c r="MN260" s="38"/>
      <c r="MO260" s="38"/>
      <c r="MP260" s="38"/>
      <c r="MQ260" s="38"/>
      <c r="MR260" s="38"/>
      <c r="MS260" s="38"/>
      <c r="MT260" s="38"/>
      <c r="MU260" s="38"/>
      <c r="MV260" s="38"/>
      <c r="MW260" s="38"/>
      <c r="MX260" s="38"/>
      <c r="MY260" s="38"/>
      <c r="MZ260" s="38"/>
      <c r="NA260" s="38"/>
      <c r="NB260" s="38"/>
      <c r="NC260" s="38"/>
      <c r="ND260" s="38"/>
      <c r="NE260" s="38"/>
      <c r="NF260" s="38"/>
      <c r="NG260" s="38"/>
      <c r="NH260" s="38"/>
      <c r="NI260" s="38"/>
      <c r="NJ260" s="38"/>
      <c r="NK260" s="38"/>
      <c r="NL260" s="38"/>
      <c r="NM260" s="38"/>
      <c r="NN260" s="38"/>
      <c r="NO260" s="38"/>
      <c r="NP260" s="38"/>
      <c r="NQ260" s="38"/>
      <c r="NR260" s="38"/>
      <c r="NS260" s="38"/>
      <c r="NT260" s="38"/>
      <c r="NU260" s="38"/>
      <c r="NV260" s="38"/>
      <c r="NW260" s="38"/>
      <c r="NX260" s="38"/>
      <c r="NY260" s="38"/>
      <c r="NZ260" s="38"/>
      <c r="OA260" s="38"/>
      <c r="OB260" s="38"/>
      <c r="OC260" s="38"/>
      <c r="OD260" s="38"/>
      <c r="OE260" s="38"/>
      <c r="OF260" s="38"/>
      <c r="OG260" s="38"/>
      <c r="OH260" s="38"/>
      <c r="OI260" s="38"/>
      <c r="OJ260" s="38"/>
      <c r="OK260" s="38"/>
      <c r="OL260" s="38"/>
      <c r="OM260" s="38"/>
      <c r="ON260" s="38"/>
      <c r="OO260" s="38"/>
      <c r="OP260" s="38"/>
      <c r="OQ260" s="38"/>
      <c r="OR260" s="38"/>
      <c r="OS260" s="38"/>
      <c r="OT260" s="38"/>
      <c r="OU260" s="38"/>
      <c r="OV260" s="38"/>
      <c r="OW260" s="38"/>
      <c r="OX260" s="38"/>
      <c r="OY260" s="38"/>
      <c r="OZ260" s="38"/>
      <c r="PA260" s="38"/>
      <c r="PB260" s="38"/>
      <c r="PC260" s="38"/>
      <c r="PD260" s="38"/>
      <c r="PE260" s="38"/>
      <c r="PF260" s="38"/>
      <c r="PG260" s="38"/>
      <c r="PH260" s="38"/>
      <c r="PI260" s="38"/>
      <c r="PJ260" s="38"/>
      <c r="PK260" s="38"/>
      <c r="PL260" s="38"/>
      <c r="PM260" s="38"/>
      <c r="PN260" s="38"/>
      <c r="PO260" s="38"/>
      <c r="PP260" s="38"/>
      <c r="PQ260" s="38"/>
      <c r="PR260" s="38"/>
      <c r="PS260" s="38"/>
      <c r="PT260" s="38"/>
      <c r="PU260" s="38"/>
      <c r="PV260" s="38"/>
      <c r="PW260" s="38"/>
      <c r="PX260" s="38"/>
      <c r="PY260" s="38"/>
      <c r="PZ260" s="38"/>
      <c r="QA260" s="38"/>
      <c r="QB260" s="38"/>
      <c r="QC260" s="38"/>
      <c r="QD260" s="38"/>
      <c r="QE260" s="38"/>
      <c r="QF260" s="38"/>
      <c r="QG260" s="38"/>
      <c r="QH260" s="38"/>
      <c r="QI260" s="38"/>
      <c r="QJ260" s="38"/>
      <c r="QK260" s="38"/>
      <c r="QL260" s="38"/>
      <c r="QM260" s="38"/>
      <c r="QN260" s="38"/>
      <c r="QO260" s="38"/>
      <c r="QP260" s="38"/>
      <c r="QQ260" s="38"/>
      <c r="QR260" s="38"/>
      <c r="QS260" s="38"/>
      <c r="QT260" s="38"/>
      <c r="QU260" s="38"/>
      <c r="QV260" s="38"/>
      <c r="QW260" s="38"/>
      <c r="QX260" s="38"/>
      <c r="QY260" s="38"/>
      <c r="QZ260" s="38"/>
      <c r="RA260" s="38"/>
      <c r="RB260" s="38"/>
      <c r="RC260" s="38"/>
      <c r="RD260" s="38"/>
      <c r="RE260" s="38"/>
      <c r="RF260" s="38"/>
      <c r="RG260" s="38"/>
      <c r="RH260" s="38"/>
      <c r="RI260" s="38"/>
      <c r="RJ260" s="38"/>
      <c r="RK260" s="38"/>
      <c r="RL260" s="38"/>
      <c r="RM260" s="38"/>
      <c r="RN260" s="38"/>
      <c r="RO260" s="38"/>
      <c r="RP260" s="38"/>
      <c r="RQ260" s="38"/>
      <c r="RR260" s="38"/>
      <c r="RS260" s="38"/>
      <c r="RT260" s="38"/>
      <c r="RU260" s="38"/>
      <c r="RV260" s="38"/>
      <c r="RW260" s="38"/>
      <c r="RX260" s="38"/>
      <c r="RY260" s="38"/>
      <c r="RZ260" s="38"/>
      <c r="SA260" s="38"/>
      <c r="SB260" s="38"/>
      <c r="SC260" s="38"/>
      <c r="SD260" s="38"/>
      <c r="SE260" s="38"/>
      <c r="SF260" s="38"/>
      <c r="SG260" s="38"/>
      <c r="SH260" s="38"/>
      <c r="SI260" s="38"/>
      <c r="SJ260" s="38"/>
      <c r="SK260" s="38"/>
      <c r="SL260" s="38"/>
      <c r="SM260" s="38"/>
      <c r="SN260" s="38"/>
      <c r="SO260" s="38"/>
      <c r="SP260" s="38"/>
      <c r="SQ260" s="38"/>
      <c r="SR260" s="38"/>
      <c r="SS260" s="38"/>
      <c r="ST260" s="38"/>
      <c r="SU260" s="38"/>
      <c r="SV260" s="38"/>
      <c r="SW260" s="38"/>
      <c r="SX260" s="38"/>
      <c r="SY260" s="38"/>
      <c r="SZ260" s="38"/>
      <c r="TA260" s="38"/>
      <c r="TB260" s="38"/>
      <c r="TC260" s="38"/>
      <c r="TD260" s="38"/>
      <c r="TE260" s="38"/>
      <c r="TF260" s="38"/>
      <c r="TG260" s="38"/>
      <c r="TH260" s="38"/>
      <c r="TI260" s="38"/>
      <c r="TJ260" s="38"/>
      <c r="TK260" s="38"/>
      <c r="TL260" s="38"/>
      <c r="TM260" s="38"/>
      <c r="TN260" s="38"/>
      <c r="TO260" s="38"/>
      <c r="TP260" s="38"/>
      <c r="TQ260" s="38"/>
      <c r="TR260" s="38"/>
      <c r="TS260" s="38"/>
      <c r="TT260" s="38"/>
      <c r="TU260" s="38"/>
      <c r="TV260" s="38"/>
      <c r="TW260" s="38"/>
      <c r="TX260" s="38"/>
      <c r="TY260" s="38"/>
      <c r="TZ260" s="38"/>
      <c r="UA260" s="38"/>
      <c r="UB260" s="38"/>
      <c r="UC260" s="38"/>
      <c r="UD260" s="38"/>
      <c r="UE260" s="38"/>
      <c r="UF260" s="38"/>
      <c r="UG260" s="38"/>
      <c r="UH260" s="38"/>
      <c r="UI260" s="38"/>
      <c r="UJ260" s="38"/>
      <c r="UK260" s="38"/>
      <c r="UL260" s="38"/>
      <c r="UM260" s="38"/>
      <c r="UN260" s="38"/>
      <c r="UO260" s="38"/>
      <c r="UP260" s="38"/>
      <c r="UQ260" s="38"/>
      <c r="UR260" s="38"/>
      <c r="US260" s="38"/>
      <c r="UT260" s="38"/>
      <c r="UU260" s="38"/>
      <c r="UV260" s="38"/>
      <c r="UW260" s="38"/>
      <c r="UX260" s="38"/>
      <c r="UY260" s="38"/>
      <c r="UZ260" s="38"/>
      <c r="VA260" s="38"/>
      <c r="VB260" s="38"/>
      <c r="VC260" s="38"/>
      <c r="VD260" s="38"/>
      <c r="VE260" s="38"/>
      <c r="VF260" s="38"/>
      <c r="VG260" s="38"/>
      <c r="VH260" s="38"/>
      <c r="VI260" s="38"/>
      <c r="VJ260" s="38"/>
      <c r="VK260" s="38"/>
      <c r="VL260" s="38"/>
      <c r="VM260" s="38"/>
      <c r="VN260" s="38"/>
      <c r="VO260" s="38"/>
      <c r="VP260" s="38"/>
      <c r="VQ260" s="38"/>
      <c r="VR260" s="38"/>
      <c r="VS260" s="38"/>
      <c r="VT260" s="38"/>
      <c r="VU260" s="38"/>
      <c r="VV260" s="38"/>
      <c r="VW260" s="38"/>
      <c r="VX260" s="38"/>
      <c r="VY260" s="38"/>
      <c r="VZ260" s="38"/>
      <c r="WA260" s="38"/>
      <c r="WB260" s="38"/>
      <c r="WC260" s="38"/>
      <c r="WD260" s="38"/>
      <c r="WE260" s="38"/>
      <c r="WF260" s="38"/>
      <c r="WG260" s="38"/>
      <c r="WH260" s="38"/>
      <c r="WI260" s="38"/>
      <c r="WJ260" s="38"/>
      <c r="WK260" s="38"/>
      <c r="WL260" s="38"/>
      <c r="WM260" s="38"/>
      <c r="WN260" s="38"/>
      <c r="WO260" s="38"/>
      <c r="WP260" s="38"/>
      <c r="WQ260" s="38"/>
      <c r="WR260" s="38"/>
      <c r="WS260" s="38"/>
      <c r="WT260" s="38"/>
      <c r="WU260" s="38"/>
      <c r="WV260" s="38"/>
      <c r="WW260" s="38"/>
      <c r="WX260" s="38"/>
      <c r="WY260" s="38"/>
      <c r="WZ260" s="38"/>
      <c r="XA260" s="38"/>
      <c r="XB260" s="38"/>
      <c r="XC260" s="38"/>
      <c r="XD260" s="38"/>
      <c r="XE260" s="38"/>
      <c r="XF260" s="38"/>
      <c r="XG260" s="38"/>
      <c r="XH260" s="38"/>
      <c r="XI260" s="38"/>
      <c r="XJ260" s="38"/>
      <c r="XK260" s="38"/>
      <c r="XL260" s="38"/>
      <c r="XM260" s="38"/>
      <c r="XN260" s="38"/>
      <c r="XO260" s="38"/>
      <c r="XP260" s="38"/>
      <c r="XQ260" s="38"/>
      <c r="XR260" s="38"/>
      <c r="XS260" s="38"/>
      <c r="XT260" s="38"/>
      <c r="XU260" s="38"/>
      <c r="XV260" s="38"/>
      <c r="XW260" s="38"/>
      <c r="XX260" s="38"/>
      <c r="XY260" s="38"/>
      <c r="XZ260" s="38"/>
      <c r="YA260" s="38"/>
      <c r="YB260" s="38"/>
      <c r="YC260" s="38"/>
      <c r="YD260" s="38"/>
      <c r="YE260" s="38"/>
      <c r="YF260" s="38"/>
      <c r="YG260" s="38"/>
      <c r="YH260" s="38"/>
      <c r="YI260" s="38"/>
      <c r="YJ260" s="38"/>
      <c r="YK260" s="38"/>
      <c r="YL260" s="38"/>
      <c r="YM260" s="38"/>
      <c r="YN260" s="38"/>
      <c r="YO260" s="38"/>
      <c r="YP260" s="38"/>
      <c r="YQ260" s="38"/>
      <c r="YR260" s="38"/>
    </row>
    <row r="261" spans="1:668" s="50" customFormat="1" ht="15.75" x14ac:dyDescent="0.25">
      <c r="A261" s="38"/>
      <c r="B261" s="3"/>
      <c r="C261" s="3"/>
      <c r="D261" s="38"/>
      <c r="E261" s="38"/>
      <c r="F261" s="132"/>
      <c r="G261" s="133"/>
      <c r="H261" s="132"/>
      <c r="I261" s="132"/>
      <c r="J261" s="132"/>
      <c r="K261" s="132"/>
      <c r="L261" s="133"/>
      <c r="O261" s="38"/>
      <c r="P261" s="38"/>
      <c r="Q261" s="38"/>
      <c r="R261" s="38"/>
      <c r="S261" s="38"/>
      <c r="T261" s="38"/>
      <c r="U261" s="38"/>
      <c r="V261" s="38"/>
      <c r="W261" s="38"/>
      <c r="X261" s="38"/>
      <c r="Y261" s="38"/>
      <c r="Z261" s="38"/>
      <c r="AA261" s="38"/>
      <c r="AB261" s="38"/>
      <c r="AC261" s="38"/>
      <c r="AD261" s="38"/>
      <c r="AE261" s="38"/>
      <c r="AF261" s="38"/>
      <c r="AG261" s="38"/>
      <c r="AH261" s="38"/>
      <c r="AI261" s="38"/>
      <c r="AJ261" s="38"/>
      <c r="AK261" s="38"/>
      <c r="AL261" s="38"/>
      <c r="AM261" s="38"/>
      <c r="AN261" s="38"/>
      <c r="AO261" s="38"/>
      <c r="AP261" s="38"/>
      <c r="AQ261" s="38"/>
      <c r="AR261" s="38"/>
      <c r="AS261" s="38"/>
      <c r="AT261" s="38"/>
      <c r="AU261" s="38"/>
      <c r="AV261" s="38"/>
      <c r="AW261" s="38"/>
      <c r="AX261" s="38"/>
      <c r="AY261" s="38"/>
      <c r="AZ261" s="38"/>
      <c r="BA261" s="38"/>
      <c r="BB261" s="38"/>
      <c r="BC261" s="38"/>
      <c r="BD261" s="38"/>
      <c r="BE261" s="38"/>
      <c r="BF261" s="38"/>
      <c r="BG261" s="38"/>
      <c r="BH261" s="38"/>
      <c r="BI261" s="38"/>
      <c r="BJ261" s="38"/>
      <c r="BK261" s="38"/>
      <c r="BL261" s="38"/>
      <c r="BM261" s="38"/>
      <c r="BN261" s="38"/>
      <c r="BO261" s="38"/>
      <c r="BP261" s="38"/>
      <c r="BQ261" s="38"/>
      <c r="BR261" s="38"/>
      <c r="BS261" s="38"/>
      <c r="BT261" s="38"/>
      <c r="BU261" s="38"/>
      <c r="BV261" s="38"/>
      <c r="BW261" s="38"/>
      <c r="BX261" s="38"/>
      <c r="BY261" s="38"/>
      <c r="BZ261" s="38"/>
      <c r="CA261" s="38"/>
      <c r="CB261" s="38"/>
      <c r="CC261" s="38"/>
      <c r="CD261" s="38"/>
      <c r="CE261" s="38"/>
      <c r="CF261" s="38"/>
      <c r="CG261" s="38"/>
      <c r="CH261" s="38"/>
      <c r="CI261" s="38"/>
      <c r="CJ261" s="38"/>
      <c r="CK261" s="38"/>
      <c r="CL261" s="38"/>
      <c r="CM261" s="38"/>
      <c r="CN261" s="38"/>
      <c r="CO261" s="38"/>
      <c r="CP261" s="38"/>
      <c r="CQ261" s="38"/>
      <c r="CR261" s="38"/>
      <c r="CS261" s="38"/>
      <c r="CT261" s="38"/>
      <c r="CU261" s="38"/>
      <c r="CV261" s="38"/>
      <c r="CW261" s="38"/>
      <c r="CX261" s="38"/>
      <c r="CY261" s="38"/>
      <c r="CZ261" s="38"/>
      <c r="DA261" s="38"/>
      <c r="DB261" s="38"/>
      <c r="DC261" s="38"/>
      <c r="DD261" s="38"/>
      <c r="DE261" s="38"/>
      <c r="DF261" s="38"/>
      <c r="DG261" s="38"/>
      <c r="DH261" s="38"/>
      <c r="DI261" s="38"/>
      <c r="DJ261" s="38"/>
      <c r="DK261" s="38"/>
      <c r="DL261" s="38"/>
      <c r="DM261" s="38"/>
      <c r="DN261" s="38"/>
      <c r="DO261" s="38"/>
      <c r="DP261" s="38"/>
      <c r="DQ261" s="38"/>
      <c r="DR261" s="38"/>
      <c r="DS261" s="38"/>
      <c r="DT261" s="38"/>
      <c r="DU261" s="38"/>
      <c r="DV261" s="38"/>
      <c r="DW261" s="38"/>
      <c r="DX261" s="38"/>
      <c r="DY261" s="38"/>
      <c r="DZ261" s="38"/>
      <c r="EA261" s="38"/>
      <c r="EB261" s="38"/>
      <c r="EC261" s="38"/>
      <c r="ED261" s="38"/>
      <c r="EE261" s="38"/>
      <c r="EF261" s="38"/>
      <c r="EG261" s="38"/>
      <c r="EH261" s="38"/>
      <c r="EI261" s="38"/>
      <c r="EJ261" s="38"/>
      <c r="EK261" s="38"/>
      <c r="EL261" s="38"/>
      <c r="EM261" s="38"/>
      <c r="EN261" s="38"/>
      <c r="EO261" s="38"/>
      <c r="EP261" s="38"/>
      <c r="EQ261" s="38"/>
      <c r="ER261" s="38"/>
      <c r="ES261" s="38"/>
      <c r="ET261" s="38"/>
      <c r="EU261" s="38"/>
      <c r="EV261" s="38"/>
      <c r="EW261" s="38"/>
      <c r="EX261" s="38"/>
      <c r="EY261" s="38"/>
      <c r="EZ261" s="38"/>
      <c r="FA261" s="38"/>
      <c r="FB261" s="38"/>
      <c r="FC261" s="38"/>
      <c r="FD261" s="38"/>
      <c r="FE261" s="38"/>
      <c r="FF261" s="38"/>
      <c r="FG261" s="38"/>
      <c r="FH261" s="38"/>
      <c r="FI261" s="38"/>
      <c r="FJ261" s="38"/>
      <c r="FK261" s="38"/>
      <c r="FL261" s="38"/>
      <c r="FM261" s="38"/>
      <c r="FN261" s="38"/>
      <c r="FO261" s="38"/>
      <c r="FP261" s="38"/>
      <c r="FQ261" s="38"/>
      <c r="FR261" s="38"/>
      <c r="FS261" s="38"/>
      <c r="FT261" s="38"/>
      <c r="FU261" s="38"/>
      <c r="FV261" s="38"/>
      <c r="FW261" s="38"/>
      <c r="FX261" s="38"/>
      <c r="FY261" s="38"/>
      <c r="FZ261" s="38"/>
      <c r="GA261" s="38"/>
      <c r="GB261" s="38"/>
      <c r="GC261" s="38"/>
      <c r="GD261" s="38"/>
      <c r="GE261" s="38"/>
      <c r="GF261" s="38"/>
      <c r="GG261" s="38"/>
      <c r="GH261" s="38"/>
      <c r="GI261" s="38"/>
      <c r="GJ261" s="38"/>
      <c r="GK261" s="38"/>
      <c r="GL261" s="38"/>
      <c r="GM261" s="38"/>
      <c r="GN261" s="38"/>
      <c r="GO261" s="38"/>
      <c r="GP261" s="38"/>
      <c r="GQ261" s="38"/>
      <c r="GR261" s="38"/>
      <c r="GS261" s="38"/>
      <c r="GT261" s="38"/>
      <c r="GU261" s="38"/>
      <c r="GV261" s="38"/>
      <c r="GW261" s="38"/>
      <c r="GX261" s="38"/>
      <c r="GY261" s="38"/>
      <c r="GZ261" s="38"/>
      <c r="HA261" s="38"/>
      <c r="HB261" s="38"/>
      <c r="HC261" s="38"/>
      <c r="HD261" s="38"/>
      <c r="HE261" s="38"/>
      <c r="HF261" s="38"/>
      <c r="HG261" s="38"/>
      <c r="HH261" s="38"/>
      <c r="HI261" s="38"/>
      <c r="HJ261" s="38"/>
      <c r="HK261" s="38"/>
      <c r="HL261" s="38"/>
      <c r="HM261" s="38"/>
      <c r="HN261" s="38"/>
      <c r="HO261" s="38"/>
      <c r="HP261" s="38"/>
      <c r="HQ261" s="38"/>
      <c r="HR261" s="38"/>
      <c r="HS261" s="38"/>
      <c r="HT261" s="38"/>
      <c r="HU261" s="38"/>
      <c r="HV261" s="38"/>
      <c r="HW261" s="38"/>
      <c r="HX261" s="38"/>
      <c r="HY261" s="38"/>
      <c r="HZ261" s="38"/>
      <c r="IA261" s="38"/>
      <c r="IB261" s="38"/>
      <c r="IC261" s="38"/>
      <c r="ID261" s="38"/>
      <c r="IE261" s="38"/>
      <c r="IF261" s="38"/>
      <c r="IG261" s="38"/>
      <c r="IH261" s="38"/>
      <c r="II261" s="38"/>
      <c r="IJ261" s="38"/>
      <c r="IK261" s="38"/>
      <c r="IL261" s="38"/>
      <c r="IM261" s="38"/>
      <c r="IN261" s="38"/>
      <c r="IO261" s="38"/>
      <c r="IP261" s="38"/>
      <c r="IQ261" s="38"/>
      <c r="IR261" s="38"/>
      <c r="IS261" s="38"/>
      <c r="IT261" s="38"/>
      <c r="IU261" s="38"/>
      <c r="IV261" s="38"/>
      <c r="IW261" s="38"/>
      <c r="IX261" s="38"/>
      <c r="IY261" s="38"/>
      <c r="IZ261" s="38"/>
      <c r="JA261" s="38"/>
      <c r="JB261" s="38"/>
      <c r="JC261" s="38"/>
      <c r="JD261" s="38"/>
      <c r="JE261" s="38"/>
      <c r="JF261" s="38"/>
      <c r="JG261" s="38"/>
      <c r="JH261" s="38"/>
      <c r="JI261" s="38"/>
      <c r="JJ261" s="38"/>
      <c r="JK261" s="38"/>
      <c r="JL261" s="38"/>
      <c r="JM261" s="38"/>
      <c r="JN261" s="38"/>
      <c r="JO261" s="38"/>
      <c r="JP261" s="38"/>
      <c r="JQ261" s="38"/>
      <c r="JR261" s="38"/>
      <c r="JS261" s="38"/>
      <c r="JT261" s="38"/>
      <c r="JU261" s="38"/>
      <c r="JV261" s="38"/>
      <c r="JW261" s="38"/>
      <c r="JX261" s="38"/>
      <c r="JY261" s="38"/>
      <c r="JZ261" s="38"/>
      <c r="KA261" s="38"/>
      <c r="KB261" s="38"/>
      <c r="KC261" s="38"/>
      <c r="KD261" s="38"/>
      <c r="KE261" s="38"/>
      <c r="KF261" s="38"/>
      <c r="KG261" s="38"/>
      <c r="KH261" s="38"/>
      <c r="KI261" s="38"/>
      <c r="KJ261" s="38"/>
      <c r="KK261" s="38"/>
      <c r="KL261" s="38"/>
      <c r="KM261" s="38"/>
      <c r="KN261" s="38"/>
      <c r="KO261" s="38"/>
      <c r="KP261" s="38"/>
      <c r="KQ261" s="38"/>
      <c r="KR261" s="38"/>
      <c r="KS261" s="38"/>
      <c r="KT261" s="38"/>
      <c r="KU261" s="38"/>
      <c r="KV261" s="38"/>
      <c r="KW261" s="38"/>
      <c r="KX261" s="38"/>
      <c r="KY261" s="38"/>
      <c r="KZ261" s="38"/>
      <c r="LA261" s="38"/>
      <c r="LB261" s="38"/>
      <c r="LC261" s="38"/>
      <c r="LD261" s="38"/>
      <c r="LE261" s="38"/>
      <c r="LF261" s="38"/>
      <c r="LG261" s="38"/>
      <c r="LH261" s="38"/>
      <c r="LI261" s="38"/>
      <c r="LJ261" s="38"/>
      <c r="LK261" s="38"/>
      <c r="LL261" s="38"/>
      <c r="LM261" s="38"/>
      <c r="LN261" s="38"/>
      <c r="LO261" s="38"/>
      <c r="LP261" s="38"/>
      <c r="LQ261" s="38"/>
      <c r="LR261" s="38"/>
      <c r="LS261" s="38"/>
      <c r="LT261" s="38"/>
      <c r="LU261" s="38"/>
      <c r="LV261" s="38"/>
      <c r="LW261" s="38"/>
      <c r="LX261" s="38"/>
      <c r="LY261" s="38"/>
      <c r="LZ261" s="38"/>
      <c r="MA261" s="38"/>
      <c r="MB261" s="38"/>
      <c r="MC261" s="38"/>
      <c r="MD261" s="38"/>
      <c r="ME261" s="38"/>
      <c r="MF261" s="38"/>
      <c r="MG261" s="38"/>
      <c r="MH261" s="38"/>
      <c r="MI261" s="38"/>
      <c r="MJ261" s="38"/>
      <c r="MK261" s="38"/>
      <c r="ML261" s="38"/>
      <c r="MM261" s="38"/>
      <c r="MN261" s="38"/>
      <c r="MO261" s="38"/>
      <c r="MP261" s="38"/>
      <c r="MQ261" s="38"/>
      <c r="MR261" s="38"/>
      <c r="MS261" s="38"/>
      <c r="MT261" s="38"/>
      <c r="MU261" s="38"/>
      <c r="MV261" s="38"/>
      <c r="MW261" s="38"/>
      <c r="MX261" s="38"/>
      <c r="MY261" s="38"/>
      <c r="MZ261" s="38"/>
      <c r="NA261" s="38"/>
      <c r="NB261" s="38"/>
      <c r="NC261" s="38"/>
      <c r="ND261" s="38"/>
      <c r="NE261" s="38"/>
      <c r="NF261" s="38"/>
      <c r="NG261" s="38"/>
      <c r="NH261" s="38"/>
      <c r="NI261" s="38"/>
      <c r="NJ261" s="38"/>
      <c r="NK261" s="38"/>
      <c r="NL261" s="38"/>
      <c r="NM261" s="38"/>
      <c r="NN261" s="38"/>
      <c r="NO261" s="38"/>
      <c r="NP261" s="38"/>
      <c r="NQ261" s="38"/>
      <c r="NR261" s="38"/>
      <c r="NS261" s="38"/>
      <c r="NT261" s="38"/>
      <c r="NU261" s="38"/>
      <c r="NV261" s="38"/>
      <c r="NW261" s="38"/>
      <c r="NX261" s="38"/>
      <c r="NY261" s="38"/>
      <c r="NZ261" s="38"/>
      <c r="OA261" s="38"/>
      <c r="OB261" s="38"/>
      <c r="OC261" s="38"/>
      <c r="OD261" s="38"/>
      <c r="OE261" s="38"/>
      <c r="OF261" s="38"/>
      <c r="OG261" s="38"/>
      <c r="OH261" s="38"/>
      <c r="OI261" s="38"/>
      <c r="OJ261" s="38"/>
      <c r="OK261" s="38"/>
      <c r="OL261" s="38"/>
      <c r="OM261" s="38"/>
      <c r="ON261" s="38"/>
      <c r="OO261" s="38"/>
      <c r="OP261" s="38"/>
      <c r="OQ261" s="38"/>
      <c r="OR261" s="38"/>
      <c r="OS261" s="38"/>
      <c r="OT261" s="38"/>
      <c r="OU261" s="38"/>
      <c r="OV261" s="38"/>
      <c r="OW261" s="38"/>
      <c r="OX261" s="38"/>
      <c r="OY261" s="38"/>
      <c r="OZ261" s="38"/>
      <c r="PA261" s="38"/>
      <c r="PB261" s="38"/>
      <c r="PC261" s="38"/>
      <c r="PD261" s="38"/>
      <c r="PE261" s="38"/>
      <c r="PF261" s="38"/>
      <c r="PG261" s="38"/>
      <c r="PH261" s="38"/>
      <c r="PI261" s="38"/>
      <c r="PJ261" s="38"/>
      <c r="PK261" s="38"/>
      <c r="PL261" s="38"/>
      <c r="PM261" s="38"/>
      <c r="PN261" s="38"/>
      <c r="PO261" s="38"/>
      <c r="PP261" s="38"/>
      <c r="PQ261" s="38"/>
      <c r="PR261" s="38"/>
      <c r="PS261" s="38"/>
      <c r="PT261" s="38"/>
      <c r="PU261" s="38"/>
      <c r="PV261" s="38"/>
      <c r="PW261" s="38"/>
      <c r="PX261" s="38"/>
      <c r="PY261" s="38"/>
      <c r="PZ261" s="38"/>
      <c r="QA261" s="38"/>
      <c r="QB261" s="38"/>
      <c r="QC261" s="38"/>
      <c r="QD261" s="38"/>
      <c r="QE261" s="38"/>
      <c r="QF261" s="38"/>
      <c r="QG261" s="38"/>
      <c r="QH261" s="38"/>
      <c r="QI261" s="38"/>
      <c r="QJ261" s="38"/>
      <c r="QK261" s="38"/>
      <c r="QL261" s="38"/>
      <c r="QM261" s="38"/>
      <c r="QN261" s="38"/>
      <c r="QO261" s="38"/>
      <c r="QP261" s="38"/>
      <c r="QQ261" s="38"/>
      <c r="QR261" s="38"/>
      <c r="QS261" s="38"/>
      <c r="QT261" s="38"/>
      <c r="QU261" s="38"/>
      <c r="QV261" s="38"/>
      <c r="QW261" s="38"/>
      <c r="QX261" s="38"/>
      <c r="QY261" s="38"/>
      <c r="QZ261" s="38"/>
      <c r="RA261" s="38"/>
      <c r="RB261" s="38"/>
      <c r="RC261" s="38"/>
      <c r="RD261" s="38"/>
      <c r="RE261" s="38"/>
      <c r="RF261" s="38"/>
      <c r="RG261" s="38"/>
      <c r="RH261" s="38"/>
      <c r="RI261" s="38"/>
      <c r="RJ261" s="38"/>
      <c r="RK261" s="38"/>
      <c r="RL261" s="38"/>
      <c r="RM261" s="38"/>
      <c r="RN261" s="38"/>
      <c r="RO261" s="38"/>
      <c r="RP261" s="38"/>
      <c r="RQ261" s="38"/>
      <c r="RR261" s="38"/>
      <c r="RS261" s="38"/>
      <c r="RT261" s="38"/>
      <c r="RU261" s="38"/>
      <c r="RV261" s="38"/>
      <c r="RW261" s="38"/>
      <c r="RX261" s="38"/>
      <c r="RY261" s="38"/>
      <c r="RZ261" s="38"/>
      <c r="SA261" s="38"/>
      <c r="SB261" s="38"/>
      <c r="SC261" s="38"/>
      <c r="SD261" s="38"/>
      <c r="SE261" s="38"/>
      <c r="SF261" s="38"/>
      <c r="SG261" s="38"/>
      <c r="SH261" s="38"/>
      <c r="SI261" s="38"/>
      <c r="SJ261" s="38"/>
      <c r="SK261" s="38"/>
      <c r="SL261" s="38"/>
      <c r="SM261" s="38"/>
      <c r="SN261" s="38"/>
      <c r="SO261" s="38"/>
      <c r="SP261" s="38"/>
      <c r="SQ261" s="38"/>
      <c r="SR261" s="38"/>
      <c r="SS261" s="38"/>
      <c r="ST261" s="38"/>
      <c r="SU261" s="38"/>
      <c r="SV261" s="38"/>
      <c r="SW261" s="38"/>
      <c r="SX261" s="38"/>
      <c r="SY261" s="38"/>
      <c r="SZ261" s="38"/>
      <c r="TA261" s="38"/>
      <c r="TB261" s="38"/>
      <c r="TC261" s="38"/>
      <c r="TD261" s="38"/>
      <c r="TE261" s="38"/>
      <c r="TF261" s="38"/>
      <c r="TG261" s="38"/>
      <c r="TH261" s="38"/>
      <c r="TI261" s="38"/>
      <c r="TJ261" s="38"/>
      <c r="TK261" s="38"/>
      <c r="TL261" s="38"/>
      <c r="TM261" s="38"/>
      <c r="TN261" s="38"/>
      <c r="TO261" s="38"/>
      <c r="TP261" s="38"/>
      <c r="TQ261" s="38"/>
      <c r="TR261" s="38"/>
      <c r="TS261" s="38"/>
      <c r="TT261" s="38"/>
      <c r="TU261" s="38"/>
      <c r="TV261" s="38"/>
      <c r="TW261" s="38"/>
      <c r="TX261" s="38"/>
      <c r="TY261" s="38"/>
      <c r="TZ261" s="38"/>
      <c r="UA261" s="38"/>
      <c r="UB261" s="38"/>
      <c r="UC261" s="38"/>
      <c r="UD261" s="38"/>
      <c r="UE261" s="38"/>
      <c r="UF261" s="38"/>
      <c r="UG261" s="38"/>
      <c r="UH261" s="38"/>
      <c r="UI261" s="38"/>
      <c r="UJ261" s="38"/>
      <c r="UK261" s="38"/>
      <c r="UL261" s="38"/>
      <c r="UM261" s="38"/>
      <c r="UN261" s="38"/>
      <c r="UO261" s="38"/>
      <c r="UP261" s="38"/>
      <c r="UQ261" s="38"/>
      <c r="UR261" s="38"/>
      <c r="US261" s="38"/>
      <c r="UT261" s="38"/>
      <c r="UU261" s="38"/>
      <c r="UV261" s="38"/>
      <c r="UW261" s="38"/>
      <c r="UX261" s="38"/>
      <c r="UY261" s="38"/>
      <c r="UZ261" s="38"/>
      <c r="VA261" s="38"/>
      <c r="VB261" s="38"/>
      <c r="VC261" s="38"/>
      <c r="VD261" s="38"/>
      <c r="VE261" s="38"/>
      <c r="VF261" s="38"/>
      <c r="VG261" s="38"/>
      <c r="VH261" s="38"/>
      <c r="VI261" s="38"/>
      <c r="VJ261" s="38"/>
      <c r="VK261" s="38"/>
      <c r="VL261" s="38"/>
      <c r="VM261" s="38"/>
      <c r="VN261" s="38"/>
      <c r="VO261" s="38"/>
      <c r="VP261" s="38"/>
      <c r="VQ261" s="38"/>
      <c r="VR261" s="38"/>
      <c r="VS261" s="38"/>
      <c r="VT261" s="38"/>
      <c r="VU261" s="38"/>
      <c r="VV261" s="38"/>
      <c r="VW261" s="38"/>
      <c r="VX261" s="38"/>
      <c r="VY261" s="38"/>
      <c r="VZ261" s="38"/>
      <c r="WA261" s="38"/>
      <c r="WB261" s="38"/>
      <c r="WC261" s="38"/>
      <c r="WD261" s="38"/>
      <c r="WE261" s="38"/>
      <c r="WF261" s="38"/>
      <c r="WG261" s="38"/>
      <c r="WH261" s="38"/>
      <c r="WI261" s="38"/>
      <c r="WJ261" s="38"/>
      <c r="WK261" s="38"/>
      <c r="WL261" s="38"/>
      <c r="WM261" s="38"/>
      <c r="WN261" s="38"/>
      <c r="WO261" s="38"/>
      <c r="WP261" s="38"/>
      <c r="WQ261" s="38"/>
      <c r="WR261" s="38"/>
      <c r="WS261" s="38"/>
      <c r="WT261" s="38"/>
      <c r="WU261" s="38"/>
      <c r="WV261" s="38"/>
      <c r="WW261" s="38"/>
      <c r="WX261" s="38"/>
      <c r="WY261" s="38"/>
      <c r="WZ261" s="38"/>
      <c r="XA261" s="38"/>
      <c r="XB261" s="38"/>
      <c r="XC261" s="38"/>
      <c r="XD261" s="38"/>
      <c r="XE261" s="38"/>
      <c r="XF261" s="38"/>
      <c r="XG261" s="38"/>
      <c r="XH261" s="38"/>
      <c r="XI261" s="38"/>
      <c r="XJ261" s="38"/>
      <c r="XK261" s="38"/>
      <c r="XL261" s="38"/>
      <c r="XM261" s="38"/>
      <c r="XN261" s="38"/>
      <c r="XO261" s="38"/>
      <c r="XP261" s="38"/>
      <c r="XQ261" s="38"/>
      <c r="XR261" s="38"/>
      <c r="XS261" s="38"/>
      <c r="XT261" s="38"/>
      <c r="XU261" s="38"/>
      <c r="XV261" s="38"/>
      <c r="XW261" s="38"/>
      <c r="XX261" s="38"/>
      <c r="XY261" s="38"/>
      <c r="XZ261" s="38"/>
      <c r="YA261" s="38"/>
      <c r="YB261" s="38"/>
      <c r="YC261" s="38"/>
      <c r="YD261" s="38"/>
      <c r="YE261" s="38"/>
      <c r="YF261" s="38"/>
      <c r="YG261" s="38"/>
      <c r="YH261" s="38"/>
      <c r="YI261" s="38"/>
      <c r="YJ261" s="38"/>
      <c r="YK261" s="38"/>
      <c r="YL261" s="38"/>
      <c r="YM261" s="38"/>
      <c r="YN261" s="38"/>
      <c r="YO261" s="38"/>
      <c r="YP261" s="38"/>
      <c r="YQ261" s="38"/>
      <c r="YR261" s="38"/>
    </row>
    <row r="262" spans="1:668" s="50" customFormat="1" ht="15.75" x14ac:dyDescent="0.25">
      <c r="A262" s="38"/>
      <c r="B262" s="3"/>
      <c r="C262" s="3"/>
      <c r="D262" s="38"/>
      <c r="E262" s="38"/>
      <c r="F262" s="132"/>
      <c r="G262" s="133"/>
      <c r="H262" s="132"/>
      <c r="I262" s="132"/>
      <c r="J262" s="132"/>
      <c r="K262" s="132"/>
      <c r="L262" s="133"/>
      <c r="O262" s="38"/>
      <c r="P262" s="38"/>
      <c r="Q262" s="38"/>
      <c r="R262" s="38"/>
      <c r="S262" s="38"/>
      <c r="T262" s="38"/>
      <c r="U262" s="38"/>
      <c r="V262" s="38"/>
      <c r="W262" s="38"/>
      <c r="X262" s="38"/>
      <c r="Y262" s="38"/>
      <c r="Z262" s="38"/>
      <c r="AA262" s="38"/>
      <c r="AB262" s="38"/>
      <c r="AC262" s="38"/>
      <c r="AD262" s="38"/>
      <c r="AE262" s="38"/>
      <c r="AF262" s="38"/>
      <c r="AG262" s="38"/>
      <c r="AH262" s="38"/>
      <c r="AI262" s="38"/>
      <c r="AJ262" s="38"/>
      <c r="AK262" s="38"/>
      <c r="AL262" s="38"/>
      <c r="AM262" s="38"/>
      <c r="AN262" s="38"/>
      <c r="AO262" s="38"/>
      <c r="AP262" s="38"/>
      <c r="AQ262" s="38"/>
      <c r="AR262" s="38"/>
      <c r="AS262" s="38"/>
      <c r="AT262" s="38"/>
      <c r="AU262" s="38"/>
      <c r="AV262" s="38"/>
      <c r="AW262" s="38"/>
      <c r="AX262" s="38"/>
      <c r="AY262" s="38"/>
      <c r="AZ262" s="38"/>
      <c r="BA262" s="38"/>
      <c r="BB262" s="38"/>
      <c r="BC262" s="38"/>
      <c r="BD262" s="38"/>
      <c r="BE262" s="38"/>
      <c r="BF262" s="38"/>
      <c r="BG262" s="38"/>
      <c r="BH262" s="38"/>
      <c r="BI262" s="38"/>
      <c r="BJ262" s="38"/>
      <c r="BK262" s="38"/>
      <c r="BL262" s="38"/>
      <c r="BM262" s="38"/>
      <c r="BN262" s="38"/>
      <c r="BO262" s="38"/>
      <c r="BP262" s="38"/>
      <c r="BQ262" s="38"/>
      <c r="BR262" s="38"/>
      <c r="BS262" s="38"/>
      <c r="BT262" s="38"/>
      <c r="BU262" s="38"/>
      <c r="BV262" s="38"/>
      <c r="BW262" s="38"/>
      <c r="BX262" s="38"/>
      <c r="BY262" s="38"/>
      <c r="BZ262" s="38"/>
      <c r="CA262" s="38"/>
      <c r="CB262" s="38"/>
      <c r="CC262" s="38"/>
      <c r="CD262" s="38"/>
      <c r="CE262" s="38"/>
      <c r="CF262" s="38"/>
      <c r="CG262" s="38"/>
      <c r="CH262" s="38"/>
      <c r="CI262" s="38"/>
      <c r="CJ262" s="38"/>
      <c r="CK262" s="38"/>
      <c r="CL262" s="38"/>
      <c r="CM262" s="38"/>
      <c r="CN262" s="38"/>
      <c r="CO262" s="38"/>
      <c r="CP262" s="38"/>
      <c r="CQ262" s="38"/>
      <c r="CR262" s="38"/>
      <c r="CS262" s="38"/>
      <c r="CT262" s="38"/>
      <c r="CU262" s="38"/>
      <c r="CV262" s="38"/>
      <c r="CW262" s="38"/>
      <c r="CX262" s="38"/>
      <c r="CY262" s="38"/>
      <c r="CZ262" s="38"/>
      <c r="DA262" s="38"/>
      <c r="DB262" s="38"/>
      <c r="DC262" s="38"/>
      <c r="DD262" s="38"/>
      <c r="DE262" s="38"/>
      <c r="DF262" s="38"/>
      <c r="DG262" s="38"/>
      <c r="DH262" s="38"/>
      <c r="DI262" s="38"/>
      <c r="DJ262" s="38"/>
      <c r="DK262" s="38"/>
      <c r="DL262" s="38"/>
      <c r="DM262" s="38"/>
      <c r="DN262" s="38"/>
      <c r="DO262" s="38"/>
      <c r="DP262" s="38"/>
      <c r="DQ262" s="38"/>
      <c r="DR262" s="38"/>
      <c r="DS262" s="38"/>
      <c r="DT262" s="38"/>
      <c r="DU262" s="38"/>
      <c r="DV262" s="38"/>
      <c r="DW262" s="38"/>
      <c r="DX262" s="38"/>
      <c r="DY262" s="38"/>
      <c r="DZ262" s="38"/>
      <c r="EA262" s="38"/>
      <c r="EB262" s="38"/>
      <c r="EC262" s="38"/>
      <c r="ED262" s="38"/>
      <c r="EE262" s="38"/>
      <c r="EF262" s="38"/>
      <c r="EG262" s="38"/>
      <c r="EH262" s="38"/>
      <c r="EI262" s="38"/>
      <c r="EJ262" s="38"/>
      <c r="EK262" s="38"/>
      <c r="EL262" s="38"/>
      <c r="EM262" s="38"/>
      <c r="EN262" s="38"/>
      <c r="EO262" s="38"/>
      <c r="EP262" s="38"/>
      <c r="EQ262" s="38"/>
      <c r="ER262" s="38"/>
      <c r="ES262" s="38"/>
      <c r="ET262" s="38"/>
      <c r="EU262" s="38"/>
      <c r="EV262" s="38"/>
      <c r="EW262" s="38"/>
      <c r="EX262" s="38"/>
      <c r="EY262" s="38"/>
      <c r="EZ262" s="38"/>
      <c r="FA262" s="38"/>
      <c r="FB262" s="38"/>
      <c r="FC262" s="38"/>
      <c r="FD262" s="38"/>
      <c r="FE262" s="38"/>
      <c r="FF262" s="38"/>
      <c r="FG262" s="38"/>
      <c r="FH262" s="38"/>
      <c r="FI262" s="38"/>
      <c r="FJ262" s="38"/>
      <c r="FK262" s="38"/>
      <c r="FL262" s="38"/>
      <c r="FM262" s="38"/>
      <c r="FN262" s="38"/>
      <c r="FO262" s="38"/>
      <c r="FP262" s="38"/>
      <c r="FQ262" s="38"/>
      <c r="FR262" s="38"/>
      <c r="FS262" s="38"/>
      <c r="FT262" s="38"/>
      <c r="FU262" s="38"/>
      <c r="FV262" s="38"/>
      <c r="FW262" s="38"/>
      <c r="FX262" s="38"/>
      <c r="FY262" s="38"/>
      <c r="FZ262" s="38"/>
      <c r="GA262" s="38"/>
      <c r="GB262" s="38"/>
      <c r="GC262" s="38"/>
      <c r="GD262" s="38"/>
      <c r="GE262" s="38"/>
      <c r="GF262" s="38"/>
      <c r="GG262" s="38"/>
      <c r="GH262" s="38"/>
      <c r="GI262" s="38"/>
      <c r="GJ262" s="38"/>
      <c r="GK262" s="38"/>
      <c r="GL262" s="38"/>
      <c r="GM262" s="38"/>
      <c r="GN262" s="38"/>
      <c r="GO262" s="38"/>
      <c r="GP262" s="38"/>
      <c r="GQ262" s="38"/>
      <c r="GR262" s="38"/>
      <c r="GS262" s="38"/>
      <c r="GT262" s="38"/>
      <c r="GU262" s="38"/>
      <c r="GV262" s="38"/>
      <c r="GW262" s="38"/>
      <c r="GX262" s="38"/>
      <c r="GY262" s="38"/>
      <c r="GZ262" s="38"/>
      <c r="HA262" s="38"/>
      <c r="HB262" s="38"/>
      <c r="HC262" s="38"/>
      <c r="HD262" s="38"/>
      <c r="HE262" s="38"/>
      <c r="HF262" s="38"/>
      <c r="HG262" s="38"/>
      <c r="HH262" s="38"/>
      <c r="HI262" s="38"/>
      <c r="HJ262" s="38"/>
      <c r="HK262" s="38"/>
      <c r="HL262" s="38"/>
      <c r="HM262" s="38"/>
      <c r="HN262" s="38"/>
      <c r="HO262" s="38"/>
      <c r="HP262" s="38"/>
      <c r="HQ262" s="38"/>
      <c r="HR262" s="38"/>
      <c r="HS262" s="38"/>
      <c r="HT262" s="38"/>
      <c r="HU262" s="38"/>
      <c r="HV262" s="38"/>
      <c r="HW262" s="38"/>
      <c r="HX262" s="38"/>
      <c r="HY262" s="38"/>
      <c r="HZ262" s="38"/>
      <c r="IA262" s="38"/>
      <c r="IB262" s="38"/>
      <c r="IC262" s="38"/>
      <c r="ID262" s="38"/>
      <c r="IE262" s="38"/>
      <c r="IF262" s="38"/>
      <c r="IG262" s="38"/>
      <c r="IH262" s="38"/>
      <c r="II262" s="38"/>
      <c r="IJ262" s="38"/>
      <c r="IK262" s="38"/>
      <c r="IL262" s="38"/>
      <c r="IM262" s="38"/>
      <c r="IN262" s="38"/>
      <c r="IO262" s="38"/>
      <c r="IP262" s="38"/>
      <c r="IQ262" s="38"/>
      <c r="IR262" s="38"/>
      <c r="IS262" s="38"/>
      <c r="IT262" s="38"/>
      <c r="IU262" s="38"/>
      <c r="IV262" s="38"/>
      <c r="IW262" s="38"/>
      <c r="IX262" s="38"/>
      <c r="IY262" s="38"/>
      <c r="IZ262" s="38"/>
      <c r="JA262" s="38"/>
      <c r="JB262" s="38"/>
      <c r="JC262" s="38"/>
      <c r="JD262" s="38"/>
      <c r="JE262" s="38"/>
      <c r="JF262" s="38"/>
      <c r="JG262" s="38"/>
      <c r="JH262" s="38"/>
      <c r="JI262" s="38"/>
      <c r="JJ262" s="38"/>
      <c r="JK262" s="38"/>
      <c r="JL262" s="38"/>
      <c r="JM262" s="38"/>
      <c r="JN262" s="38"/>
      <c r="JO262" s="38"/>
      <c r="JP262" s="38"/>
      <c r="JQ262" s="38"/>
      <c r="JR262" s="38"/>
      <c r="JS262" s="38"/>
      <c r="JT262" s="38"/>
      <c r="JU262" s="38"/>
      <c r="JV262" s="38"/>
      <c r="JW262" s="38"/>
      <c r="JX262" s="38"/>
      <c r="JY262" s="38"/>
      <c r="JZ262" s="38"/>
      <c r="KA262" s="38"/>
      <c r="KB262" s="38"/>
      <c r="KC262" s="38"/>
      <c r="KD262" s="38"/>
      <c r="KE262" s="38"/>
      <c r="KF262" s="38"/>
      <c r="KG262" s="38"/>
      <c r="KH262" s="38"/>
      <c r="KI262" s="38"/>
      <c r="KJ262" s="38"/>
      <c r="KK262" s="38"/>
      <c r="KL262" s="38"/>
      <c r="KM262" s="38"/>
      <c r="KN262" s="38"/>
      <c r="KO262" s="38"/>
      <c r="KP262" s="38"/>
      <c r="KQ262" s="38"/>
      <c r="KR262" s="38"/>
      <c r="KS262" s="38"/>
      <c r="KT262" s="38"/>
      <c r="KU262" s="38"/>
      <c r="KV262" s="38"/>
      <c r="KW262" s="38"/>
      <c r="KX262" s="38"/>
      <c r="KY262" s="38"/>
      <c r="KZ262" s="38"/>
      <c r="LA262" s="38"/>
      <c r="LB262" s="38"/>
      <c r="LC262" s="38"/>
      <c r="LD262" s="38"/>
      <c r="LE262" s="38"/>
      <c r="LF262" s="38"/>
      <c r="LG262" s="38"/>
      <c r="LH262" s="38"/>
      <c r="LI262" s="38"/>
      <c r="LJ262" s="38"/>
      <c r="LK262" s="38"/>
      <c r="LL262" s="38"/>
      <c r="LM262" s="38"/>
      <c r="LN262" s="38"/>
      <c r="LO262" s="38"/>
      <c r="LP262" s="38"/>
      <c r="LQ262" s="38"/>
      <c r="LR262" s="38"/>
      <c r="LS262" s="38"/>
      <c r="LT262" s="38"/>
      <c r="LU262" s="38"/>
      <c r="LV262" s="38"/>
      <c r="LW262" s="38"/>
      <c r="LX262" s="38"/>
      <c r="LY262" s="38"/>
      <c r="LZ262" s="38"/>
      <c r="MA262" s="38"/>
      <c r="MB262" s="38"/>
      <c r="MC262" s="38"/>
      <c r="MD262" s="38"/>
      <c r="ME262" s="38"/>
      <c r="MF262" s="38"/>
      <c r="MG262" s="38"/>
      <c r="MH262" s="38"/>
      <c r="MI262" s="38"/>
      <c r="MJ262" s="38"/>
      <c r="MK262" s="38"/>
      <c r="ML262" s="38"/>
      <c r="MM262" s="38"/>
      <c r="MN262" s="38"/>
      <c r="MO262" s="38"/>
      <c r="MP262" s="38"/>
      <c r="MQ262" s="38"/>
      <c r="MR262" s="38"/>
      <c r="MS262" s="38"/>
      <c r="MT262" s="38"/>
      <c r="MU262" s="38"/>
      <c r="MV262" s="38"/>
      <c r="MW262" s="38"/>
      <c r="MX262" s="38"/>
      <c r="MY262" s="38"/>
      <c r="MZ262" s="38"/>
      <c r="NA262" s="38"/>
      <c r="NB262" s="38"/>
      <c r="NC262" s="38"/>
      <c r="ND262" s="38"/>
      <c r="NE262" s="38"/>
      <c r="NF262" s="38"/>
      <c r="NG262" s="38"/>
      <c r="NH262" s="38"/>
      <c r="NI262" s="38"/>
      <c r="NJ262" s="38"/>
      <c r="NK262" s="38"/>
      <c r="NL262" s="38"/>
      <c r="NM262" s="38"/>
      <c r="NN262" s="38"/>
      <c r="NO262" s="38"/>
      <c r="NP262" s="38"/>
      <c r="NQ262" s="38"/>
      <c r="NR262" s="38"/>
      <c r="NS262" s="38"/>
      <c r="NT262" s="38"/>
      <c r="NU262" s="38"/>
      <c r="NV262" s="38"/>
      <c r="NW262" s="38"/>
      <c r="NX262" s="38"/>
      <c r="NY262" s="38"/>
      <c r="NZ262" s="38"/>
      <c r="OA262" s="38"/>
      <c r="OB262" s="38"/>
      <c r="OC262" s="38"/>
      <c r="OD262" s="38"/>
      <c r="OE262" s="38"/>
      <c r="OF262" s="38"/>
      <c r="OG262" s="38"/>
      <c r="OH262" s="38"/>
      <c r="OI262" s="38"/>
      <c r="OJ262" s="38"/>
      <c r="OK262" s="38"/>
      <c r="OL262" s="38"/>
      <c r="OM262" s="38"/>
      <c r="ON262" s="38"/>
      <c r="OO262" s="38"/>
      <c r="OP262" s="38"/>
      <c r="OQ262" s="38"/>
      <c r="OR262" s="38"/>
      <c r="OS262" s="38"/>
      <c r="OT262" s="38"/>
      <c r="OU262" s="38"/>
      <c r="OV262" s="38"/>
      <c r="OW262" s="38"/>
      <c r="OX262" s="38"/>
      <c r="OY262" s="38"/>
      <c r="OZ262" s="38"/>
      <c r="PA262" s="38"/>
      <c r="PB262" s="38"/>
      <c r="PC262" s="38"/>
      <c r="PD262" s="38"/>
      <c r="PE262" s="38"/>
      <c r="PF262" s="38"/>
      <c r="PG262" s="38"/>
      <c r="PH262" s="38"/>
      <c r="PI262" s="38"/>
      <c r="PJ262" s="38"/>
      <c r="PK262" s="38"/>
      <c r="PL262" s="38"/>
      <c r="PM262" s="38"/>
      <c r="PN262" s="38"/>
      <c r="PO262" s="38"/>
      <c r="PP262" s="38"/>
      <c r="PQ262" s="38"/>
      <c r="PR262" s="38"/>
      <c r="PS262" s="38"/>
      <c r="PT262" s="38"/>
      <c r="PU262" s="38"/>
      <c r="PV262" s="38"/>
      <c r="PW262" s="38"/>
      <c r="PX262" s="38"/>
      <c r="PY262" s="38"/>
      <c r="PZ262" s="38"/>
      <c r="QA262" s="38"/>
      <c r="QB262" s="38"/>
      <c r="QC262" s="38"/>
      <c r="QD262" s="38"/>
      <c r="QE262" s="38"/>
      <c r="QF262" s="38"/>
      <c r="QG262" s="38"/>
      <c r="QH262" s="38"/>
      <c r="QI262" s="38"/>
      <c r="QJ262" s="38"/>
      <c r="QK262" s="38"/>
      <c r="QL262" s="38"/>
      <c r="QM262" s="38"/>
      <c r="QN262" s="38"/>
      <c r="QO262" s="38"/>
      <c r="QP262" s="38"/>
      <c r="QQ262" s="38"/>
      <c r="QR262" s="38"/>
      <c r="QS262" s="38"/>
      <c r="QT262" s="38"/>
      <c r="QU262" s="38"/>
      <c r="QV262" s="38"/>
      <c r="QW262" s="38"/>
      <c r="QX262" s="38"/>
      <c r="QY262" s="38"/>
      <c r="QZ262" s="38"/>
      <c r="RA262" s="38"/>
      <c r="RB262" s="38"/>
      <c r="RC262" s="38"/>
      <c r="RD262" s="38"/>
      <c r="RE262" s="38"/>
      <c r="RF262" s="38"/>
      <c r="RG262" s="38"/>
      <c r="RH262" s="38"/>
      <c r="RI262" s="38"/>
      <c r="RJ262" s="38"/>
      <c r="RK262" s="38"/>
      <c r="RL262" s="38"/>
      <c r="RM262" s="38"/>
      <c r="RN262" s="38"/>
      <c r="RO262" s="38"/>
      <c r="RP262" s="38"/>
      <c r="RQ262" s="38"/>
      <c r="RR262" s="38"/>
      <c r="RS262" s="38"/>
      <c r="RT262" s="38"/>
      <c r="RU262" s="38"/>
      <c r="RV262" s="38"/>
      <c r="RW262" s="38"/>
      <c r="RX262" s="38"/>
      <c r="RY262" s="38"/>
      <c r="RZ262" s="38"/>
      <c r="SA262" s="38"/>
      <c r="SB262" s="38"/>
      <c r="SC262" s="38"/>
      <c r="SD262" s="38"/>
      <c r="SE262" s="38"/>
      <c r="SF262" s="38"/>
      <c r="SG262" s="38"/>
      <c r="SH262" s="38"/>
      <c r="SI262" s="38"/>
      <c r="SJ262" s="38"/>
      <c r="SK262" s="38"/>
      <c r="SL262" s="38"/>
      <c r="SM262" s="38"/>
      <c r="SN262" s="38"/>
      <c r="SO262" s="38"/>
      <c r="SP262" s="38"/>
      <c r="SQ262" s="38"/>
      <c r="SR262" s="38"/>
      <c r="SS262" s="38"/>
      <c r="ST262" s="38"/>
      <c r="SU262" s="38"/>
      <c r="SV262" s="38"/>
      <c r="SW262" s="38"/>
      <c r="SX262" s="38"/>
      <c r="SY262" s="38"/>
      <c r="SZ262" s="38"/>
      <c r="TA262" s="38"/>
      <c r="TB262" s="38"/>
      <c r="TC262" s="38"/>
      <c r="TD262" s="38"/>
      <c r="TE262" s="38"/>
      <c r="TF262" s="38"/>
      <c r="TG262" s="38"/>
      <c r="TH262" s="38"/>
      <c r="TI262" s="38"/>
      <c r="TJ262" s="38"/>
      <c r="TK262" s="38"/>
      <c r="TL262" s="38"/>
      <c r="TM262" s="38"/>
      <c r="TN262" s="38"/>
      <c r="TO262" s="38"/>
      <c r="TP262" s="38"/>
      <c r="TQ262" s="38"/>
      <c r="TR262" s="38"/>
      <c r="TS262" s="38"/>
      <c r="TT262" s="38"/>
      <c r="TU262" s="38"/>
      <c r="TV262" s="38"/>
      <c r="TW262" s="38"/>
      <c r="TX262" s="38"/>
      <c r="TY262" s="38"/>
      <c r="TZ262" s="38"/>
      <c r="UA262" s="38"/>
      <c r="UB262" s="38"/>
      <c r="UC262" s="38"/>
      <c r="UD262" s="38"/>
      <c r="UE262" s="38"/>
      <c r="UF262" s="38"/>
      <c r="UG262" s="38"/>
      <c r="UH262" s="38"/>
      <c r="UI262" s="38"/>
      <c r="UJ262" s="38"/>
      <c r="UK262" s="38"/>
      <c r="UL262" s="38"/>
      <c r="UM262" s="38"/>
      <c r="UN262" s="38"/>
      <c r="UO262" s="38"/>
      <c r="UP262" s="38"/>
      <c r="UQ262" s="38"/>
      <c r="UR262" s="38"/>
      <c r="US262" s="38"/>
      <c r="UT262" s="38"/>
      <c r="UU262" s="38"/>
      <c r="UV262" s="38"/>
      <c r="UW262" s="38"/>
      <c r="UX262" s="38"/>
      <c r="UY262" s="38"/>
      <c r="UZ262" s="38"/>
      <c r="VA262" s="38"/>
      <c r="VB262" s="38"/>
      <c r="VC262" s="38"/>
      <c r="VD262" s="38"/>
      <c r="VE262" s="38"/>
      <c r="VF262" s="38"/>
      <c r="VG262" s="38"/>
      <c r="VH262" s="38"/>
      <c r="VI262" s="38"/>
      <c r="VJ262" s="38"/>
      <c r="VK262" s="38"/>
      <c r="VL262" s="38"/>
      <c r="VM262" s="38"/>
      <c r="VN262" s="38"/>
      <c r="VO262" s="38"/>
      <c r="VP262" s="38"/>
      <c r="VQ262" s="38"/>
      <c r="VR262" s="38"/>
      <c r="VS262" s="38"/>
      <c r="VT262" s="38"/>
      <c r="VU262" s="38"/>
      <c r="VV262" s="38"/>
      <c r="VW262" s="38"/>
      <c r="VX262" s="38"/>
      <c r="VY262" s="38"/>
      <c r="VZ262" s="38"/>
      <c r="WA262" s="38"/>
      <c r="WB262" s="38"/>
      <c r="WC262" s="38"/>
      <c r="WD262" s="38"/>
      <c r="WE262" s="38"/>
      <c r="WF262" s="38"/>
      <c r="WG262" s="38"/>
      <c r="WH262" s="38"/>
      <c r="WI262" s="38"/>
      <c r="WJ262" s="38"/>
      <c r="WK262" s="38"/>
      <c r="WL262" s="38"/>
      <c r="WM262" s="38"/>
      <c r="WN262" s="38"/>
      <c r="WO262" s="38"/>
      <c r="WP262" s="38"/>
      <c r="WQ262" s="38"/>
      <c r="WR262" s="38"/>
      <c r="WS262" s="38"/>
      <c r="WT262" s="38"/>
      <c r="WU262" s="38"/>
      <c r="WV262" s="38"/>
      <c r="WW262" s="38"/>
      <c r="WX262" s="38"/>
      <c r="WY262" s="38"/>
      <c r="WZ262" s="38"/>
      <c r="XA262" s="38"/>
      <c r="XB262" s="38"/>
      <c r="XC262" s="38"/>
      <c r="XD262" s="38"/>
      <c r="XE262" s="38"/>
      <c r="XF262" s="38"/>
      <c r="XG262" s="38"/>
      <c r="XH262" s="38"/>
      <c r="XI262" s="38"/>
      <c r="XJ262" s="38"/>
      <c r="XK262" s="38"/>
      <c r="XL262" s="38"/>
      <c r="XM262" s="38"/>
      <c r="XN262" s="38"/>
      <c r="XO262" s="38"/>
      <c r="XP262" s="38"/>
      <c r="XQ262" s="38"/>
      <c r="XR262" s="38"/>
      <c r="XS262" s="38"/>
      <c r="XT262" s="38"/>
      <c r="XU262" s="38"/>
      <c r="XV262" s="38"/>
      <c r="XW262" s="38"/>
      <c r="XX262" s="38"/>
      <c r="XY262" s="38"/>
      <c r="XZ262" s="38"/>
      <c r="YA262" s="38"/>
      <c r="YB262" s="38"/>
      <c r="YC262" s="38"/>
      <c r="YD262" s="38"/>
      <c r="YE262" s="38"/>
      <c r="YF262" s="38"/>
      <c r="YG262" s="38"/>
      <c r="YH262" s="38"/>
      <c r="YI262" s="38"/>
      <c r="YJ262" s="38"/>
      <c r="YK262" s="38"/>
      <c r="YL262" s="38"/>
      <c r="YM262" s="38"/>
      <c r="YN262" s="38"/>
      <c r="YO262" s="38"/>
      <c r="YP262" s="38"/>
      <c r="YQ262" s="38"/>
      <c r="YR262" s="38"/>
    </row>
    <row r="263" spans="1:668" s="50" customFormat="1" ht="15.75" x14ac:dyDescent="0.25">
      <c r="A263" s="38"/>
      <c r="B263" s="3"/>
      <c r="C263" s="3"/>
      <c r="D263" s="38"/>
      <c r="E263" s="38"/>
      <c r="F263" s="132"/>
      <c r="G263" s="133"/>
      <c r="H263" s="132"/>
      <c r="I263" s="132"/>
      <c r="J263" s="132"/>
      <c r="K263" s="132"/>
      <c r="L263" s="133"/>
      <c r="O263" s="38"/>
      <c r="P263" s="38"/>
      <c r="Q263" s="38"/>
      <c r="R263" s="38"/>
      <c r="S263" s="38"/>
      <c r="T263" s="38"/>
      <c r="U263" s="38"/>
      <c r="V263" s="38"/>
      <c r="W263" s="38"/>
      <c r="X263" s="38"/>
      <c r="Y263" s="38"/>
      <c r="Z263" s="38"/>
      <c r="AA263" s="38"/>
      <c r="AB263" s="38"/>
      <c r="AC263" s="38"/>
      <c r="AD263" s="38"/>
      <c r="AE263" s="38"/>
      <c r="AF263" s="38"/>
      <c r="AG263" s="38"/>
      <c r="AH263" s="38"/>
      <c r="AI263" s="38"/>
      <c r="AJ263" s="38"/>
      <c r="AK263" s="38"/>
      <c r="AL263" s="38"/>
      <c r="AM263" s="38"/>
      <c r="AN263" s="38"/>
      <c r="AO263" s="38"/>
      <c r="AP263" s="38"/>
      <c r="AQ263" s="38"/>
      <c r="AR263" s="38"/>
      <c r="AS263" s="38"/>
      <c r="AT263" s="38"/>
      <c r="AU263" s="38"/>
      <c r="AV263" s="38"/>
      <c r="AW263" s="38"/>
      <c r="AX263" s="38"/>
      <c r="AY263" s="38"/>
      <c r="AZ263" s="38"/>
      <c r="BA263" s="38"/>
      <c r="BB263" s="38"/>
      <c r="BC263" s="38"/>
      <c r="BD263" s="38"/>
      <c r="BE263" s="38"/>
      <c r="BF263" s="38"/>
      <c r="BG263" s="38"/>
      <c r="BH263" s="38"/>
      <c r="BI263" s="38"/>
      <c r="BJ263" s="38"/>
      <c r="BK263" s="38"/>
      <c r="BL263" s="38"/>
      <c r="BM263" s="38"/>
      <c r="BN263" s="38"/>
      <c r="BO263" s="38"/>
      <c r="BP263" s="38"/>
      <c r="BQ263" s="38"/>
      <c r="BR263" s="38"/>
      <c r="BS263" s="38"/>
      <c r="BT263" s="38"/>
      <c r="BU263" s="38"/>
      <c r="BV263" s="38"/>
      <c r="BW263" s="38"/>
      <c r="BX263" s="38"/>
      <c r="BY263" s="38"/>
      <c r="BZ263" s="38"/>
      <c r="CA263" s="38"/>
      <c r="CB263" s="38"/>
      <c r="CC263" s="38"/>
      <c r="CD263" s="38"/>
      <c r="CE263" s="38"/>
      <c r="CF263" s="38"/>
      <c r="CG263" s="38"/>
      <c r="CH263" s="38"/>
      <c r="CI263" s="38"/>
      <c r="CJ263" s="38"/>
      <c r="CK263" s="38"/>
      <c r="CL263" s="38"/>
      <c r="CM263" s="38"/>
      <c r="CN263" s="38"/>
      <c r="CO263" s="38"/>
      <c r="CP263" s="38"/>
      <c r="CQ263" s="38"/>
      <c r="CR263" s="38"/>
      <c r="CS263" s="38"/>
      <c r="CT263" s="38"/>
      <c r="CU263" s="38"/>
      <c r="CV263" s="38"/>
      <c r="CW263" s="38"/>
      <c r="CX263" s="38"/>
      <c r="CY263" s="38"/>
      <c r="CZ263" s="38"/>
      <c r="DA263" s="38"/>
      <c r="DB263" s="38"/>
      <c r="DC263" s="38"/>
      <c r="DD263" s="38"/>
      <c r="DE263" s="38"/>
      <c r="DF263" s="38"/>
      <c r="DG263" s="38"/>
      <c r="DH263" s="38"/>
      <c r="DI263" s="38"/>
      <c r="DJ263" s="38"/>
      <c r="DK263" s="38"/>
      <c r="DL263" s="38"/>
      <c r="DM263" s="38"/>
      <c r="DN263" s="38"/>
      <c r="DO263" s="38"/>
      <c r="DP263" s="38"/>
      <c r="DQ263" s="38"/>
      <c r="DR263" s="38"/>
      <c r="DS263" s="38"/>
      <c r="DT263" s="38"/>
      <c r="DU263" s="38"/>
      <c r="DV263" s="38"/>
      <c r="DW263" s="38"/>
      <c r="DX263" s="38"/>
      <c r="DY263" s="38"/>
      <c r="DZ263" s="38"/>
      <c r="EA263" s="38"/>
      <c r="EB263" s="38"/>
      <c r="EC263" s="38"/>
      <c r="ED263" s="38"/>
      <c r="EE263" s="38"/>
      <c r="EF263" s="38"/>
      <c r="EG263" s="38"/>
      <c r="EH263" s="38"/>
      <c r="EI263" s="38"/>
      <c r="EJ263" s="38"/>
      <c r="EK263" s="38"/>
      <c r="EL263" s="38"/>
      <c r="EM263" s="38"/>
      <c r="EN263" s="38"/>
      <c r="EO263" s="38"/>
      <c r="EP263" s="38"/>
      <c r="EQ263" s="38"/>
      <c r="ER263" s="38"/>
      <c r="ES263" s="38"/>
      <c r="ET263" s="38"/>
      <c r="EU263" s="38"/>
      <c r="EV263" s="38"/>
      <c r="EW263" s="38"/>
      <c r="EX263" s="38"/>
      <c r="EY263" s="38"/>
      <c r="EZ263" s="38"/>
      <c r="FA263" s="38"/>
      <c r="FB263" s="38"/>
      <c r="FC263" s="38"/>
      <c r="FD263" s="38"/>
      <c r="FE263" s="38"/>
      <c r="FF263" s="38"/>
      <c r="FG263" s="38"/>
      <c r="FH263" s="38"/>
      <c r="FI263" s="38"/>
      <c r="FJ263" s="38"/>
      <c r="FK263" s="38"/>
      <c r="FL263" s="38"/>
      <c r="FM263" s="38"/>
      <c r="FN263" s="38"/>
      <c r="FO263" s="38"/>
      <c r="FP263" s="38"/>
      <c r="FQ263" s="38"/>
      <c r="FR263" s="38"/>
      <c r="FS263" s="38"/>
      <c r="FT263" s="38"/>
      <c r="FU263" s="38"/>
      <c r="FV263" s="38"/>
      <c r="FW263" s="38"/>
      <c r="FX263" s="38"/>
      <c r="FY263" s="38"/>
      <c r="FZ263" s="38"/>
      <c r="GA263" s="38"/>
      <c r="GB263" s="38"/>
      <c r="GC263" s="38"/>
      <c r="GD263" s="38"/>
      <c r="GE263" s="38"/>
      <c r="GF263" s="38"/>
      <c r="GG263" s="38"/>
      <c r="GH263" s="38"/>
      <c r="GI263" s="38"/>
      <c r="GJ263" s="38"/>
      <c r="GK263" s="38"/>
      <c r="GL263" s="38"/>
      <c r="GM263" s="38"/>
      <c r="GN263" s="38"/>
      <c r="GO263" s="38"/>
      <c r="GP263" s="38"/>
      <c r="GQ263" s="38"/>
      <c r="GR263" s="38"/>
      <c r="GS263" s="38"/>
      <c r="GT263" s="38"/>
      <c r="GU263" s="38"/>
      <c r="GV263" s="38"/>
      <c r="GW263" s="38"/>
      <c r="GX263" s="38"/>
      <c r="GY263" s="38"/>
      <c r="GZ263" s="38"/>
      <c r="HA263" s="38"/>
      <c r="HB263" s="38"/>
      <c r="HC263" s="38"/>
      <c r="HD263" s="38"/>
      <c r="HE263" s="38"/>
      <c r="HF263" s="38"/>
      <c r="HG263" s="38"/>
      <c r="HH263" s="38"/>
      <c r="HI263" s="38"/>
      <c r="HJ263" s="38"/>
      <c r="HK263" s="38"/>
      <c r="HL263" s="38"/>
      <c r="HM263" s="38"/>
      <c r="HN263" s="38"/>
      <c r="HO263" s="38"/>
      <c r="HP263" s="38"/>
      <c r="HQ263" s="38"/>
      <c r="HR263" s="38"/>
      <c r="HS263" s="38"/>
      <c r="HT263" s="38"/>
      <c r="HU263" s="38"/>
      <c r="HV263" s="38"/>
      <c r="HW263" s="38"/>
      <c r="HX263" s="38"/>
      <c r="HY263" s="38"/>
      <c r="HZ263" s="38"/>
      <c r="IA263" s="38"/>
      <c r="IB263" s="38"/>
      <c r="IC263" s="38"/>
      <c r="ID263" s="38"/>
      <c r="IE263" s="38"/>
      <c r="IF263" s="38"/>
      <c r="IG263" s="38"/>
      <c r="IH263" s="38"/>
      <c r="II263" s="38"/>
      <c r="IJ263" s="38"/>
      <c r="IK263" s="38"/>
      <c r="IL263" s="38"/>
      <c r="IM263" s="38"/>
      <c r="IN263" s="38"/>
      <c r="IO263" s="38"/>
      <c r="IP263" s="38"/>
      <c r="IQ263" s="38"/>
      <c r="IR263" s="38"/>
      <c r="IS263" s="38"/>
      <c r="IT263" s="38"/>
      <c r="IU263" s="38"/>
      <c r="IV263" s="38"/>
      <c r="IW263" s="38"/>
      <c r="IX263" s="38"/>
      <c r="IY263" s="38"/>
      <c r="IZ263" s="38"/>
      <c r="JA263" s="38"/>
      <c r="JB263" s="38"/>
      <c r="JC263" s="38"/>
      <c r="JD263" s="38"/>
      <c r="JE263" s="38"/>
      <c r="JF263" s="38"/>
      <c r="JG263" s="38"/>
      <c r="JH263" s="38"/>
      <c r="JI263" s="38"/>
      <c r="JJ263" s="38"/>
      <c r="JK263" s="38"/>
      <c r="JL263" s="38"/>
      <c r="JM263" s="38"/>
      <c r="JN263" s="38"/>
      <c r="JO263" s="38"/>
      <c r="JP263" s="38"/>
      <c r="JQ263" s="38"/>
      <c r="JR263" s="38"/>
      <c r="JS263" s="38"/>
      <c r="JT263" s="38"/>
      <c r="JU263" s="38"/>
      <c r="JV263" s="38"/>
      <c r="JW263" s="38"/>
      <c r="JX263" s="38"/>
      <c r="JY263" s="38"/>
      <c r="JZ263" s="38"/>
      <c r="KA263" s="38"/>
      <c r="KB263" s="38"/>
      <c r="KC263" s="38"/>
      <c r="KD263" s="38"/>
      <c r="KE263" s="38"/>
      <c r="KF263" s="38"/>
      <c r="KG263" s="38"/>
      <c r="KH263" s="38"/>
      <c r="KI263" s="38"/>
      <c r="KJ263" s="38"/>
      <c r="KK263" s="38"/>
      <c r="KL263" s="38"/>
      <c r="KM263" s="38"/>
      <c r="KN263" s="38"/>
      <c r="KO263" s="38"/>
      <c r="KP263" s="38"/>
      <c r="KQ263" s="38"/>
      <c r="KR263" s="38"/>
      <c r="KS263" s="38"/>
      <c r="KT263" s="38"/>
      <c r="KU263" s="38"/>
      <c r="KV263" s="38"/>
      <c r="KW263" s="38"/>
      <c r="KX263" s="38"/>
      <c r="KY263" s="38"/>
      <c r="KZ263" s="38"/>
      <c r="LA263" s="38"/>
      <c r="LB263" s="38"/>
      <c r="LC263" s="38"/>
      <c r="LD263" s="38"/>
      <c r="LE263" s="38"/>
      <c r="LF263" s="38"/>
      <c r="LG263" s="38"/>
      <c r="LH263" s="38"/>
      <c r="LI263" s="38"/>
      <c r="LJ263" s="38"/>
      <c r="LK263" s="38"/>
      <c r="LL263" s="38"/>
      <c r="LM263" s="38"/>
      <c r="LN263" s="38"/>
      <c r="LO263" s="38"/>
      <c r="LP263" s="38"/>
      <c r="LQ263" s="38"/>
      <c r="LR263" s="38"/>
      <c r="LS263" s="38"/>
      <c r="LT263" s="38"/>
      <c r="LU263" s="38"/>
      <c r="LV263" s="38"/>
      <c r="LW263" s="38"/>
      <c r="LX263" s="38"/>
      <c r="LY263" s="38"/>
      <c r="LZ263" s="38"/>
      <c r="MA263" s="38"/>
      <c r="MB263" s="38"/>
      <c r="MC263" s="38"/>
      <c r="MD263" s="38"/>
      <c r="ME263" s="38"/>
      <c r="MF263" s="38"/>
      <c r="MG263" s="38"/>
      <c r="MH263" s="38"/>
      <c r="MI263" s="38"/>
      <c r="MJ263" s="38"/>
      <c r="MK263" s="38"/>
      <c r="ML263" s="38"/>
      <c r="MM263" s="38"/>
      <c r="MN263" s="38"/>
      <c r="MO263" s="38"/>
      <c r="MP263" s="38"/>
      <c r="MQ263" s="38"/>
      <c r="MR263" s="38"/>
      <c r="MS263" s="38"/>
      <c r="MT263" s="38"/>
      <c r="MU263" s="38"/>
      <c r="MV263" s="38"/>
      <c r="MW263" s="38"/>
      <c r="MX263" s="38"/>
      <c r="MY263" s="38"/>
      <c r="MZ263" s="38"/>
      <c r="NA263" s="38"/>
      <c r="NB263" s="38"/>
      <c r="NC263" s="38"/>
      <c r="ND263" s="38"/>
      <c r="NE263" s="38"/>
      <c r="NF263" s="38"/>
      <c r="NG263" s="38"/>
      <c r="NH263" s="38"/>
      <c r="NI263" s="38"/>
      <c r="NJ263" s="38"/>
      <c r="NK263" s="38"/>
      <c r="NL263" s="38"/>
      <c r="NM263" s="38"/>
      <c r="NN263" s="38"/>
      <c r="NO263" s="38"/>
      <c r="NP263" s="38"/>
      <c r="NQ263" s="38"/>
      <c r="NR263" s="38"/>
      <c r="NS263" s="38"/>
      <c r="NT263" s="38"/>
      <c r="NU263" s="38"/>
      <c r="NV263" s="38"/>
      <c r="NW263" s="38"/>
      <c r="NX263" s="38"/>
      <c r="NY263" s="38"/>
      <c r="NZ263" s="38"/>
      <c r="OA263" s="38"/>
      <c r="OB263" s="38"/>
      <c r="OC263" s="38"/>
      <c r="OD263" s="38"/>
      <c r="OE263" s="38"/>
      <c r="OF263" s="38"/>
      <c r="OG263" s="38"/>
      <c r="OH263" s="38"/>
      <c r="OI263" s="38"/>
      <c r="OJ263" s="38"/>
      <c r="OK263" s="38"/>
      <c r="OL263" s="38"/>
      <c r="OM263" s="38"/>
      <c r="ON263" s="38"/>
      <c r="OO263" s="38"/>
      <c r="OP263" s="38"/>
      <c r="OQ263" s="38"/>
      <c r="OR263" s="38"/>
      <c r="OS263" s="38"/>
      <c r="OT263" s="38"/>
      <c r="OU263" s="38"/>
      <c r="OV263" s="38"/>
      <c r="OW263" s="38"/>
      <c r="OX263" s="38"/>
      <c r="OY263" s="38"/>
      <c r="OZ263" s="38"/>
      <c r="PA263" s="38"/>
      <c r="PB263" s="38"/>
      <c r="PC263" s="38"/>
      <c r="PD263" s="38"/>
      <c r="PE263" s="38"/>
      <c r="PF263" s="38"/>
      <c r="PG263" s="38"/>
      <c r="PH263" s="38"/>
      <c r="PI263" s="38"/>
      <c r="PJ263" s="38"/>
      <c r="PK263" s="38"/>
      <c r="PL263" s="38"/>
      <c r="PM263" s="38"/>
      <c r="PN263" s="38"/>
      <c r="PO263" s="38"/>
      <c r="PP263" s="38"/>
      <c r="PQ263" s="38"/>
      <c r="PR263" s="38"/>
      <c r="PS263" s="38"/>
      <c r="PT263" s="38"/>
      <c r="PU263" s="38"/>
      <c r="PV263" s="38"/>
      <c r="PW263" s="38"/>
      <c r="PX263" s="38"/>
      <c r="PY263" s="38"/>
      <c r="PZ263" s="38"/>
      <c r="QA263" s="38"/>
      <c r="QB263" s="38"/>
      <c r="QC263" s="38"/>
      <c r="QD263" s="38"/>
      <c r="QE263" s="38"/>
      <c r="QF263" s="38"/>
      <c r="QG263" s="38"/>
      <c r="QH263" s="38"/>
      <c r="QI263" s="38"/>
      <c r="QJ263" s="38"/>
      <c r="QK263" s="38"/>
      <c r="QL263" s="38"/>
      <c r="QM263" s="38"/>
      <c r="QN263" s="38"/>
      <c r="QO263" s="38"/>
      <c r="QP263" s="38"/>
      <c r="QQ263" s="38"/>
      <c r="QR263" s="38"/>
      <c r="QS263" s="38"/>
      <c r="QT263" s="38"/>
      <c r="QU263" s="38"/>
      <c r="QV263" s="38"/>
      <c r="QW263" s="38"/>
      <c r="QX263" s="38"/>
      <c r="QY263" s="38"/>
      <c r="QZ263" s="38"/>
      <c r="RA263" s="38"/>
      <c r="RB263" s="38"/>
      <c r="RC263" s="38"/>
      <c r="RD263" s="38"/>
      <c r="RE263" s="38"/>
      <c r="RF263" s="38"/>
      <c r="RG263" s="38"/>
      <c r="RH263" s="38"/>
      <c r="RI263" s="38"/>
      <c r="RJ263" s="38"/>
      <c r="RK263" s="38"/>
      <c r="RL263" s="38"/>
      <c r="RM263" s="38"/>
      <c r="RN263" s="38"/>
      <c r="RO263" s="38"/>
      <c r="RP263" s="38"/>
      <c r="RQ263" s="38"/>
      <c r="RR263" s="38"/>
      <c r="RS263" s="38"/>
      <c r="RT263" s="38"/>
      <c r="RU263" s="38"/>
      <c r="RV263" s="38"/>
      <c r="RW263" s="38"/>
      <c r="RX263" s="38"/>
      <c r="RY263" s="38"/>
      <c r="RZ263" s="38"/>
      <c r="SA263" s="38"/>
      <c r="SB263" s="38"/>
      <c r="SC263" s="38"/>
      <c r="SD263" s="38"/>
      <c r="SE263" s="38"/>
      <c r="SF263" s="38"/>
      <c r="SG263" s="38"/>
      <c r="SH263" s="38"/>
      <c r="SI263" s="38"/>
      <c r="SJ263" s="38"/>
      <c r="SK263" s="38"/>
      <c r="SL263" s="38"/>
      <c r="SM263" s="38"/>
      <c r="SN263" s="38"/>
      <c r="SO263" s="38"/>
      <c r="SP263" s="38"/>
      <c r="SQ263" s="38"/>
      <c r="SR263" s="38"/>
      <c r="SS263" s="38"/>
      <c r="ST263" s="38"/>
      <c r="SU263" s="38"/>
      <c r="SV263" s="38"/>
      <c r="SW263" s="38"/>
      <c r="SX263" s="38"/>
      <c r="SY263" s="38"/>
      <c r="SZ263" s="38"/>
      <c r="TA263" s="38"/>
      <c r="TB263" s="38"/>
      <c r="TC263" s="38"/>
      <c r="TD263" s="38"/>
      <c r="TE263" s="38"/>
      <c r="TF263" s="38"/>
      <c r="TG263" s="38"/>
      <c r="TH263" s="38"/>
      <c r="TI263" s="38"/>
      <c r="TJ263" s="38"/>
      <c r="TK263" s="38"/>
      <c r="TL263" s="38"/>
      <c r="TM263" s="38"/>
      <c r="TN263" s="38"/>
      <c r="TO263" s="38"/>
      <c r="TP263" s="38"/>
      <c r="TQ263" s="38"/>
      <c r="TR263" s="38"/>
      <c r="TS263" s="38"/>
      <c r="TT263" s="38"/>
      <c r="TU263" s="38"/>
      <c r="TV263" s="38"/>
      <c r="TW263" s="38"/>
      <c r="TX263" s="38"/>
      <c r="TY263" s="38"/>
      <c r="TZ263" s="38"/>
      <c r="UA263" s="38"/>
      <c r="UB263" s="38"/>
      <c r="UC263" s="38"/>
      <c r="UD263" s="38"/>
      <c r="UE263" s="38"/>
      <c r="UF263" s="38"/>
      <c r="UG263" s="38"/>
      <c r="UH263" s="38"/>
      <c r="UI263" s="38"/>
      <c r="UJ263" s="38"/>
      <c r="UK263" s="38"/>
      <c r="UL263" s="38"/>
      <c r="UM263" s="38"/>
      <c r="UN263" s="38"/>
      <c r="UO263" s="38"/>
      <c r="UP263" s="38"/>
      <c r="UQ263" s="38"/>
      <c r="UR263" s="38"/>
      <c r="US263" s="38"/>
      <c r="UT263" s="38"/>
      <c r="UU263" s="38"/>
      <c r="UV263" s="38"/>
      <c r="UW263" s="38"/>
      <c r="UX263" s="38"/>
      <c r="UY263" s="38"/>
      <c r="UZ263" s="38"/>
      <c r="VA263" s="38"/>
      <c r="VB263" s="38"/>
      <c r="VC263" s="38"/>
      <c r="VD263" s="38"/>
      <c r="VE263" s="38"/>
      <c r="VF263" s="38"/>
      <c r="VG263" s="38"/>
      <c r="VH263" s="38"/>
      <c r="VI263" s="38"/>
      <c r="VJ263" s="38"/>
      <c r="VK263" s="38"/>
      <c r="VL263" s="38"/>
      <c r="VM263" s="38"/>
      <c r="VN263" s="38"/>
      <c r="VO263" s="38"/>
      <c r="VP263" s="38"/>
      <c r="VQ263" s="38"/>
      <c r="VR263" s="38"/>
      <c r="VS263" s="38"/>
      <c r="VT263" s="38"/>
      <c r="VU263" s="38"/>
      <c r="VV263" s="38"/>
      <c r="VW263" s="38"/>
      <c r="VX263" s="38"/>
      <c r="VY263" s="38"/>
      <c r="VZ263" s="38"/>
      <c r="WA263" s="38"/>
      <c r="WB263" s="38"/>
      <c r="WC263" s="38"/>
      <c r="WD263" s="38"/>
      <c r="WE263" s="38"/>
      <c r="WF263" s="38"/>
      <c r="WG263" s="38"/>
      <c r="WH263" s="38"/>
      <c r="WI263" s="38"/>
      <c r="WJ263" s="38"/>
      <c r="WK263" s="38"/>
      <c r="WL263" s="38"/>
      <c r="WM263" s="38"/>
      <c r="WN263" s="38"/>
      <c r="WO263" s="38"/>
      <c r="WP263" s="38"/>
      <c r="WQ263" s="38"/>
      <c r="WR263" s="38"/>
      <c r="WS263" s="38"/>
      <c r="WT263" s="38"/>
      <c r="WU263" s="38"/>
      <c r="WV263" s="38"/>
      <c r="WW263" s="38"/>
      <c r="WX263" s="38"/>
      <c r="WY263" s="38"/>
      <c r="WZ263" s="38"/>
      <c r="XA263" s="38"/>
      <c r="XB263" s="38"/>
      <c r="XC263" s="38"/>
      <c r="XD263" s="38"/>
      <c r="XE263" s="38"/>
      <c r="XF263" s="38"/>
      <c r="XG263" s="38"/>
      <c r="XH263" s="38"/>
      <c r="XI263" s="38"/>
      <c r="XJ263" s="38"/>
      <c r="XK263" s="38"/>
      <c r="XL263" s="38"/>
      <c r="XM263" s="38"/>
      <c r="XN263" s="38"/>
      <c r="XO263" s="38"/>
      <c r="XP263" s="38"/>
      <c r="XQ263" s="38"/>
      <c r="XR263" s="38"/>
      <c r="XS263" s="38"/>
      <c r="XT263" s="38"/>
      <c r="XU263" s="38"/>
      <c r="XV263" s="38"/>
      <c r="XW263" s="38"/>
      <c r="XX263" s="38"/>
      <c r="XY263" s="38"/>
      <c r="XZ263" s="38"/>
      <c r="YA263" s="38"/>
      <c r="YB263" s="38"/>
      <c r="YC263" s="38"/>
      <c r="YD263" s="38"/>
      <c r="YE263" s="38"/>
      <c r="YF263" s="38"/>
      <c r="YG263" s="38"/>
      <c r="YH263" s="38"/>
      <c r="YI263" s="38"/>
      <c r="YJ263" s="38"/>
      <c r="YK263" s="38"/>
      <c r="YL263" s="38"/>
      <c r="YM263" s="38"/>
      <c r="YN263" s="38"/>
      <c r="YO263" s="38"/>
      <c r="YP263" s="38"/>
      <c r="YQ263" s="38"/>
      <c r="YR263" s="38"/>
    </row>
    <row r="264" spans="1:668" s="50" customFormat="1" ht="15.75" x14ac:dyDescent="0.25">
      <c r="A264" s="38"/>
      <c r="B264" s="3"/>
      <c r="C264" s="3"/>
      <c r="D264" s="38"/>
      <c r="E264" s="38"/>
      <c r="F264" s="132"/>
      <c r="G264" s="133"/>
      <c r="H264" s="132"/>
      <c r="I264" s="132"/>
      <c r="J264" s="132"/>
      <c r="K264" s="132"/>
      <c r="L264" s="133"/>
      <c r="O264" s="38"/>
      <c r="P264" s="38"/>
      <c r="Q264" s="38"/>
      <c r="R264" s="38"/>
      <c r="S264" s="38"/>
      <c r="T264" s="38"/>
      <c r="U264" s="38"/>
      <c r="V264" s="38"/>
      <c r="W264" s="38"/>
      <c r="X264" s="38"/>
      <c r="Y264" s="38"/>
      <c r="Z264" s="38"/>
      <c r="AA264" s="38"/>
      <c r="AB264" s="38"/>
      <c r="AC264" s="38"/>
      <c r="AD264" s="38"/>
      <c r="AE264" s="38"/>
      <c r="AF264" s="38"/>
      <c r="AG264" s="38"/>
      <c r="AH264" s="38"/>
      <c r="AI264" s="38"/>
      <c r="AJ264" s="38"/>
      <c r="AK264" s="38"/>
      <c r="AL264" s="38"/>
      <c r="AM264" s="38"/>
      <c r="AN264" s="38"/>
      <c r="AO264" s="38"/>
      <c r="AP264" s="38"/>
      <c r="AQ264" s="38"/>
      <c r="AR264" s="38"/>
      <c r="AS264" s="38"/>
      <c r="AT264" s="38"/>
      <c r="AU264" s="38"/>
      <c r="AV264" s="38"/>
      <c r="AW264" s="38"/>
      <c r="AX264" s="38"/>
      <c r="AY264" s="38"/>
      <c r="AZ264" s="38"/>
      <c r="BA264" s="38"/>
      <c r="BB264" s="38"/>
      <c r="BC264" s="38"/>
      <c r="BD264" s="38"/>
      <c r="BE264" s="38"/>
      <c r="BF264" s="38"/>
      <c r="BG264" s="38"/>
      <c r="BH264" s="38"/>
      <c r="BI264" s="38"/>
      <c r="BJ264" s="38"/>
      <c r="BK264" s="38"/>
      <c r="BL264" s="38"/>
      <c r="BM264" s="38"/>
      <c r="BN264" s="38"/>
      <c r="BO264" s="38"/>
      <c r="BP264" s="38"/>
      <c r="BQ264" s="38"/>
      <c r="BR264" s="38"/>
      <c r="BS264" s="38"/>
      <c r="BT264" s="38"/>
      <c r="BU264" s="38"/>
      <c r="BV264" s="38"/>
      <c r="BW264" s="38"/>
      <c r="BX264" s="38"/>
      <c r="BY264" s="38"/>
      <c r="BZ264" s="38"/>
      <c r="CA264" s="38"/>
      <c r="CB264" s="38"/>
      <c r="CC264" s="38"/>
      <c r="CD264" s="38"/>
      <c r="CE264" s="38"/>
      <c r="CF264" s="38"/>
      <c r="CG264" s="38"/>
      <c r="CH264" s="38"/>
      <c r="CI264" s="38"/>
      <c r="CJ264" s="38"/>
      <c r="CK264" s="38"/>
      <c r="CL264" s="38"/>
      <c r="CM264" s="38"/>
      <c r="CN264" s="38"/>
      <c r="CO264" s="38"/>
      <c r="CP264" s="38"/>
      <c r="CQ264" s="38"/>
      <c r="CR264" s="38"/>
      <c r="CS264" s="38"/>
      <c r="CT264" s="38"/>
      <c r="CU264" s="38"/>
      <c r="CV264" s="38"/>
      <c r="CW264" s="38"/>
      <c r="CX264" s="38"/>
      <c r="CY264" s="38"/>
      <c r="CZ264" s="38"/>
      <c r="DA264" s="38"/>
      <c r="DB264" s="38"/>
      <c r="DC264" s="38"/>
      <c r="DD264" s="38"/>
      <c r="DE264" s="38"/>
      <c r="DF264" s="38"/>
      <c r="DG264" s="38"/>
      <c r="DH264" s="38"/>
      <c r="DI264" s="38"/>
      <c r="DJ264" s="38"/>
      <c r="DK264" s="38"/>
      <c r="DL264" s="38"/>
      <c r="DM264" s="38"/>
      <c r="DN264" s="38"/>
      <c r="DO264" s="38"/>
      <c r="DP264" s="38"/>
      <c r="DQ264" s="38"/>
      <c r="DR264" s="38"/>
      <c r="DS264" s="38"/>
      <c r="DT264" s="38"/>
      <c r="DU264" s="38"/>
      <c r="DV264" s="38"/>
      <c r="DW264" s="38"/>
      <c r="DX264" s="38"/>
      <c r="DY264" s="38"/>
      <c r="DZ264" s="38"/>
      <c r="EA264" s="38"/>
      <c r="EB264" s="38"/>
      <c r="EC264" s="38"/>
      <c r="ED264" s="38"/>
      <c r="EE264" s="38"/>
      <c r="EF264" s="38"/>
      <c r="EG264" s="38"/>
      <c r="EH264" s="38"/>
      <c r="EI264" s="38"/>
      <c r="EJ264" s="38"/>
      <c r="EK264" s="38"/>
      <c r="EL264" s="38"/>
      <c r="EM264" s="38"/>
      <c r="EN264" s="38"/>
      <c r="EO264" s="38"/>
      <c r="EP264" s="38"/>
      <c r="EQ264" s="38"/>
      <c r="ER264" s="38"/>
      <c r="ES264" s="38"/>
      <c r="ET264" s="38"/>
      <c r="EU264" s="38"/>
      <c r="EV264" s="38"/>
      <c r="EW264" s="38"/>
      <c r="EX264" s="38"/>
      <c r="EY264" s="38"/>
      <c r="EZ264" s="38"/>
      <c r="FA264" s="38"/>
      <c r="FB264" s="38"/>
      <c r="FC264" s="38"/>
      <c r="FD264" s="38"/>
      <c r="FE264" s="38"/>
      <c r="FF264" s="38"/>
      <c r="FG264" s="38"/>
      <c r="FH264" s="38"/>
      <c r="FI264" s="38"/>
      <c r="FJ264" s="38"/>
      <c r="FK264" s="38"/>
      <c r="FL264" s="38"/>
      <c r="FM264" s="38"/>
      <c r="FN264" s="38"/>
      <c r="FO264" s="38"/>
      <c r="FP264" s="38"/>
      <c r="FQ264" s="38"/>
      <c r="FR264" s="38"/>
      <c r="FS264" s="38"/>
      <c r="FT264" s="38"/>
      <c r="FU264" s="38"/>
      <c r="FV264" s="38"/>
      <c r="FW264" s="38"/>
      <c r="FX264" s="38"/>
      <c r="FY264" s="38"/>
      <c r="FZ264" s="38"/>
      <c r="GA264" s="38"/>
      <c r="GB264" s="38"/>
      <c r="GC264" s="38"/>
      <c r="GD264" s="38"/>
      <c r="GE264" s="38"/>
      <c r="GF264" s="38"/>
      <c r="GG264" s="38"/>
      <c r="GH264" s="38"/>
      <c r="GI264" s="38"/>
      <c r="GJ264" s="38"/>
      <c r="GK264" s="38"/>
      <c r="GL264" s="38"/>
      <c r="GM264" s="38"/>
      <c r="GN264" s="38"/>
      <c r="GO264" s="38"/>
      <c r="GP264" s="38"/>
      <c r="GQ264" s="38"/>
      <c r="GR264" s="38"/>
      <c r="GS264" s="38"/>
      <c r="GT264" s="38"/>
      <c r="GU264" s="38"/>
      <c r="GV264" s="38"/>
      <c r="GW264" s="38"/>
      <c r="GX264" s="38"/>
      <c r="GY264" s="38"/>
      <c r="GZ264" s="38"/>
      <c r="HA264" s="38"/>
      <c r="HB264" s="38"/>
      <c r="HC264" s="38"/>
      <c r="HD264" s="38"/>
      <c r="HE264" s="38"/>
      <c r="HF264" s="38"/>
      <c r="HG264" s="38"/>
      <c r="HH264" s="38"/>
      <c r="HI264" s="38"/>
      <c r="HJ264" s="38"/>
      <c r="HK264" s="38"/>
      <c r="HL264" s="38"/>
      <c r="HM264" s="38"/>
      <c r="HN264" s="38"/>
      <c r="HO264" s="38"/>
      <c r="HP264" s="38"/>
      <c r="HQ264" s="38"/>
      <c r="HR264" s="38"/>
      <c r="HS264" s="38"/>
      <c r="HT264" s="38"/>
      <c r="HU264" s="38"/>
      <c r="HV264" s="38"/>
      <c r="HW264" s="38"/>
      <c r="HX264" s="38"/>
      <c r="HY264" s="38"/>
      <c r="HZ264" s="38"/>
      <c r="IA264" s="38"/>
      <c r="IB264" s="38"/>
      <c r="IC264" s="38"/>
      <c r="ID264" s="38"/>
      <c r="IE264" s="38"/>
      <c r="IF264" s="38"/>
      <c r="IG264" s="38"/>
      <c r="IH264" s="38"/>
      <c r="II264" s="38"/>
      <c r="IJ264" s="38"/>
      <c r="IK264" s="38"/>
      <c r="IL264" s="38"/>
      <c r="IM264" s="38"/>
      <c r="IN264" s="38"/>
      <c r="IO264" s="38"/>
      <c r="IP264" s="38"/>
      <c r="IQ264" s="38"/>
      <c r="IR264" s="38"/>
      <c r="IS264" s="38"/>
      <c r="IT264" s="38"/>
      <c r="IU264" s="38"/>
      <c r="IV264" s="38"/>
      <c r="IW264" s="38"/>
      <c r="IX264" s="38"/>
      <c r="IY264" s="38"/>
      <c r="IZ264" s="38"/>
      <c r="JA264" s="38"/>
      <c r="JB264" s="38"/>
      <c r="JC264" s="38"/>
      <c r="JD264" s="38"/>
      <c r="JE264" s="38"/>
      <c r="JF264" s="38"/>
      <c r="JG264" s="38"/>
      <c r="JH264" s="38"/>
      <c r="JI264" s="38"/>
      <c r="JJ264" s="38"/>
      <c r="JK264" s="38"/>
      <c r="JL264" s="38"/>
      <c r="JM264" s="38"/>
      <c r="JN264" s="38"/>
      <c r="JO264" s="38"/>
      <c r="JP264" s="38"/>
      <c r="JQ264" s="38"/>
      <c r="JR264" s="38"/>
      <c r="JS264" s="38"/>
      <c r="JT264" s="38"/>
      <c r="JU264" s="38"/>
      <c r="JV264" s="38"/>
      <c r="JW264" s="38"/>
      <c r="JX264" s="38"/>
      <c r="JY264" s="38"/>
      <c r="JZ264" s="38"/>
      <c r="KA264" s="38"/>
      <c r="KB264" s="38"/>
      <c r="KC264" s="38"/>
      <c r="KD264" s="38"/>
      <c r="KE264" s="38"/>
      <c r="KF264" s="38"/>
      <c r="KG264" s="38"/>
      <c r="KH264" s="38"/>
      <c r="KI264" s="38"/>
      <c r="KJ264" s="38"/>
      <c r="KK264" s="38"/>
      <c r="KL264" s="38"/>
      <c r="KM264" s="38"/>
      <c r="KN264" s="38"/>
      <c r="KO264" s="38"/>
      <c r="KP264" s="38"/>
      <c r="KQ264" s="38"/>
      <c r="KR264" s="38"/>
      <c r="KS264" s="38"/>
      <c r="KT264" s="38"/>
      <c r="KU264" s="38"/>
      <c r="KV264" s="38"/>
      <c r="KW264" s="38"/>
      <c r="KX264" s="38"/>
      <c r="KY264" s="38"/>
      <c r="KZ264" s="38"/>
      <c r="LA264" s="38"/>
      <c r="LB264" s="38"/>
      <c r="LC264" s="38"/>
      <c r="LD264" s="38"/>
      <c r="LE264" s="38"/>
      <c r="LF264" s="38"/>
      <c r="LG264" s="38"/>
      <c r="LH264" s="38"/>
      <c r="LI264" s="38"/>
      <c r="LJ264" s="38"/>
      <c r="LK264" s="38"/>
      <c r="LL264" s="38"/>
      <c r="LM264" s="38"/>
      <c r="LN264" s="38"/>
      <c r="LO264" s="38"/>
      <c r="LP264" s="38"/>
      <c r="LQ264" s="38"/>
      <c r="LR264" s="38"/>
      <c r="LS264" s="38"/>
      <c r="LT264" s="38"/>
      <c r="LU264" s="38"/>
      <c r="LV264" s="38"/>
      <c r="LW264" s="38"/>
      <c r="LX264" s="38"/>
      <c r="LY264" s="38"/>
      <c r="LZ264" s="38"/>
      <c r="MA264" s="38"/>
      <c r="MB264" s="38"/>
      <c r="MC264" s="38"/>
      <c r="MD264" s="38"/>
      <c r="ME264" s="38"/>
      <c r="MF264" s="38"/>
      <c r="MG264" s="38"/>
      <c r="MH264" s="38"/>
      <c r="MI264" s="38"/>
      <c r="MJ264" s="38"/>
      <c r="MK264" s="38"/>
      <c r="ML264" s="38"/>
      <c r="MM264" s="38"/>
      <c r="MN264" s="38"/>
      <c r="MO264" s="38"/>
      <c r="MP264" s="38"/>
      <c r="MQ264" s="38"/>
      <c r="MR264" s="38"/>
      <c r="MS264" s="38"/>
      <c r="MT264" s="38"/>
      <c r="MU264" s="38"/>
      <c r="MV264" s="38"/>
      <c r="MW264" s="38"/>
      <c r="MX264" s="38"/>
      <c r="MY264" s="38"/>
      <c r="MZ264" s="38"/>
      <c r="NA264" s="38"/>
      <c r="NB264" s="38"/>
      <c r="NC264" s="38"/>
      <c r="ND264" s="38"/>
      <c r="NE264" s="38"/>
      <c r="NF264" s="38"/>
      <c r="NG264" s="38"/>
      <c r="NH264" s="38"/>
      <c r="NI264" s="38"/>
      <c r="NJ264" s="38"/>
      <c r="NK264" s="38"/>
      <c r="NL264" s="38"/>
      <c r="NM264" s="38"/>
      <c r="NN264" s="38"/>
      <c r="NO264" s="38"/>
      <c r="NP264" s="38"/>
      <c r="NQ264" s="38"/>
      <c r="NR264" s="38"/>
      <c r="NS264" s="38"/>
      <c r="NT264" s="38"/>
      <c r="NU264" s="38"/>
      <c r="NV264" s="38"/>
      <c r="NW264" s="38"/>
      <c r="NX264" s="38"/>
      <c r="NY264" s="38"/>
      <c r="NZ264" s="38"/>
      <c r="OA264" s="38"/>
      <c r="OB264" s="38"/>
      <c r="OC264" s="38"/>
      <c r="OD264" s="38"/>
      <c r="OE264" s="38"/>
      <c r="OF264" s="38"/>
      <c r="OG264" s="38"/>
      <c r="OH264" s="38"/>
      <c r="OI264" s="38"/>
      <c r="OJ264" s="38"/>
      <c r="OK264" s="38"/>
      <c r="OL264" s="38"/>
      <c r="OM264" s="38"/>
      <c r="ON264" s="38"/>
      <c r="OO264" s="38"/>
      <c r="OP264" s="38"/>
      <c r="OQ264" s="38"/>
      <c r="OR264" s="38"/>
      <c r="OS264" s="38"/>
      <c r="OT264" s="38"/>
      <c r="OU264" s="38"/>
      <c r="OV264" s="38"/>
      <c r="OW264" s="38"/>
      <c r="OX264" s="38"/>
      <c r="OY264" s="38"/>
      <c r="OZ264" s="38"/>
      <c r="PA264" s="38"/>
      <c r="PB264" s="38"/>
      <c r="PC264" s="38"/>
      <c r="PD264" s="38"/>
      <c r="PE264" s="38"/>
      <c r="PF264" s="38"/>
      <c r="PG264" s="38"/>
      <c r="PH264" s="38"/>
      <c r="PI264" s="38"/>
      <c r="PJ264" s="38"/>
      <c r="PK264" s="38"/>
      <c r="PL264" s="38"/>
      <c r="PM264" s="38"/>
      <c r="PN264" s="38"/>
      <c r="PO264" s="38"/>
      <c r="PP264" s="38"/>
      <c r="PQ264" s="38"/>
      <c r="PR264" s="38"/>
      <c r="PS264" s="38"/>
      <c r="PT264" s="38"/>
      <c r="PU264" s="38"/>
      <c r="PV264" s="38"/>
      <c r="PW264" s="38"/>
      <c r="PX264" s="38"/>
      <c r="PY264" s="38"/>
      <c r="PZ264" s="38"/>
      <c r="QA264" s="38"/>
      <c r="QB264" s="38"/>
      <c r="QC264" s="38"/>
      <c r="QD264" s="38"/>
      <c r="QE264" s="38"/>
      <c r="QF264" s="38"/>
      <c r="QG264" s="38"/>
      <c r="QH264" s="38"/>
      <c r="QI264" s="38"/>
      <c r="QJ264" s="38"/>
      <c r="QK264" s="38"/>
      <c r="QL264" s="38"/>
      <c r="QM264" s="38"/>
      <c r="QN264" s="38"/>
      <c r="QO264" s="38"/>
      <c r="QP264" s="38"/>
      <c r="QQ264" s="38"/>
      <c r="QR264" s="38"/>
      <c r="QS264" s="38"/>
      <c r="QT264" s="38"/>
      <c r="QU264" s="38"/>
      <c r="QV264" s="38"/>
      <c r="QW264" s="38"/>
      <c r="QX264" s="38"/>
      <c r="QY264" s="38"/>
      <c r="QZ264" s="38"/>
      <c r="RA264" s="38"/>
      <c r="RB264" s="38"/>
      <c r="RC264" s="38"/>
      <c r="RD264" s="38"/>
      <c r="RE264" s="38"/>
      <c r="RF264" s="38"/>
      <c r="RG264" s="38"/>
      <c r="RH264" s="38"/>
      <c r="RI264" s="38"/>
      <c r="RJ264" s="38"/>
      <c r="RK264" s="38"/>
      <c r="RL264" s="38"/>
      <c r="RM264" s="38"/>
      <c r="RN264" s="38"/>
      <c r="RO264" s="38"/>
      <c r="RP264" s="38"/>
      <c r="RQ264" s="38"/>
      <c r="RR264" s="38"/>
      <c r="RS264" s="38"/>
      <c r="RT264" s="38"/>
      <c r="RU264" s="38"/>
      <c r="RV264" s="38"/>
      <c r="RW264" s="38"/>
      <c r="RX264" s="38"/>
      <c r="RY264" s="38"/>
      <c r="RZ264" s="38"/>
      <c r="SA264" s="38"/>
      <c r="SB264" s="38"/>
      <c r="SC264" s="38"/>
      <c r="SD264" s="38"/>
      <c r="SE264" s="38"/>
      <c r="SF264" s="38"/>
      <c r="SG264" s="38"/>
      <c r="SH264" s="38"/>
      <c r="SI264" s="38"/>
      <c r="SJ264" s="38"/>
      <c r="SK264" s="38"/>
      <c r="SL264" s="38"/>
      <c r="SM264" s="38"/>
      <c r="SN264" s="38"/>
      <c r="SO264" s="38"/>
      <c r="SP264" s="38"/>
      <c r="SQ264" s="38"/>
      <c r="SR264" s="38"/>
      <c r="SS264" s="38"/>
      <c r="ST264" s="38"/>
      <c r="SU264" s="38"/>
      <c r="SV264" s="38"/>
      <c r="SW264" s="38"/>
      <c r="SX264" s="38"/>
      <c r="SY264" s="38"/>
      <c r="SZ264" s="38"/>
      <c r="TA264" s="38"/>
      <c r="TB264" s="38"/>
      <c r="TC264" s="38"/>
      <c r="TD264" s="38"/>
      <c r="TE264" s="38"/>
      <c r="TF264" s="38"/>
      <c r="TG264" s="38"/>
      <c r="TH264" s="38"/>
      <c r="TI264" s="38"/>
      <c r="TJ264" s="38"/>
      <c r="TK264" s="38"/>
      <c r="TL264" s="38"/>
      <c r="TM264" s="38"/>
      <c r="TN264" s="38"/>
      <c r="TO264" s="38"/>
      <c r="TP264" s="38"/>
      <c r="TQ264" s="38"/>
      <c r="TR264" s="38"/>
      <c r="TS264" s="38"/>
      <c r="TT264" s="38"/>
      <c r="TU264" s="38"/>
      <c r="TV264" s="38"/>
      <c r="TW264" s="38"/>
      <c r="TX264" s="38"/>
      <c r="TY264" s="38"/>
      <c r="TZ264" s="38"/>
      <c r="UA264" s="38"/>
      <c r="UB264" s="38"/>
      <c r="UC264" s="38"/>
      <c r="UD264" s="38"/>
      <c r="UE264" s="38"/>
      <c r="UF264" s="38"/>
      <c r="UG264" s="38"/>
      <c r="UH264" s="38"/>
      <c r="UI264" s="38"/>
      <c r="UJ264" s="38"/>
      <c r="UK264" s="38"/>
      <c r="UL264" s="38"/>
      <c r="UM264" s="38"/>
      <c r="UN264" s="38"/>
      <c r="UO264" s="38"/>
      <c r="UP264" s="38"/>
      <c r="UQ264" s="38"/>
      <c r="UR264" s="38"/>
      <c r="US264" s="38"/>
      <c r="UT264" s="38"/>
      <c r="UU264" s="38"/>
      <c r="UV264" s="38"/>
      <c r="UW264" s="38"/>
      <c r="UX264" s="38"/>
      <c r="UY264" s="38"/>
      <c r="UZ264" s="38"/>
      <c r="VA264" s="38"/>
      <c r="VB264" s="38"/>
      <c r="VC264" s="38"/>
      <c r="VD264" s="38"/>
      <c r="VE264" s="38"/>
      <c r="VF264" s="38"/>
      <c r="VG264" s="38"/>
      <c r="VH264" s="38"/>
      <c r="VI264" s="38"/>
      <c r="VJ264" s="38"/>
      <c r="VK264" s="38"/>
      <c r="VL264" s="38"/>
      <c r="VM264" s="38"/>
      <c r="VN264" s="38"/>
      <c r="VO264" s="38"/>
      <c r="VP264" s="38"/>
      <c r="VQ264" s="38"/>
      <c r="VR264" s="38"/>
      <c r="VS264" s="38"/>
      <c r="VT264" s="38"/>
      <c r="VU264" s="38"/>
      <c r="VV264" s="38"/>
      <c r="VW264" s="38"/>
      <c r="VX264" s="38"/>
      <c r="VY264" s="38"/>
      <c r="VZ264" s="38"/>
      <c r="WA264" s="38"/>
      <c r="WB264" s="38"/>
      <c r="WC264" s="38"/>
      <c r="WD264" s="38"/>
      <c r="WE264" s="38"/>
      <c r="WF264" s="38"/>
      <c r="WG264" s="38"/>
      <c r="WH264" s="38"/>
      <c r="WI264" s="38"/>
      <c r="WJ264" s="38"/>
      <c r="WK264" s="38"/>
      <c r="WL264" s="38"/>
      <c r="WM264" s="38"/>
      <c r="WN264" s="38"/>
      <c r="WO264" s="38"/>
      <c r="WP264" s="38"/>
      <c r="WQ264" s="38"/>
      <c r="WR264" s="38"/>
      <c r="WS264" s="38"/>
      <c r="WT264" s="38"/>
      <c r="WU264" s="38"/>
      <c r="WV264" s="38"/>
      <c r="WW264" s="38"/>
      <c r="WX264" s="38"/>
      <c r="WY264" s="38"/>
      <c r="WZ264" s="38"/>
      <c r="XA264" s="38"/>
      <c r="XB264" s="38"/>
      <c r="XC264" s="38"/>
      <c r="XD264" s="38"/>
      <c r="XE264" s="38"/>
      <c r="XF264" s="38"/>
      <c r="XG264" s="38"/>
      <c r="XH264" s="38"/>
      <c r="XI264" s="38"/>
      <c r="XJ264" s="38"/>
      <c r="XK264" s="38"/>
      <c r="XL264" s="38"/>
      <c r="XM264" s="38"/>
      <c r="XN264" s="38"/>
      <c r="XO264" s="38"/>
      <c r="XP264" s="38"/>
      <c r="XQ264" s="38"/>
      <c r="XR264" s="38"/>
      <c r="XS264" s="38"/>
      <c r="XT264" s="38"/>
      <c r="XU264" s="38"/>
      <c r="XV264" s="38"/>
      <c r="XW264" s="38"/>
      <c r="XX264" s="38"/>
      <c r="XY264" s="38"/>
      <c r="XZ264" s="38"/>
      <c r="YA264" s="38"/>
      <c r="YB264" s="38"/>
      <c r="YC264" s="38"/>
      <c r="YD264" s="38"/>
      <c r="YE264" s="38"/>
      <c r="YF264" s="38"/>
      <c r="YG264" s="38"/>
      <c r="YH264" s="38"/>
      <c r="YI264" s="38"/>
      <c r="YJ264" s="38"/>
      <c r="YK264" s="38"/>
      <c r="YL264" s="38"/>
      <c r="YM264" s="38"/>
      <c r="YN264" s="38"/>
      <c r="YO264" s="38"/>
      <c r="YP264" s="38"/>
      <c r="YQ264" s="38"/>
      <c r="YR264" s="38"/>
    </row>
    <row r="265" spans="1:668" s="50" customFormat="1" ht="15.75" x14ac:dyDescent="0.25">
      <c r="A265" s="38"/>
      <c r="B265" s="3"/>
      <c r="C265" s="3"/>
      <c r="D265" s="38"/>
      <c r="E265" s="38"/>
      <c r="F265" s="132"/>
      <c r="G265" s="133"/>
      <c r="H265" s="132"/>
      <c r="I265" s="132"/>
      <c r="J265" s="132"/>
      <c r="K265" s="132"/>
      <c r="L265" s="133"/>
      <c r="O265" s="38"/>
      <c r="P265" s="38"/>
      <c r="Q265" s="38"/>
      <c r="R265" s="38"/>
      <c r="S265" s="38"/>
      <c r="T265" s="38"/>
      <c r="U265" s="38"/>
      <c r="V265" s="38"/>
      <c r="W265" s="38"/>
      <c r="X265" s="38"/>
      <c r="Y265" s="38"/>
      <c r="Z265" s="38"/>
      <c r="AA265" s="38"/>
      <c r="AB265" s="38"/>
      <c r="AC265" s="38"/>
      <c r="AD265" s="38"/>
      <c r="AE265" s="38"/>
      <c r="AF265" s="38"/>
      <c r="AG265" s="38"/>
      <c r="AH265" s="38"/>
      <c r="AI265" s="38"/>
      <c r="AJ265" s="38"/>
      <c r="AK265" s="38"/>
      <c r="AL265" s="38"/>
      <c r="AM265" s="38"/>
      <c r="AN265" s="38"/>
      <c r="AO265" s="38"/>
      <c r="AP265" s="38"/>
      <c r="AQ265" s="38"/>
      <c r="AR265" s="38"/>
      <c r="AS265" s="38"/>
      <c r="AT265" s="38"/>
      <c r="AU265" s="38"/>
      <c r="AV265" s="38"/>
      <c r="AW265" s="38"/>
      <c r="AX265" s="38"/>
      <c r="AY265" s="38"/>
      <c r="AZ265" s="38"/>
      <c r="BA265" s="38"/>
      <c r="BB265" s="38"/>
      <c r="BC265" s="38"/>
      <c r="BD265" s="38"/>
      <c r="BE265" s="38"/>
      <c r="BF265" s="38"/>
      <c r="BG265" s="38"/>
      <c r="BH265" s="38"/>
      <c r="BI265" s="38"/>
      <c r="BJ265" s="38"/>
      <c r="BK265" s="38"/>
      <c r="BL265" s="38"/>
      <c r="BM265" s="38"/>
      <c r="BN265" s="38"/>
      <c r="BO265" s="38"/>
      <c r="BP265" s="38"/>
      <c r="BQ265" s="38"/>
      <c r="BR265" s="38"/>
      <c r="BS265" s="38"/>
      <c r="BT265" s="38"/>
      <c r="BU265" s="38"/>
      <c r="BV265" s="38"/>
      <c r="BW265" s="38"/>
      <c r="BX265" s="38"/>
      <c r="BY265" s="38"/>
      <c r="BZ265" s="38"/>
      <c r="CA265" s="38"/>
      <c r="CB265" s="38"/>
      <c r="CC265" s="38"/>
      <c r="CD265" s="38"/>
      <c r="CE265" s="38"/>
      <c r="CF265" s="38"/>
      <c r="CG265" s="38"/>
      <c r="CH265" s="38"/>
      <c r="CI265" s="38"/>
      <c r="CJ265" s="38"/>
      <c r="CK265" s="38"/>
      <c r="CL265" s="38"/>
      <c r="CM265" s="38"/>
      <c r="CN265" s="38"/>
      <c r="CO265" s="38"/>
      <c r="CP265" s="38"/>
      <c r="CQ265" s="38"/>
      <c r="CR265" s="38"/>
      <c r="CS265" s="38"/>
      <c r="CT265" s="38"/>
      <c r="CU265" s="38"/>
      <c r="CV265" s="38"/>
      <c r="CW265" s="38"/>
      <c r="CX265" s="38"/>
      <c r="CY265" s="38"/>
      <c r="CZ265" s="38"/>
      <c r="DA265" s="38"/>
      <c r="DB265" s="38"/>
      <c r="DC265" s="38"/>
      <c r="DD265" s="38"/>
      <c r="DE265" s="38"/>
      <c r="DF265" s="38"/>
      <c r="DG265" s="38"/>
      <c r="DH265" s="38"/>
      <c r="DI265" s="38"/>
      <c r="DJ265" s="38"/>
      <c r="DK265" s="38"/>
      <c r="DL265" s="38"/>
      <c r="DM265" s="38"/>
      <c r="DN265" s="38"/>
      <c r="DO265" s="38"/>
      <c r="DP265" s="38"/>
      <c r="DQ265" s="38"/>
      <c r="DR265" s="38"/>
      <c r="DS265" s="38"/>
      <c r="DT265" s="38"/>
      <c r="DU265" s="38"/>
      <c r="DV265" s="38"/>
      <c r="DW265" s="38"/>
      <c r="DX265" s="38"/>
      <c r="DY265" s="38"/>
      <c r="DZ265" s="38"/>
      <c r="EA265" s="38"/>
      <c r="EB265" s="38"/>
      <c r="EC265" s="38"/>
      <c r="ED265" s="38"/>
      <c r="EE265" s="38"/>
      <c r="EF265" s="38"/>
      <c r="EG265" s="38"/>
      <c r="EH265" s="38"/>
      <c r="EI265" s="38"/>
      <c r="EJ265" s="38"/>
      <c r="EK265" s="38"/>
      <c r="EL265" s="38"/>
      <c r="EM265" s="38"/>
      <c r="EN265" s="38"/>
      <c r="EO265" s="38"/>
      <c r="EP265" s="38"/>
      <c r="EQ265" s="38"/>
      <c r="ER265" s="38"/>
      <c r="ES265" s="38"/>
      <c r="ET265" s="38"/>
      <c r="EU265" s="38"/>
      <c r="EV265" s="38"/>
      <c r="EW265" s="38"/>
      <c r="EX265" s="38"/>
      <c r="EY265" s="38"/>
      <c r="EZ265" s="38"/>
      <c r="FA265" s="38"/>
      <c r="FB265" s="38"/>
      <c r="FC265" s="38"/>
      <c r="FD265" s="38"/>
      <c r="FE265" s="38"/>
      <c r="FF265" s="38"/>
      <c r="FG265" s="38"/>
      <c r="FH265" s="38"/>
      <c r="FI265" s="38"/>
      <c r="FJ265" s="38"/>
      <c r="FK265" s="38"/>
      <c r="FL265" s="38"/>
      <c r="FM265" s="38"/>
      <c r="FN265" s="38"/>
      <c r="FO265" s="38"/>
      <c r="FP265" s="38"/>
      <c r="FQ265" s="38"/>
      <c r="FR265" s="38"/>
      <c r="FS265" s="38"/>
      <c r="FT265" s="38"/>
      <c r="FU265" s="38"/>
      <c r="FV265" s="38"/>
      <c r="FW265" s="38"/>
      <c r="FX265" s="38"/>
      <c r="FY265" s="38"/>
      <c r="FZ265" s="38"/>
      <c r="GA265" s="38"/>
      <c r="GB265" s="38"/>
      <c r="GC265" s="38"/>
      <c r="GD265" s="38"/>
      <c r="GE265" s="38"/>
      <c r="GF265" s="38"/>
      <c r="GG265" s="38"/>
      <c r="GH265" s="38"/>
      <c r="GI265" s="38"/>
      <c r="GJ265" s="38"/>
      <c r="GK265" s="38"/>
      <c r="GL265" s="38"/>
      <c r="GM265" s="38"/>
      <c r="GN265" s="38"/>
      <c r="GO265" s="38"/>
      <c r="GP265" s="38"/>
      <c r="GQ265" s="38"/>
      <c r="GR265" s="38"/>
      <c r="GS265" s="38"/>
      <c r="GT265" s="38"/>
      <c r="GU265" s="38"/>
      <c r="GV265" s="38"/>
      <c r="GW265" s="38"/>
      <c r="GX265" s="38"/>
      <c r="GY265" s="38"/>
      <c r="GZ265" s="38"/>
      <c r="HA265" s="38"/>
      <c r="HB265" s="38"/>
      <c r="HC265" s="38"/>
      <c r="HD265" s="38"/>
      <c r="HE265" s="38"/>
      <c r="HF265" s="38"/>
      <c r="HG265" s="38"/>
      <c r="HH265" s="38"/>
      <c r="HI265" s="38"/>
      <c r="HJ265" s="38"/>
      <c r="HK265" s="38"/>
      <c r="HL265" s="38"/>
      <c r="HM265" s="38"/>
      <c r="HN265" s="38"/>
      <c r="HO265" s="38"/>
      <c r="HP265" s="38"/>
      <c r="HQ265" s="38"/>
      <c r="HR265" s="38"/>
      <c r="HS265" s="38"/>
      <c r="HT265" s="38"/>
      <c r="HU265" s="38"/>
      <c r="HV265" s="38"/>
      <c r="HW265" s="38"/>
      <c r="HX265" s="38"/>
      <c r="HY265" s="38"/>
      <c r="HZ265" s="38"/>
      <c r="IA265" s="38"/>
      <c r="IB265" s="38"/>
      <c r="IC265" s="38"/>
      <c r="ID265" s="38"/>
      <c r="IE265" s="38"/>
      <c r="IF265" s="38"/>
      <c r="IG265" s="38"/>
      <c r="IH265" s="38"/>
      <c r="II265" s="38"/>
      <c r="IJ265" s="38"/>
      <c r="IK265" s="38"/>
      <c r="IL265" s="38"/>
      <c r="IM265" s="38"/>
      <c r="IN265" s="38"/>
      <c r="IO265" s="38"/>
      <c r="IP265" s="38"/>
      <c r="IQ265" s="38"/>
      <c r="IR265" s="38"/>
      <c r="IS265" s="38"/>
      <c r="IT265" s="38"/>
      <c r="IU265" s="38"/>
      <c r="IV265" s="38"/>
      <c r="IW265" s="38"/>
      <c r="IX265" s="38"/>
      <c r="IY265" s="38"/>
      <c r="IZ265" s="38"/>
      <c r="JA265" s="38"/>
      <c r="JB265" s="38"/>
      <c r="JC265" s="38"/>
      <c r="JD265" s="38"/>
      <c r="JE265" s="38"/>
      <c r="JF265" s="38"/>
      <c r="JG265" s="38"/>
      <c r="JH265" s="38"/>
      <c r="JI265" s="38"/>
      <c r="JJ265" s="38"/>
      <c r="JK265" s="38"/>
      <c r="JL265" s="38"/>
      <c r="JM265" s="38"/>
      <c r="JN265" s="38"/>
      <c r="JO265" s="38"/>
      <c r="JP265" s="38"/>
      <c r="JQ265" s="38"/>
      <c r="JR265" s="38"/>
      <c r="JS265" s="38"/>
      <c r="JT265" s="38"/>
      <c r="JU265" s="38"/>
      <c r="JV265" s="38"/>
      <c r="JW265" s="38"/>
      <c r="JX265" s="38"/>
      <c r="JY265" s="38"/>
      <c r="JZ265" s="38"/>
      <c r="KA265" s="38"/>
      <c r="KB265" s="38"/>
      <c r="KC265" s="38"/>
      <c r="KD265" s="38"/>
      <c r="KE265" s="38"/>
      <c r="KF265" s="38"/>
      <c r="KG265" s="38"/>
      <c r="KH265" s="38"/>
      <c r="KI265" s="38"/>
      <c r="KJ265" s="38"/>
      <c r="KK265" s="38"/>
      <c r="KL265" s="38"/>
      <c r="KM265" s="38"/>
      <c r="KN265" s="38"/>
      <c r="KO265" s="38"/>
      <c r="KP265" s="38"/>
      <c r="KQ265" s="38"/>
      <c r="KR265" s="38"/>
      <c r="KS265" s="38"/>
      <c r="KT265" s="38"/>
      <c r="KU265" s="38"/>
      <c r="KV265" s="38"/>
      <c r="KW265" s="38"/>
      <c r="KX265" s="38"/>
      <c r="KY265" s="38"/>
      <c r="KZ265" s="38"/>
      <c r="LA265" s="38"/>
      <c r="LB265" s="38"/>
      <c r="LC265" s="38"/>
      <c r="LD265" s="38"/>
      <c r="LE265" s="38"/>
      <c r="LF265" s="38"/>
      <c r="LG265" s="38"/>
      <c r="LH265" s="38"/>
      <c r="LI265" s="38"/>
      <c r="LJ265" s="38"/>
      <c r="LK265" s="38"/>
      <c r="LL265" s="38"/>
      <c r="LM265" s="38"/>
      <c r="LN265" s="38"/>
      <c r="LO265" s="38"/>
      <c r="LP265" s="38"/>
      <c r="LQ265" s="38"/>
      <c r="LR265" s="38"/>
      <c r="LS265" s="38"/>
      <c r="LT265" s="38"/>
      <c r="LU265" s="38"/>
      <c r="LV265" s="38"/>
      <c r="LW265" s="38"/>
      <c r="LX265" s="38"/>
      <c r="LY265" s="38"/>
      <c r="LZ265" s="38"/>
      <c r="MA265" s="38"/>
      <c r="MB265" s="38"/>
      <c r="MC265" s="38"/>
      <c r="MD265" s="38"/>
      <c r="ME265" s="38"/>
      <c r="MF265" s="38"/>
      <c r="MG265" s="38"/>
      <c r="MH265" s="38"/>
      <c r="MI265" s="38"/>
      <c r="MJ265" s="38"/>
      <c r="MK265" s="38"/>
      <c r="ML265" s="38"/>
      <c r="MM265" s="38"/>
      <c r="MN265" s="38"/>
      <c r="MO265" s="38"/>
      <c r="MP265" s="38"/>
      <c r="MQ265" s="38"/>
      <c r="MR265" s="38"/>
      <c r="MS265" s="38"/>
      <c r="MT265" s="38"/>
      <c r="MU265" s="38"/>
      <c r="MV265" s="38"/>
      <c r="MW265" s="38"/>
      <c r="MX265" s="38"/>
      <c r="MY265" s="38"/>
      <c r="MZ265" s="38"/>
      <c r="NA265" s="38"/>
      <c r="NB265" s="38"/>
      <c r="NC265" s="38"/>
      <c r="ND265" s="38"/>
      <c r="NE265" s="38"/>
      <c r="NF265" s="38"/>
      <c r="NG265" s="38"/>
      <c r="NH265" s="38"/>
      <c r="NI265" s="38"/>
      <c r="NJ265" s="38"/>
      <c r="NK265" s="38"/>
      <c r="NL265" s="38"/>
      <c r="NM265" s="38"/>
      <c r="NN265" s="38"/>
      <c r="NO265" s="38"/>
      <c r="NP265" s="38"/>
      <c r="NQ265" s="38"/>
      <c r="NR265" s="38"/>
      <c r="NS265" s="38"/>
      <c r="NT265" s="38"/>
      <c r="NU265" s="38"/>
      <c r="NV265" s="38"/>
      <c r="NW265" s="38"/>
      <c r="NX265" s="38"/>
      <c r="NY265" s="38"/>
      <c r="NZ265" s="38"/>
      <c r="OA265" s="38"/>
      <c r="OB265" s="38"/>
      <c r="OC265" s="38"/>
      <c r="OD265" s="38"/>
      <c r="OE265" s="38"/>
      <c r="OF265" s="38"/>
      <c r="OG265" s="38"/>
      <c r="OH265" s="38"/>
      <c r="OI265" s="38"/>
      <c r="OJ265" s="38"/>
      <c r="OK265" s="38"/>
      <c r="OL265" s="38"/>
      <c r="OM265" s="38"/>
      <c r="ON265" s="38"/>
      <c r="OO265" s="38"/>
      <c r="OP265" s="38"/>
      <c r="OQ265" s="38"/>
      <c r="OR265" s="38"/>
      <c r="OS265" s="38"/>
      <c r="OT265" s="38"/>
      <c r="OU265" s="38"/>
      <c r="OV265" s="38"/>
      <c r="OW265" s="38"/>
      <c r="OX265" s="38"/>
      <c r="OY265" s="38"/>
      <c r="OZ265" s="38"/>
      <c r="PA265" s="38"/>
      <c r="PB265" s="38"/>
      <c r="PC265" s="38"/>
      <c r="PD265" s="38"/>
      <c r="PE265" s="38"/>
      <c r="PF265" s="38"/>
      <c r="PG265" s="38"/>
      <c r="PH265" s="38"/>
      <c r="PI265" s="38"/>
      <c r="PJ265" s="38"/>
      <c r="PK265" s="38"/>
      <c r="PL265" s="38"/>
      <c r="PM265" s="38"/>
      <c r="PN265" s="38"/>
      <c r="PO265" s="38"/>
      <c r="PP265" s="38"/>
      <c r="PQ265" s="38"/>
      <c r="PR265" s="38"/>
      <c r="PS265" s="38"/>
      <c r="PT265" s="38"/>
      <c r="PU265" s="38"/>
      <c r="PV265" s="38"/>
      <c r="PW265" s="38"/>
      <c r="PX265" s="38"/>
      <c r="PY265" s="38"/>
      <c r="PZ265" s="38"/>
      <c r="QA265" s="38"/>
      <c r="QB265" s="38"/>
      <c r="QC265" s="38"/>
      <c r="QD265" s="38"/>
      <c r="QE265" s="38"/>
      <c r="QF265" s="38"/>
      <c r="QG265" s="38"/>
      <c r="QH265" s="38"/>
      <c r="QI265" s="38"/>
      <c r="QJ265" s="38"/>
      <c r="QK265" s="38"/>
      <c r="QL265" s="38"/>
      <c r="QM265" s="38"/>
      <c r="QN265" s="38"/>
      <c r="QO265" s="38"/>
      <c r="QP265" s="38"/>
      <c r="QQ265" s="38"/>
      <c r="QR265" s="38"/>
      <c r="QS265" s="38"/>
      <c r="QT265" s="38"/>
      <c r="QU265" s="38"/>
      <c r="QV265" s="38"/>
      <c r="QW265" s="38"/>
      <c r="QX265" s="38"/>
      <c r="QY265" s="38"/>
      <c r="QZ265" s="38"/>
      <c r="RA265" s="38"/>
      <c r="RB265" s="38"/>
      <c r="RC265" s="38"/>
      <c r="RD265" s="38"/>
      <c r="RE265" s="38"/>
      <c r="RF265" s="38"/>
      <c r="RG265" s="38"/>
      <c r="RH265" s="38"/>
      <c r="RI265" s="38"/>
      <c r="RJ265" s="38"/>
      <c r="RK265" s="38"/>
      <c r="RL265" s="38"/>
      <c r="RM265" s="38"/>
      <c r="RN265" s="38"/>
      <c r="RO265" s="38"/>
      <c r="RP265" s="38"/>
      <c r="RQ265" s="38"/>
      <c r="RR265" s="38"/>
      <c r="RS265" s="38"/>
      <c r="RT265" s="38"/>
      <c r="RU265" s="38"/>
      <c r="RV265" s="38"/>
      <c r="RW265" s="38"/>
      <c r="RX265" s="38"/>
      <c r="RY265" s="38"/>
      <c r="RZ265" s="38"/>
      <c r="SA265" s="38"/>
      <c r="SB265" s="38"/>
      <c r="SC265" s="38"/>
      <c r="SD265" s="38"/>
      <c r="SE265" s="38"/>
      <c r="SF265" s="38"/>
      <c r="SG265" s="38"/>
      <c r="SH265" s="38"/>
      <c r="SI265" s="38"/>
      <c r="SJ265" s="38"/>
      <c r="SK265" s="38"/>
      <c r="SL265" s="38"/>
      <c r="SM265" s="38"/>
      <c r="SN265" s="38"/>
      <c r="SO265" s="38"/>
      <c r="SP265" s="38"/>
      <c r="SQ265" s="38"/>
      <c r="SR265" s="38"/>
      <c r="SS265" s="38"/>
      <c r="ST265" s="38"/>
      <c r="SU265" s="38"/>
      <c r="SV265" s="38"/>
      <c r="SW265" s="38"/>
      <c r="SX265" s="38"/>
      <c r="SY265" s="38"/>
      <c r="SZ265" s="38"/>
      <c r="TA265" s="38"/>
      <c r="TB265" s="38"/>
      <c r="TC265" s="38"/>
      <c r="TD265" s="38"/>
      <c r="TE265" s="38"/>
      <c r="TF265" s="38"/>
      <c r="TG265" s="38"/>
      <c r="TH265" s="38"/>
      <c r="TI265" s="38"/>
      <c r="TJ265" s="38"/>
      <c r="TK265" s="38"/>
      <c r="TL265" s="38"/>
      <c r="TM265" s="38"/>
      <c r="TN265" s="38"/>
      <c r="TO265" s="38"/>
      <c r="TP265" s="38"/>
      <c r="TQ265" s="38"/>
      <c r="TR265" s="38"/>
      <c r="TS265" s="38"/>
      <c r="TT265" s="38"/>
      <c r="TU265" s="38"/>
      <c r="TV265" s="38"/>
      <c r="TW265" s="38"/>
      <c r="TX265" s="38"/>
      <c r="TY265" s="38"/>
      <c r="TZ265" s="38"/>
      <c r="UA265" s="38"/>
      <c r="UB265" s="38"/>
      <c r="UC265" s="38"/>
      <c r="UD265" s="38"/>
      <c r="UE265" s="38"/>
      <c r="UF265" s="38"/>
      <c r="UG265" s="38"/>
      <c r="UH265" s="38"/>
      <c r="UI265" s="38"/>
      <c r="UJ265" s="38"/>
      <c r="UK265" s="38"/>
      <c r="UL265" s="38"/>
      <c r="UM265" s="38"/>
      <c r="UN265" s="38"/>
      <c r="UO265" s="38"/>
      <c r="UP265" s="38"/>
      <c r="UQ265" s="38"/>
      <c r="UR265" s="38"/>
      <c r="US265" s="38"/>
      <c r="UT265" s="38"/>
      <c r="UU265" s="38"/>
      <c r="UV265" s="38"/>
      <c r="UW265" s="38"/>
      <c r="UX265" s="38"/>
      <c r="UY265" s="38"/>
      <c r="UZ265" s="38"/>
      <c r="VA265" s="38"/>
      <c r="VB265" s="38"/>
      <c r="VC265" s="38"/>
      <c r="VD265" s="38"/>
      <c r="VE265" s="38"/>
      <c r="VF265" s="38"/>
      <c r="VG265" s="38"/>
      <c r="VH265" s="38"/>
      <c r="VI265" s="38"/>
      <c r="VJ265" s="38"/>
      <c r="VK265" s="38"/>
      <c r="VL265" s="38"/>
      <c r="VM265" s="38"/>
      <c r="VN265" s="38"/>
      <c r="VO265" s="38"/>
      <c r="VP265" s="38"/>
      <c r="VQ265" s="38"/>
      <c r="VR265" s="38"/>
      <c r="VS265" s="38"/>
      <c r="VT265" s="38"/>
      <c r="VU265" s="38"/>
      <c r="VV265" s="38"/>
      <c r="VW265" s="38"/>
      <c r="VX265" s="38"/>
      <c r="VY265" s="38"/>
      <c r="VZ265" s="38"/>
      <c r="WA265" s="38"/>
      <c r="WB265" s="38"/>
      <c r="WC265" s="38"/>
      <c r="WD265" s="38"/>
      <c r="WE265" s="38"/>
      <c r="WF265" s="38"/>
      <c r="WG265" s="38"/>
      <c r="WH265" s="38"/>
      <c r="WI265" s="38"/>
      <c r="WJ265" s="38"/>
      <c r="WK265" s="38"/>
      <c r="WL265" s="38"/>
      <c r="WM265" s="38"/>
      <c r="WN265" s="38"/>
      <c r="WO265" s="38"/>
      <c r="WP265" s="38"/>
      <c r="WQ265" s="38"/>
      <c r="WR265" s="38"/>
      <c r="WS265" s="38"/>
      <c r="WT265" s="38"/>
      <c r="WU265" s="38"/>
      <c r="WV265" s="38"/>
      <c r="WW265" s="38"/>
      <c r="WX265" s="38"/>
      <c r="WY265" s="38"/>
      <c r="WZ265" s="38"/>
      <c r="XA265" s="38"/>
      <c r="XB265" s="38"/>
      <c r="XC265" s="38"/>
      <c r="XD265" s="38"/>
      <c r="XE265" s="38"/>
      <c r="XF265" s="38"/>
      <c r="XG265" s="38"/>
      <c r="XH265" s="38"/>
      <c r="XI265" s="38"/>
      <c r="XJ265" s="38"/>
      <c r="XK265" s="38"/>
      <c r="XL265" s="38"/>
      <c r="XM265" s="38"/>
      <c r="XN265" s="38"/>
      <c r="XO265" s="38"/>
      <c r="XP265" s="38"/>
      <c r="XQ265" s="38"/>
      <c r="XR265" s="38"/>
      <c r="XS265" s="38"/>
      <c r="XT265" s="38"/>
      <c r="XU265" s="38"/>
      <c r="XV265" s="38"/>
      <c r="XW265" s="38"/>
      <c r="XX265" s="38"/>
      <c r="XY265" s="38"/>
      <c r="XZ265" s="38"/>
      <c r="YA265" s="38"/>
      <c r="YB265" s="38"/>
      <c r="YC265" s="38"/>
      <c r="YD265" s="38"/>
      <c r="YE265" s="38"/>
      <c r="YF265" s="38"/>
      <c r="YG265" s="38"/>
      <c r="YH265" s="38"/>
      <c r="YI265" s="38"/>
      <c r="YJ265" s="38"/>
      <c r="YK265" s="38"/>
      <c r="YL265" s="38"/>
      <c r="YM265" s="38"/>
      <c r="YN265" s="38"/>
      <c r="YO265" s="38"/>
      <c r="YP265" s="38"/>
      <c r="YQ265" s="38"/>
      <c r="YR265" s="38"/>
    </row>
    <row r="266" spans="1:668" s="50" customFormat="1" ht="15.75" x14ac:dyDescent="0.25">
      <c r="A266" s="61"/>
      <c r="B266" s="3"/>
      <c r="C266" s="3"/>
      <c r="D266" s="38"/>
      <c r="E266" s="38"/>
      <c r="F266" s="132"/>
      <c r="G266" s="133"/>
      <c r="H266" s="132"/>
      <c r="I266" s="132"/>
      <c r="J266" s="132"/>
      <c r="K266" s="132"/>
      <c r="L266" s="133"/>
      <c r="O266" s="38"/>
      <c r="P266" s="38"/>
      <c r="Q266" s="38"/>
      <c r="R266" s="38"/>
      <c r="S266" s="38"/>
      <c r="T266" s="38"/>
      <c r="U266" s="38"/>
      <c r="V266" s="38"/>
      <c r="W266" s="38"/>
      <c r="X266" s="38"/>
      <c r="Y266" s="38"/>
      <c r="Z266" s="38"/>
      <c r="AA266" s="38"/>
      <c r="AB266" s="38"/>
      <c r="AC266" s="38"/>
      <c r="AD266" s="38"/>
      <c r="AE266" s="38"/>
      <c r="AF266" s="38"/>
      <c r="AG266" s="38"/>
      <c r="AH266" s="38"/>
      <c r="AI266" s="38"/>
      <c r="AJ266" s="38"/>
      <c r="AK266" s="38"/>
      <c r="AL266" s="38"/>
      <c r="AM266" s="38"/>
      <c r="AN266" s="38"/>
      <c r="AO266" s="38"/>
      <c r="AP266" s="38"/>
      <c r="AQ266" s="38"/>
      <c r="AR266" s="38"/>
      <c r="AS266" s="38"/>
      <c r="AT266" s="38"/>
      <c r="AU266" s="38"/>
      <c r="AV266" s="38"/>
      <c r="AW266" s="38"/>
      <c r="AX266" s="38"/>
      <c r="AY266" s="38"/>
      <c r="AZ266" s="38"/>
      <c r="BA266" s="38"/>
      <c r="BB266" s="38"/>
      <c r="BC266" s="38"/>
      <c r="BD266" s="38"/>
      <c r="BE266" s="38"/>
      <c r="BF266" s="38"/>
      <c r="BG266" s="38"/>
      <c r="BH266" s="38"/>
      <c r="BI266" s="38"/>
      <c r="BJ266" s="38"/>
      <c r="BK266" s="38"/>
      <c r="BL266" s="38"/>
      <c r="BM266" s="38"/>
      <c r="BN266" s="38"/>
      <c r="BO266" s="38"/>
      <c r="BP266" s="38"/>
      <c r="BQ266" s="38"/>
      <c r="BR266" s="38"/>
      <c r="BS266" s="38"/>
      <c r="BT266" s="38"/>
      <c r="BU266" s="38"/>
      <c r="BV266" s="38"/>
      <c r="BW266" s="38"/>
      <c r="BX266" s="38"/>
      <c r="BY266" s="38"/>
      <c r="BZ266" s="38"/>
      <c r="CA266" s="38"/>
      <c r="CB266" s="38"/>
      <c r="CC266" s="38"/>
      <c r="CD266" s="38"/>
      <c r="CE266" s="38"/>
      <c r="CF266" s="38"/>
      <c r="CG266" s="38"/>
      <c r="CH266" s="38"/>
      <c r="CI266" s="38"/>
      <c r="CJ266" s="38"/>
      <c r="CK266" s="38"/>
      <c r="CL266" s="38"/>
      <c r="CM266" s="38"/>
      <c r="CN266" s="38"/>
      <c r="CO266" s="38"/>
      <c r="CP266" s="38"/>
      <c r="CQ266" s="38"/>
      <c r="CR266" s="38"/>
      <c r="CS266" s="38"/>
      <c r="CT266" s="38"/>
      <c r="CU266" s="38"/>
      <c r="CV266" s="38"/>
      <c r="CW266" s="38"/>
      <c r="CX266" s="38"/>
      <c r="CY266" s="38"/>
      <c r="CZ266" s="38"/>
      <c r="DA266" s="38"/>
      <c r="DB266" s="38"/>
      <c r="DC266" s="38"/>
      <c r="DD266" s="38"/>
      <c r="DE266" s="38"/>
      <c r="DF266" s="38"/>
      <c r="DG266" s="38"/>
      <c r="DH266" s="38"/>
      <c r="DI266" s="38"/>
      <c r="DJ266" s="38"/>
      <c r="DK266" s="38"/>
      <c r="DL266" s="38"/>
      <c r="DM266" s="38"/>
      <c r="DN266" s="38"/>
      <c r="DO266" s="38"/>
      <c r="DP266" s="38"/>
      <c r="DQ266" s="38"/>
      <c r="DR266" s="38"/>
      <c r="DS266" s="38"/>
      <c r="DT266" s="38"/>
      <c r="DU266" s="38"/>
      <c r="DV266" s="38"/>
      <c r="DW266" s="38"/>
      <c r="DX266" s="38"/>
      <c r="DY266" s="38"/>
      <c r="DZ266" s="38"/>
      <c r="EA266" s="38"/>
      <c r="EB266" s="38"/>
      <c r="EC266" s="38"/>
      <c r="ED266" s="38"/>
      <c r="EE266" s="38"/>
      <c r="EF266" s="38"/>
      <c r="EG266" s="38"/>
      <c r="EH266" s="38"/>
      <c r="EI266" s="38"/>
      <c r="EJ266" s="38"/>
      <c r="EK266" s="38"/>
      <c r="EL266" s="38"/>
      <c r="EM266" s="38"/>
      <c r="EN266" s="38"/>
      <c r="EO266" s="38"/>
      <c r="EP266" s="38"/>
      <c r="EQ266" s="38"/>
      <c r="ER266" s="38"/>
      <c r="ES266" s="38"/>
      <c r="ET266" s="38"/>
      <c r="EU266" s="38"/>
      <c r="EV266" s="38"/>
      <c r="EW266" s="38"/>
      <c r="EX266" s="38"/>
      <c r="EY266" s="38"/>
      <c r="EZ266" s="38"/>
      <c r="FA266" s="38"/>
      <c r="FB266" s="38"/>
      <c r="FC266" s="38"/>
      <c r="FD266" s="38"/>
      <c r="FE266" s="38"/>
      <c r="FF266" s="38"/>
      <c r="FG266" s="38"/>
      <c r="FH266" s="38"/>
      <c r="FI266" s="38"/>
      <c r="FJ266" s="38"/>
      <c r="FK266" s="38"/>
      <c r="FL266" s="38"/>
      <c r="FM266" s="38"/>
      <c r="FN266" s="38"/>
      <c r="FO266" s="38"/>
      <c r="FP266" s="38"/>
      <c r="FQ266" s="38"/>
      <c r="FR266" s="38"/>
      <c r="FS266" s="38"/>
      <c r="FT266" s="38"/>
      <c r="FU266" s="38"/>
      <c r="FV266" s="38"/>
      <c r="FW266" s="38"/>
      <c r="FX266" s="38"/>
      <c r="FY266" s="38"/>
      <c r="FZ266" s="38"/>
      <c r="GA266" s="38"/>
      <c r="GB266" s="38"/>
      <c r="GC266" s="38"/>
      <c r="GD266" s="38"/>
      <c r="GE266" s="38"/>
      <c r="GF266" s="38"/>
      <c r="GG266" s="38"/>
      <c r="GH266" s="38"/>
      <c r="GI266" s="38"/>
      <c r="GJ266" s="38"/>
      <c r="GK266" s="38"/>
      <c r="GL266" s="38"/>
      <c r="GM266" s="38"/>
      <c r="GN266" s="38"/>
      <c r="GO266" s="38"/>
      <c r="GP266" s="38"/>
      <c r="GQ266" s="38"/>
      <c r="GR266" s="38"/>
      <c r="GS266" s="38"/>
      <c r="GT266" s="38"/>
      <c r="GU266" s="38"/>
      <c r="GV266" s="38"/>
      <c r="GW266" s="38"/>
      <c r="GX266" s="38"/>
      <c r="GY266" s="38"/>
      <c r="GZ266" s="38"/>
      <c r="HA266" s="38"/>
      <c r="HB266" s="38"/>
      <c r="HC266" s="38"/>
      <c r="HD266" s="38"/>
      <c r="HE266" s="38"/>
      <c r="HF266" s="38"/>
      <c r="HG266" s="38"/>
      <c r="HH266" s="38"/>
      <c r="HI266" s="38"/>
      <c r="HJ266" s="38"/>
      <c r="HK266" s="38"/>
      <c r="HL266" s="38"/>
      <c r="HM266" s="38"/>
      <c r="HN266" s="38"/>
      <c r="HO266" s="38"/>
      <c r="HP266" s="38"/>
      <c r="HQ266" s="38"/>
      <c r="HR266" s="38"/>
      <c r="HS266" s="38"/>
      <c r="HT266" s="38"/>
      <c r="HU266" s="38"/>
      <c r="HV266" s="38"/>
      <c r="HW266" s="38"/>
      <c r="HX266" s="38"/>
      <c r="HY266" s="38"/>
      <c r="HZ266" s="38"/>
      <c r="IA266" s="38"/>
      <c r="IB266" s="38"/>
      <c r="IC266" s="38"/>
      <c r="ID266" s="38"/>
      <c r="IE266" s="38"/>
      <c r="IF266" s="38"/>
      <c r="IG266" s="38"/>
      <c r="IH266" s="38"/>
      <c r="II266" s="38"/>
      <c r="IJ266" s="38"/>
      <c r="IK266" s="38"/>
      <c r="IL266" s="38"/>
      <c r="IM266" s="38"/>
      <c r="IN266" s="38"/>
      <c r="IO266" s="38"/>
      <c r="IP266" s="38"/>
      <c r="IQ266" s="38"/>
      <c r="IR266" s="38"/>
      <c r="IS266" s="38"/>
      <c r="IT266" s="38"/>
      <c r="IU266" s="38"/>
      <c r="IV266" s="38"/>
      <c r="IW266" s="38"/>
      <c r="IX266" s="38"/>
      <c r="IY266" s="38"/>
      <c r="IZ266" s="38"/>
      <c r="JA266" s="38"/>
      <c r="JB266" s="38"/>
      <c r="JC266" s="38"/>
      <c r="JD266" s="38"/>
      <c r="JE266" s="38"/>
      <c r="JF266" s="38"/>
      <c r="JG266" s="38"/>
      <c r="JH266" s="38"/>
      <c r="JI266" s="38"/>
      <c r="JJ266" s="38"/>
      <c r="JK266" s="38"/>
      <c r="JL266" s="38"/>
      <c r="JM266" s="38"/>
      <c r="JN266" s="38"/>
      <c r="JO266" s="38"/>
      <c r="JP266" s="38"/>
      <c r="JQ266" s="38"/>
      <c r="JR266" s="38"/>
      <c r="JS266" s="38"/>
      <c r="JT266" s="38"/>
      <c r="JU266" s="38"/>
      <c r="JV266" s="38"/>
      <c r="JW266" s="38"/>
      <c r="JX266" s="38"/>
      <c r="JY266" s="38"/>
      <c r="JZ266" s="38"/>
      <c r="KA266" s="38"/>
      <c r="KB266" s="38"/>
      <c r="KC266" s="38"/>
      <c r="KD266" s="38"/>
      <c r="KE266" s="38"/>
      <c r="KF266" s="38"/>
      <c r="KG266" s="38"/>
      <c r="KH266" s="38"/>
      <c r="KI266" s="38"/>
      <c r="KJ266" s="38"/>
      <c r="KK266" s="38"/>
      <c r="KL266" s="38"/>
      <c r="KM266" s="38"/>
      <c r="KN266" s="38"/>
      <c r="KO266" s="38"/>
      <c r="KP266" s="38"/>
      <c r="KQ266" s="38"/>
      <c r="KR266" s="38"/>
      <c r="KS266" s="38"/>
      <c r="KT266" s="38"/>
      <c r="KU266" s="38"/>
      <c r="KV266" s="38"/>
      <c r="KW266" s="38"/>
      <c r="KX266" s="38"/>
      <c r="KY266" s="38"/>
      <c r="KZ266" s="38"/>
      <c r="LA266" s="38"/>
      <c r="LB266" s="38"/>
      <c r="LC266" s="38"/>
      <c r="LD266" s="38"/>
      <c r="LE266" s="38"/>
      <c r="LF266" s="38"/>
      <c r="LG266" s="38"/>
      <c r="LH266" s="38"/>
      <c r="LI266" s="38"/>
      <c r="LJ266" s="38"/>
      <c r="LK266" s="38"/>
      <c r="LL266" s="38"/>
      <c r="LM266" s="38"/>
      <c r="LN266" s="38"/>
      <c r="LO266" s="38"/>
      <c r="LP266" s="38"/>
      <c r="LQ266" s="38"/>
      <c r="LR266" s="38"/>
      <c r="LS266" s="38"/>
      <c r="LT266" s="38"/>
      <c r="LU266" s="38"/>
      <c r="LV266" s="38"/>
      <c r="LW266" s="38"/>
      <c r="LX266" s="38"/>
      <c r="LY266" s="38"/>
      <c r="LZ266" s="38"/>
      <c r="MA266" s="38"/>
      <c r="MB266" s="38"/>
      <c r="MC266" s="38"/>
      <c r="MD266" s="38"/>
      <c r="ME266" s="38"/>
      <c r="MF266" s="38"/>
      <c r="MG266" s="38"/>
      <c r="MH266" s="38"/>
      <c r="MI266" s="38"/>
      <c r="MJ266" s="38"/>
      <c r="MK266" s="38"/>
      <c r="ML266" s="38"/>
      <c r="MM266" s="38"/>
      <c r="MN266" s="38"/>
      <c r="MO266" s="38"/>
      <c r="MP266" s="38"/>
      <c r="MQ266" s="38"/>
      <c r="MR266" s="38"/>
      <c r="MS266" s="38"/>
      <c r="MT266" s="38"/>
      <c r="MU266" s="38"/>
      <c r="MV266" s="38"/>
      <c r="MW266" s="38"/>
      <c r="MX266" s="38"/>
      <c r="MY266" s="38"/>
      <c r="MZ266" s="38"/>
      <c r="NA266" s="38"/>
      <c r="NB266" s="38"/>
      <c r="NC266" s="38"/>
      <c r="ND266" s="38"/>
      <c r="NE266" s="38"/>
      <c r="NF266" s="38"/>
      <c r="NG266" s="38"/>
      <c r="NH266" s="38"/>
      <c r="NI266" s="38"/>
      <c r="NJ266" s="38"/>
      <c r="NK266" s="38"/>
      <c r="NL266" s="38"/>
      <c r="NM266" s="38"/>
      <c r="NN266" s="38"/>
      <c r="NO266" s="38"/>
      <c r="NP266" s="38"/>
      <c r="NQ266" s="38"/>
      <c r="NR266" s="38"/>
      <c r="NS266" s="38"/>
      <c r="NT266" s="38"/>
      <c r="NU266" s="38"/>
      <c r="NV266" s="38"/>
      <c r="NW266" s="38"/>
      <c r="NX266" s="38"/>
      <c r="NY266" s="38"/>
      <c r="NZ266" s="38"/>
      <c r="OA266" s="38"/>
      <c r="OB266" s="38"/>
      <c r="OC266" s="38"/>
      <c r="OD266" s="38"/>
      <c r="OE266" s="38"/>
      <c r="OF266" s="38"/>
      <c r="OG266" s="38"/>
      <c r="OH266" s="38"/>
      <c r="OI266" s="38"/>
      <c r="OJ266" s="38"/>
      <c r="OK266" s="38"/>
      <c r="OL266" s="38"/>
      <c r="OM266" s="38"/>
      <c r="ON266" s="38"/>
      <c r="OO266" s="38"/>
      <c r="OP266" s="38"/>
      <c r="OQ266" s="38"/>
      <c r="OR266" s="38"/>
      <c r="OS266" s="38"/>
      <c r="OT266" s="38"/>
      <c r="OU266" s="38"/>
      <c r="OV266" s="38"/>
      <c r="OW266" s="38"/>
      <c r="OX266" s="38"/>
      <c r="OY266" s="38"/>
      <c r="OZ266" s="38"/>
      <c r="PA266" s="38"/>
      <c r="PB266" s="38"/>
      <c r="PC266" s="38"/>
      <c r="PD266" s="38"/>
      <c r="PE266" s="38"/>
      <c r="PF266" s="38"/>
      <c r="PG266" s="38"/>
      <c r="PH266" s="38"/>
      <c r="PI266" s="38"/>
      <c r="PJ266" s="38"/>
      <c r="PK266" s="38"/>
      <c r="PL266" s="38"/>
      <c r="PM266" s="38"/>
      <c r="PN266" s="38"/>
      <c r="PO266" s="38"/>
      <c r="PP266" s="38"/>
      <c r="PQ266" s="38"/>
      <c r="PR266" s="38"/>
      <c r="PS266" s="38"/>
      <c r="PT266" s="38"/>
      <c r="PU266" s="38"/>
      <c r="PV266" s="38"/>
      <c r="PW266" s="38"/>
      <c r="PX266" s="38"/>
      <c r="PY266" s="38"/>
      <c r="PZ266" s="38"/>
      <c r="QA266" s="38"/>
      <c r="QB266" s="38"/>
      <c r="QC266" s="38"/>
      <c r="QD266" s="38"/>
      <c r="QE266" s="38"/>
      <c r="QF266" s="38"/>
      <c r="QG266" s="38"/>
      <c r="QH266" s="38"/>
      <c r="QI266" s="38"/>
      <c r="QJ266" s="38"/>
      <c r="QK266" s="38"/>
      <c r="QL266" s="38"/>
      <c r="QM266" s="38"/>
      <c r="QN266" s="38"/>
      <c r="QO266" s="38"/>
      <c r="QP266" s="38"/>
      <c r="QQ266" s="38"/>
      <c r="QR266" s="38"/>
      <c r="QS266" s="38"/>
      <c r="QT266" s="38"/>
      <c r="QU266" s="38"/>
      <c r="QV266" s="38"/>
      <c r="QW266" s="38"/>
      <c r="QX266" s="38"/>
      <c r="QY266" s="38"/>
      <c r="QZ266" s="38"/>
      <c r="RA266" s="38"/>
      <c r="RB266" s="38"/>
      <c r="RC266" s="38"/>
      <c r="RD266" s="38"/>
      <c r="RE266" s="38"/>
      <c r="RF266" s="38"/>
      <c r="RG266" s="38"/>
      <c r="RH266" s="38"/>
      <c r="RI266" s="38"/>
      <c r="RJ266" s="38"/>
      <c r="RK266" s="38"/>
      <c r="RL266" s="38"/>
      <c r="RM266" s="38"/>
      <c r="RN266" s="38"/>
      <c r="RO266" s="38"/>
      <c r="RP266" s="38"/>
      <c r="RQ266" s="38"/>
      <c r="RR266" s="38"/>
      <c r="RS266" s="38"/>
      <c r="RT266" s="38"/>
      <c r="RU266" s="38"/>
      <c r="RV266" s="38"/>
      <c r="RW266" s="38"/>
      <c r="RX266" s="38"/>
      <c r="RY266" s="38"/>
      <c r="RZ266" s="38"/>
      <c r="SA266" s="38"/>
      <c r="SB266" s="38"/>
      <c r="SC266" s="38"/>
      <c r="SD266" s="38"/>
      <c r="SE266" s="38"/>
      <c r="SF266" s="38"/>
      <c r="SG266" s="38"/>
      <c r="SH266" s="38"/>
      <c r="SI266" s="38"/>
      <c r="SJ266" s="38"/>
      <c r="SK266" s="38"/>
      <c r="SL266" s="38"/>
      <c r="SM266" s="38"/>
      <c r="SN266" s="38"/>
      <c r="SO266" s="38"/>
      <c r="SP266" s="38"/>
      <c r="SQ266" s="38"/>
      <c r="SR266" s="38"/>
      <c r="SS266" s="38"/>
      <c r="ST266" s="38"/>
      <c r="SU266" s="38"/>
      <c r="SV266" s="38"/>
      <c r="SW266" s="38"/>
      <c r="SX266" s="38"/>
      <c r="SY266" s="38"/>
      <c r="SZ266" s="38"/>
      <c r="TA266" s="38"/>
      <c r="TB266" s="38"/>
      <c r="TC266" s="38"/>
      <c r="TD266" s="38"/>
      <c r="TE266" s="38"/>
      <c r="TF266" s="38"/>
      <c r="TG266" s="38"/>
      <c r="TH266" s="38"/>
      <c r="TI266" s="38"/>
      <c r="TJ266" s="38"/>
      <c r="TK266" s="38"/>
      <c r="TL266" s="38"/>
      <c r="TM266" s="38"/>
      <c r="TN266" s="38"/>
      <c r="TO266" s="38"/>
      <c r="TP266" s="38"/>
      <c r="TQ266" s="38"/>
      <c r="TR266" s="38"/>
      <c r="TS266" s="38"/>
      <c r="TT266" s="38"/>
      <c r="TU266" s="38"/>
      <c r="TV266" s="38"/>
      <c r="TW266" s="38"/>
      <c r="TX266" s="38"/>
      <c r="TY266" s="38"/>
      <c r="TZ266" s="38"/>
      <c r="UA266" s="38"/>
      <c r="UB266" s="38"/>
      <c r="UC266" s="38"/>
      <c r="UD266" s="38"/>
      <c r="UE266" s="38"/>
      <c r="UF266" s="38"/>
      <c r="UG266" s="38"/>
      <c r="UH266" s="38"/>
      <c r="UI266" s="38"/>
      <c r="UJ266" s="38"/>
      <c r="UK266" s="38"/>
      <c r="UL266" s="38"/>
      <c r="UM266" s="38"/>
      <c r="UN266" s="38"/>
      <c r="UO266" s="38"/>
      <c r="UP266" s="38"/>
      <c r="UQ266" s="38"/>
      <c r="UR266" s="38"/>
      <c r="US266" s="38"/>
      <c r="UT266" s="38"/>
      <c r="UU266" s="38"/>
      <c r="UV266" s="38"/>
      <c r="UW266" s="38"/>
      <c r="UX266" s="38"/>
      <c r="UY266" s="38"/>
      <c r="UZ266" s="38"/>
      <c r="VA266" s="38"/>
      <c r="VB266" s="38"/>
      <c r="VC266" s="38"/>
      <c r="VD266" s="38"/>
      <c r="VE266" s="38"/>
      <c r="VF266" s="38"/>
      <c r="VG266" s="38"/>
      <c r="VH266" s="38"/>
      <c r="VI266" s="38"/>
      <c r="VJ266" s="38"/>
      <c r="VK266" s="38"/>
      <c r="VL266" s="38"/>
      <c r="VM266" s="38"/>
      <c r="VN266" s="38"/>
      <c r="VO266" s="38"/>
      <c r="VP266" s="38"/>
      <c r="VQ266" s="38"/>
      <c r="VR266" s="38"/>
      <c r="VS266" s="38"/>
      <c r="VT266" s="38"/>
      <c r="VU266" s="38"/>
      <c r="VV266" s="38"/>
      <c r="VW266" s="38"/>
      <c r="VX266" s="38"/>
      <c r="VY266" s="38"/>
      <c r="VZ266" s="38"/>
      <c r="WA266" s="38"/>
      <c r="WB266" s="38"/>
      <c r="WC266" s="38"/>
      <c r="WD266" s="38"/>
      <c r="WE266" s="38"/>
      <c r="WF266" s="38"/>
      <c r="WG266" s="38"/>
      <c r="WH266" s="38"/>
      <c r="WI266" s="38"/>
      <c r="WJ266" s="38"/>
      <c r="WK266" s="38"/>
      <c r="WL266" s="38"/>
      <c r="WM266" s="38"/>
      <c r="WN266" s="38"/>
      <c r="WO266" s="38"/>
      <c r="WP266" s="38"/>
      <c r="WQ266" s="38"/>
      <c r="WR266" s="38"/>
      <c r="WS266" s="38"/>
      <c r="WT266" s="38"/>
      <c r="WU266" s="38"/>
      <c r="WV266" s="38"/>
      <c r="WW266" s="38"/>
      <c r="WX266" s="38"/>
      <c r="WY266" s="38"/>
      <c r="WZ266" s="38"/>
      <c r="XA266" s="38"/>
      <c r="XB266" s="38"/>
      <c r="XC266" s="38"/>
      <c r="XD266" s="38"/>
      <c r="XE266" s="38"/>
      <c r="XF266" s="38"/>
      <c r="XG266" s="38"/>
      <c r="XH266" s="38"/>
      <c r="XI266" s="38"/>
      <c r="XJ266" s="38"/>
      <c r="XK266" s="38"/>
      <c r="XL266" s="38"/>
      <c r="XM266" s="38"/>
      <c r="XN266" s="38"/>
      <c r="XO266" s="38"/>
      <c r="XP266" s="38"/>
      <c r="XQ266" s="38"/>
      <c r="XR266" s="38"/>
      <c r="XS266" s="38"/>
      <c r="XT266" s="38"/>
      <c r="XU266" s="38"/>
      <c r="XV266" s="38"/>
      <c r="XW266" s="38"/>
      <c r="XX266" s="38"/>
      <c r="XY266" s="38"/>
      <c r="XZ266" s="38"/>
      <c r="YA266" s="38"/>
      <c r="YB266" s="38"/>
      <c r="YC266" s="38"/>
      <c r="YD266" s="38"/>
      <c r="YE266" s="38"/>
      <c r="YF266" s="38"/>
      <c r="YG266" s="38"/>
      <c r="YH266" s="38"/>
      <c r="YI266" s="38"/>
      <c r="YJ266" s="38"/>
      <c r="YK266" s="38"/>
      <c r="YL266" s="38"/>
      <c r="YM266" s="38"/>
      <c r="YN266" s="38"/>
      <c r="YO266" s="38"/>
      <c r="YP266" s="38"/>
      <c r="YQ266" s="38"/>
      <c r="YR266" s="38"/>
    </row>
    <row r="267" spans="1:668" s="50" customFormat="1" ht="15.75" x14ac:dyDescent="0.25">
      <c r="A267" s="38"/>
      <c r="B267" s="61"/>
      <c r="C267" s="61"/>
      <c r="D267" s="61"/>
      <c r="E267" s="61"/>
      <c r="F267" s="150"/>
      <c r="G267" s="164"/>
      <c r="H267" s="150"/>
      <c r="I267" s="150"/>
      <c r="J267" s="150"/>
      <c r="K267" s="150"/>
      <c r="L267" s="150"/>
      <c r="M267" s="53"/>
      <c r="O267" s="38"/>
      <c r="P267" s="38"/>
      <c r="Q267" s="38"/>
      <c r="R267" s="38"/>
      <c r="S267" s="38"/>
      <c r="T267" s="38"/>
      <c r="U267" s="38"/>
      <c r="V267" s="38"/>
      <c r="W267" s="38"/>
      <c r="X267" s="38"/>
      <c r="Y267" s="38"/>
      <c r="Z267" s="38"/>
      <c r="AA267" s="38"/>
      <c r="AB267" s="38"/>
      <c r="AC267" s="38"/>
      <c r="AD267" s="38"/>
      <c r="AE267" s="38"/>
      <c r="AF267" s="38"/>
      <c r="AG267" s="38"/>
      <c r="AH267" s="38"/>
      <c r="AI267" s="38"/>
      <c r="AJ267" s="38"/>
      <c r="AK267" s="38"/>
      <c r="AL267" s="38"/>
      <c r="AM267" s="38"/>
      <c r="AN267" s="38"/>
      <c r="AO267" s="38"/>
      <c r="AP267" s="38"/>
      <c r="AQ267" s="38"/>
      <c r="AR267" s="38"/>
      <c r="AS267" s="38"/>
      <c r="AT267" s="38"/>
      <c r="AU267" s="38"/>
      <c r="AV267" s="38"/>
      <c r="AW267" s="38"/>
      <c r="AX267" s="38"/>
      <c r="AY267" s="38"/>
      <c r="AZ267" s="38"/>
      <c r="BA267" s="38"/>
      <c r="BB267" s="38"/>
      <c r="BC267" s="38"/>
      <c r="BD267" s="38"/>
      <c r="BE267" s="38"/>
      <c r="BF267" s="38"/>
      <c r="BG267" s="38"/>
      <c r="BH267" s="38"/>
      <c r="BI267" s="38"/>
      <c r="BJ267" s="38"/>
      <c r="BK267" s="38"/>
      <c r="BL267" s="38"/>
      <c r="BM267" s="38"/>
      <c r="BN267" s="38"/>
      <c r="BO267" s="38"/>
      <c r="BP267" s="38"/>
      <c r="BQ267" s="38"/>
      <c r="BR267" s="38"/>
      <c r="BS267" s="38"/>
      <c r="BT267" s="38"/>
      <c r="BU267" s="38"/>
      <c r="BV267" s="38"/>
      <c r="BW267" s="38"/>
      <c r="BX267" s="38"/>
      <c r="BY267" s="38"/>
      <c r="BZ267" s="38"/>
      <c r="CA267" s="38"/>
      <c r="CB267" s="38"/>
      <c r="CC267" s="38"/>
      <c r="CD267" s="38"/>
      <c r="CE267" s="38"/>
      <c r="CF267" s="38"/>
      <c r="CG267" s="38"/>
      <c r="CH267" s="38"/>
      <c r="CI267" s="38"/>
      <c r="CJ267" s="38"/>
      <c r="CK267" s="38"/>
      <c r="CL267" s="38"/>
      <c r="CM267" s="38"/>
      <c r="CN267" s="38"/>
      <c r="CO267" s="38"/>
      <c r="CP267" s="38"/>
      <c r="CQ267" s="38"/>
      <c r="CR267" s="38"/>
      <c r="CS267" s="38"/>
      <c r="CT267" s="38"/>
      <c r="CU267" s="38"/>
      <c r="CV267" s="38"/>
      <c r="CW267" s="38"/>
      <c r="CX267" s="38"/>
      <c r="CY267" s="38"/>
      <c r="CZ267" s="38"/>
      <c r="DA267" s="38"/>
      <c r="DB267" s="38"/>
      <c r="DC267" s="38"/>
      <c r="DD267" s="38"/>
      <c r="DE267" s="38"/>
      <c r="DF267" s="38"/>
      <c r="DG267" s="38"/>
      <c r="DH267" s="38"/>
      <c r="DI267" s="38"/>
      <c r="DJ267" s="38"/>
      <c r="DK267" s="38"/>
      <c r="DL267" s="38"/>
      <c r="DM267" s="38"/>
      <c r="DN267" s="38"/>
      <c r="DO267" s="38"/>
      <c r="DP267" s="38"/>
      <c r="DQ267" s="38"/>
      <c r="DR267" s="38"/>
      <c r="DS267" s="38"/>
      <c r="DT267" s="38"/>
      <c r="DU267" s="38"/>
      <c r="DV267" s="38"/>
      <c r="DW267" s="38"/>
      <c r="DX267" s="38"/>
      <c r="DY267" s="38"/>
      <c r="DZ267" s="38"/>
      <c r="EA267" s="38"/>
      <c r="EB267" s="38"/>
      <c r="EC267" s="38"/>
      <c r="ED267" s="38"/>
      <c r="EE267" s="38"/>
      <c r="EF267" s="38"/>
      <c r="EG267" s="38"/>
      <c r="EH267" s="38"/>
      <c r="EI267" s="38"/>
      <c r="EJ267" s="38"/>
      <c r="EK267" s="38"/>
      <c r="EL267" s="38"/>
      <c r="EM267" s="38"/>
      <c r="EN267" s="38"/>
      <c r="EO267" s="38"/>
      <c r="EP267" s="38"/>
      <c r="EQ267" s="38"/>
      <c r="ER267" s="38"/>
      <c r="ES267" s="38"/>
      <c r="ET267" s="38"/>
      <c r="EU267" s="38"/>
      <c r="EV267" s="38"/>
      <c r="EW267" s="38"/>
      <c r="EX267" s="38"/>
      <c r="EY267" s="38"/>
      <c r="EZ267" s="38"/>
      <c r="FA267" s="38"/>
      <c r="FB267" s="38"/>
      <c r="FC267" s="38"/>
      <c r="FD267" s="38"/>
      <c r="FE267" s="38"/>
      <c r="FF267" s="38"/>
      <c r="FG267" s="38"/>
      <c r="FH267" s="38"/>
      <c r="FI267" s="38"/>
      <c r="FJ267" s="38"/>
      <c r="FK267" s="38"/>
      <c r="FL267" s="38"/>
      <c r="FM267" s="38"/>
      <c r="FN267" s="38"/>
      <c r="FO267" s="38"/>
      <c r="FP267" s="38"/>
      <c r="FQ267" s="38"/>
      <c r="FR267" s="38"/>
      <c r="FS267" s="38"/>
      <c r="FT267" s="38"/>
      <c r="FU267" s="38"/>
      <c r="FV267" s="38"/>
      <c r="FW267" s="38"/>
      <c r="FX267" s="38"/>
      <c r="FY267" s="38"/>
      <c r="FZ267" s="38"/>
      <c r="GA267" s="38"/>
      <c r="GB267" s="38"/>
      <c r="GC267" s="38"/>
      <c r="GD267" s="38"/>
      <c r="GE267" s="38"/>
      <c r="GF267" s="38"/>
      <c r="GG267" s="38"/>
      <c r="GH267" s="38"/>
      <c r="GI267" s="38"/>
      <c r="GJ267" s="38"/>
      <c r="GK267" s="38"/>
      <c r="GL267" s="38"/>
      <c r="GM267" s="38"/>
      <c r="GN267" s="38"/>
      <c r="GO267" s="38"/>
      <c r="GP267" s="38"/>
      <c r="GQ267" s="38"/>
      <c r="GR267" s="38"/>
      <c r="GS267" s="38"/>
      <c r="GT267" s="38"/>
      <c r="GU267" s="38"/>
      <c r="GV267" s="38"/>
      <c r="GW267" s="38"/>
      <c r="GX267" s="38"/>
      <c r="GY267" s="38"/>
      <c r="GZ267" s="38"/>
      <c r="HA267" s="38"/>
      <c r="HB267" s="38"/>
      <c r="HC267" s="38"/>
      <c r="HD267" s="38"/>
      <c r="HE267" s="38"/>
      <c r="HF267" s="38"/>
      <c r="HG267" s="38"/>
      <c r="HH267" s="38"/>
      <c r="HI267" s="38"/>
      <c r="HJ267" s="38"/>
      <c r="HK267" s="38"/>
      <c r="HL267" s="38"/>
      <c r="HM267" s="38"/>
      <c r="HN267" s="38"/>
      <c r="HO267" s="38"/>
      <c r="HP267" s="38"/>
      <c r="HQ267" s="38"/>
      <c r="HR267" s="38"/>
      <c r="HS267" s="38"/>
      <c r="HT267" s="38"/>
      <c r="HU267" s="38"/>
      <c r="HV267" s="38"/>
      <c r="HW267" s="38"/>
      <c r="HX267" s="38"/>
      <c r="HY267" s="38"/>
      <c r="HZ267" s="38"/>
      <c r="IA267" s="38"/>
      <c r="IB267" s="38"/>
      <c r="IC267" s="38"/>
      <c r="ID267" s="38"/>
      <c r="IE267" s="38"/>
      <c r="IF267" s="38"/>
      <c r="IG267" s="38"/>
      <c r="IH267" s="38"/>
      <c r="II267" s="38"/>
      <c r="IJ267" s="38"/>
      <c r="IK267" s="38"/>
      <c r="IL267" s="38"/>
      <c r="IM267" s="38"/>
      <c r="IN267" s="38"/>
      <c r="IO267" s="38"/>
      <c r="IP267" s="38"/>
      <c r="IQ267" s="38"/>
      <c r="IR267" s="38"/>
      <c r="IS267" s="38"/>
      <c r="IT267" s="38"/>
      <c r="IU267" s="38"/>
      <c r="IV267" s="38"/>
      <c r="IW267" s="38"/>
      <c r="IX267" s="38"/>
      <c r="IY267" s="38"/>
      <c r="IZ267" s="38"/>
      <c r="JA267" s="38"/>
      <c r="JB267" s="38"/>
      <c r="JC267" s="38"/>
      <c r="JD267" s="38"/>
      <c r="JE267" s="38"/>
      <c r="JF267" s="38"/>
      <c r="JG267" s="38"/>
      <c r="JH267" s="38"/>
      <c r="JI267" s="38"/>
      <c r="JJ267" s="38"/>
      <c r="JK267" s="38"/>
      <c r="JL267" s="38"/>
      <c r="JM267" s="38"/>
      <c r="JN267" s="38"/>
      <c r="JO267" s="38"/>
      <c r="JP267" s="38"/>
      <c r="JQ267" s="38"/>
      <c r="JR267" s="38"/>
      <c r="JS267" s="38"/>
      <c r="JT267" s="38"/>
      <c r="JU267" s="38"/>
      <c r="JV267" s="38"/>
      <c r="JW267" s="38"/>
      <c r="JX267" s="38"/>
      <c r="JY267" s="38"/>
      <c r="JZ267" s="38"/>
      <c r="KA267" s="38"/>
      <c r="KB267" s="38"/>
      <c r="KC267" s="38"/>
      <c r="KD267" s="38"/>
      <c r="KE267" s="38"/>
      <c r="KF267" s="38"/>
      <c r="KG267" s="38"/>
      <c r="KH267" s="38"/>
      <c r="KI267" s="38"/>
      <c r="KJ267" s="38"/>
      <c r="KK267" s="38"/>
      <c r="KL267" s="38"/>
      <c r="KM267" s="38"/>
      <c r="KN267" s="38"/>
      <c r="KO267" s="38"/>
      <c r="KP267" s="38"/>
      <c r="KQ267" s="38"/>
      <c r="KR267" s="38"/>
      <c r="KS267" s="38"/>
      <c r="KT267" s="38"/>
      <c r="KU267" s="38"/>
      <c r="KV267" s="38"/>
      <c r="KW267" s="38"/>
      <c r="KX267" s="38"/>
      <c r="KY267" s="38"/>
      <c r="KZ267" s="38"/>
      <c r="LA267" s="38"/>
      <c r="LB267" s="38"/>
      <c r="LC267" s="38"/>
      <c r="LD267" s="38"/>
      <c r="LE267" s="38"/>
      <c r="LF267" s="38"/>
      <c r="LG267" s="38"/>
      <c r="LH267" s="38"/>
      <c r="LI267" s="38"/>
      <c r="LJ267" s="38"/>
      <c r="LK267" s="38"/>
      <c r="LL267" s="38"/>
      <c r="LM267" s="38"/>
      <c r="LN267" s="38"/>
      <c r="LO267" s="38"/>
      <c r="LP267" s="38"/>
      <c r="LQ267" s="38"/>
      <c r="LR267" s="38"/>
      <c r="LS267" s="38"/>
      <c r="LT267" s="38"/>
      <c r="LU267" s="38"/>
      <c r="LV267" s="38"/>
      <c r="LW267" s="38"/>
      <c r="LX267" s="38"/>
      <c r="LY267" s="38"/>
      <c r="LZ267" s="38"/>
      <c r="MA267" s="38"/>
      <c r="MB267" s="38"/>
      <c r="MC267" s="38"/>
      <c r="MD267" s="38"/>
      <c r="ME267" s="38"/>
      <c r="MF267" s="38"/>
      <c r="MG267" s="38"/>
      <c r="MH267" s="38"/>
      <c r="MI267" s="38"/>
      <c r="MJ267" s="38"/>
      <c r="MK267" s="38"/>
      <c r="ML267" s="38"/>
      <c r="MM267" s="38"/>
      <c r="MN267" s="38"/>
      <c r="MO267" s="38"/>
      <c r="MP267" s="38"/>
      <c r="MQ267" s="38"/>
      <c r="MR267" s="38"/>
      <c r="MS267" s="38"/>
      <c r="MT267" s="38"/>
      <c r="MU267" s="38"/>
      <c r="MV267" s="38"/>
      <c r="MW267" s="38"/>
      <c r="MX267" s="38"/>
      <c r="MY267" s="38"/>
      <c r="MZ267" s="38"/>
      <c r="NA267" s="38"/>
      <c r="NB267" s="38"/>
      <c r="NC267" s="38"/>
      <c r="ND267" s="38"/>
      <c r="NE267" s="38"/>
      <c r="NF267" s="38"/>
      <c r="NG267" s="38"/>
      <c r="NH267" s="38"/>
      <c r="NI267" s="38"/>
      <c r="NJ267" s="38"/>
      <c r="NK267" s="38"/>
      <c r="NL267" s="38"/>
      <c r="NM267" s="38"/>
      <c r="NN267" s="38"/>
      <c r="NO267" s="38"/>
      <c r="NP267" s="38"/>
      <c r="NQ267" s="38"/>
      <c r="NR267" s="38"/>
      <c r="NS267" s="38"/>
      <c r="NT267" s="38"/>
      <c r="NU267" s="38"/>
      <c r="NV267" s="38"/>
      <c r="NW267" s="38"/>
      <c r="NX267" s="38"/>
      <c r="NY267" s="38"/>
      <c r="NZ267" s="38"/>
      <c r="OA267" s="38"/>
      <c r="OB267" s="38"/>
      <c r="OC267" s="38"/>
      <c r="OD267" s="38"/>
      <c r="OE267" s="38"/>
      <c r="OF267" s="38"/>
      <c r="OG267" s="38"/>
      <c r="OH267" s="38"/>
      <c r="OI267" s="38"/>
      <c r="OJ267" s="38"/>
      <c r="OK267" s="38"/>
      <c r="OL267" s="38"/>
      <c r="OM267" s="38"/>
      <c r="ON267" s="38"/>
      <c r="OO267" s="38"/>
      <c r="OP267" s="38"/>
      <c r="OQ267" s="38"/>
      <c r="OR267" s="38"/>
      <c r="OS267" s="38"/>
      <c r="OT267" s="38"/>
      <c r="OU267" s="38"/>
      <c r="OV267" s="38"/>
      <c r="OW267" s="38"/>
      <c r="OX267" s="38"/>
      <c r="OY267" s="38"/>
      <c r="OZ267" s="38"/>
      <c r="PA267" s="38"/>
      <c r="PB267" s="38"/>
      <c r="PC267" s="38"/>
      <c r="PD267" s="38"/>
      <c r="PE267" s="38"/>
      <c r="PF267" s="38"/>
      <c r="PG267" s="38"/>
      <c r="PH267" s="38"/>
      <c r="PI267" s="38"/>
      <c r="PJ267" s="38"/>
      <c r="PK267" s="38"/>
      <c r="PL267" s="38"/>
      <c r="PM267" s="38"/>
      <c r="PN267" s="38"/>
      <c r="PO267" s="38"/>
      <c r="PP267" s="38"/>
      <c r="PQ267" s="38"/>
      <c r="PR267" s="38"/>
      <c r="PS267" s="38"/>
      <c r="PT267" s="38"/>
      <c r="PU267" s="38"/>
      <c r="PV267" s="38"/>
      <c r="PW267" s="38"/>
      <c r="PX267" s="38"/>
      <c r="PY267" s="38"/>
      <c r="PZ267" s="38"/>
      <c r="QA267" s="38"/>
      <c r="QB267" s="38"/>
      <c r="QC267" s="38"/>
      <c r="QD267" s="38"/>
      <c r="QE267" s="38"/>
      <c r="QF267" s="38"/>
      <c r="QG267" s="38"/>
      <c r="QH267" s="38"/>
      <c r="QI267" s="38"/>
      <c r="QJ267" s="38"/>
      <c r="QK267" s="38"/>
      <c r="QL267" s="38"/>
      <c r="QM267" s="38"/>
      <c r="QN267" s="38"/>
      <c r="QO267" s="38"/>
      <c r="QP267" s="38"/>
      <c r="QQ267" s="38"/>
      <c r="QR267" s="38"/>
      <c r="QS267" s="38"/>
      <c r="QT267" s="38"/>
      <c r="QU267" s="38"/>
      <c r="QV267" s="38"/>
      <c r="QW267" s="38"/>
      <c r="QX267" s="38"/>
      <c r="QY267" s="38"/>
      <c r="QZ267" s="38"/>
      <c r="RA267" s="38"/>
      <c r="RB267" s="38"/>
      <c r="RC267" s="38"/>
      <c r="RD267" s="38"/>
      <c r="RE267" s="38"/>
      <c r="RF267" s="38"/>
      <c r="RG267" s="38"/>
      <c r="RH267" s="38"/>
      <c r="RI267" s="38"/>
      <c r="RJ267" s="38"/>
      <c r="RK267" s="38"/>
      <c r="RL267" s="38"/>
      <c r="RM267" s="38"/>
      <c r="RN267" s="38"/>
      <c r="RO267" s="38"/>
      <c r="RP267" s="38"/>
      <c r="RQ267" s="38"/>
      <c r="RR267" s="38"/>
      <c r="RS267" s="38"/>
      <c r="RT267" s="38"/>
      <c r="RU267" s="38"/>
      <c r="RV267" s="38"/>
      <c r="RW267" s="38"/>
      <c r="RX267" s="38"/>
      <c r="RY267" s="38"/>
      <c r="RZ267" s="38"/>
      <c r="SA267" s="38"/>
      <c r="SB267" s="38"/>
      <c r="SC267" s="38"/>
      <c r="SD267" s="38"/>
      <c r="SE267" s="38"/>
      <c r="SF267" s="38"/>
      <c r="SG267" s="38"/>
      <c r="SH267" s="38"/>
      <c r="SI267" s="38"/>
      <c r="SJ267" s="38"/>
      <c r="SK267" s="38"/>
      <c r="SL267" s="38"/>
      <c r="SM267" s="38"/>
      <c r="SN267" s="38"/>
      <c r="SO267" s="38"/>
      <c r="SP267" s="38"/>
      <c r="SQ267" s="38"/>
      <c r="SR267" s="38"/>
      <c r="SS267" s="38"/>
      <c r="ST267" s="38"/>
      <c r="SU267" s="38"/>
      <c r="SV267" s="38"/>
      <c r="SW267" s="38"/>
      <c r="SX267" s="38"/>
      <c r="SY267" s="38"/>
      <c r="SZ267" s="38"/>
      <c r="TA267" s="38"/>
      <c r="TB267" s="38"/>
      <c r="TC267" s="38"/>
      <c r="TD267" s="38"/>
      <c r="TE267" s="38"/>
      <c r="TF267" s="38"/>
      <c r="TG267" s="38"/>
      <c r="TH267" s="38"/>
      <c r="TI267" s="38"/>
      <c r="TJ267" s="38"/>
      <c r="TK267" s="38"/>
      <c r="TL267" s="38"/>
      <c r="TM267" s="38"/>
      <c r="TN267" s="38"/>
      <c r="TO267" s="38"/>
      <c r="TP267" s="38"/>
      <c r="TQ267" s="38"/>
      <c r="TR267" s="38"/>
      <c r="TS267" s="38"/>
      <c r="TT267" s="38"/>
      <c r="TU267" s="38"/>
      <c r="TV267" s="38"/>
      <c r="TW267" s="38"/>
      <c r="TX267" s="38"/>
      <c r="TY267" s="38"/>
      <c r="TZ267" s="38"/>
      <c r="UA267" s="38"/>
      <c r="UB267" s="38"/>
      <c r="UC267" s="38"/>
      <c r="UD267" s="38"/>
      <c r="UE267" s="38"/>
      <c r="UF267" s="38"/>
      <c r="UG267" s="38"/>
      <c r="UH267" s="38"/>
      <c r="UI267" s="38"/>
      <c r="UJ267" s="38"/>
      <c r="UK267" s="38"/>
      <c r="UL267" s="38"/>
      <c r="UM267" s="38"/>
      <c r="UN267" s="38"/>
      <c r="UO267" s="38"/>
      <c r="UP267" s="38"/>
      <c r="UQ267" s="38"/>
      <c r="UR267" s="38"/>
      <c r="US267" s="38"/>
      <c r="UT267" s="38"/>
      <c r="UU267" s="38"/>
      <c r="UV267" s="38"/>
      <c r="UW267" s="38"/>
      <c r="UX267" s="38"/>
      <c r="UY267" s="38"/>
      <c r="UZ267" s="38"/>
      <c r="VA267" s="38"/>
      <c r="VB267" s="38"/>
      <c r="VC267" s="38"/>
      <c r="VD267" s="38"/>
      <c r="VE267" s="38"/>
      <c r="VF267" s="38"/>
      <c r="VG267" s="38"/>
      <c r="VH267" s="38"/>
      <c r="VI267" s="38"/>
      <c r="VJ267" s="38"/>
      <c r="VK267" s="38"/>
      <c r="VL267" s="38"/>
      <c r="VM267" s="38"/>
      <c r="VN267" s="38"/>
      <c r="VO267" s="38"/>
      <c r="VP267" s="38"/>
      <c r="VQ267" s="38"/>
      <c r="VR267" s="38"/>
      <c r="VS267" s="38"/>
      <c r="VT267" s="38"/>
      <c r="VU267" s="38"/>
      <c r="VV267" s="38"/>
      <c r="VW267" s="38"/>
      <c r="VX267" s="38"/>
      <c r="VY267" s="38"/>
      <c r="VZ267" s="38"/>
      <c r="WA267" s="38"/>
      <c r="WB267" s="38"/>
      <c r="WC267" s="38"/>
      <c r="WD267" s="38"/>
      <c r="WE267" s="38"/>
      <c r="WF267" s="38"/>
      <c r="WG267" s="38"/>
      <c r="WH267" s="38"/>
      <c r="WI267" s="38"/>
      <c r="WJ267" s="38"/>
      <c r="WK267" s="38"/>
      <c r="WL267" s="38"/>
      <c r="WM267" s="38"/>
      <c r="WN267" s="38"/>
      <c r="WO267" s="38"/>
      <c r="WP267" s="38"/>
      <c r="WQ267" s="38"/>
      <c r="WR267" s="38"/>
      <c r="WS267" s="38"/>
      <c r="WT267" s="38"/>
      <c r="WU267" s="38"/>
      <c r="WV267" s="38"/>
      <c r="WW267" s="38"/>
      <c r="WX267" s="38"/>
      <c r="WY267" s="38"/>
      <c r="WZ267" s="38"/>
      <c r="XA267" s="38"/>
      <c r="XB267" s="38"/>
      <c r="XC267" s="38"/>
      <c r="XD267" s="38"/>
      <c r="XE267" s="38"/>
      <c r="XF267" s="38"/>
      <c r="XG267" s="38"/>
      <c r="XH267" s="38"/>
      <c r="XI267" s="38"/>
      <c r="XJ267" s="38"/>
      <c r="XK267" s="38"/>
      <c r="XL267" s="38"/>
      <c r="XM267" s="38"/>
      <c r="XN267" s="38"/>
      <c r="XO267" s="38"/>
      <c r="XP267" s="38"/>
      <c r="XQ267" s="38"/>
      <c r="XR267" s="38"/>
      <c r="XS267" s="38"/>
      <c r="XT267" s="38"/>
      <c r="XU267" s="38"/>
      <c r="XV267" s="38"/>
      <c r="XW267" s="38"/>
      <c r="XX267" s="38"/>
      <c r="XY267" s="38"/>
      <c r="XZ267" s="38"/>
      <c r="YA267" s="38"/>
      <c r="YB267" s="38"/>
      <c r="YC267" s="38"/>
      <c r="YD267" s="38"/>
      <c r="YE267" s="38"/>
      <c r="YF267" s="38"/>
      <c r="YG267" s="38"/>
      <c r="YH267" s="38"/>
      <c r="YI267" s="38"/>
      <c r="YJ267" s="38"/>
      <c r="YK267" s="38"/>
      <c r="YL267" s="38"/>
      <c r="YM267" s="38"/>
      <c r="YN267" s="38"/>
      <c r="YO267" s="38"/>
      <c r="YP267" s="38"/>
      <c r="YQ267" s="38"/>
      <c r="YR267" s="38"/>
    </row>
    <row r="268" spans="1:668" s="50" customFormat="1" ht="15.75" x14ac:dyDescent="0.25">
      <c r="A268" s="38"/>
      <c r="B268" s="2"/>
      <c r="C268" s="2"/>
      <c r="D268" s="1"/>
      <c r="E268" s="1"/>
      <c r="F268" s="132"/>
      <c r="G268" s="133"/>
      <c r="H268" s="132"/>
      <c r="I268" s="132"/>
      <c r="J268" s="132"/>
      <c r="K268" s="132"/>
      <c r="L268" s="133"/>
      <c r="O268" s="38"/>
      <c r="P268" s="38"/>
      <c r="Q268" s="38"/>
      <c r="R268" s="38"/>
      <c r="S268" s="38"/>
      <c r="T268" s="38"/>
      <c r="U268" s="38"/>
      <c r="V268" s="38"/>
      <c r="W268" s="38"/>
      <c r="X268" s="38"/>
      <c r="Y268" s="38"/>
      <c r="Z268" s="38"/>
      <c r="AA268" s="38"/>
      <c r="AB268" s="38"/>
      <c r="AC268" s="38"/>
      <c r="AD268" s="38"/>
      <c r="AE268" s="38"/>
      <c r="AF268" s="38"/>
      <c r="AG268" s="38"/>
      <c r="AH268" s="38"/>
      <c r="AI268" s="38"/>
      <c r="AJ268" s="38"/>
      <c r="AK268" s="38"/>
      <c r="AL268" s="38"/>
      <c r="AM268" s="38"/>
      <c r="AN268" s="38"/>
      <c r="AO268" s="38"/>
      <c r="AP268" s="38"/>
      <c r="AQ268" s="38"/>
      <c r="AR268" s="38"/>
      <c r="AS268" s="38"/>
      <c r="AT268" s="38"/>
      <c r="AU268" s="38"/>
      <c r="AV268" s="38"/>
      <c r="AW268" s="38"/>
      <c r="AX268" s="38"/>
      <c r="AY268" s="38"/>
      <c r="AZ268" s="38"/>
      <c r="BA268" s="38"/>
      <c r="BB268" s="38"/>
      <c r="BC268" s="38"/>
      <c r="BD268" s="38"/>
      <c r="BE268" s="38"/>
      <c r="BF268" s="38"/>
      <c r="BG268" s="38"/>
      <c r="BH268" s="38"/>
      <c r="BI268" s="38"/>
      <c r="BJ268" s="38"/>
      <c r="BK268" s="38"/>
      <c r="BL268" s="38"/>
      <c r="BM268" s="38"/>
      <c r="BN268" s="38"/>
      <c r="BO268" s="38"/>
      <c r="BP268" s="38"/>
      <c r="BQ268" s="38"/>
      <c r="BR268" s="38"/>
      <c r="BS268" s="38"/>
      <c r="BT268" s="38"/>
      <c r="BU268" s="38"/>
      <c r="BV268" s="38"/>
      <c r="BW268" s="38"/>
      <c r="BX268" s="38"/>
      <c r="BY268" s="38"/>
      <c r="BZ268" s="38"/>
      <c r="CA268" s="38"/>
      <c r="CB268" s="38"/>
      <c r="CC268" s="38"/>
      <c r="CD268" s="38"/>
      <c r="CE268" s="38"/>
      <c r="CF268" s="38"/>
      <c r="CG268" s="38"/>
      <c r="CH268" s="38"/>
      <c r="CI268" s="38"/>
      <c r="CJ268" s="38"/>
      <c r="CK268" s="38"/>
      <c r="CL268" s="38"/>
      <c r="CM268" s="38"/>
      <c r="CN268" s="38"/>
      <c r="CO268" s="38"/>
      <c r="CP268" s="38"/>
      <c r="CQ268" s="38"/>
      <c r="CR268" s="38"/>
      <c r="CS268" s="38"/>
      <c r="CT268" s="38"/>
      <c r="CU268" s="38"/>
      <c r="CV268" s="38"/>
      <c r="CW268" s="38"/>
      <c r="CX268" s="38"/>
      <c r="CY268" s="38"/>
      <c r="CZ268" s="38"/>
      <c r="DA268" s="38"/>
      <c r="DB268" s="38"/>
      <c r="DC268" s="38"/>
      <c r="DD268" s="38"/>
      <c r="DE268" s="38"/>
      <c r="DF268" s="38"/>
      <c r="DG268" s="38"/>
      <c r="DH268" s="38"/>
      <c r="DI268" s="38"/>
      <c r="DJ268" s="38"/>
      <c r="DK268" s="38"/>
      <c r="DL268" s="38"/>
      <c r="DM268" s="38"/>
      <c r="DN268" s="38"/>
      <c r="DO268" s="38"/>
      <c r="DP268" s="38"/>
      <c r="DQ268" s="38"/>
      <c r="DR268" s="38"/>
      <c r="DS268" s="38"/>
      <c r="DT268" s="38"/>
      <c r="DU268" s="38"/>
      <c r="DV268" s="38"/>
      <c r="DW268" s="38"/>
      <c r="DX268" s="38"/>
      <c r="DY268" s="38"/>
      <c r="DZ268" s="38"/>
      <c r="EA268" s="38"/>
      <c r="EB268" s="38"/>
      <c r="EC268" s="38"/>
      <c r="ED268" s="38"/>
      <c r="EE268" s="38"/>
      <c r="EF268" s="38"/>
      <c r="EG268" s="38"/>
      <c r="EH268" s="38"/>
      <c r="EI268" s="38"/>
      <c r="EJ268" s="38"/>
      <c r="EK268" s="38"/>
      <c r="EL268" s="38"/>
      <c r="EM268" s="38"/>
      <c r="EN268" s="38"/>
      <c r="EO268" s="38"/>
      <c r="EP268" s="38"/>
      <c r="EQ268" s="38"/>
      <c r="ER268" s="38"/>
      <c r="ES268" s="38"/>
      <c r="ET268" s="38"/>
      <c r="EU268" s="38"/>
      <c r="EV268" s="38"/>
      <c r="EW268" s="38"/>
      <c r="EX268" s="38"/>
      <c r="EY268" s="38"/>
      <c r="EZ268" s="38"/>
      <c r="FA268" s="38"/>
      <c r="FB268" s="38"/>
      <c r="FC268" s="38"/>
      <c r="FD268" s="38"/>
      <c r="FE268" s="38"/>
      <c r="FF268" s="38"/>
      <c r="FG268" s="38"/>
      <c r="FH268" s="38"/>
      <c r="FI268" s="38"/>
      <c r="FJ268" s="38"/>
      <c r="FK268" s="38"/>
      <c r="FL268" s="38"/>
      <c r="FM268" s="38"/>
      <c r="FN268" s="38"/>
      <c r="FO268" s="38"/>
      <c r="FP268" s="38"/>
      <c r="FQ268" s="38"/>
      <c r="FR268" s="38"/>
      <c r="FS268" s="38"/>
      <c r="FT268" s="38"/>
      <c r="FU268" s="38"/>
      <c r="FV268" s="38"/>
      <c r="FW268" s="38"/>
      <c r="FX268" s="38"/>
      <c r="FY268" s="38"/>
      <c r="FZ268" s="38"/>
      <c r="GA268" s="38"/>
      <c r="GB268" s="38"/>
      <c r="GC268" s="38"/>
      <c r="GD268" s="38"/>
      <c r="GE268" s="38"/>
      <c r="GF268" s="38"/>
      <c r="GG268" s="38"/>
      <c r="GH268" s="38"/>
      <c r="GI268" s="38"/>
      <c r="GJ268" s="38"/>
      <c r="GK268" s="38"/>
      <c r="GL268" s="38"/>
      <c r="GM268" s="38"/>
      <c r="GN268" s="38"/>
      <c r="GO268" s="38"/>
      <c r="GP268" s="38"/>
      <c r="GQ268" s="38"/>
      <c r="GR268" s="38"/>
      <c r="GS268" s="38"/>
      <c r="GT268" s="38"/>
      <c r="GU268" s="38"/>
      <c r="GV268" s="38"/>
      <c r="GW268" s="38"/>
      <c r="GX268" s="38"/>
      <c r="GY268" s="38"/>
      <c r="GZ268" s="38"/>
      <c r="HA268" s="38"/>
      <c r="HB268" s="38"/>
      <c r="HC268" s="38"/>
      <c r="HD268" s="38"/>
      <c r="HE268" s="38"/>
      <c r="HF268" s="38"/>
      <c r="HG268" s="38"/>
      <c r="HH268" s="38"/>
      <c r="HI268" s="38"/>
      <c r="HJ268" s="38"/>
      <c r="HK268" s="38"/>
      <c r="HL268" s="38"/>
      <c r="HM268" s="38"/>
      <c r="HN268" s="38"/>
      <c r="HO268" s="38"/>
      <c r="HP268" s="38"/>
      <c r="HQ268" s="38"/>
      <c r="HR268" s="38"/>
      <c r="HS268" s="38"/>
      <c r="HT268" s="38"/>
      <c r="HU268" s="38"/>
      <c r="HV268" s="38"/>
      <c r="HW268" s="38"/>
      <c r="HX268" s="38"/>
      <c r="HY268" s="38"/>
      <c r="HZ268" s="38"/>
      <c r="IA268" s="38"/>
      <c r="IB268" s="38"/>
      <c r="IC268" s="38"/>
      <c r="ID268" s="38"/>
      <c r="IE268" s="38"/>
      <c r="IF268" s="38"/>
      <c r="IG268" s="38"/>
      <c r="IH268" s="38"/>
      <c r="II268" s="38"/>
      <c r="IJ268" s="38"/>
      <c r="IK268" s="38"/>
      <c r="IL268" s="38"/>
      <c r="IM268" s="38"/>
      <c r="IN268" s="38"/>
      <c r="IO268" s="38"/>
      <c r="IP268" s="38"/>
      <c r="IQ268" s="38"/>
      <c r="IR268" s="38"/>
      <c r="IS268" s="38"/>
      <c r="IT268" s="38"/>
      <c r="IU268" s="38"/>
      <c r="IV268" s="38"/>
      <c r="IW268" s="38"/>
      <c r="IX268" s="38"/>
      <c r="IY268" s="38"/>
      <c r="IZ268" s="38"/>
      <c r="JA268" s="38"/>
      <c r="JB268" s="38"/>
      <c r="JC268" s="38"/>
      <c r="JD268" s="38"/>
      <c r="JE268" s="38"/>
      <c r="JF268" s="38"/>
      <c r="JG268" s="38"/>
      <c r="JH268" s="38"/>
      <c r="JI268" s="38"/>
      <c r="JJ268" s="38"/>
      <c r="JK268" s="38"/>
      <c r="JL268" s="38"/>
      <c r="JM268" s="38"/>
      <c r="JN268" s="38"/>
      <c r="JO268" s="38"/>
      <c r="JP268" s="38"/>
      <c r="JQ268" s="38"/>
      <c r="JR268" s="38"/>
      <c r="JS268" s="38"/>
      <c r="JT268" s="38"/>
      <c r="JU268" s="38"/>
      <c r="JV268" s="38"/>
      <c r="JW268" s="38"/>
      <c r="JX268" s="38"/>
      <c r="JY268" s="38"/>
      <c r="JZ268" s="38"/>
      <c r="KA268" s="38"/>
      <c r="KB268" s="38"/>
      <c r="KC268" s="38"/>
      <c r="KD268" s="38"/>
      <c r="KE268" s="38"/>
      <c r="KF268" s="38"/>
      <c r="KG268" s="38"/>
      <c r="KH268" s="38"/>
      <c r="KI268" s="38"/>
      <c r="KJ268" s="38"/>
      <c r="KK268" s="38"/>
      <c r="KL268" s="38"/>
      <c r="KM268" s="38"/>
      <c r="KN268" s="38"/>
      <c r="KO268" s="38"/>
      <c r="KP268" s="38"/>
      <c r="KQ268" s="38"/>
      <c r="KR268" s="38"/>
      <c r="KS268" s="38"/>
      <c r="KT268" s="38"/>
      <c r="KU268" s="38"/>
      <c r="KV268" s="38"/>
      <c r="KW268" s="38"/>
      <c r="KX268" s="38"/>
      <c r="KY268" s="38"/>
      <c r="KZ268" s="38"/>
      <c r="LA268" s="38"/>
      <c r="LB268" s="38"/>
      <c r="LC268" s="38"/>
      <c r="LD268" s="38"/>
      <c r="LE268" s="38"/>
      <c r="LF268" s="38"/>
      <c r="LG268" s="38"/>
      <c r="LH268" s="38"/>
      <c r="LI268" s="38"/>
      <c r="LJ268" s="38"/>
      <c r="LK268" s="38"/>
      <c r="LL268" s="38"/>
      <c r="LM268" s="38"/>
      <c r="LN268" s="38"/>
      <c r="LO268" s="38"/>
      <c r="LP268" s="38"/>
      <c r="LQ268" s="38"/>
      <c r="LR268" s="38"/>
      <c r="LS268" s="38"/>
      <c r="LT268" s="38"/>
      <c r="LU268" s="38"/>
      <c r="LV268" s="38"/>
      <c r="LW268" s="38"/>
      <c r="LX268" s="38"/>
      <c r="LY268" s="38"/>
      <c r="LZ268" s="38"/>
      <c r="MA268" s="38"/>
      <c r="MB268" s="38"/>
      <c r="MC268" s="38"/>
      <c r="MD268" s="38"/>
      <c r="ME268" s="38"/>
      <c r="MF268" s="38"/>
      <c r="MG268" s="38"/>
      <c r="MH268" s="38"/>
      <c r="MI268" s="38"/>
      <c r="MJ268" s="38"/>
      <c r="MK268" s="38"/>
      <c r="ML268" s="38"/>
      <c r="MM268" s="38"/>
      <c r="MN268" s="38"/>
      <c r="MO268" s="38"/>
      <c r="MP268" s="38"/>
      <c r="MQ268" s="38"/>
      <c r="MR268" s="38"/>
      <c r="MS268" s="38"/>
      <c r="MT268" s="38"/>
      <c r="MU268" s="38"/>
      <c r="MV268" s="38"/>
      <c r="MW268" s="38"/>
      <c r="MX268" s="38"/>
      <c r="MY268" s="38"/>
      <c r="MZ268" s="38"/>
      <c r="NA268" s="38"/>
      <c r="NB268" s="38"/>
      <c r="NC268" s="38"/>
      <c r="ND268" s="38"/>
      <c r="NE268" s="38"/>
      <c r="NF268" s="38"/>
      <c r="NG268" s="38"/>
      <c r="NH268" s="38"/>
      <c r="NI268" s="38"/>
      <c r="NJ268" s="38"/>
      <c r="NK268" s="38"/>
      <c r="NL268" s="38"/>
      <c r="NM268" s="38"/>
      <c r="NN268" s="38"/>
      <c r="NO268" s="38"/>
      <c r="NP268" s="38"/>
      <c r="NQ268" s="38"/>
      <c r="NR268" s="38"/>
      <c r="NS268" s="38"/>
      <c r="NT268" s="38"/>
      <c r="NU268" s="38"/>
      <c r="NV268" s="38"/>
      <c r="NW268" s="38"/>
      <c r="NX268" s="38"/>
      <c r="NY268" s="38"/>
      <c r="NZ268" s="38"/>
      <c r="OA268" s="38"/>
      <c r="OB268" s="38"/>
      <c r="OC268" s="38"/>
      <c r="OD268" s="38"/>
      <c r="OE268" s="38"/>
      <c r="OF268" s="38"/>
      <c r="OG268" s="38"/>
      <c r="OH268" s="38"/>
      <c r="OI268" s="38"/>
      <c r="OJ268" s="38"/>
      <c r="OK268" s="38"/>
      <c r="OL268" s="38"/>
      <c r="OM268" s="38"/>
      <c r="ON268" s="38"/>
      <c r="OO268" s="38"/>
      <c r="OP268" s="38"/>
      <c r="OQ268" s="38"/>
      <c r="OR268" s="38"/>
      <c r="OS268" s="38"/>
      <c r="OT268" s="38"/>
      <c r="OU268" s="38"/>
      <c r="OV268" s="38"/>
      <c r="OW268" s="38"/>
      <c r="OX268" s="38"/>
      <c r="OY268" s="38"/>
      <c r="OZ268" s="38"/>
      <c r="PA268" s="38"/>
      <c r="PB268" s="38"/>
      <c r="PC268" s="38"/>
      <c r="PD268" s="38"/>
      <c r="PE268" s="38"/>
      <c r="PF268" s="38"/>
      <c r="PG268" s="38"/>
      <c r="PH268" s="38"/>
      <c r="PI268" s="38"/>
      <c r="PJ268" s="38"/>
      <c r="PK268" s="38"/>
      <c r="PL268" s="38"/>
      <c r="PM268" s="38"/>
      <c r="PN268" s="38"/>
      <c r="PO268" s="38"/>
      <c r="PP268" s="38"/>
      <c r="PQ268" s="38"/>
      <c r="PR268" s="38"/>
      <c r="PS268" s="38"/>
      <c r="PT268" s="38"/>
      <c r="PU268" s="38"/>
      <c r="PV268" s="38"/>
      <c r="PW268" s="38"/>
      <c r="PX268" s="38"/>
      <c r="PY268" s="38"/>
      <c r="PZ268" s="38"/>
      <c r="QA268" s="38"/>
      <c r="QB268" s="38"/>
      <c r="QC268" s="38"/>
      <c r="QD268" s="38"/>
      <c r="QE268" s="38"/>
      <c r="QF268" s="38"/>
      <c r="QG268" s="38"/>
      <c r="QH268" s="38"/>
      <c r="QI268" s="38"/>
      <c r="QJ268" s="38"/>
      <c r="QK268" s="38"/>
      <c r="QL268" s="38"/>
      <c r="QM268" s="38"/>
      <c r="QN268" s="38"/>
      <c r="QO268" s="38"/>
      <c r="QP268" s="38"/>
      <c r="QQ268" s="38"/>
      <c r="QR268" s="38"/>
      <c r="QS268" s="38"/>
      <c r="QT268" s="38"/>
      <c r="QU268" s="38"/>
      <c r="QV268" s="38"/>
      <c r="QW268" s="38"/>
      <c r="QX268" s="38"/>
      <c r="QY268" s="38"/>
      <c r="QZ268" s="38"/>
      <c r="RA268" s="38"/>
      <c r="RB268" s="38"/>
      <c r="RC268" s="38"/>
      <c r="RD268" s="38"/>
      <c r="RE268" s="38"/>
      <c r="RF268" s="38"/>
      <c r="RG268" s="38"/>
      <c r="RH268" s="38"/>
      <c r="RI268" s="38"/>
      <c r="RJ268" s="38"/>
      <c r="RK268" s="38"/>
      <c r="RL268" s="38"/>
      <c r="RM268" s="38"/>
      <c r="RN268" s="38"/>
      <c r="RO268" s="38"/>
      <c r="RP268" s="38"/>
      <c r="RQ268" s="38"/>
      <c r="RR268" s="38"/>
      <c r="RS268" s="38"/>
      <c r="RT268" s="38"/>
      <c r="RU268" s="38"/>
      <c r="RV268" s="38"/>
      <c r="RW268" s="38"/>
      <c r="RX268" s="38"/>
      <c r="RY268" s="38"/>
      <c r="RZ268" s="38"/>
      <c r="SA268" s="38"/>
      <c r="SB268" s="38"/>
      <c r="SC268" s="38"/>
      <c r="SD268" s="38"/>
      <c r="SE268" s="38"/>
      <c r="SF268" s="38"/>
      <c r="SG268" s="38"/>
      <c r="SH268" s="38"/>
      <c r="SI268" s="38"/>
      <c r="SJ268" s="38"/>
      <c r="SK268" s="38"/>
      <c r="SL268" s="38"/>
      <c r="SM268" s="38"/>
      <c r="SN268" s="38"/>
      <c r="SO268" s="38"/>
      <c r="SP268" s="38"/>
      <c r="SQ268" s="38"/>
      <c r="SR268" s="38"/>
      <c r="SS268" s="38"/>
      <c r="ST268" s="38"/>
      <c r="SU268" s="38"/>
      <c r="SV268" s="38"/>
      <c r="SW268" s="38"/>
      <c r="SX268" s="38"/>
      <c r="SY268" s="38"/>
      <c r="SZ268" s="38"/>
      <c r="TA268" s="38"/>
      <c r="TB268" s="38"/>
      <c r="TC268" s="38"/>
      <c r="TD268" s="38"/>
      <c r="TE268" s="38"/>
      <c r="TF268" s="38"/>
      <c r="TG268" s="38"/>
      <c r="TH268" s="38"/>
      <c r="TI268" s="38"/>
      <c r="TJ268" s="38"/>
      <c r="TK268" s="38"/>
      <c r="TL268" s="38"/>
      <c r="TM268" s="38"/>
      <c r="TN268" s="38"/>
      <c r="TO268" s="38"/>
      <c r="TP268" s="38"/>
      <c r="TQ268" s="38"/>
      <c r="TR268" s="38"/>
      <c r="TS268" s="38"/>
      <c r="TT268" s="38"/>
      <c r="TU268" s="38"/>
      <c r="TV268" s="38"/>
      <c r="TW268" s="38"/>
      <c r="TX268" s="38"/>
      <c r="TY268" s="38"/>
      <c r="TZ268" s="38"/>
      <c r="UA268" s="38"/>
      <c r="UB268" s="38"/>
      <c r="UC268" s="38"/>
      <c r="UD268" s="38"/>
      <c r="UE268" s="38"/>
      <c r="UF268" s="38"/>
      <c r="UG268" s="38"/>
      <c r="UH268" s="38"/>
      <c r="UI268" s="38"/>
      <c r="UJ268" s="38"/>
      <c r="UK268" s="38"/>
      <c r="UL268" s="38"/>
      <c r="UM268" s="38"/>
      <c r="UN268" s="38"/>
      <c r="UO268" s="38"/>
      <c r="UP268" s="38"/>
      <c r="UQ268" s="38"/>
      <c r="UR268" s="38"/>
      <c r="US268" s="38"/>
      <c r="UT268" s="38"/>
      <c r="UU268" s="38"/>
      <c r="UV268" s="38"/>
      <c r="UW268" s="38"/>
      <c r="UX268" s="38"/>
      <c r="UY268" s="38"/>
      <c r="UZ268" s="38"/>
      <c r="VA268" s="38"/>
      <c r="VB268" s="38"/>
      <c r="VC268" s="38"/>
      <c r="VD268" s="38"/>
      <c r="VE268" s="38"/>
      <c r="VF268" s="38"/>
      <c r="VG268" s="38"/>
      <c r="VH268" s="38"/>
      <c r="VI268" s="38"/>
      <c r="VJ268" s="38"/>
      <c r="VK268" s="38"/>
      <c r="VL268" s="38"/>
      <c r="VM268" s="38"/>
      <c r="VN268" s="38"/>
      <c r="VO268" s="38"/>
      <c r="VP268" s="38"/>
      <c r="VQ268" s="38"/>
      <c r="VR268" s="38"/>
      <c r="VS268" s="38"/>
      <c r="VT268" s="38"/>
      <c r="VU268" s="38"/>
      <c r="VV268" s="38"/>
      <c r="VW268" s="38"/>
      <c r="VX268" s="38"/>
      <c r="VY268" s="38"/>
      <c r="VZ268" s="38"/>
      <c r="WA268" s="38"/>
      <c r="WB268" s="38"/>
      <c r="WC268" s="38"/>
      <c r="WD268" s="38"/>
      <c r="WE268" s="38"/>
      <c r="WF268" s="38"/>
      <c r="WG268" s="38"/>
      <c r="WH268" s="38"/>
      <c r="WI268" s="38"/>
      <c r="WJ268" s="38"/>
      <c r="WK268" s="38"/>
      <c r="WL268" s="38"/>
      <c r="WM268" s="38"/>
      <c r="WN268" s="38"/>
      <c r="WO268" s="38"/>
      <c r="WP268" s="38"/>
      <c r="WQ268" s="38"/>
      <c r="WR268" s="38"/>
      <c r="WS268" s="38"/>
      <c r="WT268" s="38"/>
      <c r="WU268" s="38"/>
      <c r="WV268" s="38"/>
      <c r="WW268" s="38"/>
      <c r="WX268" s="38"/>
      <c r="WY268" s="38"/>
      <c r="WZ268" s="38"/>
      <c r="XA268" s="38"/>
      <c r="XB268" s="38"/>
      <c r="XC268" s="38"/>
      <c r="XD268" s="38"/>
      <c r="XE268" s="38"/>
      <c r="XF268" s="38"/>
      <c r="XG268" s="38"/>
      <c r="XH268" s="38"/>
      <c r="XI268" s="38"/>
      <c r="XJ268" s="38"/>
      <c r="XK268" s="38"/>
      <c r="XL268" s="38"/>
      <c r="XM268" s="38"/>
      <c r="XN268" s="38"/>
      <c r="XO268" s="38"/>
      <c r="XP268" s="38"/>
      <c r="XQ268" s="38"/>
      <c r="XR268" s="38"/>
      <c r="XS268" s="38"/>
      <c r="XT268" s="38"/>
      <c r="XU268" s="38"/>
      <c r="XV268" s="38"/>
      <c r="XW268" s="38"/>
      <c r="XX268" s="38"/>
      <c r="XY268" s="38"/>
      <c r="XZ268" s="38"/>
      <c r="YA268" s="38"/>
      <c r="YB268" s="38"/>
      <c r="YC268" s="38"/>
      <c r="YD268" s="38"/>
      <c r="YE268" s="38"/>
      <c r="YF268" s="38"/>
      <c r="YG268" s="38"/>
      <c r="YH268" s="38"/>
      <c r="YI268" s="38"/>
      <c r="YJ268" s="38"/>
      <c r="YK268" s="38"/>
      <c r="YL268" s="38"/>
      <c r="YM268" s="38"/>
      <c r="YN268" s="38"/>
      <c r="YO268" s="38"/>
      <c r="YP268" s="38"/>
      <c r="YQ268" s="38"/>
      <c r="YR268" s="38"/>
    </row>
    <row r="269" spans="1:668" s="50" customFormat="1" ht="15.75" x14ac:dyDescent="0.25">
      <c r="A269" s="38"/>
      <c r="B269" s="2"/>
      <c r="C269" s="2"/>
      <c r="D269" s="1"/>
      <c r="E269" s="1"/>
      <c r="F269" s="132"/>
      <c r="G269" s="133"/>
      <c r="H269" s="132"/>
      <c r="I269" s="132"/>
      <c r="J269" s="132"/>
      <c r="K269" s="132"/>
      <c r="L269" s="133"/>
      <c r="O269" s="38"/>
      <c r="P269" s="38"/>
      <c r="Q269" s="38"/>
      <c r="R269" s="38"/>
      <c r="S269" s="38"/>
      <c r="T269" s="38"/>
      <c r="U269" s="38"/>
      <c r="V269" s="38"/>
      <c r="W269" s="38"/>
      <c r="X269" s="38"/>
      <c r="Y269" s="38"/>
      <c r="Z269" s="38"/>
      <c r="AA269" s="38"/>
      <c r="AB269" s="38"/>
      <c r="AC269" s="38"/>
      <c r="AD269" s="38"/>
      <c r="AE269" s="38"/>
      <c r="AF269" s="38"/>
      <c r="AG269" s="38"/>
      <c r="AH269" s="38"/>
      <c r="AI269" s="38"/>
      <c r="AJ269" s="38"/>
      <c r="AK269" s="38"/>
      <c r="AL269" s="38"/>
      <c r="AM269" s="38"/>
      <c r="AN269" s="38"/>
      <c r="AO269" s="38"/>
      <c r="AP269" s="38"/>
      <c r="AQ269" s="38"/>
      <c r="AR269" s="38"/>
      <c r="AS269" s="38"/>
      <c r="AT269" s="38"/>
      <c r="AU269" s="38"/>
      <c r="AV269" s="38"/>
      <c r="AW269" s="38"/>
      <c r="AX269" s="38"/>
      <c r="AY269" s="38"/>
      <c r="AZ269" s="38"/>
      <c r="BA269" s="38"/>
      <c r="BB269" s="38"/>
      <c r="BC269" s="38"/>
      <c r="BD269" s="38"/>
      <c r="BE269" s="38"/>
      <c r="BF269" s="38"/>
      <c r="BG269" s="38"/>
      <c r="BH269" s="38"/>
      <c r="BI269" s="38"/>
      <c r="BJ269" s="38"/>
      <c r="BK269" s="38"/>
      <c r="BL269" s="38"/>
      <c r="BM269" s="38"/>
      <c r="BN269" s="38"/>
      <c r="BO269" s="38"/>
      <c r="BP269" s="38"/>
      <c r="BQ269" s="38"/>
      <c r="BR269" s="38"/>
      <c r="BS269" s="38"/>
      <c r="BT269" s="38"/>
      <c r="BU269" s="38"/>
      <c r="BV269" s="38"/>
      <c r="BW269" s="38"/>
      <c r="BX269" s="38"/>
      <c r="BY269" s="38"/>
      <c r="BZ269" s="38"/>
      <c r="CA269" s="38"/>
      <c r="CB269" s="38"/>
      <c r="CC269" s="38"/>
      <c r="CD269" s="38"/>
      <c r="CE269" s="38"/>
      <c r="CF269" s="38"/>
      <c r="CG269" s="38"/>
      <c r="CH269" s="38"/>
      <c r="CI269" s="38"/>
      <c r="CJ269" s="38"/>
      <c r="CK269" s="38"/>
      <c r="CL269" s="38"/>
      <c r="CM269" s="38"/>
      <c r="CN269" s="38"/>
      <c r="CO269" s="38"/>
      <c r="CP269" s="38"/>
      <c r="CQ269" s="38"/>
      <c r="CR269" s="38"/>
      <c r="CS269" s="38"/>
      <c r="CT269" s="38"/>
      <c r="CU269" s="38"/>
      <c r="CV269" s="38"/>
      <c r="CW269" s="38"/>
      <c r="CX269" s="38"/>
      <c r="CY269" s="38"/>
      <c r="CZ269" s="38"/>
      <c r="DA269" s="38"/>
      <c r="DB269" s="38"/>
      <c r="DC269" s="38"/>
      <c r="DD269" s="38"/>
      <c r="DE269" s="38"/>
      <c r="DF269" s="38"/>
      <c r="DG269" s="38"/>
      <c r="DH269" s="38"/>
      <c r="DI269" s="38"/>
      <c r="DJ269" s="38"/>
      <c r="DK269" s="38"/>
      <c r="DL269" s="38"/>
      <c r="DM269" s="38"/>
      <c r="DN269" s="38"/>
      <c r="DO269" s="38"/>
      <c r="DP269" s="38"/>
      <c r="DQ269" s="38"/>
      <c r="DR269" s="38"/>
      <c r="DS269" s="38"/>
      <c r="DT269" s="38"/>
      <c r="DU269" s="38"/>
      <c r="DV269" s="38"/>
      <c r="DW269" s="38"/>
      <c r="DX269" s="38"/>
      <c r="DY269" s="38"/>
      <c r="DZ269" s="38"/>
      <c r="EA269" s="38"/>
      <c r="EB269" s="38"/>
      <c r="EC269" s="38"/>
      <c r="ED269" s="38"/>
      <c r="EE269" s="38"/>
      <c r="EF269" s="38"/>
      <c r="EG269" s="38"/>
      <c r="EH269" s="38"/>
      <c r="EI269" s="38"/>
      <c r="EJ269" s="38"/>
      <c r="EK269" s="38"/>
      <c r="EL269" s="38"/>
      <c r="EM269" s="38"/>
      <c r="EN269" s="38"/>
      <c r="EO269" s="38"/>
      <c r="EP269" s="38"/>
      <c r="EQ269" s="38"/>
      <c r="ER269" s="38"/>
      <c r="ES269" s="38"/>
      <c r="ET269" s="38"/>
      <c r="EU269" s="38"/>
      <c r="EV269" s="38"/>
      <c r="EW269" s="38"/>
      <c r="EX269" s="38"/>
      <c r="EY269" s="38"/>
      <c r="EZ269" s="38"/>
      <c r="FA269" s="38"/>
      <c r="FB269" s="38"/>
      <c r="FC269" s="38"/>
      <c r="FD269" s="38"/>
      <c r="FE269" s="38"/>
      <c r="FF269" s="38"/>
      <c r="FG269" s="38"/>
      <c r="FH269" s="38"/>
      <c r="FI269" s="38"/>
      <c r="FJ269" s="38"/>
      <c r="FK269" s="38"/>
      <c r="FL269" s="38"/>
      <c r="FM269" s="38"/>
      <c r="FN269" s="38"/>
      <c r="FO269" s="38"/>
      <c r="FP269" s="38"/>
      <c r="FQ269" s="38"/>
      <c r="FR269" s="38"/>
      <c r="FS269" s="38"/>
      <c r="FT269" s="38"/>
      <c r="FU269" s="38"/>
      <c r="FV269" s="38"/>
      <c r="FW269" s="38"/>
      <c r="FX269" s="38"/>
      <c r="FY269" s="38"/>
      <c r="FZ269" s="38"/>
      <c r="GA269" s="38"/>
      <c r="GB269" s="38"/>
      <c r="GC269" s="38"/>
      <c r="GD269" s="38"/>
      <c r="GE269" s="38"/>
      <c r="GF269" s="38"/>
      <c r="GG269" s="38"/>
      <c r="GH269" s="38"/>
      <c r="GI269" s="38"/>
      <c r="GJ269" s="38"/>
      <c r="GK269" s="38"/>
      <c r="GL269" s="38"/>
      <c r="GM269" s="38"/>
      <c r="GN269" s="38"/>
      <c r="GO269" s="38"/>
      <c r="GP269" s="38"/>
      <c r="GQ269" s="38"/>
      <c r="GR269" s="38"/>
      <c r="GS269" s="38"/>
      <c r="GT269" s="38"/>
      <c r="GU269" s="38"/>
      <c r="GV269" s="38"/>
      <c r="GW269" s="38"/>
      <c r="GX269" s="38"/>
      <c r="GY269" s="38"/>
      <c r="GZ269" s="38"/>
      <c r="HA269" s="38"/>
      <c r="HB269" s="38"/>
      <c r="HC269" s="38"/>
      <c r="HD269" s="38"/>
      <c r="HE269" s="38"/>
      <c r="HF269" s="38"/>
      <c r="HG269" s="38"/>
      <c r="HH269" s="38"/>
      <c r="HI269" s="38"/>
      <c r="HJ269" s="38"/>
      <c r="HK269" s="38"/>
      <c r="HL269" s="38"/>
      <c r="HM269" s="38"/>
      <c r="HN269" s="38"/>
      <c r="HO269" s="38"/>
      <c r="HP269" s="38"/>
      <c r="HQ269" s="38"/>
      <c r="HR269" s="38"/>
      <c r="HS269" s="38"/>
      <c r="HT269" s="38"/>
      <c r="HU269" s="38"/>
      <c r="HV269" s="38"/>
      <c r="HW269" s="38"/>
      <c r="HX269" s="38"/>
      <c r="HY269" s="38"/>
      <c r="HZ269" s="38"/>
      <c r="IA269" s="38"/>
      <c r="IB269" s="38"/>
      <c r="IC269" s="38"/>
      <c r="ID269" s="38"/>
      <c r="IE269" s="38"/>
      <c r="IF269" s="38"/>
      <c r="IG269" s="38"/>
      <c r="IH269" s="38"/>
      <c r="II269" s="38"/>
      <c r="IJ269" s="38"/>
      <c r="IK269" s="38"/>
      <c r="IL269" s="38"/>
      <c r="IM269" s="38"/>
      <c r="IN269" s="38"/>
      <c r="IO269" s="38"/>
      <c r="IP269" s="38"/>
      <c r="IQ269" s="38"/>
      <c r="IR269" s="38"/>
      <c r="IS269" s="38"/>
      <c r="IT269" s="38"/>
      <c r="IU269" s="38"/>
      <c r="IV269" s="38"/>
      <c r="IW269" s="38"/>
      <c r="IX269" s="38"/>
      <c r="IY269" s="38"/>
      <c r="IZ269" s="38"/>
      <c r="JA269" s="38"/>
      <c r="JB269" s="38"/>
      <c r="JC269" s="38"/>
      <c r="JD269" s="38"/>
      <c r="JE269" s="38"/>
      <c r="JF269" s="38"/>
      <c r="JG269" s="38"/>
      <c r="JH269" s="38"/>
      <c r="JI269" s="38"/>
      <c r="JJ269" s="38"/>
      <c r="JK269" s="38"/>
      <c r="JL269" s="38"/>
      <c r="JM269" s="38"/>
      <c r="JN269" s="38"/>
      <c r="JO269" s="38"/>
      <c r="JP269" s="38"/>
      <c r="JQ269" s="38"/>
      <c r="JR269" s="38"/>
      <c r="JS269" s="38"/>
      <c r="JT269" s="38"/>
      <c r="JU269" s="38"/>
      <c r="JV269" s="38"/>
      <c r="JW269" s="38"/>
      <c r="JX269" s="38"/>
      <c r="JY269" s="38"/>
      <c r="JZ269" s="38"/>
      <c r="KA269" s="38"/>
      <c r="KB269" s="38"/>
      <c r="KC269" s="38"/>
      <c r="KD269" s="38"/>
      <c r="KE269" s="38"/>
      <c r="KF269" s="38"/>
      <c r="KG269" s="38"/>
      <c r="KH269" s="38"/>
      <c r="KI269" s="38"/>
      <c r="KJ269" s="38"/>
      <c r="KK269" s="38"/>
      <c r="KL269" s="38"/>
      <c r="KM269" s="38"/>
      <c r="KN269" s="38"/>
      <c r="KO269" s="38"/>
      <c r="KP269" s="38"/>
      <c r="KQ269" s="38"/>
      <c r="KR269" s="38"/>
      <c r="KS269" s="38"/>
      <c r="KT269" s="38"/>
      <c r="KU269" s="38"/>
      <c r="KV269" s="38"/>
      <c r="KW269" s="38"/>
      <c r="KX269" s="38"/>
      <c r="KY269" s="38"/>
      <c r="KZ269" s="38"/>
      <c r="LA269" s="38"/>
      <c r="LB269" s="38"/>
      <c r="LC269" s="38"/>
      <c r="LD269" s="38"/>
      <c r="LE269" s="38"/>
      <c r="LF269" s="38"/>
      <c r="LG269" s="38"/>
      <c r="LH269" s="38"/>
      <c r="LI269" s="38"/>
      <c r="LJ269" s="38"/>
      <c r="LK269" s="38"/>
      <c r="LL269" s="38"/>
      <c r="LM269" s="38"/>
      <c r="LN269" s="38"/>
      <c r="LO269" s="38"/>
      <c r="LP269" s="38"/>
      <c r="LQ269" s="38"/>
      <c r="LR269" s="38"/>
      <c r="LS269" s="38"/>
      <c r="LT269" s="38"/>
      <c r="LU269" s="38"/>
      <c r="LV269" s="38"/>
      <c r="LW269" s="38"/>
      <c r="LX269" s="38"/>
      <c r="LY269" s="38"/>
      <c r="LZ269" s="38"/>
      <c r="MA269" s="38"/>
      <c r="MB269" s="38"/>
      <c r="MC269" s="38"/>
      <c r="MD269" s="38"/>
      <c r="ME269" s="38"/>
      <c r="MF269" s="38"/>
      <c r="MG269" s="38"/>
      <c r="MH269" s="38"/>
      <c r="MI269" s="38"/>
      <c r="MJ269" s="38"/>
      <c r="MK269" s="38"/>
      <c r="ML269" s="38"/>
      <c r="MM269" s="38"/>
      <c r="MN269" s="38"/>
      <c r="MO269" s="38"/>
      <c r="MP269" s="38"/>
      <c r="MQ269" s="38"/>
      <c r="MR269" s="38"/>
      <c r="MS269" s="38"/>
      <c r="MT269" s="38"/>
      <c r="MU269" s="38"/>
      <c r="MV269" s="38"/>
      <c r="MW269" s="38"/>
      <c r="MX269" s="38"/>
      <c r="MY269" s="38"/>
      <c r="MZ269" s="38"/>
      <c r="NA269" s="38"/>
      <c r="NB269" s="38"/>
      <c r="NC269" s="38"/>
      <c r="ND269" s="38"/>
      <c r="NE269" s="38"/>
      <c r="NF269" s="38"/>
      <c r="NG269" s="38"/>
      <c r="NH269" s="38"/>
      <c r="NI269" s="38"/>
      <c r="NJ269" s="38"/>
      <c r="NK269" s="38"/>
      <c r="NL269" s="38"/>
      <c r="NM269" s="38"/>
      <c r="NN269" s="38"/>
      <c r="NO269" s="38"/>
      <c r="NP269" s="38"/>
      <c r="NQ269" s="38"/>
      <c r="NR269" s="38"/>
      <c r="NS269" s="38"/>
      <c r="NT269" s="38"/>
      <c r="NU269" s="38"/>
      <c r="NV269" s="38"/>
      <c r="NW269" s="38"/>
      <c r="NX269" s="38"/>
      <c r="NY269" s="38"/>
      <c r="NZ269" s="38"/>
      <c r="OA269" s="38"/>
      <c r="OB269" s="38"/>
      <c r="OC269" s="38"/>
      <c r="OD269" s="38"/>
      <c r="OE269" s="38"/>
      <c r="OF269" s="38"/>
      <c r="OG269" s="38"/>
      <c r="OH269" s="38"/>
      <c r="OI269" s="38"/>
      <c r="OJ269" s="38"/>
      <c r="OK269" s="38"/>
      <c r="OL269" s="38"/>
      <c r="OM269" s="38"/>
      <c r="ON269" s="38"/>
      <c r="OO269" s="38"/>
      <c r="OP269" s="38"/>
      <c r="OQ269" s="38"/>
      <c r="OR269" s="38"/>
      <c r="OS269" s="38"/>
      <c r="OT269" s="38"/>
      <c r="OU269" s="38"/>
      <c r="OV269" s="38"/>
      <c r="OW269" s="38"/>
      <c r="OX269" s="38"/>
      <c r="OY269" s="38"/>
      <c r="OZ269" s="38"/>
      <c r="PA269" s="38"/>
      <c r="PB269" s="38"/>
      <c r="PC269" s="38"/>
      <c r="PD269" s="38"/>
      <c r="PE269" s="38"/>
      <c r="PF269" s="38"/>
      <c r="PG269" s="38"/>
      <c r="PH269" s="38"/>
      <c r="PI269" s="38"/>
      <c r="PJ269" s="38"/>
      <c r="PK269" s="38"/>
      <c r="PL269" s="38"/>
      <c r="PM269" s="38"/>
      <c r="PN269" s="38"/>
      <c r="PO269" s="38"/>
      <c r="PP269" s="38"/>
      <c r="PQ269" s="38"/>
      <c r="PR269" s="38"/>
      <c r="PS269" s="38"/>
      <c r="PT269" s="38"/>
      <c r="PU269" s="38"/>
      <c r="PV269" s="38"/>
      <c r="PW269" s="38"/>
      <c r="PX269" s="38"/>
      <c r="PY269" s="38"/>
      <c r="PZ269" s="38"/>
      <c r="QA269" s="38"/>
      <c r="QB269" s="38"/>
      <c r="QC269" s="38"/>
      <c r="QD269" s="38"/>
      <c r="QE269" s="38"/>
      <c r="QF269" s="38"/>
      <c r="QG269" s="38"/>
      <c r="QH269" s="38"/>
      <c r="QI269" s="38"/>
      <c r="QJ269" s="38"/>
      <c r="QK269" s="38"/>
      <c r="QL269" s="38"/>
      <c r="QM269" s="38"/>
      <c r="QN269" s="38"/>
      <c r="QO269" s="38"/>
      <c r="QP269" s="38"/>
      <c r="QQ269" s="38"/>
      <c r="QR269" s="38"/>
      <c r="QS269" s="38"/>
      <c r="QT269" s="38"/>
      <c r="QU269" s="38"/>
      <c r="QV269" s="38"/>
      <c r="QW269" s="38"/>
      <c r="QX269" s="38"/>
      <c r="QY269" s="38"/>
      <c r="QZ269" s="38"/>
      <c r="RA269" s="38"/>
      <c r="RB269" s="38"/>
      <c r="RC269" s="38"/>
      <c r="RD269" s="38"/>
      <c r="RE269" s="38"/>
      <c r="RF269" s="38"/>
      <c r="RG269" s="38"/>
      <c r="RH269" s="38"/>
      <c r="RI269" s="38"/>
      <c r="RJ269" s="38"/>
      <c r="RK269" s="38"/>
      <c r="RL269" s="38"/>
      <c r="RM269" s="38"/>
      <c r="RN269" s="38"/>
      <c r="RO269" s="38"/>
      <c r="RP269" s="38"/>
      <c r="RQ269" s="38"/>
      <c r="RR269" s="38"/>
      <c r="RS269" s="38"/>
      <c r="RT269" s="38"/>
      <c r="RU269" s="38"/>
      <c r="RV269" s="38"/>
      <c r="RW269" s="38"/>
      <c r="RX269" s="38"/>
      <c r="RY269" s="38"/>
      <c r="RZ269" s="38"/>
      <c r="SA269" s="38"/>
      <c r="SB269" s="38"/>
      <c r="SC269" s="38"/>
      <c r="SD269" s="38"/>
      <c r="SE269" s="38"/>
      <c r="SF269" s="38"/>
      <c r="SG269" s="38"/>
      <c r="SH269" s="38"/>
      <c r="SI269" s="38"/>
      <c r="SJ269" s="38"/>
      <c r="SK269" s="38"/>
      <c r="SL269" s="38"/>
      <c r="SM269" s="38"/>
      <c r="SN269" s="38"/>
      <c r="SO269" s="38"/>
      <c r="SP269" s="38"/>
      <c r="SQ269" s="38"/>
      <c r="SR269" s="38"/>
      <c r="SS269" s="38"/>
      <c r="ST269" s="38"/>
      <c r="SU269" s="38"/>
      <c r="SV269" s="38"/>
      <c r="SW269" s="38"/>
      <c r="SX269" s="38"/>
      <c r="SY269" s="38"/>
      <c r="SZ269" s="38"/>
      <c r="TA269" s="38"/>
      <c r="TB269" s="38"/>
      <c r="TC269" s="38"/>
      <c r="TD269" s="38"/>
      <c r="TE269" s="38"/>
      <c r="TF269" s="38"/>
      <c r="TG269" s="38"/>
      <c r="TH269" s="38"/>
      <c r="TI269" s="38"/>
      <c r="TJ269" s="38"/>
      <c r="TK269" s="38"/>
      <c r="TL269" s="38"/>
      <c r="TM269" s="38"/>
      <c r="TN269" s="38"/>
      <c r="TO269" s="38"/>
      <c r="TP269" s="38"/>
      <c r="TQ269" s="38"/>
      <c r="TR269" s="38"/>
      <c r="TS269" s="38"/>
      <c r="TT269" s="38"/>
      <c r="TU269" s="38"/>
      <c r="TV269" s="38"/>
      <c r="TW269" s="38"/>
      <c r="TX269" s="38"/>
      <c r="TY269" s="38"/>
      <c r="TZ269" s="38"/>
      <c r="UA269" s="38"/>
      <c r="UB269" s="38"/>
      <c r="UC269" s="38"/>
      <c r="UD269" s="38"/>
      <c r="UE269" s="38"/>
      <c r="UF269" s="38"/>
      <c r="UG269" s="38"/>
      <c r="UH269" s="38"/>
      <c r="UI269" s="38"/>
      <c r="UJ269" s="38"/>
      <c r="UK269" s="38"/>
      <c r="UL269" s="38"/>
      <c r="UM269" s="38"/>
      <c r="UN269" s="38"/>
      <c r="UO269" s="38"/>
      <c r="UP269" s="38"/>
      <c r="UQ269" s="38"/>
      <c r="UR269" s="38"/>
      <c r="US269" s="38"/>
      <c r="UT269" s="38"/>
      <c r="UU269" s="38"/>
      <c r="UV269" s="38"/>
      <c r="UW269" s="38"/>
      <c r="UX269" s="38"/>
      <c r="UY269" s="38"/>
      <c r="UZ269" s="38"/>
      <c r="VA269" s="38"/>
      <c r="VB269" s="38"/>
      <c r="VC269" s="38"/>
      <c r="VD269" s="38"/>
      <c r="VE269" s="38"/>
      <c r="VF269" s="38"/>
      <c r="VG269" s="38"/>
      <c r="VH269" s="38"/>
      <c r="VI269" s="38"/>
      <c r="VJ269" s="38"/>
      <c r="VK269" s="38"/>
      <c r="VL269" s="38"/>
      <c r="VM269" s="38"/>
      <c r="VN269" s="38"/>
      <c r="VO269" s="38"/>
      <c r="VP269" s="38"/>
      <c r="VQ269" s="38"/>
      <c r="VR269" s="38"/>
      <c r="VS269" s="38"/>
      <c r="VT269" s="38"/>
      <c r="VU269" s="38"/>
      <c r="VV269" s="38"/>
      <c r="VW269" s="38"/>
      <c r="VX269" s="38"/>
      <c r="VY269" s="38"/>
      <c r="VZ269" s="38"/>
      <c r="WA269" s="38"/>
      <c r="WB269" s="38"/>
      <c r="WC269" s="38"/>
      <c r="WD269" s="38"/>
      <c r="WE269" s="38"/>
      <c r="WF269" s="38"/>
      <c r="WG269" s="38"/>
      <c r="WH269" s="38"/>
      <c r="WI269" s="38"/>
      <c r="WJ269" s="38"/>
      <c r="WK269" s="38"/>
      <c r="WL269" s="38"/>
      <c r="WM269" s="38"/>
      <c r="WN269" s="38"/>
      <c r="WO269" s="38"/>
      <c r="WP269" s="38"/>
      <c r="WQ269" s="38"/>
      <c r="WR269" s="38"/>
      <c r="WS269" s="38"/>
      <c r="WT269" s="38"/>
      <c r="WU269" s="38"/>
      <c r="WV269" s="38"/>
      <c r="WW269" s="38"/>
      <c r="WX269" s="38"/>
      <c r="WY269" s="38"/>
      <c r="WZ269" s="38"/>
      <c r="XA269" s="38"/>
      <c r="XB269" s="38"/>
      <c r="XC269" s="38"/>
      <c r="XD269" s="38"/>
      <c r="XE269" s="38"/>
      <c r="XF269" s="38"/>
      <c r="XG269" s="38"/>
      <c r="XH269" s="38"/>
      <c r="XI269" s="38"/>
      <c r="XJ269" s="38"/>
      <c r="XK269" s="38"/>
      <c r="XL269" s="38"/>
      <c r="XM269" s="38"/>
      <c r="XN269" s="38"/>
      <c r="XO269" s="38"/>
      <c r="XP269" s="38"/>
      <c r="XQ269" s="38"/>
      <c r="XR269" s="38"/>
      <c r="XS269" s="38"/>
      <c r="XT269" s="38"/>
      <c r="XU269" s="38"/>
      <c r="XV269" s="38"/>
      <c r="XW269" s="38"/>
      <c r="XX269" s="38"/>
      <c r="XY269" s="38"/>
      <c r="XZ269" s="38"/>
      <c r="YA269" s="38"/>
      <c r="YB269" s="38"/>
      <c r="YC269" s="38"/>
      <c r="YD269" s="38"/>
      <c r="YE269" s="38"/>
      <c r="YF269" s="38"/>
      <c r="YG269" s="38"/>
      <c r="YH269" s="38"/>
      <c r="YI269" s="38"/>
      <c r="YJ269" s="38"/>
      <c r="YK269" s="38"/>
      <c r="YL269" s="38"/>
      <c r="YM269" s="38"/>
      <c r="YN269" s="38"/>
      <c r="YO269" s="38"/>
      <c r="YP269" s="38"/>
      <c r="YQ269" s="38"/>
      <c r="YR269" s="38"/>
    </row>
    <row r="270" spans="1:668" s="50" customFormat="1" ht="15.75" x14ac:dyDescent="0.25">
      <c r="A270" s="38"/>
      <c r="B270" s="2"/>
      <c r="C270" s="2"/>
      <c r="D270" s="1"/>
      <c r="E270" s="1"/>
      <c r="F270" s="132"/>
      <c r="G270" s="133"/>
      <c r="H270" s="132"/>
      <c r="I270" s="132"/>
      <c r="J270" s="132"/>
      <c r="K270" s="132"/>
      <c r="L270" s="133"/>
      <c r="O270" s="38"/>
      <c r="P270" s="38"/>
      <c r="Q270" s="38"/>
      <c r="R270" s="38"/>
      <c r="S270" s="38"/>
      <c r="T270" s="38"/>
      <c r="U270" s="38"/>
      <c r="V270" s="38"/>
      <c r="W270" s="38"/>
      <c r="X270" s="38"/>
      <c r="Y270" s="38"/>
      <c r="Z270" s="38"/>
      <c r="AA270" s="38"/>
      <c r="AB270" s="38"/>
      <c r="AC270" s="38"/>
      <c r="AD270" s="38"/>
      <c r="AE270" s="38"/>
      <c r="AF270" s="38"/>
      <c r="AG270" s="38"/>
      <c r="AH270" s="38"/>
      <c r="AI270" s="38"/>
      <c r="AJ270" s="38"/>
      <c r="AK270" s="38"/>
      <c r="AL270" s="38"/>
      <c r="AM270" s="38"/>
      <c r="AN270" s="38"/>
      <c r="AO270" s="38"/>
      <c r="AP270" s="38"/>
      <c r="AQ270" s="38"/>
      <c r="AR270" s="38"/>
      <c r="AS270" s="38"/>
      <c r="AT270" s="38"/>
      <c r="AU270" s="38"/>
      <c r="AV270" s="38"/>
      <c r="AW270" s="38"/>
      <c r="AX270" s="38"/>
      <c r="AY270" s="38"/>
      <c r="AZ270" s="38"/>
      <c r="BA270" s="38"/>
      <c r="BB270" s="38"/>
      <c r="BC270" s="38"/>
      <c r="BD270" s="38"/>
      <c r="BE270" s="38"/>
      <c r="BF270" s="38"/>
      <c r="BG270" s="38"/>
      <c r="BH270" s="38"/>
      <c r="BI270" s="38"/>
      <c r="BJ270" s="38"/>
      <c r="BK270" s="38"/>
      <c r="BL270" s="38"/>
      <c r="BM270" s="38"/>
      <c r="BN270" s="38"/>
      <c r="BO270" s="38"/>
      <c r="BP270" s="38"/>
      <c r="BQ270" s="38"/>
      <c r="BR270" s="38"/>
      <c r="BS270" s="38"/>
      <c r="BT270" s="38"/>
      <c r="BU270" s="38"/>
      <c r="BV270" s="38"/>
      <c r="BW270" s="38"/>
      <c r="BX270" s="38"/>
      <c r="BY270" s="38"/>
      <c r="BZ270" s="38"/>
      <c r="CA270" s="38"/>
      <c r="CB270" s="38"/>
      <c r="CC270" s="38"/>
      <c r="CD270" s="38"/>
      <c r="CE270" s="38"/>
      <c r="CF270" s="38"/>
      <c r="CG270" s="38"/>
      <c r="CH270" s="38"/>
      <c r="CI270" s="38"/>
      <c r="CJ270" s="38"/>
      <c r="CK270" s="38"/>
      <c r="CL270" s="38"/>
      <c r="CM270" s="38"/>
      <c r="CN270" s="38"/>
      <c r="CO270" s="38"/>
      <c r="CP270" s="38"/>
      <c r="CQ270" s="38"/>
      <c r="CR270" s="38"/>
      <c r="CS270" s="38"/>
      <c r="CT270" s="38"/>
      <c r="CU270" s="38"/>
      <c r="CV270" s="38"/>
      <c r="CW270" s="38"/>
      <c r="CX270" s="38"/>
      <c r="CY270" s="38"/>
      <c r="CZ270" s="38"/>
      <c r="DA270" s="38"/>
      <c r="DB270" s="38"/>
      <c r="DC270" s="38"/>
      <c r="DD270" s="38"/>
      <c r="DE270" s="38"/>
      <c r="DF270" s="38"/>
      <c r="DG270" s="38"/>
      <c r="DH270" s="38"/>
      <c r="DI270" s="38"/>
      <c r="DJ270" s="38"/>
      <c r="DK270" s="38"/>
      <c r="DL270" s="38"/>
      <c r="DM270" s="38"/>
      <c r="DN270" s="38"/>
      <c r="DO270" s="38"/>
      <c r="DP270" s="38"/>
      <c r="DQ270" s="38"/>
      <c r="DR270" s="38"/>
      <c r="DS270" s="38"/>
      <c r="DT270" s="38"/>
      <c r="DU270" s="38"/>
      <c r="DV270" s="38"/>
      <c r="DW270" s="38"/>
      <c r="DX270" s="38"/>
      <c r="DY270" s="38"/>
      <c r="DZ270" s="38"/>
      <c r="EA270" s="38"/>
      <c r="EB270" s="38"/>
      <c r="EC270" s="38"/>
      <c r="ED270" s="38"/>
      <c r="EE270" s="38"/>
      <c r="EF270" s="38"/>
      <c r="EG270" s="38"/>
      <c r="EH270" s="38"/>
      <c r="EI270" s="38"/>
      <c r="EJ270" s="38"/>
      <c r="EK270" s="38"/>
      <c r="EL270" s="38"/>
      <c r="EM270" s="38"/>
      <c r="EN270" s="38"/>
      <c r="EO270" s="38"/>
      <c r="EP270" s="38"/>
      <c r="EQ270" s="38"/>
      <c r="ER270" s="38"/>
      <c r="ES270" s="38"/>
      <c r="ET270" s="38"/>
      <c r="EU270" s="38"/>
      <c r="EV270" s="38"/>
      <c r="EW270" s="38"/>
      <c r="EX270" s="38"/>
      <c r="EY270" s="38"/>
      <c r="EZ270" s="38"/>
      <c r="FA270" s="38"/>
      <c r="FB270" s="38"/>
      <c r="FC270" s="38"/>
      <c r="FD270" s="38"/>
      <c r="FE270" s="38"/>
      <c r="FF270" s="38"/>
      <c r="FG270" s="38"/>
      <c r="FH270" s="38"/>
      <c r="FI270" s="38"/>
      <c r="FJ270" s="38"/>
      <c r="FK270" s="38"/>
      <c r="FL270" s="38"/>
      <c r="FM270" s="38"/>
      <c r="FN270" s="38"/>
      <c r="FO270" s="38"/>
      <c r="FP270" s="38"/>
      <c r="FQ270" s="38"/>
      <c r="FR270" s="38"/>
      <c r="FS270" s="38"/>
      <c r="FT270" s="38"/>
      <c r="FU270" s="38"/>
      <c r="FV270" s="38"/>
      <c r="FW270" s="38"/>
      <c r="FX270" s="38"/>
      <c r="FY270" s="38"/>
      <c r="FZ270" s="38"/>
      <c r="GA270" s="38"/>
      <c r="GB270" s="38"/>
      <c r="GC270" s="38"/>
      <c r="GD270" s="38"/>
      <c r="GE270" s="38"/>
      <c r="GF270" s="38"/>
      <c r="GG270" s="38"/>
      <c r="GH270" s="38"/>
      <c r="GI270" s="38"/>
      <c r="GJ270" s="38"/>
      <c r="GK270" s="38"/>
      <c r="GL270" s="38"/>
      <c r="GM270" s="38"/>
      <c r="GN270" s="38"/>
      <c r="GO270" s="38"/>
      <c r="GP270" s="38"/>
      <c r="GQ270" s="38"/>
      <c r="GR270" s="38"/>
      <c r="GS270" s="38"/>
      <c r="GT270" s="38"/>
      <c r="GU270" s="38"/>
      <c r="GV270" s="38"/>
      <c r="GW270" s="38"/>
      <c r="GX270" s="38"/>
      <c r="GY270" s="38"/>
      <c r="GZ270" s="38"/>
      <c r="HA270" s="38"/>
      <c r="HB270" s="38"/>
      <c r="HC270" s="38"/>
      <c r="HD270" s="38"/>
      <c r="HE270" s="38"/>
      <c r="HF270" s="38"/>
      <c r="HG270" s="38"/>
      <c r="HH270" s="38"/>
      <c r="HI270" s="38"/>
      <c r="HJ270" s="38"/>
      <c r="HK270" s="38"/>
      <c r="HL270" s="38"/>
      <c r="HM270" s="38"/>
      <c r="HN270" s="38"/>
      <c r="HO270" s="38"/>
      <c r="HP270" s="38"/>
      <c r="HQ270" s="38"/>
      <c r="HR270" s="38"/>
      <c r="HS270" s="38"/>
      <c r="HT270" s="38"/>
      <c r="HU270" s="38"/>
      <c r="HV270" s="38"/>
      <c r="HW270" s="38"/>
      <c r="HX270" s="38"/>
      <c r="HY270" s="38"/>
      <c r="HZ270" s="38"/>
      <c r="IA270" s="38"/>
      <c r="IB270" s="38"/>
      <c r="IC270" s="38"/>
      <c r="ID270" s="38"/>
      <c r="IE270" s="38"/>
      <c r="IF270" s="38"/>
      <c r="IG270" s="38"/>
      <c r="IH270" s="38"/>
      <c r="II270" s="38"/>
      <c r="IJ270" s="38"/>
      <c r="IK270" s="38"/>
      <c r="IL270" s="38"/>
      <c r="IM270" s="38"/>
      <c r="IN270" s="38"/>
      <c r="IO270" s="38"/>
      <c r="IP270" s="38"/>
      <c r="IQ270" s="38"/>
      <c r="IR270" s="38"/>
      <c r="IS270" s="38"/>
      <c r="IT270" s="38"/>
      <c r="IU270" s="38"/>
      <c r="IV270" s="38"/>
      <c r="IW270" s="38"/>
      <c r="IX270" s="38"/>
      <c r="IY270" s="38"/>
      <c r="IZ270" s="38"/>
      <c r="JA270" s="38"/>
      <c r="JB270" s="38"/>
      <c r="JC270" s="38"/>
      <c r="JD270" s="38"/>
      <c r="JE270" s="38"/>
      <c r="JF270" s="38"/>
      <c r="JG270" s="38"/>
      <c r="JH270" s="38"/>
      <c r="JI270" s="38"/>
      <c r="JJ270" s="38"/>
      <c r="JK270" s="38"/>
      <c r="JL270" s="38"/>
      <c r="JM270" s="38"/>
      <c r="JN270" s="38"/>
      <c r="JO270" s="38"/>
      <c r="JP270" s="38"/>
      <c r="JQ270" s="38"/>
      <c r="JR270" s="38"/>
      <c r="JS270" s="38"/>
      <c r="JT270" s="38"/>
      <c r="JU270" s="38"/>
      <c r="JV270" s="38"/>
      <c r="JW270" s="38"/>
      <c r="JX270" s="38"/>
      <c r="JY270" s="38"/>
      <c r="JZ270" s="38"/>
      <c r="KA270" s="38"/>
      <c r="KB270" s="38"/>
      <c r="KC270" s="38"/>
      <c r="KD270" s="38"/>
      <c r="KE270" s="38"/>
      <c r="KF270" s="38"/>
      <c r="KG270" s="38"/>
      <c r="KH270" s="38"/>
      <c r="KI270" s="38"/>
      <c r="KJ270" s="38"/>
      <c r="KK270" s="38"/>
      <c r="KL270" s="38"/>
      <c r="KM270" s="38"/>
      <c r="KN270" s="38"/>
      <c r="KO270" s="38"/>
      <c r="KP270" s="38"/>
      <c r="KQ270" s="38"/>
      <c r="KR270" s="38"/>
      <c r="KS270" s="38"/>
      <c r="KT270" s="38"/>
      <c r="KU270" s="38"/>
      <c r="KV270" s="38"/>
      <c r="KW270" s="38"/>
      <c r="KX270" s="38"/>
      <c r="KY270" s="38"/>
      <c r="KZ270" s="38"/>
      <c r="LA270" s="38"/>
      <c r="LB270" s="38"/>
      <c r="LC270" s="38"/>
      <c r="LD270" s="38"/>
      <c r="LE270" s="38"/>
      <c r="LF270" s="38"/>
      <c r="LG270" s="38"/>
      <c r="LH270" s="38"/>
      <c r="LI270" s="38"/>
      <c r="LJ270" s="38"/>
      <c r="LK270" s="38"/>
      <c r="LL270" s="38"/>
      <c r="LM270" s="38"/>
      <c r="LN270" s="38"/>
      <c r="LO270" s="38"/>
      <c r="LP270" s="38"/>
      <c r="LQ270" s="38"/>
      <c r="LR270" s="38"/>
      <c r="LS270" s="38"/>
      <c r="LT270" s="38"/>
      <c r="LU270" s="38"/>
      <c r="LV270" s="38"/>
      <c r="LW270" s="38"/>
      <c r="LX270" s="38"/>
      <c r="LY270" s="38"/>
      <c r="LZ270" s="38"/>
      <c r="MA270" s="38"/>
      <c r="MB270" s="38"/>
      <c r="MC270" s="38"/>
      <c r="MD270" s="38"/>
      <c r="ME270" s="38"/>
      <c r="MF270" s="38"/>
      <c r="MG270" s="38"/>
      <c r="MH270" s="38"/>
      <c r="MI270" s="38"/>
      <c r="MJ270" s="38"/>
      <c r="MK270" s="38"/>
      <c r="ML270" s="38"/>
      <c r="MM270" s="38"/>
      <c r="MN270" s="38"/>
      <c r="MO270" s="38"/>
      <c r="MP270" s="38"/>
      <c r="MQ270" s="38"/>
      <c r="MR270" s="38"/>
      <c r="MS270" s="38"/>
      <c r="MT270" s="38"/>
      <c r="MU270" s="38"/>
      <c r="MV270" s="38"/>
      <c r="MW270" s="38"/>
      <c r="MX270" s="38"/>
      <c r="MY270" s="38"/>
      <c r="MZ270" s="38"/>
      <c r="NA270" s="38"/>
      <c r="NB270" s="38"/>
      <c r="NC270" s="38"/>
      <c r="ND270" s="38"/>
      <c r="NE270" s="38"/>
      <c r="NF270" s="38"/>
      <c r="NG270" s="38"/>
      <c r="NH270" s="38"/>
      <c r="NI270" s="38"/>
      <c r="NJ270" s="38"/>
      <c r="NK270" s="38"/>
      <c r="NL270" s="38"/>
      <c r="NM270" s="38"/>
      <c r="NN270" s="38"/>
      <c r="NO270" s="38"/>
      <c r="NP270" s="38"/>
      <c r="NQ270" s="38"/>
      <c r="NR270" s="38"/>
      <c r="NS270" s="38"/>
      <c r="NT270" s="38"/>
      <c r="NU270" s="38"/>
      <c r="NV270" s="38"/>
      <c r="NW270" s="38"/>
      <c r="NX270" s="38"/>
      <c r="NY270" s="38"/>
      <c r="NZ270" s="38"/>
      <c r="OA270" s="38"/>
      <c r="OB270" s="38"/>
      <c r="OC270" s="38"/>
      <c r="OD270" s="38"/>
      <c r="OE270" s="38"/>
      <c r="OF270" s="38"/>
      <c r="OG270" s="38"/>
      <c r="OH270" s="38"/>
      <c r="OI270" s="38"/>
      <c r="OJ270" s="38"/>
      <c r="OK270" s="38"/>
      <c r="OL270" s="38"/>
      <c r="OM270" s="38"/>
      <c r="ON270" s="38"/>
      <c r="OO270" s="38"/>
      <c r="OP270" s="38"/>
      <c r="OQ270" s="38"/>
      <c r="OR270" s="38"/>
      <c r="OS270" s="38"/>
      <c r="OT270" s="38"/>
      <c r="OU270" s="38"/>
      <c r="OV270" s="38"/>
      <c r="OW270" s="38"/>
      <c r="OX270" s="38"/>
      <c r="OY270" s="38"/>
      <c r="OZ270" s="38"/>
      <c r="PA270" s="38"/>
      <c r="PB270" s="38"/>
      <c r="PC270" s="38"/>
      <c r="PD270" s="38"/>
      <c r="PE270" s="38"/>
      <c r="PF270" s="38"/>
      <c r="PG270" s="38"/>
      <c r="PH270" s="38"/>
      <c r="PI270" s="38"/>
      <c r="PJ270" s="38"/>
      <c r="PK270" s="38"/>
      <c r="PL270" s="38"/>
      <c r="PM270" s="38"/>
      <c r="PN270" s="38"/>
      <c r="PO270" s="38"/>
      <c r="PP270" s="38"/>
      <c r="PQ270" s="38"/>
      <c r="PR270" s="38"/>
      <c r="PS270" s="38"/>
      <c r="PT270" s="38"/>
      <c r="PU270" s="38"/>
      <c r="PV270" s="38"/>
      <c r="PW270" s="38"/>
      <c r="PX270" s="38"/>
      <c r="PY270" s="38"/>
      <c r="PZ270" s="38"/>
      <c r="QA270" s="38"/>
      <c r="QB270" s="38"/>
      <c r="QC270" s="38"/>
      <c r="QD270" s="38"/>
      <c r="QE270" s="38"/>
      <c r="QF270" s="38"/>
      <c r="QG270" s="38"/>
      <c r="QH270" s="38"/>
      <c r="QI270" s="38"/>
      <c r="QJ270" s="38"/>
      <c r="QK270" s="38"/>
      <c r="QL270" s="38"/>
      <c r="QM270" s="38"/>
      <c r="QN270" s="38"/>
      <c r="QO270" s="38"/>
      <c r="QP270" s="38"/>
      <c r="QQ270" s="38"/>
      <c r="QR270" s="38"/>
      <c r="QS270" s="38"/>
      <c r="QT270" s="38"/>
      <c r="QU270" s="38"/>
      <c r="QV270" s="38"/>
      <c r="QW270" s="38"/>
      <c r="QX270" s="38"/>
      <c r="QY270" s="38"/>
      <c r="QZ270" s="38"/>
      <c r="RA270" s="38"/>
      <c r="RB270" s="38"/>
      <c r="RC270" s="38"/>
      <c r="RD270" s="38"/>
      <c r="RE270" s="38"/>
      <c r="RF270" s="38"/>
      <c r="RG270" s="38"/>
      <c r="RH270" s="38"/>
      <c r="RI270" s="38"/>
      <c r="RJ270" s="38"/>
      <c r="RK270" s="38"/>
      <c r="RL270" s="38"/>
      <c r="RM270" s="38"/>
      <c r="RN270" s="38"/>
      <c r="RO270" s="38"/>
      <c r="RP270" s="38"/>
      <c r="RQ270" s="38"/>
      <c r="RR270" s="38"/>
      <c r="RS270" s="38"/>
      <c r="RT270" s="38"/>
      <c r="RU270" s="38"/>
      <c r="RV270" s="38"/>
      <c r="RW270" s="38"/>
      <c r="RX270" s="38"/>
      <c r="RY270" s="38"/>
      <c r="RZ270" s="38"/>
      <c r="SA270" s="38"/>
      <c r="SB270" s="38"/>
      <c r="SC270" s="38"/>
      <c r="SD270" s="38"/>
      <c r="SE270" s="38"/>
      <c r="SF270" s="38"/>
      <c r="SG270" s="38"/>
      <c r="SH270" s="38"/>
      <c r="SI270" s="38"/>
      <c r="SJ270" s="38"/>
      <c r="SK270" s="38"/>
      <c r="SL270" s="38"/>
      <c r="SM270" s="38"/>
      <c r="SN270" s="38"/>
      <c r="SO270" s="38"/>
      <c r="SP270" s="38"/>
      <c r="SQ270" s="38"/>
      <c r="SR270" s="38"/>
      <c r="SS270" s="38"/>
      <c r="ST270" s="38"/>
      <c r="SU270" s="38"/>
      <c r="SV270" s="38"/>
      <c r="SW270" s="38"/>
      <c r="SX270" s="38"/>
      <c r="SY270" s="38"/>
      <c r="SZ270" s="38"/>
      <c r="TA270" s="38"/>
      <c r="TB270" s="38"/>
      <c r="TC270" s="38"/>
      <c r="TD270" s="38"/>
      <c r="TE270" s="38"/>
      <c r="TF270" s="38"/>
      <c r="TG270" s="38"/>
      <c r="TH270" s="38"/>
      <c r="TI270" s="38"/>
      <c r="TJ270" s="38"/>
      <c r="TK270" s="38"/>
      <c r="TL270" s="38"/>
      <c r="TM270" s="38"/>
      <c r="TN270" s="38"/>
      <c r="TO270" s="38"/>
      <c r="TP270" s="38"/>
      <c r="TQ270" s="38"/>
      <c r="TR270" s="38"/>
      <c r="TS270" s="38"/>
      <c r="TT270" s="38"/>
      <c r="TU270" s="38"/>
      <c r="TV270" s="38"/>
      <c r="TW270" s="38"/>
      <c r="TX270" s="38"/>
      <c r="TY270" s="38"/>
      <c r="TZ270" s="38"/>
      <c r="UA270" s="38"/>
      <c r="UB270" s="38"/>
      <c r="UC270" s="38"/>
      <c r="UD270" s="38"/>
      <c r="UE270" s="38"/>
      <c r="UF270" s="38"/>
      <c r="UG270" s="38"/>
      <c r="UH270" s="38"/>
      <c r="UI270" s="38"/>
      <c r="UJ270" s="38"/>
      <c r="UK270" s="38"/>
      <c r="UL270" s="38"/>
      <c r="UM270" s="38"/>
      <c r="UN270" s="38"/>
      <c r="UO270" s="38"/>
      <c r="UP270" s="38"/>
      <c r="UQ270" s="38"/>
      <c r="UR270" s="38"/>
      <c r="US270" s="38"/>
      <c r="UT270" s="38"/>
      <c r="UU270" s="38"/>
      <c r="UV270" s="38"/>
      <c r="UW270" s="38"/>
      <c r="UX270" s="38"/>
      <c r="UY270" s="38"/>
      <c r="UZ270" s="38"/>
      <c r="VA270" s="38"/>
      <c r="VB270" s="38"/>
      <c r="VC270" s="38"/>
      <c r="VD270" s="38"/>
      <c r="VE270" s="38"/>
      <c r="VF270" s="38"/>
      <c r="VG270" s="38"/>
      <c r="VH270" s="38"/>
      <c r="VI270" s="38"/>
      <c r="VJ270" s="38"/>
      <c r="VK270" s="38"/>
      <c r="VL270" s="38"/>
      <c r="VM270" s="38"/>
      <c r="VN270" s="38"/>
      <c r="VO270" s="38"/>
      <c r="VP270" s="38"/>
      <c r="VQ270" s="38"/>
      <c r="VR270" s="38"/>
      <c r="VS270" s="38"/>
      <c r="VT270" s="38"/>
      <c r="VU270" s="38"/>
      <c r="VV270" s="38"/>
      <c r="VW270" s="38"/>
      <c r="VX270" s="38"/>
      <c r="VY270" s="38"/>
      <c r="VZ270" s="38"/>
      <c r="WA270" s="38"/>
      <c r="WB270" s="38"/>
      <c r="WC270" s="38"/>
      <c r="WD270" s="38"/>
      <c r="WE270" s="38"/>
      <c r="WF270" s="38"/>
      <c r="WG270" s="38"/>
      <c r="WH270" s="38"/>
      <c r="WI270" s="38"/>
      <c r="WJ270" s="38"/>
      <c r="WK270" s="38"/>
      <c r="WL270" s="38"/>
      <c r="WM270" s="38"/>
      <c r="WN270" s="38"/>
      <c r="WO270" s="38"/>
      <c r="WP270" s="38"/>
      <c r="WQ270" s="38"/>
      <c r="WR270" s="38"/>
      <c r="WS270" s="38"/>
      <c r="WT270" s="38"/>
      <c r="WU270" s="38"/>
      <c r="WV270" s="38"/>
      <c r="WW270" s="38"/>
      <c r="WX270" s="38"/>
      <c r="WY270" s="38"/>
      <c r="WZ270" s="38"/>
      <c r="XA270" s="38"/>
      <c r="XB270" s="38"/>
      <c r="XC270" s="38"/>
      <c r="XD270" s="38"/>
      <c r="XE270" s="38"/>
      <c r="XF270" s="38"/>
      <c r="XG270" s="38"/>
      <c r="XH270" s="38"/>
      <c r="XI270" s="38"/>
      <c r="XJ270" s="38"/>
      <c r="XK270" s="38"/>
      <c r="XL270" s="38"/>
      <c r="XM270" s="38"/>
      <c r="XN270" s="38"/>
      <c r="XO270" s="38"/>
      <c r="XP270" s="38"/>
      <c r="XQ270" s="38"/>
      <c r="XR270" s="38"/>
      <c r="XS270" s="38"/>
      <c r="XT270" s="38"/>
      <c r="XU270" s="38"/>
      <c r="XV270" s="38"/>
      <c r="XW270" s="38"/>
      <c r="XX270" s="38"/>
      <c r="XY270" s="38"/>
      <c r="XZ270" s="38"/>
      <c r="YA270" s="38"/>
      <c r="YB270" s="38"/>
      <c r="YC270" s="38"/>
      <c r="YD270" s="38"/>
      <c r="YE270" s="38"/>
      <c r="YF270" s="38"/>
      <c r="YG270" s="38"/>
      <c r="YH270" s="38"/>
      <c r="YI270" s="38"/>
      <c r="YJ270" s="38"/>
      <c r="YK270" s="38"/>
      <c r="YL270" s="38"/>
      <c r="YM270" s="38"/>
      <c r="YN270" s="38"/>
      <c r="YO270" s="38"/>
      <c r="YP270" s="38"/>
      <c r="YQ270" s="38"/>
      <c r="YR270" s="38"/>
    </row>
    <row r="271" spans="1:668" s="50" customFormat="1" ht="15.75" x14ac:dyDescent="0.25">
      <c r="A271" s="38"/>
      <c r="B271" s="2"/>
      <c r="C271" s="2"/>
      <c r="D271" s="1"/>
      <c r="E271" s="1"/>
      <c r="F271" s="132"/>
      <c r="G271" s="133"/>
      <c r="H271" s="132"/>
      <c r="I271" s="132"/>
      <c r="J271" s="132"/>
      <c r="K271" s="132"/>
      <c r="L271" s="133"/>
      <c r="O271" s="38"/>
      <c r="P271" s="38"/>
      <c r="Q271" s="38"/>
      <c r="R271" s="38"/>
      <c r="S271" s="38"/>
      <c r="T271" s="38"/>
      <c r="U271" s="38"/>
      <c r="V271" s="38"/>
      <c r="W271" s="38"/>
      <c r="X271" s="38"/>
      <c r="Y271" s="38"/>
      <c r="Z271" s="38"/>
      <c r="AA271" s="38"/>
      <c r="AB271" s="38"/>
      <c r="AC271" s="38"/>
      <c r="AD271" s="38"/>
      <c r="AE271" s="38"/>
      <c r="AF271" s="38"/>
      <c r="AG271" s="38"/>
      <c r="AH271" s="38"/>
      <c r="AI271" s="38"/>
      <c r="AJ271" s="38"/>
      <c r="AK271" s="38"/>
      <c r="AL271" s="38"/>
      <c r="AM271" s="38"/>
      <c r="AN271" s="38"/>
      <c r="AO271" s="38"/>
      <c r="AP271" s="38"/>
      <c r="AQ271" s="38"/>
      <c r="AR271" s="38"/>
      <c r="AS271" s="38"/>
      <c r="AT271" s="38"/>
      <c r="AU271" s="38"/>
      <c r="AV271" s="38"/>
      <c r="AW271" s="38"/>
      <c r="AX271" s="38"/>
      <c r="AY271" s="38"/>
      <c r="AZ271" s="38"/>
      <c r="BA271" s="38"/>
      <c r="BB271" s="38"/>
      <c r="BC271" s="38"/>
      <c r="BD271" s="38"/>
      <c r="BE271" s="38"/>
      <c r="BF271" s="38"/>
      <c r="BG271" s="38"/>
      <c r="BH271" s="38"/>
      <c r="BI271" s="38"/>
      <c r="BJ271" s="38"/>
      <c r="BK271" s="38"/>
      <c r="BL271" s="38"/>
      <c r="BM271" s="38"/>
      <c r="BN271" s="38"/>
      <c r="BO271" s="38"/>
      <c r="BP271" s="38"/>
      <c r="BQ271" s="38"/>
      <c r="BR271" s="38"/>
      <c r="BS271" s="38"/>
      <c r="BT271" s="38"/>
      <c r="BU271" s="38"/>
      <c r="BV271" s="38"/>
      <c r="BW271" s="38"/>
      <c r="BX271" s="38"/>
      <c r="BY271" s="38"/>
      <c r="BZ271" s="38"/>
      <c r="CA271" s="38"/>
      <c r="CB271" s="38"/>
      <c r="CC271" s="38"/>
      <c r="CD271" s="38"/>
      <c r="CE271" s="38"/>
      <c r="CF271" s="38"/>
      <c r="CG271" s="38"/>
      <c r="CH271" s="38"/>
      <c r="CI271" s="38"/>
      <c r="CJ271" s="38"/>
      <c r="CK271" s="38"/>
      <c r="CL271" s="38"/>
      <c r="CM271" s="38"/>
      <c r="CN271" s="38"/>
      <c r="CO271" s="38"/>
      <c r="CP271" s="38"/>
      <c r="CQ271" s="38"/>
      <c r="CR271" s="38"/>
      <c r="CS271" s="38"/>
      <c r="CT271" s="38"/>
      <c r="CU271" s="38"/>
      <c r="CV271" s="38"/>
      <c r="CW271" s="38"/>
      <c r="CX271" s="38"/>
      <c r="CY271" s="38"/>
      <c r="CZ271" s="38"/>
      <c r="DA271" s="38"/>
      <c r="DB271" s="38"/>
      <c r="DC271" s="38"/>
      <c r="DD271" s="38"/>
      <c r="DE271" s="38"/>
      <c r="DF271" s="38"/>
      <c r="DG271" s="38"/>
      <c r="DH271" s="38"/>
      <c r="DI271" s="38"/>
      <c r="DJ271" s="38"/>
      <c r="DK271" s="38"/>
      <c r="DL271" s="38"/>
      <c r="DM271" s="38"/>
      <c r="DN271" s="38"/>
      <c r="DO271" s="38"/>
      <c r="DP271" s="38"/>
      <c r="DQ271" s="38"/>
      <c r="DR271" s="38"/>
      <c r="DS271" s="38"/>
      <c r="DT271" s="38"/>
      <c r="DU271" s="38"/>
      <c r="DV271" s="38"/>
      <c r="DW271" s="38"/>
      <c r="DX271" s="38"/>
      <c r="DY271" s="38"/>
      <c r="DZ271" s="38"/>
      <c r="EA271" s="38"/>
      <c r="EB271" s="38"/>
      <c r="EC271" s="38"/>
      <c r="ED271" s="38"/>
      <c r="EE271" s="38"/>
      <c r="EF271" s="38"/>
      <c r="EG271" s="38"/>
      <c r="EH271" s="38"/>
      <c r="EI271" s="38"/>
      <c r="EJ271" s="38"/>
      <c r="EK271" s="38"/>
      <c r="EL271" s="38"/>
      <c r="EM271" s="38"/>
      <c r="EN271" s="38"/>
      <c r="EO271" s="38"/>
      <c r="EP271" s="38"/>
      <c r="EQ271" s="38"/>
      <c r="ER271" s="38"/>
      <c r="ES271" s="38"/>
      <c r="ET271" s="38"/>
      <c r="EU271" s="38"/>
      <c r="EV271" s="38"/>
      <c r="EW271" s="38"/>
      <c r="EX271" s="38"/>
      <c r="EY271" s="38"/>
      <c r="EZ271" s="38"/>
      <c r="FA271" s="38"/>
      <c r="FB271" s="38"/>
      <c r="FC271" s="38"/>
      <c r="FD271" s="38"/>
      <c r="FE271" s="38"/>
      <c r="FF271" s="38"/>
      <c r="FG271" s="38"/>
      <c r="FH271" s="38"/>
      <c r="FI271" s="38"/>
      <c r="FJ271" s="38"/>
      <c r="FK271" s="38"/>
      <c r="FL271" s="38"/>
      <c r="FM271" s="38"/>
      <c r="FN271" s="38"/>
      <c r="FO271" s="38"/>
      <c r="FP271" s="38"/>
      <c r="FQ271" s="38"/>
      <c r="FR271" s="38"/>
      <c r="FS271" s="38"/>
      <c r="FT271" s="38"/>
      <c r="FU271" s="38"/>
      <c r="FV271" s="38"/>
      <c r="FW271" s="38"/>
      <c r="FX271" s="38"/>
      <c r="FY271" s="38"/>
      <c r="FZ271" s="38"/>
      <c r="GA271" s="38"/>
      <c r="GB271" s="38"/>
      <c r="GC271" s="38"/>
      <c r="GD271" s="38"/>
      <c r="GE271" s="38"/>
      <c r="GF271" s="38"/>
      <c r="GG271" s="38"/>
      <c r="GH271" s="38"/>
      <c r="GI271" s="38"/>
      <c r="GJ271" s="38"/>
      <c r="GK271" s="38"/>
      <c r="GL271" s="38"/>
      <c r="GM271" s="38"/>
      <c r="GN271" s="38"/>
      <c r="GO271" s="38"/>
      <c r="GP271" s="38"/>
      <c r="GQ271" s="38"/>
      <c r="GR271" s="38"/>
      <c r="GS271" s="38"/>
      <c r="GT271" s="38"/>
      <c r="GU271" s="38"/>
      <c r="GV271" s="38"/>
      <c r="GW271" s="38"/>
      <c r="GX271" s="38"/>
      <c r="GY271" s="38"/>
      <c r="GZ271" s="38"/>
      <c r="HA271" s="38"/>
      <c r="HB271" s="38"/>
      <c r="HC271" s="38"/>
      <c r="HD271" s="38"/>
      <c r="HE271" s="38"/>
      <c r="HF271" s="38"/>
      <c r="HG271" s="38"/>
      <c r="HH271" s="38"/>
      <c r="HI271" s="38"/>
      <c r="HJ271" s="38"/>
      <c r="HK271" s="38"/>
      <c r="HL271" s="38"/>
      <c r="HM271" s="38"/>
      <c r="HN271" s="38"/>
      <c r="HO271" s="38"/>
      <c r="HP271" s="38"/>
      <c r="HQ271" s="38"/>
      <c r="HR271" s="38"/>
      <c r="HS271" s="38"/>
      <c r="HT271" s="38"/>
      <c r="HU271" s="38"/>
      <c r="HV271" s="38"/>
      <c r="HW271" s="38"/>
      <c r="HX271" s="38"/>
      <c r="HY271" s="38"/>
      <c r="HZ271" s="38"/>
      <c r="IA271" s="38"/>
      <c r="IB271" s="38"/>
      <c r="IC271" s="38"/>
      <c r="ID271" s="38"/>
      <c r="IE271" s="38"/>
      <c r="IF271" s="38"/>
      <c r="IG271" s="38"/>
      <c r="IH271" s="38"/>
      <c r="II271" s="38"/>
      <c r="IJ271" s="38"/>
      <c r="IK271" s="38"/>
      <c r="IL271" s="38"/>
      <c r="IM271" s="38"/>
      <c r="IN271" s="38"/>
      <c r="IO271" s="38"/>
      <c r="IP271" s="38"/>
      <c r="IQ271" s="38"/>
      <c r="IR271" s="38"/>
      <c r="IS271" s="38"/>
      <c r="IT271" s="38"/>
      <c r="IU271" s="38"/>
      <c r="IV271" s="38"/>
      <c r="IW271" s="38"/>
      <c r="IX271" s="38"/>
      <c r="IY271" s="38"/>
      <c r="IZ271" s="38"/>
      <c r="JA271" s="38"/>
      <c r="JB271" s="38"/>
      <c r="JC271" s="38"/>
      <c r="JD271" s="38"/>
      <c r="JE271" s="38"/>
      <c r="JF271" s="38"/>
      <c r="JG271" s="38"/>
      <c r="JH271" s="38"/>
      <c r="JI271" s="38"/>
      <c r="JJ271" s="38"/>
      <c r="JK271" s="38"/>
      <c r="JL271" s="38"/>
      <c r="JM271" s="38"/>
      <c r="JN271" s="38"/>
      <c r="JO271" s="38"/>
      <c r="JP271" s="38"/>
      <c r="JQ271" s="38"/>
      <c r="JR271" s="38"/>
      <c r="JS271" s="38"/>
      <c r="JT271" s="38"/>
      <c r="JU271" s="38"/>
      <c r="JV271" s="38"/>
      <c r="JW271" s="38"/>
      <c r="JX271" s="38"/>
      <c r="JY271" s="38"/>
      <c r="JZ271" s="38"/>
      <c r="KA271" s="38"/>
      <c r="KB271" s="38"/>
      <c r="KC271" s="38"/>
      <c r="KD271" s="38"/>
      <c r="KE271" s="38"/>
      <c r="KF271" s="38"/>
      <c r="KG271" s="38"/>
      <c r="KH271" s="38"/>
      <c r="KI271" s="38"/>
      <c r="KJ271" s="38"/>
      <c r="KK271" s="38"/>
      <c r="KL271" s="38"/>
      <c r="KM271" s="38"/>
      <c r="KN271" s="38"/>
      <c r="KO271" s="38"/>
      <c r="KP271" s="38"/>
      <c r="KQ271" s="38"/>
      <c r="KR271" s="38"/>
      <c r="KS271" s="38"/>
      <c r="KT271" s="38"/>
      <c r="KU271" s="38"/>
      <c r="KV271" s="38"/>
      <c r="KW271" s="38"/>
      <c r="KX271" s="38"/>
      <c r="KY271" s="38"/>
      <c r="KZ271" s="38"/>
      <c r="LA271" s="38"/>
      <c r="LB271" s="38"/>
      <c r="LC271" s="38"/>
      <c r="LD271" s="38"/>
      <c r="LE271" s="38"/>
      <c r="LF271" s="38"/>
      <c r="LG271" s="38"/>
      <c r="LH271" s="38"/>
      <c r="LI271" s="38"/>
      <c r="LJ271" s="38"/>
      <c r="LK271" s="38"/>
      <c r="LL271" s="38"/>
      <c r="LM271" s="38"/>
      <c r="LN271" s="38"/>
      <c r="LO271" s="38"/>
      <c r="LP271" s="38"/>
      <c r="LQ271" s="38"/>
      <c r="LR271" s="38"/>
      <c r="LS271" s="38"/>
      <c r="LT271" s="38"/>
      <c r="LU271" s="38"/>
      <c r="LV271" s="38"/>
      <c r="LW271" s="38"/>
      <c r="LX271" s="38"/>
      <c r="LY271" s="38"/>
      <c r="LZ271" s="38"/>
      <c r="MA271" s="38"/>
      <c r="MB271" s="38"/>
      <c r="MC271" s="38"/>
      <c r="MD271" s="38"/>
      <c r="ME271" s="38"/>
      <c r="MF271" s="38"/>
      <c r="MG271" s="38"/>
      <c r="MH271" s="38"/>
      <c r="MI271" s="38"/>
      <c r="MJ271" s="38"/>
      <c r="MK271" s="38"/>
      <c r="ML271" s="38"/>
      <c r="MM271" s="38"/>
      <c r="MN271" s="38"/>
      <c r="MO271" s="38"/>
      <c r="MP271" s="38"/>
      <c r="MQ271" s="38"/>
      <c r="MR271" s="38"/>
      <c r="MS271" s="38"/>
      <c r="MT271" s="38"/>
      <c r="MU271" s="38"/>
      <c r="MV271" s="38"/>
      <c r="MW271" s="38"/>
      <c r="MX271" s="38"/>
      <c r="MY271" s="38"/>
      <c r="MZ271" s="38"/>
      <c r="NA271" s="38"/>
      <c r="NB271" s="38"/>
      <c r="NC271" s="38"/>
      <c r="ND271" s="38"/>
      <c r="NE271" s="38"/>
      <c r="NF271" s="38"/>
      <c r="NG271" s="38"/>
      <c r="NH271" s="38"/>
      <c r="NI271" s="38"/>
      <c r="NJ271" s="38"/>
      <c r="NK271" s="38"/>
      <c r="NL271" s="38"/>
      <c r="NM271" s="38"/>
      <c r="NN271" s="38"/>
      <c r="NO271" s="38"/>
      <c r="NP271" s="38"/>
      <c r="NQ271" s="38"/>
      <c r="NR271" s="38"/>
      <c r="NS271" s="38"/>
      <c r="NT271" s="38"/>
      <c r="NU271" s="38"/>
      <c r="NV271" s="38"/>
      <c r="NW271" s="38"/>
      <c r="NX271" s="38"/>
      <c r="NY271" s="38"/>
      <c r="NZ271" s="38"/>
      <c r="OA271" s="38"/>
      <c r="OB271" s="38"/>
      <c r="OC271" s="38"/>
      <c r="OD271" s="38"/>
      <c r="OE271" s="38"/>
      <c r="OF271" s="38"/>
      <c r="OG271" s="38"/>
      <c r="OH271" s="38"/>
      <c r="OI271" s="38"/>
      <c r="OJ271" s="38"/>
      <c r="OK271" s="38"/>
      <c r="OL271" s="38"/>
      <c r="OM271" s="38"/>
      <c r="ON271" s="38"/>
      <c r="OO271" s="38"/>
      <c r="OP271" s="38"/>
      <c r="OQ271" s="38"/>
      <c r="OR271" s="38"/>
      <c r="OS271" s="38"/>
      <c r="OT271" s="38"/>
      <c r="OU271" s="38"/>
      <c r="OV271" s="38"/>
      <c r="OW271" s="38"/>
      <c r="OX271" s="38"/>
      <c r="OY271" s="38"/>
      <c r="OZ271" s="38"/>
      <c r="PA271" s="38"/>
      <c r="PB271" s="38"/>
      <c r="PC271" s="38"/>
      <c r="PD271" s="38"/>
      <c r="PE271" s="38"/>
      <c r="PF271" s="38"/>
      <c r="PG271" s="38"/>
      <c r="PH271" s="38"/>
      <c r="PI271" s="38"/>
      <c r="PJ271" s="38"/>
      <c r="PK271" s="38"/>
      <c r="PL271" s="38"/>
      <c r="PM271" s="38"/>
      <c r="PN271" s="38"/>
      <c r="PO271" s="38"/>
      <c r="PP271" s="38"/>
      <c r="PQ271" s="38"/>
      <c r="PR271" s="38"/>
      <c r="PS271" s="38"/>
      <c r="PT271" s="38"/>
      <c r="PU271" s="38"/>
      <c r="PV271" s="38"/>
      <c r="PW271" s="38"/>
      <c r="PX271" s="38"/>
      <c r="PY271" s="38"/>
      <c r="PZ271" s="38"/>
      <c r="QA271" s="38"/>
      <c r="QB271" s="38"/>
      <c r="QC271" s="38"/>
      <c r="QD271" s="38"/>
      <c r="QE271" s="38"/>
      <c r="QF271" s="38"/>
      <c r="QG271" s="38"/>
      <c r="QH271" s="38"/>
      <c r="QI271" s="38"/>
      <c r="QJ271" s="38"/>
      <c r="QK271" s="38"/>
      <c r="QL271" s="38"/>
      <c r="QM271" s="38"/>
      <c r="QN271" s="38"/>
      <c r="QO271" s="38"/>
      <c r="QP271" s="38"/>
      <c r="QQ271" s="38"/>
      <c r="QR271" s="38"/>
      <c r="QS271" s="38"/>
      <c r="QT271" s="38"/>
      <c r="QU271" s="38"/>
      <c r="QV271" s="38"/>
      <c r="QW271" s="38"/>
      <c r="QX271" s="38"/>
      <c r="QY271" s="38"/>
      <c r="QZ271" s="38"/>
      <c r="RA271" s="38"/>
      <c r="RB271" s="38"/>
      <c r="RC271" s="38"/>
      <c r="RD271" s="38"/>
      <c r="RE271" s="38"/>
      <c r="RF271" s="38"/>
      <c r="RG271" s="38"/>
      <c r="RH271" s="38"/>
      <c r="RI271" s="38"/>
      <c r="RJ271" s="38"/>
      <c r="RK271" s="38"/>
      <c r="RL271" s="38"/>
      <c r="RM271" s="38"/>
      <c r="RN271" s="38"/>
      <c r="RO271" s="38"/>
      <c r="RP271" s="38"/>
      <c r="RQ271" s="38"/>
      <c r="RR271" s="38"/>
      <c r="RS271" s="38"/>
      <c r="RT271" s="38"/>
      <c r="RU271" s="38"/>
      <c r="RV271" s="38"/>
      <c r="RW271" s="38"/>
      <c r="RX271" s="38"/>
      <c r="RY271" s="38"/>
      <c r="RZ271" s="38"/>
      <c r="SA271" s="38"/>
      <c r="SB271" s="38"/>
      <c r="SC271" s="38"/>
      <c r="SD271" s="38"/>
      <c r="SE271" s="38"/>
      <c r="SF271" s="38"/>
      <c r="SG271" s="38"/>
      <c r="SH271" s="38"/>
      <c r="SI271" s="38"/>
      <c r="SJ271" s="38"/>
      <c r="SK271" s="38"/>
      <c r="SL271" s="38"/>
      <c r="SM271" s="38"/>
      <c r="SN271" s="38"/>
      <c r="SO271" s="38"/>
      <c r="SP271" s="38"/>
      <c r="SQ271" s="38"/>
      <c r="SR271" s="38"/>
      <c r="SS271" s="38"/>
      <c r="ST271" s="38"/>
      <c r="SU271" s="38"/>
      <c r="SV271" s="38"/>
      <c r="SW271" s="38"/>
      <c r="SX271" s="38"/>
      <c r="SY271" s="38"/>
      <c r="SZ271" s="38"/>
      <c r="TA271" s="38"/>
      <c r="TB271" s="38"/>
      <c r="TC271" s="38"/>
      <c r="TD271" s="38"/>
      <c r="TE271" s="38"/>
      <c r="TF271" s="38"/>
      <c r="TG271" s="38"/>
      <c r="TH271" s="38"/>
      <c r="TI271" s="38"/>
      <c r="TJ271" s="38"/>
      <c r="TK271" s="38"/>
      <c r="TL271" s="38"/>
      <c r="TM271" s="38"/>
      <c r="TN271" s="38"/>
      <c r="TO271" s="38"/>
      <c r="TP271" s="38"/>
      <c r="TQ271" s="38"/>
      <c r="TR271" s="38"/>
      <c r="TS271" s="38"/>
      <c r="TT271" s="38"/>
      <c r="TU271" s="38"/>
      <c r="TV271" s="38"/>
      <c r="TW271" s="38"/>
      <c r="TX271" s="38"/>
      <c r="TY271" s="38"/>
      <c r="TZ271" s="38"/>
      <c r="UA271" s="38"/>
      <c r="UB271" s="38"/>
      <c r="UC271" s="38"/>
      <c r="UD271" s="38"/>
      <c r="UE271" s="38"/>
      <c r="UF271" s="38"/>
      <c r="UG271" s="38"/>
      <c r="UH271" s="38"/>
      <c r="UI271" s="38"/>
      <c r="UJ271" s="38"/>
      <c r="UK271" s="38"/>
      <c r="UL271" s="38"/>
      <c r="UM271" s="38"/>
      <c r="UN271" s="38"/>
      <c r="UO271" s="38"/>
      <c r="UP271" s="38"/>
      <c r="UQ271" s="38"/>
      <c r="UR271" s="38"/>
      <c r="US271" s="38"/>
      <c r="UT271" s="38"/>
      <c r="UU271" s="38"/>
      <c r="UV271" s="38"/>
      <c r="UW271" s="38"/>
      <c r="UX271" s="38"/>
      <c r="UY271" s="38"/>
      <c r="UZ271" s="38"/>
      <c r="VA271" s="38"/>
      <c r="VB271" s="38"/>
      <c r="VC271" s="38"/>
      <c r="VD271" s="38"/>
      <c r="VE271" s="38"/>
      <c r="VF271" s="38"/>
      <c r="VG271" s="38"/>
      <c r="VH271" s="38"/>
      <c r="VI271" s="38"/>
      <c r="VJ271" s="38"/>
      <c r="VK271" s="38"/>
      <c r="VL271" s="38"/>
      <c r="VM271" s="38"/>
      <c r="VN271" s="38"/>
      <c r="VO271" s="38"/>
      <c r="VP271" s="38"/>
      <c r="VQ271" s="38"/>
      <c r="VR271" s="38"/>
      <c r="VS271" s="38"/>
      <c r="VT271" s="38"/>
      <c r="VU271" s="38"/>
      <c r="VV271" s="38"/>
      <c r="VW271" s="38"/>
      <c r="VX271" s="38"/>
      <c r="VY271" s="38"/>
      <c r="VZ271" s="38"/>
      <c r="WA271" s="38"/>
      <c r="WB271" s="38"/>
      <c r="WC271" s="38"/>
      <c r="WD271" s="38"/>
      <c r="WE271" s="38"/>
      <c r="WF271" s="38"/>
      <c r="WG271" s="38"/>
      <c r="WH271" s="38"/>
      <c r="WI271" s="38"/>
      <c r="WJ271" s="38"/>
      <c r="WK271" s="38"/>
      <c r="WL271" s="38"/>
      <c r="WM271" s="38"/>
      <c r="WN271" s="38"/>
      <c r="WO271" s="38"/>
      <c r="WP271" s="38"/>
      <c r="WQ271" s="38"/>
      <c r="WR271" s="38"/>
      <c r="WS271" s="38"/>
      <c r="WT271" s="38"/>
      <c r="WU271" s="38"/>
      <c r="WV271" s="38"/>
      <c r="WW271" s="38"/>
      <c r="WX271" s="38"/>
      <c r="WY271" s="38"/>
      <c r="WZ271" s="38"/>
      <c r="XA271" s="38"/>
      <c r="XB271" s="38"/>
      <c r="XC271" s="38"/>
      <c r="XD271" s="38"/>
      <c r="XE271" s="38"/>
      <c r="XF271" s="38"/>
      <c r="XG271" s="38"/>
      <c r="XH271" s="38"/>
      <c r="XI271" s="38"/>
      <c r="XJ271" s="38"/>
      <c r="XK271" s="38"/>
      <c r="XL271" s="38"/>
      <c r="XM271" s="38"/>
      <c r="XN271" s="38"/>
      <c r="XO271" s="38"/>
      <c r="XP271" s="38"/>
      <c r="XQ271" s="38"/>
      <c r="XR271" s="38"/>
      <c r="XS271" s="38"/>
      <c r="XT271" s="38"/>
      <c r="XU271" s="38"/>
      <c r="XV271" s="38"/>
      <c r="XW271" s="38"/>
      <c r="XX271" s="38"/>
      <c r="XY271" s="38"/>
      <c r="XZ271" s="38"/>
      <c r="YA271" s="38"/>
      <c r="YB271" s="38"/>
      <c r="YC271" s="38"/>
      <c r="YD271" s="38"/>
      <c r="YE271" s="38"/>
      <c r="YF271" s="38"/>
      <c r="YG271" s="38"/>
      <c r="YH271" s="38"/>
      <c r="YI271" s="38"/>
      <c r="YJ271" s="38"/>
      <c r="YK271" s="38"/>
      <c r="YL271" s="38"/>
      <c r="YM271" s="38"/>
      <c r="YN271" s="38"/>
      <c r="YO271" s="38"/>
      <c r="YP271" s="38"/>
      <c r="YQ271" s="38"/>
      <c r="YR271" s="38"/>
    </row>
    <row r="272" spans="1:668" s="50" customFormat="1" ht="15.75" x14ac:dyDescent="0.25">
      <c r="A272" s="38"/>
      <c r="B272" s="2"/>
      <c r="C272" s="2"/>
      <c r="D272" s="1"/>
      <c r="E272" s="1"/>
      <c r="F272" s="132"/>
      <c r="G272" s="133"/>
      <c r="H272" s="132"/>
      <c r="I272" s="132"/>
      <c r="J272" s="132"/>
      <c r="K272" s="132"/>
      <c r="L272" s="133"/>
      <c r="O272" s="38"/>
      <c r="P272" s="38"/>
      <c r="Q272" s="38"/>
      <c r="R272" s="38"/>
      <c r="S272" s="38"/>
      <c r="T272" s="38"/>
      <c r="U272" s="38"/>
      <c r="V272" s="38"/>
      <c r="W272" s="38"/>
      <c r="X272" s="38"/>
      <c r="Y272" s="38"/>
      <c r="Z272" s="38"/>
      <c r="AA272" s="38"/>
      <c r="AB272" s="38"/>
      <c r="AC272" s="38"/>
      <c r="AD272" s="38"/>
      <c r="AE272" s="38"/>
      <c r="AF272" s="38"/>
      <c r="AG272" s="38"/>
      <c r="AH272" s="38"/>
      <c r="AI272" s="38"/>
      <c r="AJ272" s="38"/>
      <c r="AK272" s="38"/>
      <c r="AL272" s="38"/>
      <c r="AM272" s="38"/>
      <c r="AN272" s="38"/>
      <c r="AO272" s="38"/>
      <c r="AP272" s="38"/>
      <c r="AQ272" s="38"/>
      <c r="AR272" s="38"/>
      <c r="AS272" s="38"/>
      <c r="AT272" s="38"/>
      <c r="AU272" s="38"/>
      <c r="AV272" s="38"/>
      <c r="AW272" s="38"/>
      <c r="AX272" s="38"/>
      <c r="AY272" s="38"/>
      <c r="AZ272" s="38"/>
      <c r="BA272" s="38"/>
      <c r="BB272" s="38"/>
      <c r="BC272" s="38"/>
      <c r="BD272" s="38"/>
      <c r="BE272" s="38"/>
      <c r="BF272" s="38"/>
      <c r="BG272" s="38"/>
      <c r="BH272" s="38"/>
      <c r="BI272" s="38"/>
      <c r="BJ272" s="38"/>
      <c r="BK272" s="38"/>
      <c r="BL272" s="38"/>
      <c r="BM272" s="38"/>
      <c r="BN272" s="38"/>
      <c r="BO272" s="38"/>
      <c r="BP272" s="38"/>
      <c r="BQ272" s="38"/>
      <c r="BR272" s="38"/>
      <c r="BS272" s="38"/>
      <c r="BT272" s="38"/>
      <c r="BU272" s="38"/>
      <c r="BV272" s="38"/>
      <c r="BW272" s="38"/>
      <c r="BX272" s="38"/>
      <c r="BY272" s="38"/>
      <c r="BZ272" s="38"/>
      <c r="CA272" s="38"/>
      <c r="CB272" s="38"/>
      <c r="CC272" s="38"/>
      <c r="CD272" s="38"/>
      <c r="CE272" s="38"/>
      <c r="CF272" s="38"/>
      <c r="CG272" s="38"/>
      <c r="CH272" s="38"/>
      <c r="CI272" s="38"/>
      <c r="CJ272" s="38"/>
      <c r="CK272" s="38"/>
      <c r="CL272" s="38"/>
      <c r="CM272" s="38"/>
      <c r="CN272" s="38"/>
      <c r="CO272" s="38"/>
      <c r="CP272" s="38"/>
      <c r="CQ272" s="38"/>
      <c r="CR272" s="38"/>
      <c r="CS272" s="38"/>
      <c r="CT272" s="38"/>
      <c r="CU272" s="38"/>
      <c r="CV272" s="38"/>
      <c r="CW272" s="38"/>
      <c r="CX272" s="38"/>
      <c r="CY272" s="38"/>
      <c r="CZ272" s="38"/>
      <c r="DA272" s="38"/>
      <c r="DB272" s="38"/>
      <c r="DC272" s="38"/>
      <c r="DD272" s="38"/>
      <c r="DE272" s="38"/>
      <c r="DF272" s="38"/>
      <c r="DG272" s="38"/>
      <c r="DH272" s="38"/>
      <c r="DI272" s="38"/>
      <c r="DJ272" s="38"/>
      <c r="DK272" s="38"/>
      <c r="DL272" s="38"/>
      <c r="DM272" s="38"/>
      <c r="DN272" s="38"/>
      <c r="DO272" s="38"/>
      <c r="DP272" s="38"/>
      <c r="DQ272" s="38"/>
      <c r="DR272" s="38"/>
      <c r="DS272" s="38"/>
      <c r="DT272" s="38"/>
      <c r="DU272" s="38"/>
      <c r="DV272" s="38"/>
      <c r="DW272" s="38"/>
      <c r="DX272" s="38"/>
      <c r="DY272" s="38"/>
      <c r="DZ272" s="38"/>
      <c r="EA272" s="38"/>
      <c r="EB272" s="38"/>
      <c r="EC272" s="38"/>
      <c r="ED272" s="38"/>
      <c r="EE272" s="38"/>
      <c r="EF272" s="38"/>
      <c r="EG272" s="38"/>
      <c r="EH272" s="38"/>
      <c r="EI272" s="38"/>
      <c r="EJ272" s="38"/>
      <c r="EK272" s="38"/>
      <c r="EL272" s="38"/>
      <c r="EM272" s="38"/>
      <c r="EN272" s="38"/>
      <c r="EO272" s="38"/>
      <c r="EP272" s="38"/>
      <c r="EQ272" s="38"/>
      <c r="ER272" s="38"/>
      <c r="ES272" s="38"/>
      <c r="ET272" s="38"/>
      <c r="EU272" s="38"/>
      <c r="EV272" s="38"/>
      <c r="EW272" s="38"/>
      <c r="EX272" s="38"/>
      <c r="EY272" s="38"/>
      <c r="EZ272" s="38"/>
      <c r="FA272" s="38"/>
      <c r="FB272" s="38"/>
      <c r="FC272" s="38"/>
      <c r="FD272" s="38"/>
      <c r="FE272" s="38"/>
      <c r="FF272" s="38"/>
      <c r="FG272" s="38"/>
      <c r="FH272" s="38"/>
      <c r="FI272" s="38"/>
      <c r="FJ272" s="38"/>
      <c r="FK272" s="38"/>
      <c r="FL272" s="38"/>
      <c r="FM272" s="38"/>
      <c r="FN272" s="38"/>
      <c r="FO272" s="38"/>
      <c r="FP272" s="38"/>
      <c r="FQ272" s="38"/>
      <c r="FR272" s="38"/>
      <c r="FS272" s="38"/>
      <c r="FT272" s="38"/>
      <c r="FU272" s="38"/>
      <c r="FV272" s="38"/>
      <c r="FW272" s="38"/>
      <c r="FX272" s="38"/>
      <c r="FY272" s="38"/>
      <c r="FZ272" s="38"/>
      <c r="GA272" s="38"/>
      <c r="GB272" s="38"/>
      <c r="GC272" s="38"/>
      <c r="GD272" s="38"/>
      <c r="GE272" s="38"/>
      <c r="GF272" s="38"/>
      <c r="GG272" s="38"/>
      <c r="GH272" s="38"/>
      <c r="GI272" s="38"/>
      <c r="GJ272" s="38"/>
      <c r="GK272" s="38"/>
      <c r="GL272" s="38"/>
      <c r="GM272" s="38"/>
      <c r="GN272" s="38"/>
      <c r="GO272" s="38"/>
      <c r="GP272" s="38"/>
      <c r="GQ272" s="38"/>
      <c r="GR272" s="38"/>
      <c r="GS272" s="38"/>
      <c r="GT272" s="38"/>
      <c r="GU272" s="38"/>
      <c r="GV272" s="38"/>
      <c r="GW272" s="38"/>
      <c r="GX272" s="38"/>
      <c r="GY272" s="38"/>
      <c r="GZ272" s="38"/>
      <c r="HA272" s="38"/>
      <c r="HB272" s="38"/>
      <c r="HC272" s="38"/>
      <c r="HD272" s="38"/>
      <c r="HE272" s="38"/>
      <c r="HF272" s="38"/>
      <c r="HG272" s="38"/>
      <c r="HH272" s="38"/>
      <c r="HI272" s="38"/>
      <c r="HJ272" s="38"/>
      <c r="HK272" s="38"/>
      <c r="HL272" s="38"/>
      <c r="HM272" s="38"/>
      <c r="HN272" s="38"/>
      <c r="HO272" s="38"/>
      <c r="HP272" s="38"/>
      <c r="HQ272" s="38"/>
      <c r="HR272" s="38"/>
      <c r="HS272" s="38"/>
      <c r="HT272" s="38"/>
      <c r="HU272" s="38"/>
      <c r="HV272" s="38"/>
      <c r="HW272" s="38"/>
      <c r="HX272" s="38"/>
      <c r="HY272" s="38"/>
      <c r="HZ272" s="38"/>
      <c r="IA272" s="38"/>
      <c r="IB272" s="38"/>
      <c r="IC272" s="38"/>
      <c r="ID272" s="38"/>
      <c r="IE272" s="38"/>
      <c r="IF272" s="38"/>
      <c r="IG272" s="38"/>
      <c r="IH272" s="38"/>
      <c r="II272" s="38"/>
      <c r="IJ272" s="38"/>
      <c r="IK272" s="38"/>
      <c r="IL272" s="38"/>
      <c r="IM272" s="38"/>
      <c r="IN272" s="38"/>
      <c r="IO272" s="38"/>
      <c r="IP272" s="38"/>
      <c r="IQ272" s="38"/>
      <c r="IR272" s="38"/>
      <c r="IS272" s="38"/>
      <c r="IT272" s="38"/>
      <c r="IU272" s="38"/>
      <c r="IV272" s="38"/>
      <c r="IW272" s="38"/>
      <c r="IX272" s="38"/>
      <c r="IY272" s="38"/>
      <c r="IZ272" s="38"/>
      <c r="JA272" s="38"/>
      <c r="JB272" s="38"/>
      <c r="JC272" s="38"/>
      <c r="JD272" s="38"/>
      <c r="JE272" s="38"/>
      <c r="JF272" s="38"/>
      <c r="JG272" s="38"/>
      <c r="JH272" s="38"/>
      <c r="JI272" s="38"/>
      <c r="JJ272" s="38"/>
      <c r="JK272" s="38"/>
      <c r="JL272" s="38"/>
      <c r="JM272" s="38"/>
      <c r="JN272" s="38"/>
      <c r="JO272" s="38"/>
      <c r="JP272" s="38"/>
      <c r="JQ272" s="38"/>
      <c r="JR272" s="38"/>
      <c r="JS272" s="38"/>
      <c r="JT272" s="38"/>
      <c r="JU272" s="38"/>
      <c r="JV272" s="38"/>
      <c r="JW272" s="38"/>
      <c r="JX272" s="38"/>
      <c r="JY272" s="38"/>
      <c r="JZ272" s="38"/>
      <c r="KA272" s="38"/>
      <c r="KB272" s="38"/>
      <c r="KC272" s="38"/>
      <c r="KD272" s="38"/>
      <c r="KE272" s="38"/>
      <c r="KF272" s="38"/>
      <c r="KG272" s="38"/>
      <c r="KH272" s="38"/>
      <c r="KI272" s="38"/>
      <c r="KJ272" s="38"/>
      <c r="KK272" s="38"/>
      <c r="KL272" s="38"/>
      <c r="KM272" s="38"/>
      <c r="KN272" s="38"/>
      <c r="KO272" s="38"/>
      <c r="KP272" s="38"/>
      <c r="KQ272" s="38"/>
      <c r="KR272" s="38"/>
      <c r="KS272" s="38"/>
      <c r="KT272" s="38"/>
      <c r="KU272" s="38"/>
      <c r="KV272" s="38"/>
      <c r="KW272" s="38"/>
      <c r="KX272" s="38"/>
      <c r="KY272" s="38"/>
      <c r="KZ272" s="38"/>
      <c r="LA272" s="38"/>
      <c r="LB272" s="38"/>
      <c r="LC272" s="38"/>
      <c r="LD272" s="38"/>
      <c r="LE272" s="38"/>
      <c r="LF272" s="38"/>
      <c r="LG272" s="38"/>
      <c r="LH272" s="38"/>
      <c r="LI272" s="38"/>
      <c r="LJ272" s="38"/>
      <c r="LK272" s="38"/>
      <c r="LL272" s="38"/>
      <c r="LM272" s="38"/>
      <c r="LN272" s="38"/>
      <c r="LO272" s="38"/>
      <c r="LP272" s="38"/>
      <c r="LQ272" s="38"/>
      <c r="LR272" s="38"/>
      <c r="LS272" s="38"/>
      <c r="LT272" s="38"/>
      <c r="LU272" s="38"/>
      <c r="LV272" s="38"/>
      <c r="LW272" s="38"/>
      <c r="LX272" s="38"/>
      <c r="LY272" s="38"/>
      <c r="LZ272" s="38"/>
      <c r="MA272" s="38"/>
      <c r="MB272" s="38"/>
      <c r="MC272" s="38"/>
      <c r="MD272" s="38"/>
      <c r="ME272" s="38"/>
      <c r="MF272" s="38"/>
      <c r="MG272" s="38"/>
      <c r="MH272" s="38"/>
      <c r="MI272" s="38"/>
      <c r="MJ272" s="38"/>
      <c r="MK272" s="38"/>
      <c r="ML272" s="38"/>
      <c r="MM272" s="38"/>
      <c r="MN272" s="38"/>
      <c r="MO272" s="38"/>
      <c r="MP272" s="38"/>
      <c r="MQ272" s="38"/>
      <c r="MR272" s="38"/>
      <c r="MS272" s="38"/>
      <c r="MT272" s="38"/>
      <c r="MU272" s="38"/>
      <c r="MV272" s="38"/>
      <c r="MW272" s="38"/>
      <c r="MX272" s="38"/>
      <c r="MY272" s="38"/>
      <c r="MZ272" s="38"/>
      <c r="NA272" s="38"/>
      <c r="NB272" s="38"/>
      <c r="NC272" s="38"/>
      <c r="ND272" s="38"/>
      <c r="NE272" s="38"/>
      <c r="NF272" s="38"/>
      <c r="NG272" s="38"/>
      <c r="NH272" s="38"/>
      <c r="NI272" s="38"/>
      <c r="NJ272" s="38"/>
      <c r="NK272" s="38"/>
      <c r="NL272" s="38"/>
      <c r="NM272" s="38"/>
      <c r="NN272" s="38"/>
      <c r="NO272" s="38"/>
      <c r="NP272" s="38"/>
      <c r="NQ272" s="38"/>
      <c r="NR272" s="38"/>
      <c r="NS272" s="38"/>
      <c r="NT272" s="38"/>
      <c r="NU272" s="38"/>
      <c r="NV272" s="38"/>
      <c r="NW272" s="38"/>
      <c r="NX272" s="38"/>
      <c r="NY272" s="38"/>
      <c r="NZ272" s="38"/>
      <c r="OA272" s="38"/>
      <c r="OB272" s="38"/>
      <c r="OC272" s="38"/>
      <c r="OD272" s="38"/>
      <c r="OE272" s="38"/>
      <c r="OF272" s="38"/>
      <c r="OG272" s="38"/>
      <c r="OH272" s="38"/>
      <c r="OI272" s="38"/>
      <c r="OJ272" s="38"/>
      <c r="OK272" s="38"/>
      <c r="OL272" s="38"/>
      <c r="OM272" s="38"/>
      <c r="ON272" s="38"/>
      <c r="OO272" s="38"/>
      <c r="OP272" s="38"/>
      <c r="OQ272" s="38"/>
      <c r="OR272" s="38"/>
      <c r="OS272" s="38"/>
      <c r="OT272" s="38"/>
      <c r="OU272" s="38"/>
      <c r="OV272" s="38"/>
      <c r="OW272" s="38"/>
      <c r="OX272" s="38"/>
      <c r="OY272" s="38"/>
      <c r="OZ272" s="38"/>
      <c r="PA272" s="38"/>
      <c r="PB272" s="38"/>
      <c r="PC272" s="38"/>
      <c r="PD272" s="38"/>
      <c r="PE272" s="38"/>
      <c r="PF272" s="38"/>
      <c r="PG272" s="38"/>
      <c r="PH272" s="38"/>
      <c r="PI272" s="38"/>
      <c r="PJ272" s="38"/>
      <c r="PK272" s="38"/>
      <c r="PL272" s="38"/>
      <c r="PM272" s="38"/>
      <c r="PN272" s="38"/>
      <c r="PO272" s="38"/>
      <c r="PP272" s="38"/>
      <c r="PQ272" s="38"/>
      <c r="PR272" s="38"/>
      <c r="PS272" s="38"/>
      <c r="PT272" s="38"/>
      <c r="PU272" s="38"/>
      <c r="PV272" s="38"/>
      <c r="PW272" s="38"/>
      <c r="PX272" s="38"/>
      <c r="PY272" s="38"/>
      <c r="PZ272" s="38"/>
      <c r="QA272" s="38"/>
      <c r="QB272" s="38"/>
      <c r="QC272" s="38"/>
      <c r="QD272" s="38"/>
      <c r="QE272" s="38"/>
      <c r="QF272" s="38"/>
      <c r="QG272" s="38"/>
      <c r="QH272" s="38"/>
      <c r="QI272" s="38"/>
      <c r="QJ272" s="38"/>
      <c r="QK272" s="38"/>
      <c r="QL272" s="38"/>
      <c r="QM272" s="38"/>
      <c r="QN272" s="38"/>
      <c r="QO272" s="38"/>
      <c r="QP272" s="38"/>
      <c r="QQ272" s="38"/>
      <c r="QR272" s="38"/>
      <c r="QS272" s="38"/>
      <c r="QT272" s="38"/>
      <c r="QU272" s="38"/>
      <c r="QV272" s="38"/>
      <c r="QW272" s="38"/>
      <c r="QX272" s="38"/>
      <c r="QY272" s="38"/>
      <c r="QZ272" s="38"/>
      <c r="RA272" s="38"/>
      <c r="RB272" s="38"/>
      <c r="RC272" s="38"/>
      <c r="RD272" s="38"/>
      <c r="RE272" s="38"/>
      <c r="RF272" s="38"/>
      <c r="RG272" s="38"/>
      <c r="RH272" s="38"/>
      <c r="RI272" s="38"/>
      <c r="RJ272" s="38"/>
      <c r="RK272" s="38"/>
      <c r="RL272" s="38"/>
      <c r="RM272" s="38"/>
      <c r="RN272" s="38"/>
      <c r="RO272" s="38"/>
      <c r="RP272" s="38"/>
      <c r="RQ272" s="38"/>
      <c r="RR272" s="38"/>
      <c r="RS272" s="38"/>
      <c r="RT272" s="38"/>
      <c r="RU272" s="38"/>
      <c r="RV272" s="38"/>
      <c r="RW272" s="38"/>
      <c r="RX272" s="38"/>
      <c r="RY272" s="38"/>
      <c r="RZ272" s="38"/>
      <c r="SA272" s="38"/>
      <c r="SB272" s="38"/>
      <c r="SC272" s="38"/>
      <c r="SD272" s="38"/>
      <c r="SE272" s="38"/>
      <c r="SF272" s="38"/>
      <c r="SG272" s="38"/>
      <c r="SH272" s="38"/>
      <c r="SI272" s="38"/>
      <c r="SJ272" s="38"/>
      <c r="SK272" s="38"/>
      <c r="SL272" s="38"/>
      <c r="SM272" s="38"/>
      <c r="SN272" s="38"/>
      <c r="SO272" s="38"/>
      <c r="SP272" s="38"/>
      <c r="SQ272" s="38"/>
      <c r="SR272" s="38"/>
      <c r="SS272" s="38"/>
      <c r="ST272" s="38"/>
      <c r="SU272" s="38"/>
      <c r="SV272" s="38"/>
      <c r="SW272" s="38"/>
      <c r="SX272" s="38"/>
      <c r="SY272" s="38"/>
      <c r="SZ272" s="38"/>
      <c r="TA272" s="38"/>
      <c r="TB272" s="38"/>
      <c r="TC272" s="38"/>
      <c r="TD272" s="38"/>
      <c r="TE272" s="38"/>
      <c r="TF272" s="38"/>
      <c r="TG272" s="38"/>
      <c r="TH272" s="38"/>
      <c r="TI272" s="38"/>
      <c r="TJ272" s="38"/>
      <c r="TK272" s="38"/>
      <c r="TL272" s="38"/>
      <c r="TM272" s="38"/>
      <c r="TN272" s="38"/>
      <c r="TO272" s="38"/>
      <c r="TP272" s="38"/>
      <c r="TQ272" s="38"/>
      <c r="TR272" s="38"/>
      <c r="TS272" s="38"/>
      <c r="TT272" s="38"/>
      <c r="TU272" s="38"/>
      <c r="TV272" s="38"/>
      <c r="TW272" s="38"/>
      <c r="TX272" s="38"/>
      <c r="TY272" s="38"/>
      <c r="TZ272" s="38"/>
      <c r="UA272" s="38"/>
      <c r="UB272" s="38"/>
      <c r="UC272" s="38"/>
      <c r="UD272" s="38"/>
      <c r="UE272" s="38"/>
      <c r="UF272" s="38"/>
      <c r="UG272" s="38"/>
      <c r="UH272" s="38"/>
      <c r="UI272" s="38"/>
      <c r="UJ272" s="38"/>
      <c r="UK272" s="38"/>
      <c r="UL272" s="38"/>
      <c r="UM272" s="38"/>
      <c r="UN272" s="38"/>
      <c r="UO272" s="38"/>
      <c r="UP272" s="38"/>
      <c r="UQ272" s="38"/>
      <c r="UR272" s="38"/>
      <c r="US272" s="38"/>
      <c r="UT272" s="38"/>
      <c r="UU272" s="38"/>
      <c r="UV272" s="38"/>
      <c r="UW272" s="38"/>
      <c r="UX272" s="38"/>
      <c r="UY272" s="38"/>
      <c r="UZ272" s="38"/>
      <c r="VA272" s="38"/>
      <c r="VB272" s="38"/>
      <c r="VC272" s="38"/>
      <c r="VD272" s="38"/>
      <c r="VE272" s="38"/>
      <c r="VF272" s="38"/>
      <c r="VG272" s="38"/>
      <c r="VH272" s="38"/>
      <c r="VI272" s="38"/>
      <c r="VJ272" s="38"/>
      <c r="VK272" s="38"/>
      <c r="VL272" s="38"/>
      <c r="VM272" s="38"/>
      <c r="VN272" s="38"/>
      <c r="VO272" s="38"/>
      <c r="VP272" s="38"/>
      <c r="VQ272" s="38"/>
      <c r="VR272" s="38"/>
      <c r="VS272" s="38"/>
      <c r="VT272" s="38"/>
      <c r="VU272" s="38"/>
      <c r="VV272" s="38"/>
      <c r="VW272" s="38"/>
      <c r="VX272" s="38"/>
      <c r="VY272" s="38"/>
      <c r="VZ272" s="38"/>
      <c r="WA272" s="38"/>
      <c r="WB272" s="38"/>
      <c r="WC272" s="38"/>
      <c r="WD272" s="38"/>
      <c r="WE272" s="38"/>
      <c r="WF272" s="38"/>
      <c r="WG272" s="38"/>
      <c r="WH272" s="38"/>
      <c r="WI272" s="38"/>
      <c r="WJ272" s="38"/>
      <c r="WK272" s="38"/>
      <c r="WL272" s="38"/>
      <c r="WM272" s="38"/>
      <c r="WN272" s="38"/>
      <c r="WO272" s="38"/>
      <c r="WP272" s="38"/>
      <c r="WQ272" s="38"/>
      <c r="WR272" s="38"/>
      <c r="WS272" s="38"/>
      <c r="WT272" s="38"/>
      <c r="WU272" s="38"/>
      <c r="WV272" s="38"/>
      <c r="WW272" s="38"/>
      <c r="WX272" s="38"/>
      <c r="WY272" s="38"/>
      <c r="WZ272" s="38"/>
      <c r="XA272" s="38"/>
      <c r="XB272" s="38"/>
      <c r="XC272" s="38"/>
      <c r="XD272" s="38"/>
      <c r="XE272" s="38"/>
      <c r="XF272" s="38"/>
      <c r="XG272" s="38"/>
      <c r="XH272" s="38"/>
      <c r="XI272" s="38"/>
      <c r="XJ272" s="38"/>
      <c r="XK272" s="38"/>
      <c r="XL272" s="38"/>
      <c r="XM272" s="38"/>
      <c r="XN272" s="38"/>
      <c r="XO272" s="38"/>
      <c r="XP272" s="38"/>
      <c r="XQ272" s="38"/>
      <c r="XR272" s="38"/>
      <c r="XS272" s="38"/>
      <c r="XT272" s="38"/>
      <c r="XU272" s="38"/>
      <c r="XV272" s="38"/>
      <c r="XW272" s="38"/>
      <c r="XX272" s="38"/>
      <c r="XY272" s="38"/>
      <c r="XZ272" s="38"/>
      <c r="YA272" s="38"/>
      <c r="YB272" s="38"/>
      <c r="YC272" s="38"/>
      <c r="YD272" s="38"/>
      <c r="YE272" s="38"/>
      <c r="YF272" s="38"/>
      <c r="YG272" s="38"/>
      <c r="YH272" s="38"/>
      <c r="YI272" s="38"/>
      <c r="YJ272" s="38"/>
      <c r="YK272" s="38"/>
      <c r="YL272" s="38"/>
      <c r="YM272" s="38"/>
      <c r="YN272" s="38"/>
      <c r="YO272" s="38"/>
      <c r="YP272" s="38"/>
      <c r="YQ272" s="38"/>
      <c r="YR272" s="38"/>
    </row>
    <row r="273" spans="1:668" s="50" customFormat="1" ht="15.75" x14ac:dyDescent="0.25">
      <c r="A273" s="38"/>
      <c r="B273" s="2"/>
      <c r="C273" s="2"/>
      <c r="D273" s="1"/>
      <c r="E273" s="1"/>
      <c r="F273" s="132"/>
      <c r="G273" s="133"/>
      <c r="H273" s="132"/>
      <c r="I273" s="132"/>
      <c r="J273" s="132"/>
      <c r="K273" s="132"/>
      <c r="L273" s="133"/>
      <c r="O273" s="38"/>
      <c r="P273" s="38"/>
      <c r="Q273" s="38"/>
      <c r="R273" s="38"/>
      <c r="S273" s="38"/>
      <c r="T273" s="38"/>
      <c r="U273" s="38"/>
      <c r="V273" s="38"/>
      <c r="W273" s="38"/>
      <c r="X273" s="38"/>
      <c r="Y273" s="38"/>
      <c r="Z273" s="38"/>
      <c r="AA273" s="38"/>
      <c r="AB273" s="38"/>
      <c r="AC273" s="38"/>
      <c r="AD273" s="38"/>
      <c r="AE273" s="38"/>
      <c r="AF273" s="38"/>
      <c r="AG273" s="38"/>
      <c r="AH273" s="38"/>
      <c r="AI273" s="38"/>
      <c r="AJ273" s="38"/>
      <c r="AK273" s="38"/>
      <c r="AL273" s="38"/>
      <c r="AM273" s="38"/>
      <c r="AN273" s="38"/>
      <c r="AO273" s="38"/>
      <c r="AP273" s="38"/>
      <c r="AQ273" s="38"/>
      <c r="AR273" s="38"/>
      <c r="AS273" s="38"/>
      <c r="AT273" s="38"/>
      <c r="AU273" s="38"/>
      <c r="AV273" s="38"/>
      <c r="AW273" s="38"/>
      <c r="AX273" s="38"/>
      <c r="AY273" s="38"/>
      <c r="AZ273" s="38"/>
      <c r="BA273" s="38"/>
      <c r="BB273" s="38"/>
      <c r="BC273" s="38"/>
      <c r="BD273" s="38"/>
      <c r="BE273" s="38"/>
      <c r="BF273" s="38"/>
      <c r="BG273" s="38"/>
      <c r="BH273" s="38"/>
      <c r="BI273" s="38"/>
      <c r="BJ273" s="38"/>
      <c r="BK273" s="38"/>
      <c r="BL273" s="38"/>
      <c r="BM273" s="38"/>
      <c r="BN273" s="38"/>
      <c r="BO273" s="38"/>
      <c r="BP273" s="38"/>
      <c r="BQ273" s="38"/>
      <c r="BR273" s="38"/>
      <c r="BS273" s="38"/>
      <c r="BT273" s="38"/>
      <c r="BU273" s="38"/>
      <c r="BV273" s="38"/>
      <c r="BW273" s="38"/>
      <c r="BX273" s="38"/>
      <c r="BY273" s="38"/>
      <c r="BZ273" s="38"/>
      <c r="CA273" s="38"/>
      <c r="CB273" s="38"/>
      <c r="CC273" s="38"/>
      <c r="CD273" s="38"/>
      <c r="CE273" s="38"/>
      <c r="CF273" s="38"/>
      <c r="CG273" s="38"/>
      <c r="CH273" s="38"/>
      <c r="CI273" s="38"/>
      <c r="CJ273" s="38"/>
      <c r="CK273" s="38"/>
      <c r="CL273" s="38"/>
      <c r="CM273" s="38"/>
      <c r="CN273" s="38"/>
      <c r="CO273" s="38"/>
      <c r="CP273" s="38"/>
      <c r="CQ273" s="38"/>
      <c r="CR273" s="38"/>
      <c r="CS273" s="38"/>
      <c r="CT273" s="38"/>
      <c r="CU273" s="38"/>
      <c r="CV273" s="38"/>
      <c r="CW273" s="38"/>
      <c r="CX273" s="38"/>
      <c r="CY273" s="38"/>
      <c r="CZ273" s="38"/>
      <c r="DA273" s="38"/>
      <c r="DB273" s="38"/>
      <c r="DC273" s="38"/>
      <c r="DD273" s="38"/>
      <c r="DE273" s="38"/>
      <c r="DF273" s="38"/>
      <c r="DG273" s="38"/>
      <c r="DH273" s="38"/>
      <c r="DI273" s="38"/>
      <c r="DJ273" s="38"/>
      <c r="DK273" s="38"/>
      <c r="DL273" s="38"/>
      <c r="DM273" s="38"/>
      <c r="DN273" s="38"/>
      <c r="DO273" s="38"/>
      <c r="DP273" s="38"/>
      <c r="DQ273" s="38"/>
      <c r="DR273" s="38"/>
      <c r="DS273" s="38"/>
      <c r="DT273" s="38"/>
      <c r="DU273" s="38"/>
      <c r="DV273" s="38"/>
      <c r="DW273" s="38"/>
      <c r="DX273" s="38"/>
      <c r="DY273" s="38"/>
      <c r="DZ273" s="38"/>
      <c r="EA273" s="38"/>
      <c r="EB273" s="38"/>
      <c r="EC273" s="38"/>
      <c r="ED273" s="38"/>
      <c r="EE273" s="38"/>
      <c r="EF273" s="38"/>
      <c r="EG273" s="38"/>
      <c r="EH273" s="38"/>
      <c r="EI273" s="38"/>
      <c r="EJ273" s="38"/>
      <c r="EK273" s="38"/>
      <c r="EL273" s="38"/>
      <c r="EM273" s="38"/>
      <c r="EN273" s="38"/>
      <c r="EO273" s="38"/>
      <c r="EP273" s="38"/>
      <c r="EQ273" s="38"/>
      <c r="ER273" s="38"/>
      <c r="ES273" s="38"/>
      <c r="ET273" s="38"/>
      <c r="EU273" s="38"/>
      <c r="EV273" s="38"/>
      <c r="EW273" s="38"/>
      <c r="EX273" s="38"/>
      <c r="EY273" s="38"/>
      <c r="EZ273" s="38"/>
      <c r="FA273" s="38"/>
      <c r="FB273" s="38"/>
      <c r="FC273" s="38"/>
      <c r="FD273" s="38"/>
      <c r="FE273" s="38"/>
      <c r="FF273" s="38"/>
      <c r="FG273" s="38"/>
      <c r="FH273" s="38"/>
      <c r="FI273" s="38"/>
      <c r="FJ273" s="38"/>
      <c r="FK273" s="38"/>
      <c r="FL273" s="38"/>
      <c r="FM273" s="38"/>
      <c r="FN273" s="38"/>
      <c r="FO273" s="38"/>
      <c r="FP273" s="38"/>
      <c r="FQ273" s="38"/>
      <c r="FR273" s="38"/>
      <c r="FS273" s="38"/>
      <c r="FT273" s="38"/>
      <c r="FU273" s="38"/>
      <c r="FV273" s="38"/>
      <c r="FW273" s="38"/>
      <c r="FX273" s="38"/>
      <c r="FY273" s="38"/>
      <c r="FZ273" s="38"/>
      <c r="GA273" s="38"/>
      <c r="GB273" s="38"/>
      <c r="GC273" s="38"/>
      <c r="GD273" s="38"/>
      <c r="GE273" s="38"/>
      <c r="GF273" s="38"/>
      <c r="GG273" s="38"/>
      <c r="GH273" s="38"/>
      <c r="GI273" s="38"/>
      <c r="GJ273" s="38"/>
      <c r="GK273" s="38"/>
      <c r="GL273" s="38"/>
      <c r="GM273" s="38"/>
      <c r="GN273" s="38"/>
      <c r="GO273" s="38"/>
      <c r="GP273" s="38"/>
      <c r="GQ273" s="38"/>
      <c r="GR273" s="38"/>
      <c r="GS273" s="38"/>
      <c r="GT273" s="38"/>
      <c r="GU273" s="38"/>
      <c r="GV273" s="38"/>
      <c r="GW273" s="38"/>
      <c r="GX273" s="38"/>
      <c r="GY273" s="38"/>
      <c r="GZ273" s="38"/>
      <c r="HA273" s="38"/>
      <c r="HB273" s="38"/>
      <c r="HC273" s="38"/>
      <c r="HD273" s="38"/>
      <c r="HE273" s="38"/>
      <c r="HF273" s="38"/>
      <c r="HG273" s="38"/>
      <c r="HH273" s="38"/>
      <c r="HI273" s="38"/>
      <c r="HJ273" s="38"/>
      <c r="HK273" s="38"/>
      <c r="HL273" s="38"/>
      <c r="HM273" s="38"/>
      <c r="HN273" s="38"/>
      <c r="HO273" s="38"/>
      <c r="HP273" s="38"/>
      <c r="HQ273" s="38"/>
      <c r="HR273" s="38"/>
      <c r="HS273" s="38"/>
      <c r="HT273" s="38"/>
      <c r="HU273" s="38"/>
      <c r="HV273" s="38"/>
      <c r="HW273" s="38"/>
      <c r="HX273" s="38"/>
      <c r="HY273" s="38"/>
      <c r="HZ273" s="38"/>
      <c r="IA273" s="38"/>
      <c r="IB273" s="38"/>
      <c r="IC273" s="38"/>
      <c r="ID273" s="38"/>
      <c r="IE273" s="38"/>
      <c r="IF273" s="38"/>
      <c r="IG273" s="38"/>
      <c r="IH273" s="38"/>
      <c r="II273" s="38"/>
      <c r="IJ273" s="38"/>
      <c r="IK273" s="38"/>
      <c r="IL273" s="38"/>
      <c r="IM273" s="38"/>
      <c r="IN273" s="38"/>
      <c r="IO273" s="38"/>
      <c r="IP273" s="38"/>
      <c r="IQ273" s="38"/>
      <c r="IR273" s="38"/>
      <c r="IS273" s="38"/>
      <c r="IT273" s="38"/>
      <c r="IU273" s="38"/>
      <c r="IV273" s="38"/>
      <c r="IW273" s="38"/>
      <c r="IX273" s="38"/>
      <c r="IY273" s="38"/>
      <c r="IZ273" s="38"/>
      <c r="JA273" s="38"/>
      <c r="JB273" s="38"/>
      <c r="JC273" s="38"/>
      <c r="JD273" s="38"/>
      <c r="JE273" s="38"/>
      <c r="JF273" s="38"/>
      <c r="JG273" s="38"/>
      <c r="JH273" s="38"/>
      <c r="JI273" s="38"/>
      <c r="JJ273" s="38"/>
      <c r="JK273" s="38"/>
      <c r="JL273" s="38"/>
      <c r="JM273" s="38"/>
      <c r="JN273" s="38"/>
      <c r="JO273" s="38"/>
      <c r="JP273" s="38"/>
      <c r="JQ273" s="38"/>
      <c r="JR273" s="38"/>
      <c r="JS273" s="38"/>
      <c r="JT273" s="38"/>
      <c r="JU273" s="38"/>
      <c r="JV273" s="38"/>
      <c r="JW273" s="38"/>
      <c r="JX273" s="38"/>
      <c r="JY273" s="38"/>
      <c r="JZ273" s="38"/>
      <c r="KA273" s="38"/>
      <c r="KB273" s="38"/>
      <c r="KC273" s="38"/>
      <c r="KD273" s="38"/>
      <c r="KE273" s="38"/>
      <c r="KF273" s="38"/>
      <c r="KG273" s="38"/>
      <c r="KH273" s="38"/>
      <c r="KI273" s="38"/>
      <c r="KJ273" s="38"/>
      <c r="KK273" s="38"/>
      <c r="KL273" s="38"/>
      <c r="KM273" s="38"/>
      <c r="KN273" s="38"/>
      <c r="KO273" s="38"/>
      <c r="KP273" s="38"/>
      <c r="KQ273" s="38"/>
      <c r="KR273" s="38"/>
      <c r="KS273" s="38"/>
      <c r="KT273" s="38"/>
      <c r="KU273" s="38"/>
      <c r="KV273" s="38"/>
      <c r="KW273" s="38"/>
      <c r="KX273" s="38"/>
      <c r="KY273" s="38"/>
      <c r="KZ273" s="38"/>
      <c r="LA273" s="38"/>
      <c r="LB273" s="38"/>
      <c r="LC273" s="38"/>
      <c r="LD273" s="38"/>
      <c r="LE273" s="38"/>
      <c r="LF273" s="38"/>
      <c r="LG273" s="38"/>
      <c r="LH273" s="38"/>
      <c r="LI273" s="38"/>
      <c r="LJ273" s="38"/>
      <c r="LK273" s="38"/>
      <c r="LL273" s="38"/>
      <c r="LM273" s="38"/>
      <c r="LN273" s="38"/>
      <c r="LO273" s="38"/>
      <c r="LP273" s="38"/>
      <c r="LQ273" s="38"/>
      <c r="LR273" s="38"/>
      <c r="LS273" s="38"/>
      <c r="LT273" s="38"/>
      <c r="LU273" s="38"/>
      <c r="LV273" s="38"/>
      <c r="LW273" s="38"/>
      <c r="LX273" s="38"/>
      <c r="LY273" s="38"/>
      <c r="LZ273" s="38"/>
      <c r="MA273" s="38"/>
      <c r="MB273" s="38"/>
      <c r="MC273" s="38"/>
      <c r="MD273" s="38"/>
      <c r="ME273" s="38"/>
      <c r="MF273" s="38"/>
      <c r="MG273" s="38"/>
      <c r="MH273" s="38"/>
      <c r="MI273" s="38"/>
      <c r="MJ273" s="38"/>
      <c r="MK273" s="38"/>
      <c r="ML273" s="38"/>
      <c r="MM273" s="38"/>
      <c r="MN273" s="38"/>
      <c r="MO273" s="38"/>
      <c r="MP273" s="38"/>
      <c r="MQ273" s="38"/>
      <c r="MR273" s="38"/>
      <c r="MS273" s="38"/>
      <c r="MT273" s="38"/>
      <c r="MU273" s="38"/>
      <c r="MV273" s="38"/>
      <c r="MW273" s="38"/>
      <c r="MX273" s="38"/>
      <c r="MY273" s="38"/>
      <c r="MZ273" s="38"/>
      <c r="NA273" s="38"/>
      <c r="NB273" s="38"/>
      <c r="NC273" s="38"/>
      <c r="ND273" s="38"/>
      <c r="NE273" s="38"/>
      <c r="NF273" s="38"/>
      <c r="NG273" s="38"/>
      <c r="NH273" s="38"/>
      <c r="NI273" s="38"/>
      <c r="NJ273" s="38"/>
      <c r="NK273" s="38"/>
      <c r="NL273" s="38"/>
      <c r="NM273" s="38"/>
      <c r="NN273" s="38"/>
      <c r="NO273" s="38"/>
      <c r="NP273" s="38"/>
      <c r="NQ273" s="38"/>
      <c r="NR273" s="38"/>
      <c r="NS273" s="38"/>
      <c r="NT273" s="38"/>
      <c r="NU273" s="38"/>
      <c r="NV273" s="38"/>
      <c r="NW273" s="38"/>
      <c r="NX273" s="38"/>
      <c r="NY273" s="38"/>
      <c r="NZ273" s="38"/>
      <c r="OA273" s="38"/>
      <c r="OB273" s="38"/>
      <c r="OC273" s="38"/>
      <c r="OD273" s="38"/>
      <c r="OE273" s="38"/>
      <c r="OF273" s="38"/>
      <c r="OG273" s="38"/>
      <c r="OH273" s="38"/>
      <c r="OI273" s="38"/>
      <c r="OJ273" s="38"/>
      <c r="OK273" s="38"/>
      <c r="OL273" s="38"/>
      <c r="OM273" s="38"/>
      <c r="ON273" s="38"/>
      <c r="OO273" s="38"/>
      <c r="OP273" s="38"/>
      <c r="OQ273" s="38"/>
      <c r="OR273" s="38"/>
      <c r="OS273" s="38"/>
      <c r="OT273" s="38"/>
      <c r="OU273" s="38"/>
      <c r="OV273" s="38"/>
      <c r="OW273" s="38"/>
      <c r="OX273" s="38"/>
      <c r="OY273" s="38"/>
      <c r="OZ273" s="38"/>
      <c r="PA273" s="38"/>
      <c r="PB273" s="38"/>
      <c r="PC273" s="38"/>
      <c r="PD273" s="38"/>
      <c r="PE273" s="38"/>
      <c r="PF273" s="38"/>
      <c r="PG273" s="38"/>
      <c r="PH273" s="38"/>
      <c r="PI273" s="38"/>
      <c r="PJ273" s="38"/>
      <c r="PK273" s="38"/>
      <c r="PL273" s="38"/>
      <c r="PM273" s="38"/>
      <c r="PN273" s="38"/>
      <c r="PO273" s="38"/>
      <c r="PP273" s="38"/>
      <c r="PQ273" s="38"/>
      <c r="PR273" s="38"/>
      <c r="PS273" s="38"/>
      <c r="PT273" s="38"/>
      <c r="PU273" s="38"/>
      <c r="PV273" s="38"/>
      <c r="PW273" s="38"/>
      <c r="PX273" s="38"/>
      <c r="PY273" s="38"/>
      <c r="PZ273" s="38"/>
      <c r="QA273" s="38"/>
      <c r="QB273" s="38"/>
      <c r="QC273" s="38"/>
      <c r="QD273" s="38"/>
      <c r="QE273" s="38"/>
      <c r="QF273" s="38"/>
      <c r="QG273" s="38"/>
      <c r="QH273" s="38"/>
      <c r="QI273" s="38"/>
      <c r="QJ273" s="38"/>
      <c r="QK273" s="38"/>
      <c r="QL273" s="38"/>
      <c r="QM273" s="38"/>
      <c r="QN273" s="38"/>
      <c r="QO273" s="38"/>
      <c r="QP273" s="38"/>
      <c r="QQ273" s="38"/>
      <c r="QR273" s="38"/>
      <c r="QS273" s="38"/>
      <c r="QT273" s="38"/>
      <c r="QU273" s="38"/>
      <c r="QV273" s="38"/>
      <c r="QW273" s="38"/>
      <c r="QX273" s="38"/>
      <c r="QY273" s="38"/>
      <c r="QZ273" s="38"/>
      <c r="RA273" s="38"/>
      <c r="RB273" s="38"/>
      <c r="RC273" s="38"/>
      <c r="RD273" s="38"/>
      <c r="RE273" s="38"/>
      <c r="RF273" s="38"/>
      <c r="RG273" s="38"/>
      <c r="RH273" s="38"/>
      <c r="RI273" s="38"/>
      <c r="RJ273" s="38"/>
      <c r="RK273" s="38"/>
      <c r="RL273" s="38"/>
      <c r="RM273" s="38"/>
      <c r="RN273" s="38"/>
      <c r="RO273" s="38"/>
      <c r="RP273" s="38"/>
      <c r="RQ273" s="38"/>
      <c r="RR273" s="38"/>
      <c r="RS273" s="38"/>
      <c r="RT273" s="38"/>
      <c r="RU273" s="38"/>
      <c r="RV273" s="38"/>
      <c r="RW273" s="38"/>
      <c r="RX273" s="38"/>
      <c r="RY273" s="38"/>
      <c r="RZ273" s="38"/>
      <c r="SA273" s="38"/>
      <c r="SB273" s="38"/>
      <c r="SC273" s="38"/>
      <c r="SD273" s="38"/>
      <c r="SE273" s="38"/>
      <c r="SF273" s="38"/>
      <c r="SG273" s="38"/>
      <c r="SH273" s="38"/>
      <c r="SI273" s="38"/>
      <c r="SJ273" s="38"/>
      <c r="SK273" s="38"/>
      <c r="SL273" s="38"/>
      <c r="SM273" s="38"/>
      <c r="SN273" s="38"/>
      <c r="SO273" s="38"/>
      <c r="SP273" s="38"/>
      <c r="SQ273" s="38"/>
      <c r="SR273" s="38"/>
      <c r="SS273" s="38"/>
      <c r="ST273" s="38"/>
      <c r="SU273" s="38"/>
      <c r="SV273" s="38"/>
      <c r="SW273" s="38"/>
      <c r="SX273" s="38"/>
      <c r="SY273" s="38"/>
      <c r="SZ273" s="38"/>
      <c r="TA273" s="38"/>
      <c r="TB273" s="38"/>
      <c r="TC273" s="38"/>
      <c r="TD273" s="38"/>
      <c r="TE273" s="38"/>
      <c r="TF273" s="38"/>
      <c r="TG273" s="38"/>
      <c r="TH273" s="38"/>
      <c r="TI273" s="38"/>
      <c r="TJ273" s="38"/>
      <c r="TK273" s="38"/>
      <c r="TL273" s="38"/>
      <c r="TM273" s="38"/>
      <c r="TN273" s="38"/>
      <c r="TO273" s="38"/>
      <c r="TP273" s="38"/>
      <c r="TQ273" s="38"/>
      <c r="TR273" s="38"/>
      <c r="TS273" s="38"/>
      <c r="TT273" s="38"/>
      <c r="TU273" s="38"/>
      <c r="TV273" s="38"/>
      <c r="TW273" s="38"/>
      <c r="TX273" s="38"/>
      <c r="TY273" s="38"/>
      <c r="TZ273" s="38"/>
      <c r="UA273" s="38"/>
      <c r="UB273" s="38"/>
      <c r="UC273" s="38"/>
      <c r="UD273" s="38"/>
      <c r="UE273" s="38"/>
      <c r="UF273" s="38"/>
      <c r="UG273" s="38"/>
      <c r="UH273" s="38"/>
      <c r="UI273" s="38"/>
      <c r="UJ273" s="38"/>
      <c r="UK273" s="38"/>
      <c r="UL273" s="38"/>
      <c r="UM273" s="38"/>
      <c r="UN273" s="38"/>
      <c r="UO273" s="38"/>
      <c r="UP273" s="38"/>
      <c r="UQ273" s="38"/>
      <c r="UR273" s="38"/>
      <c r="US273" s="38"/>
      <c r="UT273" s="38"/>
      <c r="UU273" s="38"/>
      <c r="UV273" s="38"/>
      <c r="UW273" s="38"/>
      <c r="UX273" s="38"/>
      <c r="UY273" s="38"/>
      <c r="UZ273" s="38"/>
      <c r="VA273" s="38"/>
      <c r="VB273" s="38"/>
      <c r="VC273" s="38"/>
      <c r="VD273" s="38"/>
      <c r="VE273" s="38"/>
      <c r="VF273" s="38"/>
      <c r="VG273" s="38"/>
      <c r="VH273" s="38"/>
      <c r="VI273" s="38"/>
      <c r="VJ273" s="38"/>
      <c r="VK273" s="38"/>
      <c r="VL273" s="38"/>
      <c r="VM273" s="38"/>
      <c r="VN273" s="38"/>
      <c r="VO273" s="38"/>
      <c r="VP273" s="38"/>
      <c r="VQ273" s="38"/>
      <c r="VR273" s="38"/>
      <c r="VS273" s="38"/>
      <c r="VT273" s="38"/>
      <c r="VU273" s="38"/>
      <c r="VV273" s="38"/>
      <c r="VW273" s="38"/>
      <c r="VX273" s="38"/>
      <c r="VY273" s="38"/>
      <c r="VZ273" s="38"/>
      <c r="WA273" s="38"/>
      <c r="WB273" s="38"/>
      <c r="WC273" s="38"/>
      <c r="WD273" s="38"/>
      <c r="WE273" s="38"/>
      <c r="WF273" s="38"/>
      <c r="WG273" s="38"/>
      <c r="WH273" s="38"/>
      <c r="WI273" s="38"/>
      <c r="WJ273" s="38"/>
      <c r="WK273" s="38"/>
      <c r="WL273" s="38"/>
      <c r="WM273" s="38"/>
      <c r="WN273" s="38"/>
      <c r="WO273" s="38"/>
      <c r="WP273" s="38"/>
      <c r="WQ273" s="38"/>
      <c r="WR273" s="38"/>
      <c r="WS273" s="38"/>
      <c r="WT273" s="38"/>
      <c r="WU273" s="38"/>
      <c r="WV273" s="38"/>
      <c r="WW273" s="38"/>
      <c r="WX273" s="38"/>
      <c r="WY273" s="38"/>
      <c r="WZ273" s="38"/>
      <c r="XA273" s="38"/>
      <c r="XB273" s="38"/>
      <c r="XC273" s="38"/>
      <c r="XD273" s="38"/>
      <c r="XE273" s="38"/>
      <c r="XF273" s="38"/>
      <c r="XG273" s="38"/>
      <c r="XH273" s="38"/>
      <c r="XI273" s="38"/>
      <c r="XJ273" s="38"/>
      <c r="XK273" s="38"/>
      <c r="XL273" s="38"/>
      <c r="XM273" s="38"/>
      <c r="XN273" s="38"/>
      <c r="XO273" s="38"/>
      <c r="XP273" s="38"/>
      <c r="XQ273" s="38"/>
      <c r="XR273" s="38"/>
      <c r="XS273" s="38"/>
      <c r="XT273" s="38"/>
      <c r="XU273" s="38"/>
      <c r="XV273" s="38"/>
      <c r="XW273" s="38"/>
      <c r="XX273" s="38"/>
      <c r="XY273" s="38"/>
      <c r="XZ273" s="38"/>
      <c r="YA273" s="38"/>
      <c r="YB273" s="38"/>
      <c r="YC273" s="38"/>
      <c r="YD273" s="38"/>
      <c r="YE273" s="38"/>
      <c r="YF273" s="38"/>
      <c r="YG273" s="38"/>
      <c r="YH273" s="38"/>
      <c r="YI273" s="38"/>
      <c r="YJ273" s="38"/>
      <c r="YK273" s="38"/>
      <c r="YL273" s="38"/>
      <c r="YM273" s="38"/>
      <c r="YN273" s="38"/>
      <c r="YO273" s="38"/>
      <c r="YP273" s="38"/>
      <c r="YQ273" s="38"/>
      <c r="YR273" s="38"/>
    </row>
    <row r="274" spans="1:668" s="50" customFormat="1" ht="15.75" x14ac:dyDescent="0.25">
      <c r="A274" s="38"/>
      <c r="B274" s="2"/>
      <c r="C274" s="2"/>
      <c r="D274" s="1"/>
      <c r="E274" s="1"/>
      <c r="F274" s="132"/>
      <c r="G274" s="133"/>
      <c r="H274" s="132"/>
      <c r="I274" s="132"/>
      <c r="J274" s="132"/>
      <c r="K274" s="132"/>
      <c r="L274" s="133"/>
      <c r="O274" s="38"/>
      <c r="P274" s="38"/>
      <c r="Q274" s="38"/>
      <c r="R274" s="38"/>
      <c r="S274" s="38"/>
      <c r="T274" s="38"/>
      <c r="U274" s="38"/>
      <c r="V274" s="38"/>
      <c r="W274" s="38"/>
      <c r="X274" s="38"/>
      <c r="Y274" s="38"/>
      <c r="Z274" s="38"/>
      <c r="AA274" s="38"/>
      <c r="AB274" s="38"/>
      <c r="AC274" s="38"/>
      <c r="AD274" s="38"/>
      <c r="AE274" s="38"/>
      <c r="AF274" s="38"/>
      <c r="AG274" s="38"/>
      <c r="AH274" s="38"/>
      <c r="AI274" s="38"/>
      <c r="AJ274" s="38"/>
      <c r="AK274" s="38"/>
      <c r="AL274" s="38"/>
      <c r="AM274" s="38"/>
      <c r="AN274" s="38"/>
      <c r="AO274" s="38"/>
      <c r="AP274" s="38"/>
      <c r="AQ274" s="38"/>
      <c r="AR274" s="38"/>
      <c r="AS274" s="38"/>
      <c r="AT274" s="38"/>
      <c r="AU274" s="38"/>
      <c r="AV274" s="38"/>
      <c r="AW274" s="38"/>
      <c r="AX274" s="38"/>
      <c r="AY274" s="38"/>
      <c r="AZ274" s="38"/>
      <c r="BA274" s="38"/>
      <c r="BB274" s="38"/>
      <c r="BC274" s="38"/>
      <c r="BD274" s="38"/>
      <c r="BE274" s="38"/>
      <c r="BF274" s="38"/>
      <c r="BG274" s="38"/>
      <c r="BH274" s="38"/>
      <c r="BI274" s="38"/>
      <c r="BJ274" s="38"/>
      <c r="BK274" s="38"/>
      <c r="BL274" s="38"/>
      <c r="BM274" s="38"/>
      <c r="BN274" s="38"/>
      <c r="BO274" s="38"/>
      <c r="BP274" s="38"/>
      <c r="BQ274" s="38"/>
      <c r="BR274" s="38"/>
      <c r="BS274" s="38"/>
      <c r="BT274" s="38"/>
      <c r="BU274" s="38"/>
      <c r="BV274" s="38"/>
      <c r="BW274" s="38"/>
      <c r="BX274" s="38"/>
      <c r="BY274" s="38"/>
      <c r="BZ274" s="38"/>
      <c r="CA274" s="38"/>
      <c r="CB274" s="38"/>
      <c r="CC274" s="38"/>
      <c r="CD274" s="38"/>
      <c r="CE274" s="38"/>
      <c r="CF274" s="38"/>
      <c r="CG274" s="38"/>
      <c r="CH274" s="38"/>
      <c r="CI274" s="38"/>
      <c r="CJ274" s="38"/>
      <c r="CK274" s="38"/>
      <c r="CL274" s="38"/>
      <c r="CM274" s="38"/>
      <c r="CN274" s="38"/>
      <c r="CO274" s="38"/>
      <c r="CP274" s="38"/>
      <c r="CQ274" s="38"/>
      <c r="CR274" s="38"/>
      <c r="CS274" s="38"/>
      <c r="CT274" s="38"/>
      <c r="CU274" s="38"/>
      <c r="CV274" s="38"/>
      <c r="CW274" s="38"/>
      <c r="CX274" s="38"/>
      <c r="CY274" s="38"/>
      <c r="CZ274" s="38"/>
      <c r="DA274" s="38"/>
      <c r="DB274" s="38"/>
      <c r="DC274" s="38"/>
      <c r="DD274" s="38"/>
      <c r="DE274" s="38"/>
      <c r="DF274" s="38"/>
      <c r="DG274" s="38"/>
      <c r="DH274" s="38"/>
      <c r="DI274" s="38"/>
      <c r="DJ274" s="38"/>
      <c r="DK274" s="38"/>
      <c r="DL274" s="38"/>
      <c r="DM274" s="38"/>
      <c r="DN274" s="38"/>
      <c r="DO274" s="38"/>
      <c r="DP274" s="38"/>
      <c r="DQ274" s="38"/>
      <c r="DR274" s="38"/>
      <c r="DS274" s="38"/>
      <c r="DT274" s="38"/>
      <c r="DU274" s="38"/>
      <c r="DV274" s="38"/>
      <c r="DW274" s="38"/>
      <c r="DX274" s="38"/>
      <c r="DY274" s="38"/>
      <c r="DZ274" s="38"/>
      <c r="EA274" s="38"/>
      <c r="EB274" s="38"/>
      <c r="EC274" s="38"/>
      <c r="ED274" s="38"/>
      <c r="EE274" s="38"/>
      <c r="EF274" s="38"/>
      <c r="EG274" s="38"/>
      <c r="EH274" s="38"/>
      <c r="EI274" s="38"/>
      <c r="EJ274" s="38"/>
      <c r="EK274" s="38"/>
      <c r="EL274" s="38"/>
      <c r="EM274" s="38"/>
      <c r="EN274" s="38"/>
      <c r="EO274" s="38"/>
      <c r="EP274" s="38"/>
      <c r="EQ274" s="38"/>
      <c r="ER274" s="38"/>
      <c r="ES274" s="38"/>
      <c r="ET274" s="38"/>
      <c r="EU274" s="38"/>
      <c r="EV274" s="38"/>
      <c r="EW274" s="38"/>
      <c r="EX274" s="38"/>
      <c r="EY274" s="38"/>
      <c r="EZ274" s="38"/>
      <c r="FA274" s="38"/>
      <c r="FB274" s="38"/>
      <c r="FC274" s="38"/>
      <c r="FD274" s="38"/>
      <c r="FE274" s="38"/>
      <c r="FF274" s="38"/>
      <c r="FG274" s="38"/>
      <c r="FH274" s="38"/>
      <c r="FI274" s="38"/>
      <c r="FJ274" s="38"/>
      <c r="FK274" s="38"/>
      <c r="FL274" s="38"/>
      <c r="FM274" s="38"/>
      <c r="FN274" s="38"/>
      <c r="FO274" s="38"/>
      <c r="FP274" s="38"/>
      <c r="FQ274" s="38"/>
      <c r="FR274" s="38"/>
      <c r="FS274" s="38"/>
      <c r="FT274" s="38"/>
      <c r="FU274" s="38"/>
      <c r="FV274" s="38"/>
      <c r="FW274" s="38"/>
      <c r="FX274" s="38"/>
      <c r="FY274" s="38"/>
      <c r="FZ274" s="38"/>
      <c r="GA274" s="38"/>
      <c r="GB274" s="38"/>
      <c r="GC274" s="38"/>
      <c r="GD274" s="38"/>
      <c r="GE274" s="38"/>
      <c r="GF274" s="38"/>
      <c r="GG274" s="38"/>
      <c r="GH274" s="38"/>
      <c r="GI274" s="38"/>
      <c r="GJ274" s="38"/>
      <c r="GK274" s="38"/>
      <c r="GL274" s="38"/>
      <c r="GM274" s="38"/>
      <c r="GN274" s="38"/>
      <c r="GO274" s="38"/>
      <c r="GP274" s="38"/>
      <c r="GQ274" s="38"/>
      <c r="GR274" s="38"/>
      <c r="GS274" s="38"/>
      <c r="GT274" s="38"/>
      <c r="GU274" s="38"/>
      <c r="GV274" s="38"/>
      <c r="GW274" s="38"/>
      <c r="GX274" s="38"/>
      <c r="GY274" s="38"/>
      <c r="GZ274" s="38"/>
      <c r="HA274" s="38"/>
      <c r="HB274" s="38"/>
      <c r="HC274" s="38"/>
      <c r="HD274" s="38"/>
      <c r="HE274" s="38"/>
      <c r="HF274" s="38"/>
      <c r="HG274" s="38"/>
      <c r="HH274" s="38"/>
      <c r="HI274" s="38"/>
      <c r="HJ274" s="38"/>
      <c r="HK274" s="38"/>
      <c r="HL274" s="38"/>
      <c r="HM274" s="38"/>
      <c r="HN274" s="38"/>
      <c r="HO274" s="38"/>
      <c r="HP274" s="38"/>
      <c r="HQ274" s="38"/>
      <c r="HR274" s="38"/>
      <c r="HS274" s="38"/>
      <c r="HT274" s="38"/>
      <c r="HU274" s="38"/>
      <c r="HV274" s="38"/>
      <c r="HW274" s="38"/>
      <c r="HX274" s="38"/>
      <c r="HY274" s="38"/>
      <c r="HZ274" s="38"/>
      <c r="IA274" s="38"/>
      <c r="IB274" s="38"/>
      <c r="IC274" s="38"/>
      <c r="ID274" s="38"/>
      <c r="IE274" s="38"/>
      <c r="IF274" s="38"/>
      <c r="IG274" s="38"/>
      <c r="IH274" s="38"/>
      <c r="II274" s="38"/>
      <c r="IJ274" s="38"/>
      <c r="IK274" s="38"/>
      <c r="IL274" s="38"/>
      <c r="IM274" s="38"/>
      <c r="IN274" s="38"/>
      <c r="IO274" s="38"/>
      <c r="IP274" s="38"/>
      <c r="IQ274" s="38"/>
      <c r="IR274" s="38"/>
      <c r="IS274" s="38"/>
      <c r="IT274" s="38"/>
      <c r="IU274" s="38"/>
      <c r="IV274" s="38"/>
      <c r="IW274" s="38"/>
      <c r="IX274" s="38"/>
      <c r="IY274" s="38"/>
      <c r="IZ274" s="38"/>
      <c r="JA274" s="38"/>
      <c r="JB274" s="38"/>
      <c r="JC274" s="38"/>
      <c r="JD274" s="38"/>
      <c r="JE274" s="38"/>
      <c r="JF274" s="38"/>
      <c r="JG274" s="38"/>
      <c r="JH274" s="38"/>
      <c r="JI274" s="38"/>
      <c r="JJ274" s="38"/>
      <c r="JK274" s="38"/>
      <c r="JL274" s="38"/>
      <c r="JM274" s="38"/>
      <c r="JN274" s="38"/>
      <c r="JO274" s="38"/>
      <c r="JP274" s="38"/>
      <c r="JQ274" s="38"/>
      <c r="JR274" s="38"/>
      <c r="JS274" s="38"/>
      <c r="JT274" s="38"/>
      <c r="JU274" s="38"/>
      <c r="JV274" s="38"/>
      <c r="JW274" s="38"/>
      <c r="JX274" s="38"/>
      <c r="JY274" s="38"/>
      <c r="JZ274" s="38"/>
      <c r="KA274" s="38"/>
      <c r="KB274" s="38"/>
      <c r="KC274" s="38"/>
      <c r="KD274" s="38"/>
      <c r="KE274" s="38"/>
      <c r="KF274" s="38"/>
      <c r="KG274" s="38"/>
      <c r="KH274" s="38"/>
      <c r="KI274" s="38"/>
      <c r="KJ274" s="38"/>
      <c r="KK274" s="38"/>
      <c r="KL274" s="38"/>
      <c r="KM274" s="38"/>
      <c r="KN274" s="38"/>
      <c r="KO274" s="38"/>
      <c r="KP274" s="38"/>
      <c r="KQ274" s="38"/>
      <c r="KR274" s="38"/>
      <c r="KS274" s="38"/>
      <c r="KT274" s="38"/>
      <c r="KU274" s="38"/>
      <c r="KV274" s="38"/>
      <c r="KW274" s="38"/>
      <c r="KX274" s="38"/>
      <c r="KY274" s="38"/>
      <c r="KZ274" s="38"/>
      <c r="LA274" s="38"/>
      <c r="LB274" s="38"/>
      <c r="LC274" s="38"/>
      <c r="LD274" s="38"/>
      <c r="LE274" s="38"/>
      <c r="LF274" s="38"/>
      <c r="LG274" s="38"/>
      <c r="LH274" s="38"/>
      <c r="LI274" s="38"/>
      <c r="LJ274" s="38"/>
      <c r="LK274" s="38"/>
      <c r="LL274" s="38"/>
      <c r="LM274" s="38"/>
      <c r="LN274" s="38"/>
      <c r="LO274" s="38"/>
      <c r="LP274" s="38"/>
      <c r="LQ274" s="38"/>
      <c r="LR274" s="38"/>
      <c r="LS274" s="38"/>
      <c r="LT274" s="38"/>
      <c r="LU274" s="38"/>
      <c r="LV274" s="38"/>
      <c r="LW274" s="38"/>
      <c r="LX274" s="38"/>
      <c r="LY274" s="38"/>
      <c r="LZ274" s="38"/>
      <c r="MA274" s="38"/>
      <c r="MB274" s="38"/>
      <c r="MC274" s="38"/>
      <c r="MD274" s="38"/>
      <c r="ME274" s="38"/>
      <c r="MF274" s="38"/>
      <c r="MG274" s="38"/>
      <c r="MH274" s="38"/>
      <c r="MI274" s="38"/>
      <c r="MJ274" s="38"/>
      <c r="MK274" s="38"/>
      <c r="ML274" s="38"/>
      <c r="MM274" s="38"/>
      <c r="MN274" s="38"/>
      <c r="MO274" s="38"/>
      <c r="MP274" s="38"/>
      <c r="MQ274" s="38"/>
      <c r="MR274" s="38"/>
      <c r="MS274" s="38"/>
      <c r="MT274" s="38"/>
      <c r="MU274" s="38"/>
      <c r="MV274" s="38"/>
      <c r="MW274" s="38"/>
      <c r="MX274" s="38"/>
      <c r="MY274" s="38"/>
      <c r="MZ274" s="38"/>
      <c r="NA274" s="38"/>
      <c r="NB274" s="38"/>
      <c r="NC274" s="38"/>
      <c r="ND274" s="38"/>
      <c r="NE274" s="38"/>
      <c r="NF274" s="38"/>
      <c r="NG274" s="38"/>
      <c r="NH274" s="38"/>
      <c r="NI274" s="38"/>
      <c r="NJ274" s="38"/>
      <c r="NK274" s="38"/>
      <c r="NL274" s="38"/>
      <c r="NM274" s="38"/>
      <c r="NN274" s="38"/>
      <c r="NO274" s="38"/>
      <c r="NP274" s="38"/>
      <c r="NQ274" s="38"/>
      <c r="NR274" s="38"/>
      <c r="NS274" s="38"/>
      <c r="NT274" s="38"/>
      <c r="NU274" s="38"/>
      <c r="NV274" s="38"/>
      <c r="NW274" s="38"/>
      <c r="NX274" s="38"/>
      <c r="NY274" s="38"/>
      <c r="NZ274" s="38"/>
      <c r="OA274" s="38"/>
      <c r="OB274" s="38"/>
      <c r="OC274" s="38"/>
      <c r="OD274" s="38"/>
      <c r="OE274" s="38"/>
      <c r="OF274" s="38"/>
      <c r="OG274" s="38"/>
      <c r="OH274" s="38"/>
      <c r="OI274" s="38"/>
      <c r="OJ274" s="38"/>
      <c r="OK274" s="38"/>
      <c r="OL274" s="38"/>
      <c r="OM274" s="38"/>
      <c r="ON274" s="38"/>
      <c r="OO274" s="38"/>
      <c r="OP274" s="38"/>
      <c r="OQ274" s="38"/>
      <c r="OR274" s="38"/>
      <c r="OS274" s="38"/>
      <c r="OT274" s="38"/>
      <c r="OU274" s="38"/>
      <c r="OV274" s="38"/>
      <c r="OW274" s="38"/>
      <c r="OX274" s="38"/>
      <c r="OY274" s="38"/>
      <c r="OZ274" s="38"/>
      <c r="PA274" s="38"/>
      <c r="PB274" s="38"/>
      <c r="PC274" s="38"/>
      <c r="PD274" s="38"/>
      <c r="PE274" s="38"/>
      <c r="PF274" s="38"/>
      <c r="PG274" s="38"/>
      <c r="PH274" s="38"/>
      <c r="PI274" s="38"/>
      <c r="PJ274" s="38"/>
      <c r="PK274" s="38"/>
      <c r="PL274" s="38"/>
      <c r="PM274" s="38"/>
      <c r="PN274" s="38"/>
      <c r="PO274" s="38"/>
      <c r="PP274" s="38"/>
      <c r="PQ274" s="38"/>
      <c r="PR274" s="38"/>
      <c r="PS274" s="38"/>
      <c r="PT274" s="38"/>
      <c r="PU274" s="38"/>
      <c r="PV274" s="38"/>
      <c r="PW274" s="38"/>
      <c r="PX274" s="38"/>
      <c r="PY274" s="38"/>
      <c r="PZ274" s="38"/>
      <c r="QA274" s="38"/>
      <c r="QB274" s="38"/>
      <c r="QC274" s="38"/>
      <c r="QD274" s="38"/>
      <c r="QE274" s="38"/>
      <c r="QF274" s="38"/>
      <c r="QG274" s="38"/>
      <c r="QH274" s="38"/>
      <c r="QI274" s="38"/>
      <c r="QJ274" s="38"/>
      <c r="QK274" s="38"/>
      <c r="QL274" s="38"/>
      <c r="QM274" s="38"/>
      <c r="QN274" s="38"/>
      <c r="QO274" s="38"/>
      <c r="QP274" s="38"/>
      <c r="QQ274" s="38"/>
      <c r="QR274" s="38"/>
      <c r="QS274" s="38"/>
      <c r="QT274" s="38"/>
      <c r="QU274" s="38"/>
      <c r="QV274" s="38"/>
      <c r="QW274" s="38"/>
      <c r="QX274" s="38"/>
      <c r="QY274" s="38"/>
      <c r="QZ274" s="38"/>
      <c r="RA274" s="38"/>
      <c r="RB274" s="38"/>
      <c r="RC274" s="38"/>
      <c r="RD274" s="38"/>
      <c r="RE274" s="38"/>
      <c r="RF274" s="38"/>
      <c r="RG274" s="38"/>
      <c r="RH274" s="38"/>
      <c r="RI274" s="38"/>
      <c r="RJ274" s="38"/>
      <c r="RK274" s="38"/>
      <c r="RL274" s="38"/>
      <c r="RM274" s="38"/>
      <c r="RN274" s="38"/>
      <c r="RO274" s="38"/>
      <c r="RP274" s="38"/>
      <c r="RQ274" s="38"/>
      <c r="RR274" s="38"/>
      <c r="RS274" s="38"/>
      <c r="RT274" s="38"/>
      <c r="RU274" s="38"/>
      <c r="RV274" s="38"/>
      <c r="RW274" s="38"/>
      <c r="RX274" s="38"/>
      <c r="RY274" s="38"/>
      <c r="RZ274" s="38"/>
      <c r="SA274" s="38"/>
      <c r="SB274" s="38"/>
      <c r="SC274" s="38"/>
      <c r="SD274" s="38"/>
      <c r="SE274" s="38"/>
      <c r="SF274" s="38"/>
      <c r="SG274" s="38"/>
      <c r="SH274" s="38"/>
      <c r="SI274" s="38"/>
      <c r="SJ274" s="38"/>
      <c r="SK274" s="38"/>
      <c r="SL274" s="38"/>
      <c r="SM274" s="38"/>
      <c r="SN274" s="38"/>
      <c r="SO274" s="38"/>
      <c r="SP274" s="38"/>
      <c r="SQ274" s="38"/>
      <c r="SR274" s="38"/>
      <c r="SS274" s="38"/>
      <c r="ST274" s="38"/>
      <c r="SU274" s="38"/>
      <c r="SV274" s="38"/>
      <c r="SW274" s="38"/>
      <c r="SX274" s="38"/>
      <c r="SY274" s="38"/>
      <c r="SZ274" s="38"/>
      <c r="TA274" s="38"/>
      <c r="TB274" s="38"/>
      <c r="TC274" s="38"/>
      <c r="TD274" s="38"/>
      <c r="TE274" s="38"/>
      <c r="TF274" s="38"/>
      <c r="TG274" s="38"/>
      <c r="TH274" s="38"/>
      <c r="TI274" s="38"/>
      <c r="TJ274" s="38"/>
      <c r="TK274" s="38"/>
      <c r="TL274" s="38"/>
      <c r="TM274" s="38"/>
      <c r="TN274" s="38"/>
      <c r="TO274" s="38"/>
      <c r="TP274" s="38"/>
      <c r="TQ274" s="38"/>
      <c r="TR274" s="38"/>
      <c r="TS274" s="38"/>
      <c r="TT274" s="38"/>
      <c r="TU274" s="38"/>
      <c r="TV274" s="38"/>
      <c r="TW274" s="38"/>
      <c r="TX274" s="38"/>
      <c r="TY274" s="38"/>
      <c r="TZ274" s="38"/>
      <c r="UA274" s="38"/>
      <c r="UB274" s="38"/>
      <c r="UC274" s="38"/>
      <c r="UD274" s="38"/>
      <c r="UE274" s="38"/>
      <c r="UF274" s="38"/>
      <c r="UG274" s="38"/>
      <c r="UH274" s="38"/>
      <c r="UI274" s="38"/>
      <c r="UJ274" s="38"/>
      <c r="UK274" s="38"/>
      <c r="UL274" s="38"/>
      <c r="UM274" s="38"/>
      <c r="UN274" s="38"/>
      <c r="UO274" s="38"/>
      <c r="UP274" s="38"/>
      <c r="UQ274" s="38"/>
      <c r="UR274" s="38"/>
      <c r="US274" s="38"/>
      <c r="UT274" s="38"/>
      <c r="UU274" s="38"/>
      <c r="UV274" s="38"/>
      <c r="UW274" s="38"/>
      <c r="UX274" s="38"/>
      <c r="UY274" s="38"/>
      <c r="UZ274" s="38"/>
      <c r="VA274" s="38"/>
      <c r="VB274" s="38"/>
      <c r="VC274" s="38"/>
      <c r="VD274" s="38"/>
      <c r="VE274" s="38"/>
      <c r="VF274" s="38"/>
      <c r="VG274" s="38"/>
      <c r="VH274" s="38"/>
      <c r="VI274" s="38"/>
      <c r="VJ274" s="38"/>
      <c r="VK274" s="38"/>
      <c r="VL274" s="38"/>
      <c r="VM274" s="38"/>
      <c r="VN274" s="38"/>
      <c r="VO274" s="38"/>
      <c r="VP274" s="38"/>
      <c r="VQ274" s="38"/>
      <c r="VR274" s="38"/>
      <c r="VS274" s="38"/>
      <c r="VT274" s="38"/>
      <c r="VU274" s="38"/>
      <c r="VV274" s="38"/>
      <c r="VW274" s="38"/>
      <c r="VX274" s="38"/>
      <c r="VY274" s="38"/>
      <c r="VZ274" s="38"/>
      <c r="WA274" s="38"/>
      <c r="WB274" s="38"/>
      <c r="WC274" s="38"/>
      <c r="WD274" s="38"/>
      <c r="WE274" s="38"/>
      <c r="WF274" s="38"/>
      <c r="WG274" s="38"/>
      <c r="WH274" s="38"/>
      <c r="WI274" s="38"/>
      <c r="WJ274" s="38"/>
      <c r="WK274" s="38"/>
      <c r="WL274" s="38"/>
      <c r="WM274" s="38"/>
      <c r="WN274" s="38"/>
      <c r="WO274" s="38"/>
      <c r="WP274" s="38"/>
      <c r="WQ274" s="38"/>
      <c r="WR274" s="38"/>
      <c r="WS274" s="38"/>
      <c r="WT274" s="38"/>
      <c r="WU274" s="38"/>
      <c r="WV274" s="38"/>
      <c r="WW274" s="38"/>
      <c r="WX274" s="38"/>
      <c r="WY274" s="38"/>
      <c r="WZ274" s="38"/>
      <c r="XA274" s="38"/>
      <c r="XB274" s="38"/>
      <c r="XC274" s="38"/>
      <c r="XD274" s="38"/>
      <c r="XE274" s="38"/>
      <c r="XF274" s="38"/>
      <c r="XG274" s="38"/>
      <c r="XH274" s="38"/>
      <c r="XI274" s="38"/>
      <c r="XJ274" s="38"/>
      <c r="XK274" s="38"/>
      <c r="XL274" s="38"/>
      <c r="XM274" s="38"/>
      <c r="XN274" s="38"/>
      <c r="XO274" s="38"/>
      <c r="XP274" s="38"/>
      <c r="XQ274" s="38"/>
      <c r="XR274" s="38"/>
      <c r="XS274" s="38"/>
      <c r="XT274" s="38"/>
      <c r="XU274" s="38"/>
      <c r="XV274" s="38"/>
      <c r="XW274" s="38"/>
      <c r="XX274" s="38"/>
      <c r="XY274" s="38"/>
      <c r="XZ274" s="38"/>
      <c r="YA274" s="38"/>
      <c r="YB274" s="38"/>
      <c r="YC274" s="38"/>
      <c r="YD274" s="38"/>
      <c r="YE274" s="38"/>
      <c r="YF274" s="38"/>
      <c r="YG274" s="38"/>
      <c r="YH274" s="38"/>
      <c r="YI274" s="38"/>
      <c r="YJ274" s="38"/>
      <c r="YK274" s="38"/>
      <c r="YL274" s="38"/>
      <c r="YM274" s="38"/>
      <c r="YN274" s="38"/>
      <c r="YO274" s="38"/>
      <c r="YP274" s="38"/>
      <c r="YQ274" s="38"/>
      <c r="YR274" s="38"/>
    </row>
    <row r="275" spans="1:668" x14ac:dyDescent="0.25">
      <c r="B275" s="2"/>
      <c r="C275" s="2"/>
      <c r="D275" s="1"/>
      <c r="E275" s="1"/>
    </row>
    <row r="276" spans="1:668" x14ac:dyDescent="0.25">
      <c r="B276" s="2"/>
      <c r="C276" s="2"/>
      <c r="D276" s="1"/>
      <c r="E276" s="1"/>
    </row>
    <row r="277" spans="1:668" x14ac:dyDescent="0.25">
      <c r="B277" s="2"/>
      <c r="C277" s="2"/>
      <c r="D277" s="1"/>
      <c r="E277" s="1"/>
    </row>
    <row r="278" spans="1:668" x14ac:dyDescent="0.25">
      <c r="B278" s="2"/>
      <c r="C278" s="2"/>
      <c r="D278" s="1"/>
      <c r="E278" s="1"/>
    </row>
    <row r="279" spans="1:668" x14ac:dyDescent="0.25">
      <c r="B279" s="2"/>
      <c r="C279" s="2"/>
      <c r="D279" s="1"/>
      <c r="E279" s="1"/>
    </row>
    <row r="280" spans="1:668" x14ac:dyDescent="0.25">
      <c r="B280" s="2"/>
      <c r="C280" s="2"/>
      <c r="D280" s="1"/>
      <c r="E280" s="1"/>
    </row>
    <row r="281" spans="1:668" x14ac:dyDescent="0.25">
      <c r="B281" s="2"/>
      <c r="C281" s="2"/>
      <c r="D281" s="1"/>
      <c r="E281" s="1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8">
    <mergeCell ref="A9:L9"/>
    <mergeCell ref="C7:C8"/>
    <mergeCell ref="A6:L6"/>
    <mergeCell ref="A7:A8"/>
    <mergeCell ref="B7:B8"/>
    <mergeCell ref="F7:F8"/>
    <mergeCell ref="G7:G8"/>
    <mergeCell ref="H7:H8"/>
    <mergeCell ref="I7:I8"/>
    <mergeCell ref="J7:J8"/>
    <mergeCell ref="K7:K8"/>
    <mergeCell ref="L7:L8"/>
    <mergeCell ref="D7:D8"/>
    <mergeCell ref="E7:E8"/>
    <mergeCell ref="A2:L2"/>
    <mergeCell ref="A3:L3"/>
    <mergeCell ref="A4:L4"/>
    <mergeCell ref="A5:L5"/>
  </mergeCells>
  <pageMargins left="0.70866141732283461" right="0.70866141732283461" top="0.74803149606299213" bottom="0.74803149606299213" header="0.31496062992125984" footer="0.31496062992125984"/>
  <pageSetup paperSize="8" scale="68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2022-01-03T18:14:17Z</cp:lastPrinted>
  <dcterms:created xsi:type="dcterms:W3CDTF">2017-01-31T14:28:02Z</dcterms:created>
  <dcterms:modified xsi:type="dcterms:W3CDTF">2022-06-30T14:23:24Z</dcterms:modified>
</cp:coreProperties>
</file>