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ana.felix\Downloads\"/>
    </mc:Choice>
  </mc:AlternateContent>
  <xr:revisionPtr revIDLastSave="0" documentId="13_ncr:1_{AD22BDEE-388B-43C0-A346-D7399E73B6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tilla Ejecucion ENERO 2024" sheetId="8" r:id="rId1"/>
    <sheet name="Hoja1" sheetId="9" r:id="rId2"/>
  </sheets>
  <definedNames>
    <definedName name="_xlnm.Print_Area" localSheetId="0">'Plantilla Ejecucion ENERO 2024'!$B$1:$R$103</definedName>
    <definedName name="_xlnm.Print_Titles" localSheetId="0">'Plantilla Ejecucion ENERO 2024'!$1:$9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8" l="1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<sst xmlns="http://schemas.openxmlformats.org/spreadsheetml/2006/main" count="107" uniqueCount="106">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</sst>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6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5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emf"/><Relationship Id="rId3" Type="http://schemas.openxmlformats.org/officeDocument/2006/relationships/image" Target="../media/image9.png"/><Relationship Id="rId7" Type="http://schemas.openxmlformats.org/officeDocument/2006/relationships/image" Target="../media/image11.emf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56676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266700</xdr:colOff>
      <xdr:row>95</xdr:row>
      <xdr:rowOff>66675</xdr:rowOff>
    </xdr:from>
    <xdr:to>
      <xdr:col>4</xdr:col>
      <xdr:colOff>217285</xdr:colOff>
      <xdr:row>102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24D0577-3296-49CB-9CCD-DA589B567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524375" y="30946725"/>
          <a:ext cx="2760460" cy="1504950"/>
        </a:xfrm>
        <a:prstGeom prst="rect">
          <a:avLst/>
        </a:prstGeom>
      </xdr:spPr>
    </xdr:pic>
    <xdr:clientData/>
  </xdr:twoCellAnchor>
  <xdr:twoCellAnchor editAs="oneCell">
    <xdr:from>
      <xdr:col>5</xdr:col>
      <xdr:colOff>209550</xdr:colOff>
      <xdr:row>94</xdr:row>
      <xdr:rowOff>66674</xdr:rowOff>
    </xdr:from>
    <xdr:to>
      <xdr:col>6</xdr:col>
      <xdr:colOff>800100</xdr:colOff>
      <xdr:row>101</xdr:row>
      <xdr:rowOff>110350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A922FA1-964E-493E-8076-715E648A34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8705850" y="30746699"/>
          <a:ext cx="1952625" cy="1520051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96</xdr:row>
      <xdr:rowOff>9525</xdr:rowOff>
    </xdr:from>
    <xdr:to>
      <xdr:col>1</xdr:col>
      <xdr:colOff>3091712</xdr:colOff>
      <xdr:row>101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6BE01FF-C402-7519-A0BE-E3E0804F7C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95400" y="31089600"/>
          <a:ext cx="2405912" cy="11715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topLeftCell="A85" zoomScaleNormal="100" zoomScaleSheetLayoutView="100" workbookViewId="0">
      <selection activeCell="G98" sqref="G98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20.42578125" style="5" customWidth="1"/>
    <col min="7" max="7" width="17" style="5" customWidth="1"/>
    <col min="8" max="8" width="8.5703125" style="5" hidden="1" customWidth="1"/>
    <col min="9" max="9" width="6.85546875" style="5" hidden="1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2024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24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435985388</v>
      </c>
      <c r="D10" s="47">
        <f>SUM(D11:D15)</f>
        <v>35679949.200000003</v>
      </c>
      <c r="E10" s="47">
        <f>+C10+D10</f>
        <v>471665337.19999999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53645172.760000005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342592741</v>
      </c>
      <c r="D11" s="21">
        <v>24289261.719999999</v>
      </c>
      <c r="E11" s="21">
        <f>+C11+D11</f>
        <v>366882002.72000003</v>
      </c>
      <c r="F11" s="21">
        <v>21315234.280000001</v>
      </c>
      <c r="G11" s="21">
        <v>24897976.100000001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46213210.380000003</v>
      </c>
      <c r="T11" s="3"/>
    </row>
    <row r="12" spans="1:29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3">+C12+D12</f>
        <v>53646286.5</v>
      </c>
      <c r="F12" s="21">
        <v>284500</v>
      </c>
      <c r="G12" s="21">
        <v>290000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574500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43548337</v>
      </c>
      <c r="D15" s="21">
        <v>7588710.9800000004</v>
      </c>
      <c r="E15" s="21">
        <f t="shared" si="3"/>
        <v>51137047.980000004</v>
      </c>
      <c r="F15" s="21">
        <v>3100761.69</v>
      </c>
      <c r="G15" s="21">
        <v>3756700.69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6857462.3799999999</v>
      </c>
    </row>
    <row r="16" spans="1:29" ht="15.75" x14ac:dyDescent="0.25">
      <c r="A16" s="6"/>
      <c r="B16" s="19" t="s">
        <v>6</v>
      </c>
      <c r="C16" s="47">
        <f>+SUM(C17:C25)</f>
        <v>97561312</v>
      </c>
      <c r="D16" s="47">
        <f>SUM(D17:D25)</f>
        <v>15628803</v>
      </c>
      <c r="E16" s="47">
        <f>+C16+D16</f>
        <v>113190115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0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3634001.2700000005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1495393.35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1818013.9400000002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8281000</v>
      </c>
      <c r="E18" s="21">
        <f t="shared" ref="E18:E25" si="7">+C18+D18</f>
        <v>8435000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0</v>
      </c>
    </row>
    <row r="19" spans="1:25" ht="23.25" customHeight="1" x14ac:dyDescent="0.25">
      <c r="A19" s="6"/>
      <c r="B19" s="10" t="s">
        <v>9</v>
      </c>
      <c r="C19" s="21">
        <v>23602957</v>
      </c>
      <c r="D19" s="21">
        <v>2078917.8</v>
      </c>
      <c r="E19" s="21">
        <f t="shared" si="7"/>
        <v>25681874.800000001</v>
      </c>
      <c r="F19" s="21">
        <v>82000</v>
      </c>
      <c r="G19" s="21">
        <v>177038.8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259038.8</v>
      </c>
    </row>
    <row r="20" spans="1:25" ht="19.5" customHeight="1" x14ac:dyDescent="0.25">
      <c r="A20" s="6"/>
      <c r="B20" s="10" t="s">
        <v>10</v>
      </c>
      <c r="C20" s="21">
        <v>15322353</v>
      </c>
      <c r="D20" s="21">
        <v>858377.2</v>
      </c>
      <c r="E20" s="21">
        <f t="shared" si="7"/>
        <v>16180730.199999999</v>
      </c>
      <c r="F20" s="21">
        <v>4800</v>
      </c>
      <c r="G20" s="21">
        <v>174400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179200</v>
      </c>
    </row>
    <row r="21" spans="1:25" ht="24" customHeight="1" x14ac:dyDescent="0.25">
      <c r="A21" s="6"/>
      <c r="B21" s="10" t="s">
        <v>11</v>
      </c>
      <c r="C21" s="21">
        <v>11069750</v>
      </c>
      <c r="D21" s="21">
        <v>5445242</v>
      </c>
      <c r="E21" s="21">
        <f t="shared" si="7"/>
        <v>16514992</v>
      </c>
      <c r="F21" s="21">
        <v>150800</v>
      </c>
      <c r="G21" s="21">
        <v>150800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301600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-150000</v>
      </c>
      <c r="E22" s="21">
        <f t="shared" si="7"/>
        <v>12340940</v>
      </c>
      <c r="F22" s="21">
        <v>212771.71</v>
      </c>
      <c r="G22" s="21">
        <v>349697.82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562469.53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305000</v>
      </c>
      <c r="E23" s="21">
        <f t="shared" si="7"/>
        <v>2815000</v>
      </c>
      <c r="F23" s="21">
        <v>25000</v>
      </c>
      <c r="G23" s="21">
        <v>25000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50000</v>
      </c>
    </row>
    <row r="24" spans="1:25" ht="41.25" customHeight="1" x14ac:dyDescent="0.25">
      <c r="A24" s="6"/>
      <c r="B24" s="10" t="s">
        <v>14</v>
      </c>
      <c r="C24" s="44">
        <v>7644500</v>
      </c>
      <c r="D24" s="21">
        <v>-822272</v>
      </c>
      <c r="E24" s="21">
        <f t="shared" si="7"/>
        <v>6822228</v>
      </c>
      <c r="F24" s="21">
        <v>172014.5</v>
      </c>
      <c r="G24" s="21">
        <v>212014.5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384029</v>
      </c>
    </row>
    <row r="25" spans="1:25" ht="27" customHeight="1" x14ac:dyDescent="0.25">
      <c r="A25" s="6"/>
      <c r="B25" s="10" t="s">
        <v>93</v>
      </c>
      <c r="C25" s="44">
        <v>3951812</v>
      </c>
      <c r="D25" s="21">
        <v>589038</v>
      </c>
      <c r="E25" s="21">
        <f t="shared" si="7"/>
        <v>4540850</v>
      </c>
      <c r="F25" s="21">
        <v>0</v>
      </c>
      <c r="G25" s="21">
        <v>79650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79650</v>
      </c>
    </row>
    <row r="26" spans="1:25" ht="15.75" x14ac:dyDescent="0.25">
      <c r="A26" s="6"/>
      <c r="B26" s="19" t="s">
        <v>15</v>
      </c>
      <c r="C26" s="47">
        <f>+SUM(C27:C35)</f>
        <v>10937038</v>
      </c>
      <c r="D26" s="47">
        <f>SUM(D27:D35)</f>
        <v>3005125</v>
      </c>
      <c r="E26" s="47">
        <f>+C26+D26</f>
        <v>13942163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0</v>
      </c>
      <c r="I26" s="26">
        <f t="shared" si="8"/>
        <v>0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156900</v>
      </c>
    </row>
    <row r="27" spans="1:25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0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0</v>
      </c>
    </row>
    <row r="29" spans="1:25" ht="27.75" customHeight="1" x14ac:dyDescent="0.25">
      <c r="A29" s="6"/>
      <c r="B29" s="10" t="s">
        <v>18</v>
      </c>
      <c r="C29" s="44">
        <v>1011691</v>
      </c>
      <c r="D29" s="21">
        <v>-84525</v>
      </c>
      <c r="E29" s="21">
        <f t="shared" si="11"/>
        <v>927166</v>
      </c>
      <c r="F29" s="21">
        <v>0</v>
      </c>
      <c r="G29" s="21">
        <v>6900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6900</v>
      </c>
      <c r="Y29" s="2"/>
    </row>
    <row r="30" spans="1:25" ht="20.2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2800</v>
      </c>
      <c r="D32" s="21">
        <v>115000</v>
      </c>
      <c r="E32" s="21">
        <f t="shared" si="11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5775500</v>
      </c>
      <c r="D33" s="21">
        <v>122000</v>
      </c>
      <c r="E33" s="21">
        <f t="shared" si="11"/>
        <v>5897500</v>
      </c>
      <c r="F33" s="21">
        <v>0</v>
      </c>
      <c r="G33" s="21">
        <v>150000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150000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3099247</v>
      </c>
      <c r="D35" s="21">
        <v>2756750</v>
      </c>
      <c r="E35" s="21">
        <f t="shared" si="11"/>
        <v>5855997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0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0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58500</v>
      </c>
      <c r="D52" s="55">
        <f>SUM(D53:D61)</f>
        <v>891922</v>
      </c>
      <c r="E52" s="55">
        <f>+C52+D52</f>
        <v>950422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9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272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0</v>
      </c>
      <c r="I70" s="26">
        <f t="shared" si="23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0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272</v>
      </c>
      <c r="E74" s="21"/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0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545527238</v>
      </c>
      <c r="D75" s="62">
        <f>+D70+D67+D62+D52+D44+D36+D26+D16+D10</f>
        <v>55906071.200000003</v>
      </c>
      <c r="E75" s="62">
        <f>+C75+D75</f>
        <v>601433309.20000005</v>
      </c>
      <c r="F75" s="62">
        <f t="shared" ref="F75:Q75" si="25">+F70+F67+F62+F52+F44+F36+F26+F16+F10</f>
        <v>25670502.770000003</v>
      </c>
      <c r="G75" s="62">
        <f>+G70+G67+G62+G52+G44+G36+G26+G16+G10</f>
        <v>31765571.260000002</v>
      </c>
      <c r="H75" s="62">
        <f>+H70+H67+H62+H52+H44+H36+H26+H16+H10</f>
        <v>0</v>
      </c>
      <c r="I75" s="62">
        <f t="shared" si="25"/>
        <v>0</v>
      </c>
      <c r="J75" s="62">
        <f t="shared" si="25"/>
        <v>0</v>
      </c>
      <c r="K75" s="62">
        <f t="shared" si="25"/>
        <v>0</v>
      </c>
      <c r="L75" s="62">
        <f t="shared" si="25"/>
        <v>0</v>
      </c>
      <c r="M75" s="62">
        <f t="shared" si="25"/>
        <v>0</v>
      </c>
      <c r="N75" s="62">
        <f>+N70+N67+N62+N52+N44+N36+N26+N16+N10</f>
        <v>0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57436074.030000001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545527238</v>
      </c>
      <c r="D88" s="30">
        <f>+D75</f>
        <v>55906071.200000003</v>
      </c>
      <c r="E88" s="49">
        <f>+C88+D88</f>
        <v>601433309.20000005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0</v>
      </c>
      <c r="I88" s="31">
        <f t="shared" si="31"/>
        <v>0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57436074.030000001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82" t="s">
        <v>103</v>
      </c>
      <c r="C90" s="83"/>
      <c r="D90" s="83"/>
      <c r="E90" s="83"/>
      <c r="F90" s="34"/>
      <c r="G90" s="34"/>
      <c r="H90" s="34"/>
      <c r="I90" s="34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34"/>
      <c r="B91" s="84" t="s">
        <v>104</v>
      </c>
      <c r="C91" s="85"/>
      <c r="D91" s="85"/>
      <c r="E91" s="85"/>
      <c r="F91" s="34"/>
      <c r="G91" s="34"/>
      <c r="H91" s="34"/>
      <c r="I91" s="34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34"/>
      <c r="B92" s="84" t="s">
        <v>105</v>
      </c>
      <c r="C92" s="84"/>
      <c r="D92" s="84"/>
      <c r="E92" s="8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84"/>
      <c r="C93" s="84"/>
      <c r="D93" s="84"/>
      <c r="E93" s="8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84"/>
      <c r="C94" s="84"/>
      <c r="D94" s="84"/>
      <c r="E94" s="84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>
        <v>0</v>
      </c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78"/>
      <c r="C99" s="78"/>
      <c r="D99" s="78"/>
      <c r="E99" s="78"/>
      <c r="F99" s="78"/>
      <c r="G99" s="78"/>
      <c r="H99" s="78"/>
      <c r="I99" s="78"/>
      <c r="J99" s="78"/>
      <c r="K99" s="78"/>
      <c r="L99" s="78"/>
      <c r="M99" s="78"/>
      <c r="N99" s="7"/>
      <c r="O99" s="7"/>
      <c r="P99" s="33"/>
      <c r="Q99" s="7"/>
      <c r="R99" s="7"/>
    </row>
    <row r="100" spans="1:29" ht="18.75" x14ac:dyDescent="0.3">
      <c r="A100" s="41"/>
      <c r="B100" s="81"/>
      <c r="C100" s="81"/>
      <c r="D100" s="81"/>
      <c r="E100" s="81"/>
      <c r="F100" s="81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79"/>
      <c r="H115" s="79"/>
      <c r="I115" s="79"/>
    </row>
    <row r="116" spans="1:29" s="5" customFormat="1" ht="18.75" x14ac:dyDescent="0.3">
      <c r="A116"/>
      <c r="B116"/>
      <c r="C116"/>
      <c r="D116"/>
      <c r="E116"/>
      <c r="G116" s="80"/>
      <c r="H116" s="80"/>
      <c r="I116" s="80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79"/>
      <c r="H117" s="79"/>
      <c r="I117" s="79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sheetProtection sheet="1" objects="1" scenarios="1" selectLockedCells="1" selectUnlockedCells="1"/>
  <mergeCells count="37"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56" fitToHeight="0" orientation="portrait" r:id="rId1"/>
  <headerFooter>
    <oddFooter>&amp;RPág. &amp;P / &amp;N</oddFooter>
  </headerFooter>
  <rowBreaks count="3" manualBreakCount="3">
    <brk id="35" min="1" max="17" man="1"/>
    <brk id="66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G7"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ENERO 2024</vt:lpstr>
      <vt:lpstr>Hoja1</vt:lpstr>
      <vt:lpstr>'Plantilla Ejecucion ENERO 2024'!Área_de_impresión</vt:lpstr>
      <vt:lpstr>'Plantilla Ejecucion ENERO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Ana Luisa Félix Felipe</cp:lastModifiedBy>
  <cp:lastPrinted>2024-03-11T15:18:32Z</cp:lastPrinted>
  <dcterms:created xsi:type="dcterms:W3CDTF">2018-04-17T18:57:16Z</dcterms:created>
  <dcterms:modified xsi:type="dcterms:W3CDTF">2024-03-26T16:27:16Z</dcterms:modified>
</cp:coreProperties>
</file>