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E JULIO 2021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Document'!$A$1:$K$545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K522" i="1" l="1"/>
  <c r="J522" i="1"/>
  <c r="B522" i="1" l="1"/>
  <c r="I522" i="1"/>
  <c r="G522" i="1"/>
  <c r="H522" i="1"/>
  <c r="F522" i="1"/>
  <c r="E522" i="1"/>
  <c r="I484" i="1" l="1"/>
  <c r="G484" i="1"/>
  <c r="E484" i="1"/>
  <c r="G470" i="1"/>
  <c r="I470" i="1"/>
  <c r="E470" i="1"/>
  <c r="F469" i="1"/>
  <c r="H469" i="1"/>
  <c r="K433" i="1"/>
  <c r="G413" i="1"/>
  <c r="I234" i="1" l="1"/>
  <c r="E234" i="1"/>
  <c r="G234" i="1"/>
  <c r="F232" i="1"/>
  <c r="H232" i="1"/>
  <c r="I195" i="1"/>
  <c r="G195" i="1"/>
  <c r="E195" i="1"/>
  <c r="F194" i="1"/>
  <c r="H194" i="1"/>
  <c r="F140" i="1"/>
  <c r="H140" i="1"/>
  <c r="I26" i="1"/>
  <c r="K25" i="1"/>
  <c r="J24" i="1"/>
  <c r="K24" i="1" s="1"/>
  <c r="G26" i="1"/>
  <c r="E26" i="1"/>
  <c r="J140" i="1" l="1"/>
  <c r="K140" i="1" s="1"/>
  <c r="J194" i="1"/>
  <c r="F428" i="1"/>
  <c r="J464" i="1"/>
  <c r="G453" i="1"/>
  <c r="I453" i="1"/>
  <c r="E453" i="1"/>
  <c r="G448" i="1"/>
  <c r="I448" i="1"/>
  <c r="E448" i="1"/>
  <c r="H444" i="1"/>
  <c r="F444" i="1"/>
  <c r="H447" i="1"/>
  <c r="F447" i="1"/>
  <c r="H446" i="1"/>
  <c r="F446" i="1"/>
  <c r="H445" i="1"/>
  <c r="F445" i="1"/>
  <c r="H440" i="1"/>
  <c r="F440" i="1"/>
  <c r="H439" i="1"/>
  <c r="F439" i="1"/>
  <c r="H442" i="1"/>
  <c r="F442" i="1"/>
  <c r="H437" i="1"/>
  <c r="F437" i="1"/>
  <c r="H436" i="1"/>
  <c r="F436" i="1"/>
  <c r="H438" i="1"/>
  <c r="F438" i="1"/>
  <c r="H441" i="1"/>
  <c r="F441" i="1"/>
  <c r="H443" i="1"/>
  <c r="F443" i="1"/>
  <c r="H425" i="1"/>
  <c r="F425" i="1"/>
  <c r="H426" i="1"/>
  <c r="F426" i="1"/>
  <c r="H429" i="1"/>
  <c r="F429" i="1"/>
  <c r="H432" i="1"/>
  <c r="F432" i="1"/>
  <c r="H431" i="1"/>
  <c r="F431" i="1"/>
  <c r="K464" i="1" l="1"/>
  <c r="K194" i="1"/>
  <c r="J431" i="1"/>
  <c r="J443" i="1"/>
  <c r="K443" i="1" s="1"/>
  <c r="J436" i="1"/>
  <c r="K436" i="1" s="1"/>
  <c r="J437" i="1"/>
  <c r="K437" i="1" s="1"/>
  <c r="K445" i="1"/>
  <c r="H448" i="1"/>
  <c r="F448" i="1"/>
  <c r="K448" i="1" l="1"/>
  <c r="J448" i="1"/>
  <c r="I433" i="1"/>
  <c r="G433" i="1"/>
  <c r="E433" i="1"/>
  <c r="H424" i="1"/>
  <c r="F424" i="1"/>
  <c r="H423" i="1"/>
  <c r="F423" i="1"/>
  <c r="H422" i="1"/>
  <c r="F422" i="1"/>
  <c r="H427" i="1"/>
  <c r="F427" i="1"/>
  <c r="H430" i="1"/>
  <c r="F430" i="1"/>
  <c r="H433" i="1"/>
  <c r="G419" i="1"/>
  <c r="I419" i="1"/>
  <c r="E419" i="1"/>
  <c r="I413" i="1"/>
  <c r="E413" i="1"/>
  <c r="G399" i="1"/>
  <c r="I399" i="1"/>
  <c r="E399" i="1"/>
  <c r="G394" i="1"/>
  <c r="I394" i="1"/>
  <c r="E394" i="1"/>
  <c r="I387" i="1"/>
  <c r="G387" i="1"/>
  <c r="E387" i="1"/>
  <c r="H386" i="1"/>
  <c r="F386" i="1"/>
  <c r="H385" i="1"/>
  <c r="F385" i="1"/>
  <c r="H384" i="1"/>
  <c r="F384" i="1"/>
  <c r="H383" i="1"/>
  <c r="F383" i="1"/>
  <c r="H382" i="1"/>
  <c r="F382" i="1"/>
  <c r="H381" i="1"/>
  <c r="H387" i="1" s="1"/>
  <c r="F381" i="1"/>
  <c r="F387" i="1" s="1"/>
  <c r="G378" i="1"/>
  <c r="I378" i="1"/>
  <c r="E378" i="1"/>
  <c r="I374" i="1"/>
  <c r="G374" i="1"/>
  <c r="E374" i="1"/>
  <c r="H373" i="1"/>
  <c r="H374" i="1" s="1"/>
  <c r="F373" i="1"/>
  <c r="F374" i="1" s="1"/>
  <c r="G370" i="1"/>
  <c r="I370" i="1"/>
  <c r="E370" i="1"/>
  <c r="G307" i="1"/>
  <c r="I307" i="1"/>
  <c r="E307" i="1"/>
  <c r="G295" i="1"/>
  <c r="I295" i="1"/>
  <c r="E295" i="1"/>
  <c r="G287" i="1"/>
  <c r="I287" i="1"/>
  <c r="E287" i="1"/>
  <c r="H286" i="1"/>
  <c r="F286" i="1"/>
  <c r="G256" i="1"/>
  <c r="I256" i="1"/>
  <c r="E256" i="1"/>
  <c r="G247" i="1"/>
  <c r="I247" i="1"/>
  <c r="E247" i="1"/>
  <c r="H192" i="1"/>
  <c r="F192" i="1"/>
  <c r="I115" i="1"/>
  <c r="G115" i="1"/>
  <c r="E115" i="1"/>
  <c r="H113" i="1"/>
  <c r="F113" i="1"/>
  <c r="G56" i="1"/>
  <c r="I56" i="1"/>
  <c r="E56" i="1"/>
  <c r="I49" i="1"/>
  <c r="G49" i="1"/>
  <c r="E49" i="1"/>
  <c r="H48" i="1"/>
  <c r="J48" i="1" s="1"/>
  <c r="K48" i="1" s="1"/>
  <c r="F49" i="1"/>
  <c r="G36" i="1"/>
  <c r="I36" i="1"/>
  <c r="E36" i="1"/>
  <c r="K22" i="1"/>
  <c r="H20" i="1"/>
  <c r="F20" i="1"/>
  <c r="F19" i="1"/>
  <c r="J19" i="1" s="1"/>
  <c r="K19" i="1" s="1"/>
  <c r="H49" i="1" l="1"/>
  <c r="J382" i="1"/>
  <c r="K382" i="1" s="1"/>
  <c r="J383" i="1"/>
  <c r="K383" i="1" s="1"/>
  <c r="J384" i="1"/>
  <c r="K384" i="1" s="1"/>
  <c r="J385" i="1"/>
  <c r="K385" i="1" s="1"/>
  <c r="J386" i="1"/>
  <c r="K386" i="1" s="1"/>
  <c r="F433" i="1"/>
  <c r="J20" i="1"/>
  <c r="K20" i="1" s="1"/>
  <c r="J192" i="1"/>
  <c r="K192" i="1" s="1"/>
  <c r="J286" i="1"/>
  <c r="K286" i="1" s="1"/>
  <c r="J381" i="1"/>
  <c r="J373" i="1"/>
  <c r="H287" i="1"/>
  <c r="F287" i="1"/>
  <c r="H496" i="1"/>
  <c r="F496" i="1"/>
  <c r="H368" i="1"/>
  <c r="F368" i="1"/>
  <c r="K287" i="1" l="1"/>
  <c r="J496" i="1"/>
  <c r="K496" i="1" s="1"/>
  <c r="J287" i="1"/>
  <c r="J433" i="1"/>
  <c r="J387" i="1"/>
  <c r="K381" i="1"/>
  <c r="K387" i="1" s="1"/>
  <c r="J368" i="1"/>
  <c r="K368" i="1" s="1"/>
  <c r="J374" i="1"/>
  <c r="K373" i="1"/>
  <c r="K374" i="1" s="1"/>
  <c r="K113" i="1"/>
  <c r="J49" i="1"/>
  <c r="K49" i="1"/>
  <c r="H346" i="1" l="1"/>
  <c r="F346" i="1"/>
  <c r="F317" i="1"/>
  <c r="H317" i="1"/>
  <c r="E328" i="1"/>
  <c r="G313" i="1"/>
  <c r="I313" i="1"/>
  <c r="E313" i="1"/>
  <c r="H213" i="1"/>
  <c r="F213" i="1"/>
  <c r="K213" i="1" s="1"/>
  <c r="H209" i="1"/>
  <c r="F209" i="1"/>
  <c r="G263" i="1"/>
  <c r="I263" i="1"/>
  <c r="E263" i="1"/>
  <c r="H243" i="1"/>
  <c r="F243" i="1"/>
  <c r="G268" i="1"/>
  <c r="I268" i="1"/>
  <c r="E268" i="1"/>
  <c r="H68" i="1"/>
  <c r="F68" i="1"/>
  <c r="J18" i="1"/>
  <c r="K18" i="1" s="1"/>
  <c r="J17" i="1"/>
  <c r="K17" i="1" s="1"/>
  <c r="H189" i="1"/>
  <c r="F189" i="1"/>
  <c r="G70" i="1"/>
  <c r="I70" i="1"/>
  <c r="E70" i="1"/>
  <c r="J68" i="1" l="1"/>
  <c r="K68" i="1" s="1"/>
  <c r="J209" i="1"/>
  <c r="K209" i="1" s="1"/>
  <c r="J317" i="1"/>
  <c r="K317" i="1" s="1"/>
  <c r="J346" i="1"/>
  <c r="K346" i="1" s="1"/>
  <c r="K243" i="1"/>
  <c r="J189" i="1"/>
  <c r="K189" i="1" s="1"/>
  <c r="F513" i="1"/>
  <c r="H513" i="1"/>
  <c r="J513" i="1" l="1"/>
  <c r="K513" i="1" s="1"/>
  <c r="F30" i="1" l="1"/>
  <c r="H30" i="1"/>
  <c r="F397" i="1"/>
  <c r="H397" i="1"/>
  <c r="J30" i="1" l="1"/>
  <c r="K30" i="1" s="1"/>
  <c r="J489" i="1"/>
  <c r="K489" i="1" s="1"/>
  <c r="H481" i="1"/>
  <c r="F481" i="1"/>
  <c r="H459" i="1"/>
  <c r="F459" i="1"/>
  <c r="H357" i="1"/>
  <c r="F357" i="1"/>
  <c r="G328" i="1"/>
  <c r="K397" i="1" l="1"/>
  <c r="J459" i="1"/>
  <c r="K459" i="1" s="1"/>
  <c r="J357" i="1"/>
  <c r="K357" i="1" s="1"/>
  <c r="G137" i="1" l="1"/>
  <c r="I137" i="1"/>
  <c r="E137" i="1"/>
  <c r="F120" i="1"/>
  <c r="F121" i="1"/>
  <c r="F122" i="1"/>
  <c r="F118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E162" i="1"/>
  <c r="H203" i="1"/>
  <c r="H204" i="1"/>
  <c r="H205" i="1"/>
  <c r="H206" i="1"/>
  <c r="H207" i="1"/>
  <c r="H208" i="1"/>
  <c r="H210" i="1"/>
  <c r="H211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F203" i="1"/>
  <c r="F204" i="1"/>
  <c r="F205" i="1"/>
  <c r="F206" i="1"/>
  <c r="F207" i="1"/>
  <c r="F208" i="1"/>
  <c r="F210" i="1"/>
  <c r="F211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1" i="1"/>
  <c r="F230" i="1"/>
  <c r="G199" i="1"/>
  <c r="I199" i="1"/>
  <c r="E199" i="1"/>
  <c r="G252" i="1"/>
  <c r="I252" i="1"/>
  <c r="E252" i="1"/>
  <c r="H271" i="1"/>
  <c r="G277" i="1"/>
  <c r="I277" i="1"/>
  <c r="E277" i="1"/>
  <c r="H21" i="1"/>
  <c r="F21" i="1"/>
  <c r="E105" i="1"/>
  <c r="H109" i="1"/>
  <c r="F109" i="1"/>
  <c r="G87" i="1"/>
  <c r="H60" i="1"/>
  <c r="H62" i="1"/>
  <c r="H63" i="1"/>
  <c r="H64" i="1"/>
  <c r="H65" i="1"/>
  <c r="H66" i="1"/>
  <c r="H67" i="1"/>
  <c r="F60" i="1"/>
  <c r="F62" i="1"/>
  <c r="F63" i="1"/>
  <c r="F64" i="1"/>
  <c r="F65" i="1"/>
  <c r="F66" i="1"/>
  <c r="F67" i="1"/>
  <c r="F14" i="1"/>
  <c r="J16" i="1"/>
  <c r="H14" i="1"/>
  <c r="H54" i="1"/>
  <c r="H55" i="1"/>
  <c r="G41" i="1"/>
  <c r="I41" i="1"/>
  <c r="E41" i="1"/>
  <c r="J14" i="1" l="1"/>
  <c r="J21" i="1"/>
  <c r="K21" i="1" s="1"/>
  <c r="J474" i="1"/>
  <c r="H475" i="1"/>
  <c r="H476" i="1"/>
  <c r="H356" i="1"/>
  <c r="H477" i="1"/>
  <c r="H478" i="1"/>
  <c r="H479" i="1"/>
  <c r="H480" i="1"/>
  <c r="F480" i="1"/>
  <c r="F479" i="1"/>
  <c r="F478" i="1"/>
  <c r="F477" i="1"/>
  <c r="F356" i="1"/>
  <c r="F476" i="1"/>
  <c r="F475" i="1"/>
  <c r="F456" i="1"/>
  <c r="G359" i="1"/>
  <c r="I359" i="1"/>
  <c r="E359" i="1"/>
  <c r="H318" i="1"/>
  <c r="H319" i="1"/>
  <c r="H320" i="1"/>
  <c r="H321" i="1"/>
  <c r="H322" i="1"/>
  <c r="H323" i="1"/>
  <c r="H324" i="1"/>
  <c r="H325" i="1"/>
  <c r="H326" i="1"/>
  <c r="H327" i="1"/>
  <c r="H316" i="1"/>
  <c r="E178" i="1"/>
  <c r="H177" i="1"/>
  <c r="F177" i="1"/>
  <c r="G185" i="1"/>
  <c r="I185" i="1"/>
  <c r="E185" i="1"/>
  <c r="G93" i="1"/>
  <c r="I93" i="1"/>
  <c r="E93" i="1"/>
  <c r="H90" i="1"/>
  <c r="F90" i="1"/>
  <c r="F44" i="1"/>
  <c r="F55" i="1"/>
  <c r="J55" i="1" s="1"/>
  <c r="J356" i="1" l="1"/>
  <c r="K356" i="1" s="1"/>
  <c r="J482" i="1"/>
  <c r="J480" i="1"/>
  <c r="K480" i="1" s="1"/>
  <c r="J90" i="1"/>
  <c r="K90" i="1" s="1"/>
  <c r="J358" i="1"/>
  <c r="K358" i="1" s="1"/>
  <c r="J478" i="1"/>
  <c r="J477" i="1"/>
  <c r="K477" i="1" s="1"/>
  <c r="J208" i="1"/>
  <c r="K208" i="1" s="1"/>
  <c r="J177" i="1"/>
  <c r="K177" i="1" s="1"/>
  <c r="J224" i="1"/>
  <c r="K224" i="1" s="1"/>
  <c r="K55" i="1"/>
  <c r="J484" i="1" l="1"/>
  <c r="H245" i="1"/>
  <c r="F245" i="1"/>
  <c r="H262" i="1"/>
  <c r="F262" i="1"/>
  <c r="H398" i="1"/>
  <c r="H399" i="1" s="1"/>
  <c r="F398" i="1"/>
  <c r="F399" i="1" s="1"/>
  <c r="H300" i="1"/>
  <c r="F300" i="1"/>
  <c r="H273" i="1"/>
  <c r="F273" i="1"/>
  <c r="H272" i="1"/>
  <c r="F272" i="1"/>
  <c r="E283" i="1"/>
  <c r="H281" i="1"/>
  <c r="F281" i="1"/>
  <c r="F54" i="1"/>
  <c r="J54" i="1" s="1"/>
  <c r="H53" i="1"/>
  <c r="F53" i="1"/>
  <c r="J53" i="1" l="1"/>
  <c r="K53" i="1" s="1"/>
  <c r="J281" i="1"/>
  <c r="K281" i="1" s="1"/>
  <c r="J300" i="1"/>
  <c r="J207" i="1"/>
  <c r="K207" i="1" s="1"/>
  <c r="J262" i="1"/>
  <c r="K262" i="1" s="1"/>
  <c r="J245" i="1"/>
  <c r="K54" i="1"/>
  <c r="J272" i="1"/>
  <c r="K272" i="1" s="1"/>
  <c r="J273" i="1"/>
  <c r="K273" i="1" s="1"/>
  <c r="H44" i="1"/>
  <c r="H52" i="1"/>
  <c r="H56" i="1" s="1"/>
  <c r="F52" i="1"/>
  <c r="F40" i="1"/>
  <c r="H40" i="1"/>
  <c r="H39" i="1"/>
  <c r="F39" i="1"/>
  <c r="K398" i="1" l="1"/>
  <c r="K399" i="1" s="1"/>
  <c r="J399" i="1"/>
  <c r="J52" i="1"/>
  <c r="J56" i="1" s="1"/>
  <c r="F56" i="1"/>
  <c r="K245" i="1"/>
  <c r="H41" i="1"/>
  <c r="F41" i="1"/>
  <c r="H29" i="1"/>
  <c r="H31" i="1"/>
  <c r="F29" i="1"/>
  <c r="F31" i="1"/>
  <c r="J29" i="1" l="1"/>
  <c r="K29" i="1" s="1"/>
  <c r="J31" i="1"/>
  <c r="K31" i="1" s="1"/>
  <c r="H311" i="1"/>
  <c r="H312" i="1"/>
  <c r="F311" i="1"/>
  <c r="F312" i="1"/>
  <c r="F313" i="1" l="1"/>
  <c r="H313" i="1"/>
  <c r="H175" i="1"/>
  <c r="H176" i="1"/>
  <c r="H11" i="1"/>
  <c r="H170" i="1"/>
  <c r="F175" i="1"/>
  <c r="F176" i="1"/>
  <c r="F11" i="1"/>
  <c r="F170" i="1"/>
  <c r="G178" i="1"/>
  <c r="I178" i="1"/>
  <c r="H103" i="1"/>
  <c r="H104" i="1"/>
  <c r="H102" i="1"/>
  <c r="H92" i="1"/>
  <c r="F103" i="1"/>
  <c r="F104" i="1"/>
  <c r="F102" i="1"/>
  <c r="F92" i="1"/>
  <c r="G105" i="1"/>
  <c r="I105" i="1"/>
  <c r="I87" i="1"/>
  <c r="E87" i="1"/>
  <c r="H86" i="1"/>
  <c r="F86" i="1"/>
  <c r="J102" i="1" l="1"/>
  <c r="K102" i="1" s="1"/>
  <c r="J175" i="1"/>
  <c r="K175" i="1" s="1"/>
  <c r="J86" i="1"/>
  <c r="K86" i="1" s="1"/>
  <c r="J104" i="1"/>
  <c r="K104" i="1" s="1"/>
  <c r="J11" i="1"/>
  <c r="H178" i="1"/>
  <c r="H105" i="1"/>
  <c r="F105" i="1"/>
  <c r="K103" i="1"/>
  <c r="F178" i="1"/>
  <c r="J176" i="1"/>
  <c r="K176" i="1" s="1"/>
  <c r="F13" i="1"/>
  <c r="K11" i="1" l="1"/>
  <c r="H363" i="1"/>
  <c r="H364" i="1"/>
  <c r="H362" i="1"/>
  <c r="F363" i="1"/>
  <c r="F364" i="1"/>
  <c r="F362" i="1"/>
  <c r="H335" i="1"/>
  <c r="F335" i="1"/>
  <c r="F331" i="1"/>
  <c r="H353" i="1"/>
  <c r="H354" i="1"/>
  <c r="H355" i="1"/>
  <c r="H352" i="1"/>
  <c r="F353" i="1"/>
  <c r="F354" i="1"/>
  <c r="F355" i="1"/>
  <c r="F352" i="1"/>
  <c r="H494" i="1"/>
  <c r="H495" i="1"/>
  <c r="H497" i="1"/>
  <c r="H498" i="1"/>
  <c r="H499" i="1"/>
  <c r="H493" i="1"/>
  <c r="F494" i="1"/>
  <c r="F495" i="1"/>
  <c r="F497" i="1"/>
  <c r="F498" i="1"/>
  <c r="F499" i="1"/>
  <c r="F493" i="1"/>
  <c r="F359" i="1" l="1"/>
  <c r="H359" i="1"/>
  <c r="H503" i="1"/>
  <c r="H504" i="1"/>
  <c r="H505" i="1"/>
  <c r="H506" i="1"/>
  <c r="H507" i="1"/>
  <c r="H508" i="1"/>
  <c r="H509" i="1"/>
  <c r="H510" i="1"/>
  <c r="H511" i="1"/>
  <c r="H512" i="1"/>
  <c r="H514" i="1"/>
  <c r="F503" i="1"/>
  <c r="F504" i="1"/>
  <c r="F505" i="1"/>
  <c r="F506" i="1"/>
  <c r="F507" i="1"/>
  <c r="F508" i="1"/>
  <c r="F509" i="1"/>
  <c r="F510" i="1"/>
  <c r="F511" i="1"/>
  <c r="F512" i="1"/>
  <c r="F514" i="1"/>
  <c r="H390" i="1"/>
  <c r="H391" i="1"/>
  <c r="F390" i="1"/>
  <c r="F391" i="1"/>
  <c r="H377" i="1"/>
  <c r="H392" i="1"/>
  <c r="H393" i="1"/>
  <c r="H406" i="1"/>
  <c r="F377" i="1"/>
  <c r="F392" i="1"/>
  <c r="F393" i="1"/>
  <c r="F406" i="1"/>
  <c r="H369" i="1"/>
  <c r="H370" i="1" s="1"/>
  <c r="H416" i="1"/>
  <c r="H458" i="1"/>
  <c r="H465" i="1"/>
  <c r="F369" i="1"/>
  <c r="F370" i="1" s="1"/>
  <c r="F416" i="1"/>
  <c r="F458" i="1"/>
  <c r="F465" i="1"/>
  <c r="H409" i="1"/>
  <c r="H410" i="1"/>
  <c r="H411" i="1"/>
  <c r="H412" i="1"/>
  <c r="H407" i="1"/>
  <c r="H408" i="1"/>
  <c r="H402" i="1"/>
  <c r="F409" i="1"/>
  <c r="F410" i="1"/>
  <c r="F411" i="1"/>
  <c r="F412" i="1"/>
  <c r="F407" i="1"/>
  <c r="F408" i="1"/>
  <c r="F402" i="1"/>
  <c r="H467" i="1"/>
  <c r="H404" i="1"/>
  <c r="H468" i="1"/>
  <c r="H457" i="1"/>
  <c r="H114" i="1"/>
  <c r="F467" i="1"/>
  <c r="F404" i="1"/>
  <c r="F468" i="1"/>
  <c r="F457" i="1"/>
  <c r="F114" i="1"/>
  <c r="H417" i="1"/>
  <c r="H405" i="1"/>
  <c r="H456" i="1"/>
  <c r="F417" i="1"/>
  <c r="F405" i="1"/>
  <c r="H466" i="1"/>
  <c r="H244" i="1"/>
  <c r="H403" i="1"/>
  <c r="F466" i="1"/>
  <c r="F244" i="1"/>
  <c r="F403" i="1"/>
  <c r="H452" i="1"/>
  <c r="H451" i="1"/>
  <c r="F452" i="1"/>
  <c r="F451" i="1"/>
  <c r="H340" i="1"/>
  <c r="H341" i="1"/>
  <c r="H342" i="1"/>
  <c r="H343" i="1"/>
  <c r="H344" i="1"/>
  <c r="H345" i="1"/>
  <c r="H246" i="1"/>
  <c r="H348" i="1"/>
  <c r="H339" i="1"/>
  <c r="F340" i="1"/>
  <c r="F341" i="1"/>
  <c r="F342" i="1"/>
  <c r="F343" i="1"/>
  <c r="F344" i="1"/>
  <c r="F345" i="1"/>
  <c r="F246" i="1"/>
  <c r="F347" i="1"/>
  <c r="F348" i="1"/>
  <c r="F339" i="1"/>
  <c r="F318" i="1"/>
  <c r="J318" i="1" s="1"/>
  <c r="F319" i="1"/>
  <c r="F320" i="1"/>
  <c r="F321" i="1"/>
  <c r="F322" i="1"/>
  <c r="F323" i="1"/>
  <c r="F324" i="1"/>
  <c r="F325" i="1"/>
  <c r="F326" i="1"/>
  <c r="F327" i="1"/>
  <c r="F316" i="1"/>
  <c r="H167" i="1"/>
  <c r="H168" i="1"/>
  <c r="H171" i="1"/>
  <c r="H165" i="1"/>
  <c r="F166" i="1"/>
  <c r="F167" i="1"/>
  <c r="F168" i="1"/>
  <c r="F169" i="1"/>
  <c r="F171" i="1"/>
  <c r="F165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9" i="1"/>
  <c r="H160" i="1"/>
  <c r="H161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H120" i="1"/>
  <c r="J120" i="1" s="1"/>
  <c r="H121" i="1"/>
  <c r="H122" i="1"/>
  <c r="J122" i="1" s="1"/>
  <c r="H118" i="1"/>
  <c r="H123" i="1"/>
  <c r="J123" i="1" s="1"/>
  <c r="H124" i="1"/>
  <c r="J124" i="1" s="1"/>
  <c r="H125" i="1"/>
  <c r="J125" i="1" s="1"/>
  <c r="H126" i="1"/>
  <c r="J126" i="1" s="1"/>
  <c r="H127" i="1"/>
  <c r="J127" i="1" s="1"/>
  <c r="H128" i="1"/>
  <c r="J128" i="1" s="1"/>
  <c r="H129" i="1"/>
  <c r="J129" i="1" s="1"/>
  <c r="H130" i="1"/>
  <c r="J130" i="1" s="1"/>
  <c r="H131" i="1"/>
  <c r="J131" i="1" s="1"/>
  <c r="H132" i="1"/>
  <c r="J132" i="1" s="1"/>
  <c r="H133" i="1"/>
  <c r="J133" i="1" s="1"/>
  <c r="H134" i="1"/>
  <c r="J134" i="1" s="1"/>
  <c r="H135" i="1"/>
  <c r="J135" i="1" s="1"/>
  <c r="H136" i="1"/>
  <c r="J136" i="1" s="1"/>
  <c r="H119" i="1"/>
  <c r="F119" i="1"/>
  <c r="H13" i="1"/>
  <c r="J13" i="1" s="1"/>
  <c r="H15" i="1"/>
  <c r="H35" i="1"/>
  <c r="H36" i="1" s="1"/>
  <c r="F15" i="1"/>
  <c r="F35" i="1"/>
  <c r="F36" i="1" s="1"/>
  <c r="J62" i="1"/>
  <c r="J63" i="1"/>
  <c r="H12" i="1"/>
  <c r="J64" i="1"/>
  <c r="J65" i="1"/>
  <c r="F12" i="1"/>
  <c r="H74" i="1"/>
  <c r="H75" i="1"/>
  <c r="H76" i="1"/>
  <c r="H77" i="1"/>
  <c r="H78" i="1"/>
  <c r="H73" i="1"/>
  <c r="F74" i="1"/>
  <c r="F75" i="1"/>
  <c r="F76" i="1"/>
  <c r="F77" i="1"/>
  <c r="F78" i="1"/>
  <c r="F73" i="1"/>
  <c r="H83" i="1"/>
  <c r="H84" i="1"/>
  <c r="H85" i="1"/>
  <c r="H82" i="1"/>
  <c r="F83" i="1"/>
  <c r="F84" i="1"/>
  <c r="F85" i="1"/>
  <c r="F82" i="1"/>
  <c r="H293" i="1"/>
  <c r="F293" i="1"/>
  <c r="H266" i="1"/>
  <c r="H267" i="1"/>
  <c r="F266" i="1"/>
  <c r="J266" i="1" s="1"/>
  <c r="F267" i="1"/>
  <c r="H59" i="1"/>
  <c r="H70" i="1" s="1"/>
  <c r="H292" i="1"/>
  <c r="H294" i="1"/>
  <c r="H298" i="1"/>
  <c r="F59" i="1"/>
  <c r="F70" i="1" s="1"/>
  <c r="F291" i="1"/>
  <c r="F292" i="1"/>
  <c r="F298" i="1"/>
  <c r="F290" i="1"/>
  <c r="H280" i="1"/>
  <c r="H274" i="1"/>
  <c r="H275" i="1"/>
  <c r="H276" i="1"/>
  <c r="F280" i="1"/>
  <c r="F271" i="1"/>
  <c r="F274" i="1"/>
  <c r="F275" i="1"/>
  <c r="F276" i="1"/>
  <c r="H301" i="1"/>
  <c r="H302" i="1"/>
  <c r="H303" i="1"/>
  <c r="H304" i="1"/>
  <c r="H305" i="1"/>
  <c r="H299" i="1"/>
  <c r="F301" i="1"/>
  <c r="F302" i="1"/>
  <c r="F303" i="1"/>
  <c r="F304" i="1"/>
  <c r="F305" i="1"/>
  <c r="F299" i="1"/>
  <c r="H255" i="1"/>
  <c r="H256" i="1" s="1"/>
  <c r="H212" i="1"/>
  <c r="F255" i="1"/>
  <c r="F256" i="1" s="1"/>
  <c r="F212" i="1"/>
  <c r="H237" i="1"/>
  <c r="H238" i="1"/>
  <c r="H239" i="1"/>
  <c r="F237" i="1"/>
  <c r="F238" i="1"/>
  <c r="F239" i="1"/>
  <c r="H250" i="1"/>
  <c r="H260" i="1"/>
  <c r="H261" i="1"/>
  <c r="H259" i="1"/>
  <c r="F250" i="1"/>
  <c r="F260" i="1"/>
  <c r="F261" i="1"/>
  <c r="F259" i="1"/>
  <c r="H251" i="1"/>
  <c r="F251" i="1"/>
  <c r="H96" i="1"/>
  <c r="H97" i="1"/>
  <c r="H98" i="1"/>
  <c r="F96" i="1"/>
  <c r="F97" i="1"/>
  <c r="F98" i="1"/>
  <c r="H182" i="1"/>
  <c r="H183" i="1"/>
  <c r="H184" i="1"/>
  <c r="H181" i="1"/>
  <c r="F182" i="1"/>
  <c r="F183" i="1"/>
  <c r="F184" i="1"/>
  <c r="F181" i="1"/>
  <c r="H198" i="1"/>
  <c r="H199" i="1" s="1"/>
  <c r="H190" i="1"/>
  <c r="H191" i="1"/>
  <c r="H193" i="1"/>
  <c r="H188" i="1"/>
  <c r="F190" i="1"/>
  <c r="F191" i="1"/>
  <c r="F193" i="1"/>
  <c r="F188" i="1"/>
  <c r="F198" i="1"/>
  <c r="F199" i="1" s="1"/>
  <c r="J205" i="1"/>
  <c r="F202" i="1"/>
  <c r="F234" i="1" s="1"/>
  <c r="H202" i="1"/>
  <c r="F470" i="1" l="1"/>
  <c r="H470" i="1"/>
  <c r="H234" i="1"/>
  <c r="J246" i="1"/>
  <c r="F195" i="1"/>
  <c r="H195" i="1"/>
  <c r="J97" i="1"/>
  <c r="K98" i="1"/>
  <c r="F26" i="1"/>
  <c r="H26" i="1"/>
  <c r="J144" i="1"/>
  <c r="F295" i="1"/>
  <c r="H295" i="1"/>
  <c r="F263" i="1"/>
  <c r="H263" i="1"/>
  <c r="F453" i="1"/>
  <c r="H453" i="1"/>
  <c r="F419" i="1"/>
  <c r="H419" i="1"/>
  <c r="F378" i="1"/>
  <c r="H378" i="1"/>
  <c r="F413" i="1"/>
  <c r="H413" i="1"/>
  <c r="F394" i="1"/>
  <c r="H394" i="1"/>
  <c r="F307" i="1"/>
  <c r="H307" i="1"/>
  <c r="F247" i="1"/>
  <c r="H247" i="1"/>
  <c r="F93" i="1"/>
  <c r="F115" i="1"/>
  <c r="H93" i="1"/>
  <c r="H115" i="1"/>
  <c r="F268" i="1"/>
  <c r="H268" i="1"/>
  <c r="J305" i="1"/>
  <c r="K305" i="1" s="1"/>
  <c r="J303" i="1"/>
  <c r="J301" i="1"/>
  <c r="K301" i="1" s="1"/>
  <c r="J299" i="1"/>
  <c r="J304" i="1"/>
  <c r="K304" i="1" s="1"/>
  <c r="J302" i="1"/>
  <c r="K302" i="1" s="1"/>
  <c r="J188" i="1"/>
  <c r="K188" i="1" s="1"/>
  <c r="J191" i="1"/>
  <c r="K191" i="1" s="1"/>
  <c r="J298" i="1"/>
  <c r="K298" i="1" s="1"/>
  <c r="J294" i="1"/>
  <c r="K294" i="1" s="1"/>
  <c r="J59" i="1"/>
  <c r="K59" i="1" s="1"/>
  <c r="J193" i="1"/>
  <c r="K193" i="1" s="1"/>
  <c r="J190" i="1"/>
  <c r="H137" i="1"/>
  <c r="J118" i="1"/>
  <c r="J280" i="1"/>
  <c r="K280" i="1" s="1"/>
  <c r="F137" i="1"/>
  <c r="F252" i="1"/>
  <c r="F277" i="1"/>
  <c r="H252" i="1"/>
  <c r="H277" i="1"/>
  <c r="J293" i="1"/>
  <c r="K293" i="1" s="1"/>
  <c r="J35" i="1"/>
  <c r="J36" i="1" s="1"/>
  <c r="J184" i="1"/>
  <c r="H185" i="1"/>
  <c r="F185" i="1"/>
  <c r="J12" i="1"/>
  <c r="J67" i="1"/>
  <c r="J66" i="1"/>
  <c r="F87" i="1"/>
  <c r="H87" i="1"/>
  <c r="J60" i="1"/>
  <c r="J69" i="1"/>
  <c r="F520" i="1"/>
  <c r="G520" i="1"/>
  <c r="H520" i="1"/>
  <c r="I520" i="1"/>
  <c r="E520" i="1"/>
  <c r="J518" i="1"/>
  <c r="K518" i="1" s="1"/>
  <c r="I460" i="1"/>
  <c r="K203" i="1"/>
  <c r="J204" i="1"/>
  <c r="K204" i="1" s="1"/>
  <c r="J206" i="1"/>
  <c r="K206" i="1" s="1"/>
  <c r="J210" i="1"/>
  <c r="J211" i="1"/>
  <c r="K211" i="1" s="1"/>
  <c r="J214" i="1"/>
  <c r="K214" i="1" s="1"/>
  <c r="J215" i="1"/>
  <c r="K215" i="1" s="1"/>
  <c r="J216" i="1"/>
  <c r="K216" i="1" s="1"/>
  <c r="J217" i="1"/>
  <c r="K217" i="1" s="1"/>
  <c r="J218" i="1"/>
  <c r="K218" i="1" s="1"/>
  <c r="J219" i="1"/>
  <c r="K219" i="1" s="1"/>
  <c r="J220" i="1"/>
  <c r="K220" i="1" s="1"/>
  <c r="J221" i="1"/>
  <c r="K221" i="1" s="1"/>
  <c r="K222" i="1"/>
  <c r="J223" i="1"/>
  <c r="K223" i="1" s="1"/>
  <c r="J225" i="1"/>
  <c r="K225" i="1" s="1"/>
  <c r="J226" i="1"/>
  <c r="K226" i="1" s="1"/>
  <c r="J228" i="1"/>
  <c r="K228" i="1" s="1"/>
  <c r="J231" i="1"/>
  <c r="J230" i="1"/>
  <c r="K230" i="1" s="1"/>
  <c r="J202" i="1"/>
  <c r="K202" i="1" s="1"/>
  <c r="K231" i="1" l="1"/>
  <c r="K190" i="1"/>
  <c r="K195" i="1" s="1"/>
  <c r="J195" i="1"/>
  <c r="K307" i="1"/>
  <c r="J307" i="1"/>
  <c r="J295" i="1"/>
  <c r="J70" i="1"/>
  <c r="K210" i="1"/>
  <c r="K205" i="1"/>
  <c r="K184" i="1" l="1"/>
  <c r="F172" i="1"/>
  <c r="G172" i="1"/>
  <c r="H172" i="1"/>
  <c r="I172" i="1"/>
  <c r="E172" i="1"/>
  <c r="J519" i="1"/>
  <c r="J520" i="1" s="1"/>
  <c r="K65" i="1"/>
  <c r="K408" i="1"/>
  <c r="K519" i="1" l="1"/>
  <c r="K520" i="1" s="1"/>
  <c r="J255" i="1" l="1"/>
  <c r="J256" i="1" s="1"/>
  <c r="K255" i="1" l="1"/>
  <c r="K256" i="1" s="1"/>
  <c r="K127" i="1"/>
  <c r="J137" i="1"/>
  <c r="F515" i="1"/>
  <c r="G515" i="1"/>
  <c r="H515" i="1"/>
  <c r="I515" i="1"/>
  <c r="E515" i="1"/>
  <c r="F490" i="1"/>
  <c r="G490" i="1"/>
  <c r="H490" i="1"/>
  <c r="I490" i="1"/>
  <c r="E490" i="1"/>
  <c r="G240" i="1"/>
  <c r="J237" i="1"/>
  <c r="K237" i="1" s="1"/>
  <c r="K238" i="1"/>
  <c r="J503" i="1" l="1"/>
  <c r="K503" i="1" s="1"/>
  <c r="J504" i="1"/>
  <c r="K504" i="1" s="1"/>
  <c r="J505" i="1"/>
  <c r="K505" i="1" s="1"/>
  <c r="J506" i="1"/>
  <c r="K506" i="1" s="1"/>
  <c r="J507" i="1"/>
  <c r="K507" i="1" s="1"/>
  <c r="J508" i="1"/>
  <c r="K508" i="1" s="1"/>
  <c r="J509" i="1"/>
  <c r="K509" i="1" s="1"/>
  <c r="J510" i="1"/>
  <c r="K510" i="1" s="1"/>
  <c r="J511" i="1"/>
  <c r="K511" i="1" s="1"/>
  <c r="J512" i="1"/>
  <c r="K512" i="1" s="1"/>
  <c r="J514" i="1"/>
  <c r="K514" i="1" s="1"/>
  <c r="J325" i="1"/>
  <c r="K325" i="1" s="1"/>
  <c r="J198" i="1"/>
  <c r="J261" i="1"/>
  <c r="K261" i="1" s="1"/>
  <c r="K515" i="1" l="1"/>
  <c r="K198" i="1"/>
  <c r="K199" i="1" s="1"/>
  <c r="J199" i="1"/>
  <c r="J515" i="1"/>
  <c r="K63" i="1"/>
  <c r="J467" i="1"/>
  <c r="J468" i="1"/>
  <c r="K468" i="1" s="1"/>
  <c r="K158" i="1"/>
  <c r="J159" i="1"/>
  <c r="K159" i="1" s="1"/>
  <c r="J160" i="1"/>
  <c r="K160" i="1" s="1"/>
  <c r="J155" i="1"/>
  <c r="K155" i="1" s="1"/>
  <c r="J156" i="1"/>
  <c r="K156" i="1" s="1"/>
  <c r="K153" i="1"/>
  <c r="K149" i="1"/>
  <c r="K150" i="1"/>
  <c r="J498" i="1"/>
  <c r="K498" i="1" s="1"/>
  <c r="J412" i="1"/>
  <c r="K412" i="1" s="1"/>
  <c r="J409" i="1"/>
  <c r="K409" i="1" s="1"/>
  <c r="J323" i="1"/>
  <c r="K323" i="1" s="1"/>
  <c r="J324" i="1"/>
  <c r="K324" i="1" s="1"/>
  <c r="J312" i="1"/>
  <c r="K312" i="1" s="1"/>
  <c r="K15" i="1"/>
  <c r="K114" i="1" l="1"/>
  <c r="K115" i="1" s="1"/>
  <c r="J115" i="1"/>
  <c r="K467" i="1"/>
  <c r="K67" i="1" l="1"/>
  <c r="F162" i="1"/>
  <c r="G162" i="1"/>
  <c r="H162" i="1"/>
  <c r="I162" i="1"/>
  <c r="J161" i="1"/>
  <c r="K161" i="1" s="1"/>
  <c r="K157" i="1"/>
  <c r="J154" i="1"/>
  <c r="K154" i="1" s="1"/>
  <c r="J151" i="1"/>
  <c r="K151" i="1" s="1"/>
  <c r="J152" i="1"/>
  <c r="K152" i="1" s="1"/>
  <c r="F500" i="1"/>
  <c r="G500" i="1"/>
  <c r="H500" i="1"/>
  <c r="I500" i="1"/>
  <c r="J497" i="1"/>
  <c r="J499" i="1"/>
  <c r="K499" i="1" s="1"/>
  <c r="J494" i="1"/>
  <c r="K494" i="1" s="1"/>
  <c r="E500" i="1"/>
  <c r="J488" i="1"/>
  <c r="H484" i="1"/>
  <c r="F484" i="1"/>
  <c r="F460" i="1"/>
  <c r="G460" i="1"/>
  <c r="H460" i="1"/>
  <c r="E460" i="1"/>
  <c r="J406" i="1"/>
  <c r="K406" i="1" s="1"/>
  <c r="K413" i="1" s="1"/>
  <c r="K416" i="1"/>
  <c r="J452" i="1"/>
  <c r="F332" i="1"/>
  <c r="G332" i="1"/>
  <c r="H332" i="1"/>
  <c r="I332" i="1"/>
  <c r="J322" i="1"/>
  <c r="K322" i="1" s="1"/>
  <c r="J181" i="1"/>
  <c r="K452" i="1" l="1"/>
  <c r="K181" i="1"/>
  <c r="K497" i="1"/>
  <c r="K488" i="1"/>
  <c r="F32" i="1"/>
  <c r="G32" i="1"/>
  <c r="H32" i="1"/>
  <c r="I32" i="1"/>
  <c r="E32" i="1"/>
  <c r="I349" i="1"/>
  <c r="H349" i="1"/>
  <c r="G349" i="1"/>
  <c r="F349" i="1"/>
  <c r="E349" i="1"/>
  <c r="J327" i="1"/>
  <c r="J105" i="1"/>
  <c r="K118" i="1"/>
  <c r="K121" i="1"/>
  <c r="K120" i="1"/>
  <c r="K122" i="1"/>
  <c r="K123" i="1"/>
  <c r="K126" i="1"/>
  <c r="F79" i="1"/>
  <c r="G79" i="1"/>
  <c r="H79" i="1"/>
  <c r="I79" i="1"/>
  <c r="E79" i="1"/>
  <c r="K62" i="1"/>
  <c r="J348" i="1"/>
  <c r="K348" i="1" s="1"/>
  <c r="J344" i="1"/>
  <c r="K344" i="1" s="1"/>
  <c r="J345" i="1"/>
  <c r="K345" i="1" s="1"/>
  <c r="J321" i="1"/>
  <c r="K321" i="1" s="1"/>
  <c r="F99" i="1"/>
  <c r="G99" i="1"/>
  <c r="H99" i="1"/>
  <c r="I99" i="1"/>
  <c r="E99" i="1"/>
  <c r="F240" i="1"/>
  <c r="H240" i="1"/>
  <c r="I240" i="1"/>
  <c r="E240" i="1"/>
  <c r="K276" i="1"/>
  <c r="K14" i="1"/>
  <c r="K105" i="1" l="1"/>
  <c r="J466" i="1" l="1"/>
  <c r="K466" i="1" s="1"/>
  <c r="J244" i="1"/>
  <c r="J339" i="1"/>
  <c r="J319" i="1"/>
  <c r="J326" i="1"/>
  <c r="K326" i="1" s="1"/>
  <c r="E365" i="1"/>
  <c r="F365" i="1"/>
  <c r="G365" i="1"/>
  <c r="H365" i="1"/>
  <c r="I365" i="1"/>
  <c r="E336" i="1"/>
  <c r="F336" i="1"/>
  <c r="G336" i="1"/>
  <c r="H336" i="1"/>
  <c r="I336" i="1"/>
  <c r="E332" i="1"/>
  <c r="F328" i="1"/>
  <c r="H328" i="1"/>
  <c r="I328" i="1"/>
  <c r="F283" i="1"/>
  <c r="G283" i="1"/>
  <c r="H283" i="1"/>
  <c r="I283" i="1"/>
  <c r="G110" i="1"/>
  <c r="H110" i="1"/>
  <c r="I110" i="1"/>
  <c r="F110" i="1"/>
  <c r="E110" i="1"/>
  <c r="I45" i="1"/>
  <c r="H45" i="1"/>
  <c r="G45" i="1"/>
  <c r="F45" i="1"/>
  <c r="E45" i="1"/>
  <c r="J85" i="1"/>
  <c r="J84" i="1"/>
  <c r="K84" i="1" s="1"/>
  <c r="J83" i="1"/>
  <c r="K83" i="1" s="1"/>
  <c r="J82" i="1"/>
  <c r="J78" i="1"/>
  <c r="K78" i="1" s="1"/>
  <c r="J75" i="1"/>
  <c r="K75" i="1" s="1"/>
  <c r="J74" i="1"/>
  <c r="K74" i="1" s="1"/>
  <c r="J73" i="1"/>
  <c r="K66" i="1"/>
  <c r="K64" i="1"/>
  <c r="J171" i="1"/>
  <c r="K171" i="1" s="1"/>
  <c r="J165" i="1"/>
  <c r="J170" i="1"/>
  <c r="K170" i="1" s="1"/>
  <c r="K169" i="1"/>
  <c r="J168" i="1"/>
  <c r="K168" i="1" s="1"/>
  <c r="J167" i="1"/>
  <c r="K167" i="1" s="1"/>
  <c r="K166" i="1"/>
  <c r="J148" i="1"/>
  <c r="K148" i="1" s="1"/>
  <c r="J147" i="1"/>
  <c r="K147" i="1" s="1"/>
  <c r="J146" i="1"/>
  <c r="K146" i="1" s="1"/>
  <c r="J145" i="1"/>
  <c r="K145" i="1" s="1"/>
  <c r="J143" i="1"/>
  <c r="K143" i="1" s="1"/>
  <c r="J142" i="1"/>
  <c r="K142" i="1" s="1"/>
  <c r="J141" i="1"/>
  <c r="K141" i="1" s="1"/>
  <c r="K136" i="1"/>
  <c r="K135" i="1"/>
  <c r="K134" i="1"/>
  <c r="K133" i="1"/>
  <c r="K132" i="1"/>
  <c r="K131" i="1"/>
  <c r="K130" i="1"/>
  <c r="K129" i="1"/>
  <c r="K128" i="1"/>
  <c r="K125" i="1"/>
  <c r="K119" i="1"/>
  <c r="J369" i="1"/>
  <c r="J493" i="1"/>
  <c r="J487" i="1"/>
  <c r="J390" i="1"/>
  <c r="K390" i="1" s="1"/>
  <c r="J391" i="1"/>
  <c r="K391" i="1" s="1"/>
  <c r="J393" i="1"/>
  <c r="K393" i="1" s="1"/>
  <c r="J392" i="1"/>
  <c r="J377" i="1"/>
  <c r="J451" i="1"/>
  <c r="J453" i="1" s="1"/>
  <c r="J456" i="1"/>
  <c r="K456" i="1" s="1"/>
  <c r="J77" i="1"/>
  <c r="K77" i="1" s="1"/>
  <c r="J465" i="1"/>
  <c r="J470" i="1" s="1"/>
  <c r="J364" i="1"/>
  <c r="K364" i="1" s="1"/>
  <c r="J363" i="1"/>
  <c r="K363" i="1" s="1"/>
  <c r="J362" i="1"/>
  <c r="K362" i="1" s="1"/>
  <c r="J355" i="1"/>
  <c r="K355" i="1" s="1"/>
  <c r="J353" i="1"/>
  <c r="K353" i="1" s="1"/>
  <c r="J352" i="1"/>
  <c r="J347" i="1"/>
  <c r="J343" i="1"/>
  <c r="K343" i="1" s="1"/>
  <c r="J342" i="1"/>
  <c r="K342" i="1" s="1"/>
  <c r="J341" i="1"/>
  <c r="K341" i="1" s="1"/>
  <c r="K335" i="1"/>
  <c r="K336" i="1" s="1"/>
  <c r="K331" i="1"/>
  <c r="K318" i="1"/>
  <c r="J316" i="1"/>
  <c r="K316" i="1" s="1"/>
  <c r="J311" i="1"/>
  <c r="J310" i="1"/>
  <c r="J183" i="1"/>
  <c r="J182" i="1"/>
  <c r="J96" i="1"/>
  <c r="K96" i="1" s="1"/>
  <c r="J251" i="1"/>
  <c r="K251" i="1" s="1"/>
  <c r="K260" i="1"/>
  <c r="J250" i="1"/>
  <c r="J259" i="1"/>
  <c r="J263" i="1" s="1"/>
  <c r="K239" i="1"/>
  <c r="J212" i="1"/>
  <c r="J234" i="1" s="1"/>
  <c r="J275" i="1"/>
  <c r="K275" i="1" s="1"/>
  <c r="J274" i="1"/>
  <c r="K274" i="1" s="1"/>
  <c r="J271" i="1"/>
  <c r="K290" i="1"/>
  <c r="K295" i="1" s="1"/>
  <c r="J23" i="1"/>
  <c r="J76" i="1"/>
  <c r="K76" i="1" s="1"/>
  <c r="J92" i="1"/>
  <c r="J93" i="1" s="1"/>
  <c r="K109" i="1"/>
  <c r="K110" i="1" s="1"/>
  <c r="J44" i="1"/>
  <c r="K44" i="1" s="1"/>
  <c r="J40" i="1"/>
  <c r="K40" i="1" s="1"/>
  <c r="J39" i="1"/>
  <c r="K39" i="1" s="1"/>
  <c r="K35" i="1"/>
  <c r="K36" i="1" s="1"/>
  <c r="K16" i="1"/>
  <c r="K13" i="1"/>
  <c r="K124" i="1"/>
  <c r="K23" i="1" l="1"/>
  <c r="J26" i="1"/>
  <c r="J394" i="1"/>
  <c r="J413" i="1"/>
  <c r="K419" i="1"/>
  <c r="J419" i="1"/>
  <c r="K377" i="1"/>
  <c r="J378" i="1"/>
  <c r="K369" i="1"/>
  <c r="K370" i="1" s="1"/>
  <c r="J370" i="1"/>
  <c r="J247" i="1"/>
  <c r="K246" i="1"/>
  <c r="K52" i="1"/>
  <c r="K56" i="1" s="1"/>
  <c r="K310" i="1"/>
  <c r="J313" i="1"/>
  <c r="K266" i="1"/>
  <c r="K268" i="1" s="1"/>
  <c r="J268" i="1"/>
  <c r="J162" i="1"/>
  <c r="K244" i="1"/>
  <c r="K212" i="1"/>
  <c r="K234" i="1" s="1"/>
  <c r="J277" i="1"/>
  <c r="K137" i="1"/>
  <c r="K250" i="1"/>
  <c r="K252" i="1" s="1"/>
  <c r="J252" i="1"/>
  <c r="K41" i="1"/>
  <c r="J41" i="1"/>
  <c r="K352" i="1"/>
  <c r="K359" i="1" s="1"/>
  <c r="J359" i="1"/>
  <c r="K319" i="1"/>
  <c r="J328" i="1"/>
  <c r="J185" i="1"/>
  <c r="K178" i="1"/>
  <c r="J178" i="1"/>
  <c r="K92" i="1"/>
  <c r="K93" i="1" s="1"/>
  <c r="J87" i="1"/>
  <c r="J490" i="1"/>
  <c r="J172" i="1"/>
  <c r="K165" i="1"/>
  <c r="K172" i="1" s="1"/>
  <c r="K144" i="1"/>
  <c r="K162" i="1" s="1"/>
  <c r="K493" i="1"/>
  <c r="K500" i="1" s="1"/>
  <c r="J500" i="1"/>
  <c r="J460" i="1"/>
  <c r="K465" i="1"/>
  <c r="K470" i="1" s="1"/>
  <c r="J332" i="1"/>
  <c r="K332" i="1"/>
  <c r="K311" i="1"/>
  <c r="J32" i="1"/>
  <c r="K339" i="1"/>
  <c r="J349" i="1"/>
  <c r="K82" i="1"/>
  <c r="K87" i="1" s="1"/>
  <c r="K12" i="1"/>
  <c r="K73" i="1"/>
  <c r="K79" i="1" s="1"/>
  <c r="J79" i="1"/>
  <c r="K487" i="1"/>
  <c r="K490" i="1" s="1"/>
  <c r="K474" i="1"/>
  <c r="K484" i="1" s="1"/>
  <c r="K451" i="1"/>
  <c r="K453" i="1" s="1"/>
  <c r="K182" i="1"/>
  <c r="J99" i="1"/>
  <c r="K259" i="1"/>
  <c r="K263" i="1" s="1"/>
  <c r="K240" i="1"/>
  <c r="J240" i="1"/>
  <c r="K271" i="1"/>
  <c r="K277" i="1" s="1"/>
  <c r="K45" i="1"/>
  <c r="K283" i="1"/>
  <c r="K365" i="1"/>
  <c r="J336" i="1"/>
  <c r="J45" i="1"/>
  <c r="J110" i="1"/>
  <c r="J283" i="1"/>
  <c r="J365" i="1"/>
  <c r="K183" i="1"/>
  <c r="K327" i="1"/>
  <c r="K347" i="1"/>
  <c r="K69" i="1"/>
  <c r="K97" i="1"/>
  <c r="K60" i="1"/>
  <c r="K392" i="1"/>
  <c r="K26" i="1" l="1"/>
  <c r="K247" i="1"/>
  <c r="K378" i="1"/>
  <c r="K460" i="1"/>
  <c r="K394" i="1"/>
  <c r="K313" i="1"/>
  <c r="K70" i="1"/>
  <c r="K328" i="1"/>
  <c r="K185" i="1"/>
  <c r="K32" i="1"/>
  <c r="K349" i="1"/>
  <c r="K99" i="1"/>
</calcChain>
</file>

<file path=xl/sharedStrings.xml><?xml version="1.0" encoding="utf-8"?>
<sst xmlns="http://schemas.openxmlformats.org/spreadsheetml/2006/main" count="1463" uniqueCount="547">
  <si>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</si>
  <si>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</si>
  <si>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</si>
  <si>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</si>
  <si>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</si>
  <si>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</si>
  <si>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</si>
  <si>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</si>
  <si>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</si>
  <si>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</si>
  <si>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</si>
  <si>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</si>
  <si>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</si>
  <si>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</si>
  <si>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</si>
  <si>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</si>
  <si>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</si>
  <si>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</si>
  <si>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</si>
  <si>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</si>
  <si>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</si>
  <si>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</si>
  <si>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</si>
  <si>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</si>
  <si>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</si>
  <si>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</si>
  <si>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</si>
  <si>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</si>
  <si>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</si>
  <si>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</si>
  <si>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</si>
  <si>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ROSANNA ALTAGRACIA PEREZ GARCIA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</si>
  <si>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</si>
  <si>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</si>
  <si>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</si>
  <si>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</si>
  <si>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</si>
  <si>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</si>
  <si>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</si>
  <si>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</si>
  <si>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</si>
  <si>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</si>
  <si>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</si>
  <si>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</si>
  <si>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</si>
  <si>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</si>
  <si>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</si>
  <si>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</si>
  <si>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</si>
  <si>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</si>
  <si>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</si>
  <si>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VICTOR ANTONIO LEREAUX BENZAN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</si>
  <si>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</si>
  <si>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</si>
  <si>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</si>
  <si>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</si>
  <si>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</si>
  <si>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</si>
  <si>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</si>
  <si>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</si>
  <si>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</si>
  <si>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</si>
  <si>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</si>
  <si>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</si>
  <si>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</si>
  <si>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</si>
  <si>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</si>
  <si>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</si>
  <si>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</si>
  <si>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</si>
  <si>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</si>
  <si>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HERMINIA ERCIRA DOTEL SANCHEZ</t>
  </si>
  <si>
    <t>JUANA YVELISE SALDAﾑA DE LEON</t>
  </si>
  <si>
    <t>ENC. DIV. DE CORRESPONDENCIA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</si>
  <si>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</si>
  <si>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</si>
  <si>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</si>
  <si>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</si>
  <si>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</si>
  <si>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</si>
  <si>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</si>
  <si>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</si>
  <si>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</si>
  <si>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SECCION DE ARCHIVO- ONE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</si>
  <si>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</si>
  <si>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</si>
  <si>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</si>
  <si>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</si>
  <si>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</si>
  <si>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</si>
  <si>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</si>
  <si>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</si>
  <si>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</si>
  <si>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</si>
  <si>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</si>
  <si>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</si>
  <si>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CANDIDA VALDEZ SANCHEZ</t>
  </si>
  <si>
    <t>ANTONIA LUCIANO</t>
  </si>
  <si>
    <t>LIDIA SANTA RIVAS UREﾑA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</si>
  <si>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</si>
  <si>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</si>
  <si>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</si>
  <si>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</si>
  <si>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</si>
  <si>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</si>
  <si>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</si>
  <si>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</si>
  <si>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</si>
  <si>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</si>
  <si>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</si>
  <si>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</si>
  <si>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</si>
  <si>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</si>
  <si>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</si>
  <si>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</si>
  <si>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</si>
  <si>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</si>
  <si>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</si>
  <si>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</si>
  <si>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</si>
  <si>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</si>
  <si>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</si>
  <si>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</si>
  <si>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</si>
  <si>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</si>
  <si>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</si>
  <si>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</si>
  <si>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</si>
  <si>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</si>
  <si>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</si>
  <si>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</si>
  <si>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</si>
  <si>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</si>
  <si>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</si>
  <si>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</si>
  <si>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</si>
  <si>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</si>
  <si>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</si>
  <si>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</si>
  <si>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</si>
  <si>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</si>
  <si>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</si>
  <si>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</si>
  <si>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</si>
  <si>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</si>
  <si>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</si>
  <si>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</si>
  <si>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</si>
  <si>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</si>
  <si>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LEIDY DARIHANA ZABALA DE LOS SANTOS</t>
  </si>
  <si>
    <t>MARIA ELIZABETH NIN PEﾑA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</si>
  <si>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</si>
  <si>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</si>
  <si>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</si>
  <si>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</si>
  <si>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</si>
  <si>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</si>
  <si>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</si>
  <si>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</si>
  <si>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</si>
  <si>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</si>
  <si>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</si>
  <si>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</si>
  <si>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</si>
  <si>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</si>
  <si>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CYNTHIA ELOISA REYES LANTIGUA</t>
  </si>
  <si>
    <t>ELBA ALTAGRACIA DE LANCER REYES</t>
  </si>
  <si>
    <t>HECTOR RADHAMES PIMENTEL AQUINO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</si>
  <si>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</si>
  <si>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</si>
  <si>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</si>
  <si>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</si>
  <si>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</si>
  <si>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</si>
  <si>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</si>
  <si>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</si>
  <si>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</si>
  <si>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</si>
  <si>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</si>
  <si>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</si>
  <si>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</si>
  <si>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</si>
  <si>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</si>
  <si>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</si>
  <si>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</si>
  <si>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</si>
  <si>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DIVISION DE ESTADISTICAS CULTURALES Y JUDICIALES- ONE</t>
  </si>
  <si>
    <t>BELKIS CAMINERO GUILAMO</t>
  </si>
  <si>
    <t>TECNICO II</t>
  </si>
  <si>
    <t>ENMANUEL ALEXANDER HERNANDEZ REYNOS</t>
  </si>
  <si>
    <t>FRANCISCO FLORENCIO SOLIS</t>
  </si>
  <si>
    <t>ANALISTA DE ESTADISTICAS SOCI</t>
  </si>
  <si>
    <t>DIRECCION DE COORDINACION DEL SISTEMA NACIONAL ESTADISTICO (SEN)- ONE</t>
  </si>
  <si>
    <t>JUAN ANTONIO ARIAS TEJEDA</t>
  </si>
  <si>
    <t>DEPARTAMENTO DE METODOLOGIA E INVESTIGACIONES- ONE</t>
  </si>
  <si>
    <t>BENITA PILAR RODRIGUEZ</t>
  </si>
  <si>
    <t>DIVISION ARTICULACION DEL SISTEMA ESTADISTICO NACIONAL- ONE</t>
  </si>
  <si>
    <t>ALEXIS ESTEBAN DE JESUS GOMEZ</t>
  </si>
  <si>
    <t>ANALISTA SECTORIAL DEL SISTEM</t>
  </si>
  <si>
    <t>ADALGISA ESPERANZA DE JS PEREZ CABR</t>
  </si>
  <si>
    <t>COORDINADOR DE OFICINA PROVIN</t>
  </si>
  <si>
    <t>APOLONIA ENRIQUETA PEREZ DIAZ</t>
  </si>
  <si>
    <t>AUXILIAR DE OFICINAS TERRITOR</t>
  </si>
  <si>
    <t>HECTOR BIENVENIDO RAMOS AQUINO</t>
  </si>
  <si>
    <t>HERODITA HERRERA RODRIGUEZ</t>
  </si>
  <si>
    <t>MARIA ALTAGRACIA SANTOS LOPEZ</t>
  </si>
  <si>
    <t>MARINELVA MATEO LANDA</t>
  </si>
  <si>
    <t>PATRICIA MICHELLE REINOSO COLLADO</t>
  </si>
  <si>
    <t>ROBERTO BELTRE PERDOMO</t>
  </si>
  <si>
    <t>ROSA MARIA MORALES VILORIO</t>
  </si>
  <si>
    <t>SANTIAGO JOSE DE PEﾑA</t>
  </si>
  <si>
    <t>ZENOBIA HORACIO GARCIA</t>
  </si>
  <si>
    <t>MIGUELINA ALTAGRACIA VELEZ SANTOS</t>
  </si>
  <si>
    <t>TECNICO EN OPERACIONES GEOEST</t>
  </si>
  <si>
    <t>JESUS ANTONIO DIAZ GELL</t>
  </si>
  <si>
    <t>JUAN CARLOS VASQUEZ PAULINO</t>
  </si>
  <si>
    <t>NIURKA MILAURIS FIGUEREO LUCIANO</t>
  </si>
  <si>
    <t>ANALISTA DE OPERACIONES GEOES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</si>
  <si>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</si>
  <si>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</si>
  <si>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</si>
  <si>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</si>
  <si>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</si>
  <si>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</si>
  <si>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</si>
  <si>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</si>
  <si>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</si>
  <si>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</si>
  <si>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</si>
  <si>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ADRIANA HENRIQUEZ CAMPUSANO</t>
  </si>
  <si>
    <t>TECNICO DE LIMITES Y LINDEROS</t>
  </si>
  <si>
    <t>ANTONIO MANUEL ALMONTE</t>
  </si>
  <si>
    <t>CARTOGRAFO</t>
  </si>
  <si>
    <t>FRANCISCO DE LA ROSA ADAMES</t>
  </si>
  <si>
    <t>INGRID SORAYA CASTILLO NUﾑEZ</t>
  </si>
  <si>
    <t>JAQUELINE HENRIQUEZ CAMPUSANO</t>
  </si>
  <si>
    <t>JORGE POLANCO PERDOMO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</si>
  <si>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</si>
  <si>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</si>
  <si>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</si>
  <si>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</si>
  <si>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</si>
  <si>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</si>
  <si>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</si>
  <si>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</si>
  <si>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</si>
  <si>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</si>
  <si>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</si>
  <si>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</si>
  <si>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</si>
  <si>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</si>
  <si>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</si>
  <si>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</si>
  <si>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</si>
  <si>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</si>
  <si>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</si>
  <si>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</si>
  <si>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</si>
  <si>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ANGELICA MARIA PARRA CORSINO</t>
  </si>
  <si>
    <t>AUXILIAR DE DOCUMENTACION</t>
  </si>
  <si>
    <t>JOSE LUIS LOZANO RODRIGUEZ</t>
  </si>
  <si>
    <t>JULIA FIOR D ALIZA DEL ORBE BAEZ</t>
  </si>
  <si>
    <t>ROSA ADELA CALDERON</t>
  </si>
  <si>
    <t>CARMEN CECILIA CABANES MENDEZ</t>
  </si>
  <si>
    <t>DISEﾑADOR GRAFICO</t>
  </si>
  <si>
    <t>JENNIFER TEJEDA CUESTA</t>
  </si>
  <si>
    <t>DISEﾑADOR PAGINA WEB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</si>
  <si>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</si>
  <si>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</si>
  <si>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</si>
  <si>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</si>
  <si>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</si>
  <si>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</si>
  <si>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</si>
  <si>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</si>
  <si>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</si>
  <si>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</si>
  <si>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</si>
  <si>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</si>
  <si>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</si>
  <si>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</si>
  <si>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</si>
  <si>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</si>
  <si>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</si>
  <si>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</si>
  <si>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</si>
  <si>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</si>
  <si>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</si>
  <si>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</si>
  <si>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</si>
  <si>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</si>
  <si>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</si>
  <si>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</si>
  <si>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</si>
  <si>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</si>
  <si>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</si>
  <si>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</si>
  <si>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</si>
  <si>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</si>
  <si>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</si>
  <si>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</si>
  <si>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</si>
  <si>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</si>
  <si>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</si>
  <si>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</si>
  <si>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</si>
  <si>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</si>
  <si>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</si>
  <si>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</si>
  <si>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</si>
  <si>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</si>
  <si>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</si>
  <si>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</si>
  <si>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</si>
  <si>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</si>
  <si>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</si>
  <si>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</si>
  <si>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</si>
  <si>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</si>
  <si>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</si>
  <si>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</si>
  <si>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JADISON ENMANUEL ABREU BELVERE</t>
  </si>
  <si>
    <t>ADAN EMMANUEL PEREZ QUESADA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</si>
  <si>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</si>
  <si>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</si>
  <si>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</si>
  <si>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</si>
  <si>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</si>
  <si>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</si>
  <si>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</si>
  <si>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</si>
  <si>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ANALISTA DE ESTADISTICA SECTO</t>
  </si>
  <si>
    <t>ISAAC EMMANUEL GUERRA SALAZAR</t>
  </si>
  <si>
    <t>MILCIADES ALEJANDRO SILVEN</t>
  </si>
  <si>
    <t>ALAN ALFONSECA DUNCAN</t>
  </si>
  <si>
    <t>ANALISTA SECTORIAL</t>
  </si>
  <si>
    <t>SHNEIDDER DIEUDONNE RODRIGUEZ</t>
  </si>
  <si>
    <t>DALI JOSE RAMOS DISLA</t>
  </si>
  <si>
    <t>ORLANDO ANTONIO HERNANDEZ MEJIA</t>
  </si>
  <si>
    <t>LESLIE MARIE ALMONTE PAEZ</t>
  </si>
  <si>
    <t>MARCELO NYFFELER TEJADA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</si>
  <si>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</si>
  <si>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</si>
  <si>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</si>
  <si>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</si>
  <si>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</si>
  <si>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</si>
  <si>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</si>
  <si>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</si>
  <si>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CARRERA ADM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</si>
  <si>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</si>
  <si>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</si>
  <si>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</si>
  <si>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</si>
  <si>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</si>
  <si>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</si>
  <si>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</si>
  <si>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LAURA JULISSA PEREYRA SENCION</t>
  </si>
  <si>
    <t>LLANIRA DE LA CRUZ</t>
  </si>
  <si>
    <t>ARNALDO ANDRES CASTILLO MENDEZ</t>
  </si>
  <si>
    <t>MARIANELIS GUERRERO</t>
  </si>
  <si>
    <t>LUIS MIGUEL GONZALEZ</t>
  </si>
  <si>
    <t>LUIS HENRY GUZMAN CORDERO</t>
  </si>
  <si>
    <t>ENCARGADA</t>
  </si>
  <si>
    <t>YAKAYRA MANUELA RODRIGUEZ ESPINAL</t>
  </si>
  <si>
    <t>JOSEFINA DE LOS ANGELES MANZUETA MU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</si>
  <si>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</si>
  <si>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</si>
  <si>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</si>
  <si>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</si>
  <si>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</si>
  <si>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</si>
  <si>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</si>
  <si>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</si>
  <si>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HILARIO ALCIDES DE LA CRUZ CEPEDA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</si>
  <si>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</si>
  <si>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</si>
  <si>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</si>
  <si>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</si>
  <si>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</si>
  <si>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</si>
  <si>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</si>
  <si>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</si>
  <si>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</si>
  <si>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</si>
  <si>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</si>
  <si>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</si>
  <si>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</si>
  <si>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</si>
  <si>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</si>
  <si>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</si>
  <si>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</si>
  <si>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</si>
  <si>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</si>
  <si>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</si>
  <si>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</si>
  <si>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MARTINA HERNANDEZ MORENO</t>
  </si>
  <si>
    <t>ANTHONY ENCARNACION CESAR</t>
  </si>
  <si>
    <t>MARIA MARGARITA MARRERO MARTINEZ</t>
  </si>
  <si>
    <t>MERCEDES INES DE LOS SANTOS DIAZ</t>
  </si>
  <si>
    <t>JUANA DOMINGA LEBRON RIVERAS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</si>
  <si>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</si>
  <si>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</si>
  <si>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</si>
  <si>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</si>
  <si>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</si>
  <si>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ROBERT IVAN PEREZ RODRIGUEZ</t>
  </si>
  <si>
    <t>PERLA EVALINA ROSARIO GUERRERO</t>
  </si>
  <si>
    <t>MARIANELA BELTRE GARCES</t>
  </si>
  <si>
    <t>WILMA ALEXANDER ARIAS CASTRO</t>
  </si>
  <si>
    <t xml:space="preserve">ENCARGADO (A) </t>
  </si>
  <si>
    <t>ANGEL GARCIA SANCHEZ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</si>
  <si>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</si>
  <si>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</si>
  <si>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</si>
  <si>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</si>
  <si>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</si>
  <si>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</si>
  <si>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</si>
  <si>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</si>
  <si>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</si>
  <si>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</si>
  <si>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</si>
  <si>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</si>
  <si>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</si>
  <si>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ANALISTA PRESUPUESTO</t>
  </si>
  <si>
    <t>DIVIINA ROSARIO BERNARD ESPINAL</t>
  </si>
  <si>
    <t>LUIS GUILLERMO SUED BAEZ</t>
  </si>
  <si>
    <t>AUXILIAR ADMINISTRATIVO</t>
  </si>
  <si>
    <t>JORGE LUIS BERIGUETE BARRIENTO</t>
  </si>
  <si>
    <t>MARIA ESTHER DE LA CRUZ AQUINO</t>
  </si>
  <si>
    <t>SARIELA SANCHEZ</t>
  </si>
  <si>
    <t>YANERYS JOSE DE LA CRUZ</t>
  </si>
  <si>
    <t>SOPORTE DE REDES Y COMUNICACIONES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</si>
  <si>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</si>
  <si>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</si>
  <si>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</si>
  <si>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</si>
  <si>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</si>
  <si>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</si>
  <si>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</si>
  <si>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</si>
  <si>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</si>
  <si>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JORGE LUIS HEREDIA MANCEBO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</si>
  <si>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</si>
  <si>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</si>
  <si>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</si>
  <si>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</si>
  <si>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</si>
  <si>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</si>
  <si>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WENDY DEL PILAR BAEZ BURGOS DE QUEZ</t>
  </si>
  <si>
    <t>THEANY MARIE MAGO ACEVEDO</t>
  </si>
  <si>
    <t>TECNICO DE NOMINA</t>
  </si>
  <si>
    <t>LUIS MIGUEL SORIANO</t>
  </si>
  <si>
    <t>ZOLAINA CASTILLO PEREZ</t>
  </si>
  <si>
    <t>XIOMARA SEGURA</t>
  </si>
  <si>
    <t>DIVISION DE DISEÑO Y ANALISIS- ONE</t>
  </si>
  <si>
    <t>FARAH MICHELLE PAREDES VIERA</t>
  </si>
  <si>
    <t>ANNEURYS MARMOLEJOS CORDERO</t>
  </si>
  <si>
    <t>CLAUDIA RAFAELINA PELEGRIN GARCIA</t>
  </si>
  <si>
    <t>DIOMY ALEXANDRA PEREYRA MORA</t>
  </si>
  <si>
    <t>EDDI ALBERTO DIAZ DIAZ</t>
  </si>
  <si>
    <t>NOEMI ELUPINA BALCACER QUEZADA</t>
  </si>
  <si>
    <t>STARLIN TAVERAS MORETA</t>
  </si>
  <si>
    <t>MARIA ANDREINA CUEVAS AUGUISTEN</t>
  </si>
  <si>
    <t>EDDY ODALIX TEJEDA DIAZ</t>
  </si>
  <si>
    <t>MERCEDES REYES VICTORIANO</t>
  </si>
  <si>
    <t>PERIODO P</t>
  </si>
  <si>
    <t>PAOLA MINERVA FELIZ FELIZ</t>
  </si>
  <si>
    <t>ANA ELIZABETH RODRIGUEZ PEREZ</t>
  </si>
  <si>
    <t>GERMAN VALERIO ROSARIO MENDOZA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</si>
  <si>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</si>
  <si>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</si>
  <si>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</si>
  <si>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</si>
  <si>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</si>
  <si>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</si>
  <si>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</si>
  <si>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</si>
  <si>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</si>
  <si>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OFICIAL DE ACCESO A LA INFORMACION</t>
  </si>
  <si>
    <t>ANALISTA DE INVESTIGACIONES</t>
  </si>
  <si>
    <t>JUAN DE LA CRUZ RODRIGUEZ ABREU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</si>
  <si>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</si>
  <si>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</si>
  <si>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</si>
  <si>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</si>
  <si>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</si>
  <si>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</si>
  <si>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</si>
  <si>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</si>
  <si>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DEPARTAMENTO DE COORDINACION EJECUTIVA DEL DESPACHO DE LA DIRECCION NACIONAL DE LA ONE - ONE</t>
  </si>
  <si>
    <t>VICTOR ARLEN ROMERO SOLER</t>
  </si>
  <si>
    <t>JOAN ALEXANDER GUERRERO CIRIACO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</si>
  <si>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</si>
  <si>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</si>
  <si>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</si>
  <si>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</si>
  <si>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</si>
  <si>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</si>
  <si>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</si>
  <si>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</si>
  <si>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</si>
  <si>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</si>
  <si>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</si>
  <si>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</si>
  <si>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</si>
  <si>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</si>
  <si>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PRESUPUESTO-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</si>
  <si>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</si>
  <si>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</si>
  <si>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</si>
  <si>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</si>
  <si>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</si>
  <si>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</si>
  <si>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</si>
  <si>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</si>
  <si>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AMBIENTALES- ONE</t>
  </si>
  <si>
    <t>IVETTE CRUZ AYALA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</si>
  <si>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</si>
  <si>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</si>
  <si>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</si>
  <si>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</si>
  <si>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</si>
  <si>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</si>
  <si>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</si>
  <si>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</si>
  <si>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</si>
  <si>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YUMILCA  ALTAGRACIA MATOS MELO</t>
  </si>
  <si>
    <t>DEPARTAMENTO DE METODOLOGIA- ONE</t>
  </si>
  <si>
    <t>DEPARTAMENTO DE COORDINACION OFICINAS TERRITORIALES- ONE</t>
  </si>
  <si>
    <t xml:space="preserve">NORVIA LORENA MARTINEZ FERNANDEZ </t>
  </si>
  <si>
    <t>SEXO</t>
  </si>
  <si>
    <t>F</t>
  </si>
  <si>
    <t>M</t>
  </si>
  <si>
    <t>Mes de JULIO 2021</t>
  </si>
  <si>
    <t>DAURIN MACKENLY PEREZ CONTRERAS</t>
  </si>
  <si>
    <t>HIRMINIA ERCIRA DOTEL SANCHEZ</t>
  </si>
  <si>
    <t xml:space="preserve">FIJO </t>
  </si>
  <si>
    <t>LIANNE LUCIA CRISTO PEREZ</t>
  </si>
  <si>
    <t xml:space="preserve">SUPERVISORA </t>
  </si>
  <si>
    <t xml:space="preserve">GUILLERMINA ELIZABETH ACEVEDO </t>
  </si>
  <si>
    <t xml:space="preserve">OTTO ISAIAS ROJAS REYES </t>
  </si>
  <si>
    <t xml:space="preserve">ALEXANDER RAMIREZ ARAUJO </t>
  </si>
  <si>
    <t>TECNICO (A)</t>
  </si>
  <si>
    <t xml:space="preserve">DANEL MEJIA CARABALLO </t>
  </si>
  <si>
    <t>LEONEL SANLANTE CARRASCO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</si>
</sst>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2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0" fillId="37" borderId="0" xfId="0" applyFill="1" applyBorder="1" applyAlignment="1">
      <alignment horizontal="left" vertical="center"/>
    </xf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1609724</xdr:colOff>
      <xdr:row>1</xdr:row>
      <xdr:rowOff>14287</xdr:rowOff>
    </xdr:from>
    <xdr:to>
      <xdr:col>10</xdr:col>
      <xdr:colOff>595929</xdr:colOff>
      <xdr:row>4</xdr:row>
      <xdr:rowOff>250118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59374" y="204787"/>
          <a:ext cx="2567605" cy="13189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89286</xdr:colOff>
      <xdr:row>524</xdr:row>
      <xdr:rowOff>18816</xdr:rowOff>
    </xdr:from>
    <xdr:to>
      <xdr:col>8</xdr:col>
      <xdr:colOff>420331</xdr:colOff>
      <xdr:row>546</xdr:row>
      <xdr:rowOff>83056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1411" y="117604941"/>
          <a:ext cx="11602652" cy="4255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26"/>
  <sheetViews>
    <sheetView tabSelected="1" view="pageBreakPreview" topLeftCell="B1" zoomScale="75" zoomScaleNormal="60" zoomScaleSheetLayoutView="75" zoomScalePageLayoutView="40" workbookViewId="0">
      <selection activeCell="I535" sqref="I535"/>
    </sheetView>
  </sheetViews>
  <sheetFormatPr baseColWidth="10" defaultRowHeight="15" x14ac:dyDescent="0.25"/>
  <cols>
    <col min="1" max="1" width="51.85546875" customWidth="1"/>
    <col min="2" max="2" width="39.85546875" customWidth="1"/>
    <col min="3" max="3" width="8.140625" style="33" customWidth="1"/>
    <col min="4" max="4" width="15.140625" customWidth="1"/>
    <col min="5" max="5" width="26.140625" style="1" customWidth="1"/>
    <col min="6" max="6" width="22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140625" style="1" customWidth="1"/>
    <col min="12" max="126" width="11.42578125" style="5"/>
  </cols>
  <sheetData>
    <row r="1" spans="1:126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26" ht="30" x14ac:dyDescent="0.4">
      <c r="A2" s="54" t="s">
        <v>317</v>
      </c>
      <c r="B2" s="55"/>
      <c r="C2" s="55"/>
      <c r="D2" s="55"/>
      <c r="E2" s="55"/>
      <c r="F2" s="55"/>
      <c r="G2" s="55"/>
      <c r="H2" s="55"/>
      <c r="I2" s="55"/>
      <c r="J2" s="55"/>
      <c r="K2" s="56"/>
    </row>
    <row r="3" spans="1:126" ht="30" x14ac:dyDescent="0.4">
      <c r="A3" s="54" t="s">
        <v>273</v>
      </c>
      <c r="B3" s="55"/>
      <c r="C3" s="55"/>
      <c r="D3" s="55"/>
      <c r="E3" s="55"/>
      <c r="F3" s="55"/>
      <c r="G3" s="55"/>
      <c r="H3" s="55"/>
      <c r="I3" s="55"/>
      <c r="J3" s="55"/>
      <c r="K3" s="56"/>
    </row>
    <row r="4" spans="1:126" ht="23.25" x14ac:dyDescent="0.35">
      <c r="A4" s="57" t="s">
        <v>274</v>
      </c>
      <c r="B4" s="58"/>
      <c r="C4" s="58"/>
      <c r="D4" s="58"/>
      <c r="E4" s="58"/>
      <c r="F4" s="58"/>
      <c r="G4" s="58"/>
      <c r="H4" s="58"/>
      <c r="I4" s="58"/>
      <c r="J4" s="58"/>
      <c r="K4" s="59"/>
    </row>
    <row r="5" spans="1:126" ht="23.25" x14ac:dyDescent="0.35">
      <c r="A5" s="57" t="s">
        <v>275</v>
      </c>
      <c r="B5" s="58"/>
      <c r="C5" s="58"/>
      <c r="D5" s="58"/>
      <c r="E5" s="58"/>
      <c r="F5" s="58"/>
      <c r="G5" s="58"/>
      <c r="H5" s="58"/>
      <c r="I5" s="58"/>
      <c r="J5" s="58"/>
      <c r="K5" s="59"/>
    </row>
    <row r="6" spans="1:126" ht="24" thickBot="1" x14ac:dyDescent="0.4">
      <c r="A6" s="57" t="s">
        <v>535</v>
      </c>
      <c r="B6" s="58"/>
      <c r="C6" s="58"/>
      <c r="D6" s="58"/>
      <c r="E6" s="58"/>
      <c r="F6" s="58"/>
      <c r="G6" s="58"/>
      <c r="H6" s="58"/>
      <c r="I6" s="58"/>
      <c r="J6" s="58"/>
      <c r="K6" s="59"/>
    </row>
    <row r="7" spans="1:126" x14ac:dyDescent="0.25">
      <c r="A7" s="60" t="s">
        <v>420</v>
      </c>
      <c r="B7" s="62" t="s">
        <v>0</v>
      </c>
      <c r="C7" s="62" t="s">
        <v>532</v>
      </c>
      <c r="D7" s="70" t="s">
        <v>419</v>
      </c>
      <c r="E7" s="64" t="s">
        <v>271</v>
      </c>
      <c r="F7" s="66" t="s">
        <v>1</v>
      </c>
      <c r="G7" s="64" t="s">
        <v>2</v>
      </c>
      <c r="H7" s="66" t="s">
        <v>3</v>
      </c>
      <c r="I7" s="64" t="s">
        <v>4</v>
      </c>
      <c r="J7" s="64" t="s">
        <v>5</v>
      </c>
      <c r="K7" s="68" t="s">
        <v>6</v>
      </c>
    </row>
    <row r="8" spans="1:126" ht="15.75" thickBot="1" x14ac:dyDescent="0.3">
      <c r="A8" s="61"/>
      <c r="B8" s="63"/>
      <c r="C8" s="63"/>
      <c r="D8" s="71"/>
      <c r="E8" s="65"/>
      <c r="F8" s="67"/>
      <c r="G8" s="65"/>
      <c r="H8" s="67"/>
      <c r="I8" s="65"/>
      <c r="J8" s="65"/>
      <c r="K8" s="69"/>
    </row>
    <row r="10" spans="1:126" x14ac:dyDescent="0.25">
      <c r="A10" s="49" t="s">
        <v>7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</row>
    <row r="11" spans="1:126" x14ac:dyDescent="0.25">
      <c r="A11" s="28" t="s">
        <v>287</v>
      </c>
      <c r="B11" t="s">
        <v>471</v>
      </c>
      <c r="C11" s="33" t="s">
        <v>533</v>
      </c>
      <c r="D11" t="s">
        <v>350</v>
      </c>
      <c r="E11" s="1">
        <v>110000</v>
      </c>
      <c r="F11" s="1">
        <f>E11*0.0287</f>
        <v>3157</v>
      </c>
      <c r="G11" s="1">
        <v>14457.62</v>
      </c>
      <c r="H11" s="1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252</v>
      </c>
      <c r="B12" t="s">
        <v>253</v>
      </c>
      <c r="C12" s="33" t="s">
        <v>533</v>
      </c>
      <c r="D12" t="s">
        <v>350</v>
      </c>
      <c r="E12" s="1">
        <v>60000</v>
      </c>
      <c r="F12" s="1">
        <f>E12*0.0287</f>
        <v>1722</v>
      </c>
      <c r="G12" s="1">
        <v>3486.68</v>
      </c>
      <c r="H12" s="1">
        <f>E12*0.0304</f>
        <v>1824</v>
      </c>
      <c r="I12" s="1">
        <v>2355</v>
      </c>
      <c r="J12" s="1">
        <f>F12+G12+H12+I12</f>
        <v>9387.68</v>
      </c>
      <c r="K12" s="1">
        <f>E12-J12</f>
        <v>50612.32</v>
      </c>
    </row>
    <row r="13" spans="1:126" x14ac:dyDescent="0.25">
      <c r="A13" s="28" t="s">
        <v>11</v>
      </c>
      <c r="B13" t="s">
        <v>10</v>
      </c>
      <c r="C13" s="33" t="s">
        <v>533</v>
      </c>
      <c r="D13" t="s">
        <v>347</v>
      </c>
      <c r="E13" s="1">
        <v>71000</v>
      </c>
      <c r="F13" s="1">
        <f>E13*0.0287</f>
        <v>2037.7</v>
      </c>
      <c r="G13" s="1">
        <v>4842.58</v>
      </c>
      <c r="H13" s="1">
        <f t="shared" ref="H13:H15" si="0">E13*0.0304</f>
        <v>2158.4</v>
      </c>
      <c r="I13" s="1">
        <v>3987.86</v>
      </c>
      <c r="J13" s="1">
        <f t="shared" ref="J13:J16" si="1">F13+G13+H13+I13</f>
        <v>13026.54</v>
      </c>
      <c r="K13" s="1">
        <f t="shared" ref="K13:K16" si="2">E13-J13</f>
        <v>57973.46</v>
      </c>
    </row>
    <row r="14" spans="1:126" x14ac:dyDescent="0.25">
      <c r="A14" s="28" t="s">
        <v>318</v>
      </c>
      <c r="B14" t="s">
        <v>471</v>
      </c>
      <c r="C14" s="33" t="s">
        <v>533</v>
      </c>
      <c r="D14" t="s">
        <v>350</v>
      </c>
      <c r="E14" s="1">
        <v>133000</v>
      </c>
      <c r="F14" s="1">
        <f t="shared" ref="F14" si="3">E14*0.0287</f>
        <v>3817.1</v>
      </c>
      <c r="G14" s="1">
        <v>19570.259999999998</v>
      </c>
      <c r="H14" s="1">
        <f t="shared" si="0"/>
        <v>4043.2</v>
      </c>
      <c r="I14" s="1">
        <v>1215.1199999999999</v>
      </c>
      <c r="J14" s="1">
        <f t="shared" si="1"/>
        <v>28645.68</v>
      </c>
      <c r="K14" s="1">
        <f>E14-J14</f>
        <v>104354.32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</row>
    <row r="15" spans="1:126" x14ac:dyDescent="0.25">
      <c r="A15" s="28" t="s">
        <v>376</v>
      </c>
      <c r="B15" s="11" t="s">
        <v>281</v>
      </c>
      <c r="C15" s="34" t="s">
        <v>534</v>
      </c>
      <c r="D15" t="s">
        <v>350</v>
      </c>
      <c r="E15" s="1">
        <v>19800</v>
      </c>
      <c r="F15" s="1">
        <f t="shared" ref="F15" si="4">E15*0.0287</f>
        <v>568.26</v>
      </c>
      <c r="G15" s="1">
        <v>0</v>
      </c>
      <c r="H15" s="1">
        <f t="shared" si="0"/>
        <v>601.91999999999996</v>
      </c>
      <c r="I15" s="1">
        <v>1527.5</v>
      </c>
      <c r="J15" s="1">
        <v>2697.68</v>
      </c>
      <c r="K15" s="1">
        <f>+E15-J15</f>
        <v>17102.32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476</v>
      </c>
      <c r="B16" t="s">
        <v>12</v>
      </c>
      <c r="C16" s="34" t="s">
        <v>533</v>
      </c>
      <c r="D16" t="s">
        <v>350</v>
      </c>
      <c r="E16" s="1">
        <v>240000</v>
      </c>
      <c r="F16" s="1">
        <v>6888</v>
      </c>
      <c r="G16" s="1">
        <v>45836.24</v>
      </c>
      <c r="H16" s="1">
        <v>4098.53</v>
      </c>
      <c r="I16" s="1">
        <v>2991.67</v>
      </c>
      <c r="J16" s="1">
        <f t="shared" si="1"/>
        <v>59814.44</v>
      </c>
      <c r="K16" s="1">
        <f t="shared" si="2"/>
        <v>180185.56</v>
      </c>
    </row>
    <row r="17" spans="1:126" x14ac:dyDescent="0.25">
      <c r="A17" s="28" t="s">
        <v>482</v>
      </c>
      <c r="B17" t="s">
        <v>105</v>
      </c>
      <c r="C17" s="34" t="s">
        <v>534</v>
      </c>
      <c r="D17" t="s">
        <v>350</v>
      </c>
      <c r="E17" s="1">
        <v>36000</v>
      </c>
      <c r="F17" s="1">
        <v>1033.2</v>
      </c>
      <c r="G17" s="1">
        <v>0</v>
      </c>
      <c r="H17" s="1">
        <v>1094.4000000000001</v>
      </c>
      <c r="I17" s="1">
        <v>25</v>
      </c>
      <c r="J17" s="1">
        <f>F17+G17+H17+I17</f>
        <v>2152.6</v>
      </c>
      <c r="K17" s="1">
        <f>E17-J17</f>
        <v>33847.4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483</v>
      </c>
      <c r="B18" t="s">
        <v>471</v>
      </c>
      <c r="C18" s="34" t="s">
        <v>533</v>
      </c>
      <c r="D18" t="s">
        <v>350</v>
      </c>
      <c r="E18" s="1">
        <v>80000</v>
      </c>
      <c r="F18" s="1">
        <v>2296</v>
      </c>
      <c r="G18" s="1">
        <v>7400.87</v>
      </c>
      <c r="H18" s="1">
        <v>2432</v>
      </c>
      <c r="I18" s="1">
        <v>187</v>
      </c>
      <c r="J18" s="1">
        <f t="shared" ref="J18:J20" si="5">F18+G18+H18+I18</f>
        <v>12315.87</v>
      </c>
      <c r="K18" s="1">
        <f t="shared" ref="K18:K20" si="6">E18-J18</f>
        <v>67684.13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37</v>
      </c>
      <c r="B19" t="s">
        <v>471</v>
      </c>
      <c r="C19" s="34" t="s">
        <v>534</v>
      </c>
      <c r="D19" t="s">
        <v>350</v>
      </c>
      <c r="E19" s="1">
        <v>165000</v>
      </c>
      <c r="F19" s="1">
        <f>E19*0.0287</f>
        <v>4735.5</v>
      </c>
      <c r="G19" s="1">
        <v>27624.36</v>
      </c>
      <c r="H19" s="1">
        <v>4098.53</v>
      </c>
      <c r="I19" s="1">
        <v>25</v>
      </c>
      <c r="J19" s="1">
        <f t="shared" si="5"/>
        <v>36483.39</v>
      </c>
      <c r="K19" s="1">
        <f t="shared" si="6"/>
        <v>128516.61</v>
      </c>
    </row>
    <row r="20" spans="1:126" x14ac:dyDescent="0.25">
      <c r="A20" s="28" t="s">
        <v>282</v>
      </c>
      <c r="B20" t="s">
        <v>281</v>
      </c>
      <c r="C20" s="34" t="s">
        <v>534</v>
      </c>
      <c r="D20" t="s">
        <v>350</v>
      </c>
      <c r="E20" s="1">
        <v>26250</v>
      </c>
      <c r="F20" s="1">
        <f t="shared" ref="F20" si="7">E20*0.0287</f>
        <v>753.38</v>
      </c>
      <c r="G20" s="1">
        <v>0</v>
      </c>
      <c r="H20" s="1">
        <f t="shared" ref="H20" si="8">E20*0.0304</f>
        <v>798</v>
      </c>
      <c r="I20" s="1">
        <v>1153.67</v>
      </c>
      <c r="J20" s="1">
        <f t="shared" si="5"/>
        <v>2705.05</v>
      </c>
      <c r="K20" s="1">
        <f t="shared" si="6"/>
        <v>23544.95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33</v>
      </c>
      <c r="B21" t="s">
        <v>480</v>
      </c>
      <c r="C21" s="34" t="s">
        <v>533</v>
      </c>
      <c r="D21" t="s">
        <v>347</v>
      </c>
      <c r="E21" s="1">
        <v>56000</v>
      </c>
      <c r="F21" s="1">
        <f t="shared" ref="F21" si="9">E21*0.0287</f>
        <v>1607.2</v>
      </c>
      <c r="G21" s="1">
        <v>2733.96</v>
      </c>
      <c r="H21" s="1">
        <f t="shared" ref="H21" si="10">E21*0.0304</f>
        <v>1702.4</v>
      </c>
      <c r="I21" s="1">
        <v>287</v>
      </c>
      <c r="J21" s="1">
        <f t="shared" ref="J21" si="11">+F21+G21+H21+I21</f>
        <v>6330.56</v>
      </c>
      <c r="K21" s="1">
        <f>E21-J21</f>
        <v>49669.440000000002</v>
      </c>
    </row>
    <row r="22" spans="1:126" x14ac:dyDescent="0.25">
      <c r="A22" s="28" t="s">
        <v>492</v>
      </c>
      <c r="B22" t="s">
        <v>471</v>
      </c>
      <c r="C22" s="34" t="s">
        <v>534</v>
      </c>
      <c r="D22" t="s">
        <v>350</v>
      </c>
      <c r="E22" s="1">
        <v>165000</v>
      </c>
      <c r="F22" s="1">
        <v>4735.5</v>
      </c>
      <c r="G22" s="1">
        <v>27624.36</v>
      </c>
      <c r="H22" s="1">
        <v>4098.53</v>
      </c>
      <c r="I22" s="1">
        <v>25</v>
      </c>
      <c r="J22" s="1">
        <v>36483.39</v>
      </c>
      <c r="K22" s="1">
        <f>+E22-J22</f>
        <v>128516.61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493</v>
      </c>
      <c r="B23" t="s">
        <v>471</v>
      </c>
      <c r="C23" s="34" t="s">
        <v>534</v>
      </c>
      <c r="D23" t="s">
        <v>350</v>
      </c>
      <c r="E23" s="1">
        <v>175000</v>
      </c>
      <c r="F23" s="1">
        <v>5022.5</v>
      </c>
      <c r="G23" s="1">
        <v>30052.61</v>
      </c>
      <c r="H23" s="1">
        <v>4098.53</v>
      </c>
      <c r="I23" s="1">
        <v>25</v>
      </c>
      <c r="J23" s="1">
        <f t="shared" ref="J23" si="12">F23+G23+H23+I23</f>
        <v>39198.639999999999</v>
      </c>
      <c r="K23" s="1">
        <f>E23-J23</f>
        <v>135801.35999999999</v>
      </c>
    </row>
    <row r="24" spans="1:126" x14ac:dyDescent="0.25">
      <c r="A24" s="28" t="s">
        <v>494</v>
      </c>
      <c r="B24" t="s">
        <v>471</v>
      </c>
      <c r="C24" s="34" t="s">
        <v>534</v>
      </c>
      <c r="D24" t="s">
        <v>350</v>
      </c>
      <c r="E24" s="1">
        <v>125000</v>
      </c>
      <c r="F24" s="1">
        <v>3587.5</v>
      </c>
      <c r="G24" s="1">
        <v>17985.990000000002</v>
      </c>
      <c r="H24" s="1">
        <v>3800</v>
      </c>
      <c r="I24" s="1">
        <v>25</v>
      </c>
      <c r="J24" s="1">
        <f>F24+G24+H24+I24</f>
        <v>25398.49</v>
      </c>
      <c r="K24" s="1">
        <f>E24-J24</f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28" t="s">
        <v>536</v>
      </c>
      <c r="B25" t="s">
        <v>471</v>
      </c>
      <c r="C25" s="34" t="s">
        <v>534</v>
      </c>
      <c r="D25" t="s">
        <v>350</v>
      </c>
      <c r="E25" s="1">
        <v>91000</v>
      </c>
      <c r="F25" s="1">
        <v>2611.6999999999998</v>
      </c>
      <c r="G25" s="1">
        <v>9988.34</v>
      </c>
      <c r="H25" s="1">
        <v>3800</v>
      </c>
      <c r="I25" s="1">
        <v>25</v>
      </c>
      <c r="J25" s="1">
        <v>16252.84</v>
      </c>
      <c r="K25" s="1">
        <f>E25-J25</f>
        <v>74747.16</v>
      </c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</row>
    <row r="26" spans="1:126" x14ac:dyDescent="0.25">
      <c r="A26" s="3" t="s">
        <v>13</v>
      </c>
      <c r="B26" s="3">
        <v>15</v>
      </c>
      <c r="C26" s="35"/>
      <c r="D26" s="3"/>
      <c r="E26" s="4">
        <f>SUM(E11:E25)</f>
        <v>1553050</v>
      </c>
      <c r="F26" s="4">
        <f>SUM(F11:F25)</f>
        <v>44572.54</v>
      </c>
      <c r="G26" s="4">
        <f>SUM(G11:G25)</f>
        <v>211603.87</v>
      </c>
      <c r="H26" s="4">
        <f>SUM(H11:H25)</f>
        <v>41992.44</v>
      </c>
      <c r="I26" s="4">
        <f>SUM(I11:I25)</f>
        <v>13879.82</v>
      </c>
      <c r="J26" s="4">
        <f>SUM(J11:J24)+J25</f>
        <v>311876.46999999997</v>
      </c>
      <c r="K26" s="4">
        <f>SUM(K11:K24)+K25</f>
        <v>1241173.53</v>
      </c>
    </row>
    <row r="27" spans="1:126" s="28" customFormat="1" x14ac:dyDescent="0.25">
      <c r="A27" s="26"/>
      <c r="B27" s="26"/>
      <c r="C27" s="36"/>
      <c r="D27" s="26"/>
      <c r="E27" s="27"/>
      <c r="F27" s="27"/>
      <c r="G27" s="27"/>
      <c r="H27" s="27"/>
      <c r="I27" s="27"/>
      <c r="J27" s="27"/>
      <c r="K27" s="27"/>
    </row>
    <row r="28" spans="1:126" x14ac:dyDescent="0.25">
      <c r="A28" s="49" t="s">
        <v>34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</row>
    <row r="29" spans="1:126" x14ac:dyDescent="0.25">
      <c r="A29" t="s">
        <v>23</v>
      </c>
      <c r="B29" t="s">
        <v>20</v>
      </c>
      <c r="C29" s="33" t="s">
        <v>533</v>
      </c>
      <c r="D29" t="s">
        <v>347</v>
      </c>
      <c r="E29" s="1">
        <v>45000</v>
      </c>
      <c r="F29" s="1">
        <f t="shared" ref="F29:F31" si="13">E29*0.0287</f>
        <v>1291.5</v>
      </c>
      <c r="G29" s="1">
        <v>969.81</v>
      </c>
      <c r="H29" s="1">
        <f t="shared" ref="H29:H31" si="14">E29*0.0304</f>
        <v>1368</v>
      </c>
      <c r="I29" s="1">
        <v>2267.62</v>
      </c>
      <c r="J29" s="1">
        <f t="shared" ref="J29:J31" si="15">F29+G29+H29+I29</f>
        <v>5896.93</v>
      </c>
      <c r="K29" s="1">
        <f t="shared" ref="K29:K31" si="16">E29-J29</f>
        <v>39103.07</v>
      </c>
    </row>
    <row r="30" spans="1:126" x14ac:dyDescent="0.25">
      <c r="A30" t="s">
        <v>475</v>
      </c>
      <c r="B30" t="s">
        <v>474</v>
      </c>
      <c r="C30" s="33" t="s">
        <v>533</v>
      </c>
      <c r="D30" t="s">
        <v>350</v>
      </c>
      <c r="E30" s="1">
        <v>23500</v>
      </c>
      <c r="F30" s="1">
        <f t="shared" ref="F30" si="17">E30*0.0287</f>
        <v>674.45</v>
      </c>
      <c r="G30" s="1">
        <v>0</v>
      </c>
      <c r="H30" s="1">
        <f t="shared" ref="H30" si="18">E30*0.0304</f>
        <v>714.4</v>
      </c>
      <c r="I30" s="1">
        <v>25</v>
      </c>
      <c r="J30" s="1">
        <f t="shared" ref="J30" si="19">F30+G30+H30+I30</f>
        <v>1413.85</v>
      </c>
      <c r="K30" s="1">
        <f t="shared" ref="K30" si="20">E30-J30</f>
        <v>22086.15</v>
      </c>
    </row>
    <row r="31" spans="1:126" x14ac:dyDescent="0.25">
      <c r="A31" t="s">
        <v>35</v>
      </c>
      <c r="B31" t="s">
        <v>36</v>
      </c>
      <c r="C31" s="33" t="s">
        <v>533</v>
      </c>
      <c r="D31" t="s">
        <v>347</v>
      </c>
      <c r="E31" s="1">
        <v>46000</v>
      </c>
      <c r="F31" s="1">
        <f t="shared" si="13"/>
        <v>1320.2</v>
      </c>
      <c r="G31" s="1">
        <v>1289.46</v>
      </c>
      <c r="H31" s="1">
        <f t="shared" si="14"/>
        <v>1398.4</v>
      </c>
      <c r="I31" s="1">
        <v>377.5</v>
      </c>
      <c r="J31" s="1">
        <f t="shared" si="15"/>
        <v>4385.5600000000004</v>
      </c>
      <c r="K31" s="1">
        <f t="shared" si="16"/>
        <v>41614.44</v>
      </c>
    </row>
    <row r="32" spans="1:126" x14ac:dyDescent="0.25">
      <c r="A32" s="3" t="s">
        <v>13</v>
      </c>
      <c r="B32" s="3">
        <v>3</v>
      </c>
      <c r="C32" s="35"/>
      <c r="D32" s="3"/>
      <c r="E32" s="4">
        <f t="shared" ref="E32:K32" si="21">SUM(E29:E31)</f>
        <v>114500</v>
      </c>
      <c r="F32" s="4">
        <f t="shared" si="21"/>
        <v>3286.15</v>
      </c>
      <c r="G32" s="4">
        <f t="shared" si="21"/>
        <v>2259.27</v>
      </c>
      <c r="H32" s="4">
        <f t="shared" si="21"/>
        <v>3480.8</v>
      </c>
      <c r="I32" s="4">
        <f t="shared" si="21"/>
        <v>2670.12</v>
      </c>
      <c r="J32" s="4">
        <f t="shared" si="21"/>
        <v>11696.34</v>
      </c>
      <c r="K32" s="4">
        <f t="shared" si="21"/>
        <v>102803.66</v>
      </c>
    </row>
    <row r="33" spans="1:126" s="28" customFormat="1" x14ac:dyDescent="0.25">
      <c r="A33" s="26"/>
      <c r="B33" s="26"/>
      <c r="C33" s="36"/>
      <c r="D33" s="26"/>
      <c r="E33" s="27"/>
      <c r="F33" s="27"/>
      <c r="G33" s="27"/>
      <c r="H33" s="27"/>
      <c r="I33" s="27"/>
      <c r="J33" s="27"/>
      <c r="K33" s="27"/>
    </row>
    <row r="34" spans="1:126" x14ac:dyDescent="0.25">
      <c r="A34" s="49" t="s">
        <v>491</v>
      </c>
      <c r="B34" s="49"/>
      <c r="C34" s="49"/>
      <c r="D34" s="49"/>
      <c r="E34" s="49"/>
      <c r="F34" s="49"/>
      <c r="G34" s="49"/>
      <c r="H34" s="49"/>
      <c r="I34" s="49"/>
      <c r="J34" s="49"/>
      <c r="K34" s="49"/>
    </row>
    <row r="35" spans="1:126" x14ac:dyDescent="0.25">
      <c r="A35" t="s">
        <v>477</v>
      </c>
      <c r="B35" t="s">
        <v>18</v>
      </c>
      <c r="C35" s="33" t="s">
        <v>533</v>
      </c>
      <c r="D35" t="s">
        <v>350</v>
      </c>
      <c r="E35" s="1">
        <v>133000</v>
      </c>
      <c r="F35" s="1">
        <f>E35*0.0287</f>
        <v>3817.1</v>
      </c>
      <c r="G35" s="1">
        <v>19867.79</v>
      </c>
      <c r="H35" s="1">
        <f>E35*0.0304</f>
        <v>4043.2</v>
      </c>
      <c r="I35" s="1">
        <v>25</v>
      </c>
      <c r="J35" s="1">
        <f>F35+G35+H35+I35</f>
        <v>27753.09</v>
      </c>
      <c r="K35" s="1">
        <f>E35-J35</f>
        <v>105246.91</v>
      </c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</row>
    <row r="36" spans="1:126" x14ac:dyDescent="0.25">
      <c r="A36" s="3" t="s">
        <v>13</v>
      </c>
      <c r="B36" s="3">
        <v>1</v>
      </c>
      <c r="C36" s="35"/>
      <c r="D36" s="3"/>
      <c r="E36" s="4">
        <f>SUM(E35)</f>
        <v>133000</v>
      </c>
      <c r="F36" s="4">
        <f t="shared" ref="F36:K36" si="22">SUM(F35)</f>
        <v>3817.1</v>
      </c>
      <c r="G36" s="4">
        <f t="shared" si="22"/>
        <v>19867.79</v>
      </c>
      <c r="H36" s="4">
        <f t="shared" si="22"/>
        <v>4043.2</v>
      </c>
      <c r="I36" s="4">
        <f t="shared" si="22"/>
        <v>25</v>
      </c>
      <c r="J36" s="4">
        <f t="shared" si="22"/>
        <v>27753.09</v>
      </c>
      <c r="K36" s="4">
        <f t="shared" si="22"/>
        <v>105246.91</v>
      </c>
    </row>
    <row r="37" spans="1:126" s="28" customFormat="1" x14ac:dyDescent="0.25">
      <c r="A37" s="26"/>
      <c r="B37" s="26"/>
      <c r="C37" s="36"/>
      <c r="D37" s="26"/>
      <c r="E37" s="27"/>
      <c r="F37" s="27"/>
      <c r="G37" s="27"/>
      <c r="H37" s="27"/>
      <c r="I37" s="27"/>
      <c r="J37" s="27"/>
      <c r="K37" s="27"/>
    </row>
    <row r="38" spans="1:126" x14ac:dyDescent="0.25">
      <c r="A38" s="49" t="s">
        <v>19</v>
      </c>
      <c r="B38" s="49"/>
      <c r="C38" s="49"/>
      <c r="D38" s="49"/>
      <c r="E38" s="49"/>
      <c r="F38" s="49"/>
      <c r="G38" s="49"/>
      <c r="H38" s="49"/>
      <c r="I38" s="49"/>
      <c r="J38" s="49"/>
      <c r="K38" s="49"/>
    </row>
    <row r="39" spans="1:126" x14ac:dyDescent="0.25">
      <c r="A39" t="s">
        <v>21</v>
      </c>
      <c r="B39" t="s">
        <v>20</v>
      </c>
      <c r="C39" s="33" t="s">
        <v>533</v>
      </c>
      <c r="D39" t="s">
        <v>347</v>
      </c>
      <c r="E39" s="1">
        <v>36000</v>
      </c>
      <c r="F39" s="1">
        <f>E39*0.0287</f>
        <v>1033.2</v>
      </c>
      <c r="G39" s="1">
        <v>0</v>
      </c>
      <c r="H39" s="1">
        <f>E39*0.0304</f>
        <v>1094.4000000000001</v>
      </c>
      <c r="I39" s="1">
        <v>2657.74</v>
      </c>
      <c r="J39" s="1">
        <f>F39+G39+H39+I39</f>
        <v>4785.34</v>
      </c>
      <c r="K39" s="1">
        <f>E39-J39</f>
        <v>31214.66</v>
      </c>
    </row>
    <row r="40" spans="1:126" x14ac:dyDescent="0.25">
      <c r="A40" t="s">
        <v>276</v>
      </c>
      <c r="B40" t="s">
        <v>253</v>
      </c>
      <c r="C40" s="33" t="s">
        <v>533</v>
      </c>
      <c r="D40" t="s">
        <v>347</v>
      </c>
      <c r="E40" s="1">
        <v>41000</v>
      </c>
      <c r="F40" s="1">
        <f>E40*0.0287</f>
        <v>1176.7</v>
      </c>
      <c r="G40" s="1">
        <v>583.79</v>
      </c>
      <c r="H40" s="1">
        <f>E40*0.0304</f>
        <v>1246.4000000000001</v>
      </c>
      <c r="I40" s="1">
        <v>25</v>
      </c>
      <c r="J40" s="1">
        <f>F40+G40+H40+I40</f>
        <v>3031.89</v>
      </c>
      <c r="K40" s="1">
        <f>E40-J40</f>
        <v>37968.11</v>
      </c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</row>
    <row r="41" spans="1:126" x14ac:dyDescent="0.25">
      <c r="A41" s="3" t="s">
        <v>13</v>
      </c>
      <c r="B41" s="3">
        <v>2</v>
      </c>
      <c r="C41" s="35"/>
      <c r="D41" s="3"/>
      <c r="E41" s="4">
        <f t="shared" ref="E41:K41" si="23">SUM(E39:E40)</f>
        <v>77000</v>
      </c>
      <c r="F41" s="4">
        <f t="shared" si="23"/>
        <v>2209.9</v>
      </c>
      <c r="G41" s="4">
        <f t="shared" si="23"/>
        <v>583.79</v>
      </c>
      <c r="H41" s="4">
        <f t="shared" si="23"/>
        <v>2340.8000000000002</v>
      </c>
      <c r="I41" s="4">
        <f t="shared" si="23"/>
        <v>2682.74</v>
      </c>
      <c r="J41" s="4">
        <f t="shared" si="23"/>
        <v>7817.23</v>
      </c>
      <c r="K41" s="4">
        <f t="shared" si="23"/>
        <v>69182.77</v>
      </c>
    </row>
    <row r="42" spans="1:126" s="28" customFormat="1" x14ac:dyDescent="0.25">
      <c r="A42" s="26"/>
      <c r="B42" s="26"/>
      <c r="C42" s="36"/>
      <c r="D42" s="26"/>
      <c r="E42" s="27"/>
      <c r="F42" s="27"/>
      <c r="G42" s="27"/>
      <c r="H42" s="27"/>
      <c r="I42" s="27"/>
      <c r="J42" s="27"/>
      <c r="K42" s="27"/>
    </row>
    <row r="43" spans="1:126" x14ac:dyDescent="0.25">
      <c r="A43" s="49" t="s">
        <v>495</v>
      </c>
      <c r="B43" s="49"/>
      <c r="C43" s="49"/>
      <c r="D43" s="49"/>
      <c r="E43" s="49"/>
      <c r="F43" s="49"/>
      <c r="G43" s="49"/>
      <c r="H43" s="49"/>
      <c r="I43" s="49"/>
      <c r="J43" s="49"/>
      <c r="K43" s="49"/>
    </row>
    <row r="44" spans="1:126" x14ac:dyDescent="0.25">
      <c r="A44" t="s">
        <v>26</v>
      </c>
      <c r="B44" t="s">
        <v>25</v>
      </c>
      <c r="C44" s="33" t="s">
        <v>533</v>
      </c>
      <c r="D44" t="s">
        <v>350</v>
      </c>
      <c r="E44" s="1">
        <v>44000</v>
      </c>
      <c r="F44" s="1">
        <f t="shared" ref="F44" si="24">E44*0.0287</f>
        <v>1262.8</v>
      </c>
      <c r="G44" s="1">
        <v>1007.19</v>
      </c>
      <c r="H44" s="1">
        <f t="shared" ref="H44" si="25">E44*0.0304</f>
        <v>1337.6</v>
      </c>
      <c r="I44" s="1">
        <v>1311.67</v>
      </c>
      <c r="J44" s="1">
        <f t="shared" ref="J44" si="26">F44+G44+H44+I44</f>
        <v>4919.26</v>
      </c>
      <c r="K44" s="1">
        <f t="shared" ref="K44" si="27">E44-J44</f>
        <v>39080.74</v>
      </c>
    </row>
    <row r="45" spans="1:126" x14ac:dyDescent="0.25">
      <c r="A45" s="3" t="s">
        <v>13</v>
      </c>
      <c r="B45" s="3">
        <v>2</v>
      </c>
      <c r="C45" s="35"/>
      <c r="D45" s="3"/>
      <c r="E45" s="4">
        <f t="shared" ref="E45:K45" si="28">SUM(E44:E44)</f>
        <v>44000</v>
      </c>
      <c r="F45" s="4">
        <f t="shared" si="28"/>
        <v>1262.8</v>
      </c>
      <c r="G45" s="4">
        <f t="shared" si="28"/>
        <v>1007.19</v>
      </c>
      <c r="H45" s="4">
        <f t="shared" si="28"/>
        <v>1337.6</v>
      </c>
      <c r="I45" s="4">
        <f t="shared" si="28"/>
        <v>1311.67</v>
      </c>
      <c r="J45" s="4">
        <f t="shared" si="28"/>
        <v>4919.26</v>
      </c>
      <c r="K45" s="4">
        <f t="shared" si="28"/>
        <v>39080.74</v>
      </c>
    </row>
    <row r="46" spans="1:126" s="28" customFormat="1" x14ac:dyDescent="0.25">
      <c r="A46" s="26"/>
      <c r="B46" s="26"/>
      <c r="C46" s="36"/>
      <c r="D46" s="26"/>
      <c r="E46" s="27"/>
      <c r="F46" s="27"/>
      <c r="G46" s="27"/>
      <c r="H46" s="27"/>
      <c r="I46" s="27"/>
      <c r="J46" s="27"/>
      <c r="K46" s="27"/>
    </row>
    <row r="47" spans="1:126" x14ac:dyDescent="0.25">
      <c r="A47" s="49" t="s">
        <v>496</v>
      </c>
      <c r="B47" s="49"/>
      <c r="C47" s="49"/>
      <c r="D47" s="49"/>
      <c r="E47" s="49"/>
      <c r="F47" s="49"/>
      <c r="G47" s="49"/>
      <c r="H47" s="49"/>
      <c r="I47" s="49"/>
      <c r="J47" s="49"/>
      <c r="K47" s="49"/>
    </row>
    <row r="48" spans="1:126" x14ac:dyDescent="0.25">
      <c r="A48" t="s">
        <v>17</v>
      </c>
      <c r="B48" t="s">
        <v>18</v>
      </c>
      <c r="C48" s="33" t="s">
        <v>533</v>
      </c>
      <c r="D48" t="s">
        <v>350</v>
      </c>
      <c r="E48" s="1">
        <v>125000</v>
      </c>
      <c r="F48" s="1">
        <v>3587.5</v>
      </c>
      <c r="G48" s="1">
        <v>17985.990000000002</v>
      </c>
      <c r="H48" s="1">
        <f t="shared" ref="H48" si="29">E48*0.0304</f>
        <v>3800</v>
      </c>
      <c r="I48" s="1">
        <v>25</v>
      </c>
      <c r="J48" s="1">
        <f t="shared" ref="J48" si="30">+F48+G48+H48+I48</f>
        <v>25398.49</v>
      </c>
      <c r="K48" s="1">
        <f t="shared" ref="K48" si="31">+E48-J48</f>
        <v>99601.51</v>
      </c>
    </row>
    <row r="49" spans="1:126" x14ac:dyDescent="0.25">
      <c r="A49" s="3" t="s">
        <v>13</v>
      </c>
      <c r="B49" s="3">
        <v>1</v>
      </c>
      <c r="C49" s="35"/>
      <c r="D49" s="3"/>
      <c r="E49" s="4">
        <f t="shared" ref="E49:K49" si="32">SUM(E48:E48)</f>
        <v>125000</v>
      </c>
      <c r="F49" s="4">
        <f t="shared" si="32"/>
        <v>3587.5</v>
      </c>
      <c r="G49" s="4">
        <f t="shared" si="32"/>
        <v>17985.990000000002</v>
      </c>
      <c r="H49" s="4">
        <f t="shared" si="32"/>
        <v>3800</v>
      </c>
      <c r="I49" s="4">
        <f t="shared" si="32"/>
        <v>25</v>
      </c>
      <c r="J49" s="4">
        <f t="shared" si="32"/>
        <v>25398.49</v>
      </c>
      <c r="K49" s="4">
        <f t="shared" si="32"/>
        <v>99601.51</v>
      </c>
    </row>
    <row r="50" spans="1:126" s="28" customFormat="1" x14ac:dyDescent="0.25">
      <c r="A50" s="26"/>
      <c r="B50" s="26"/>
      <c r="C50" s="36"/>
      <c r="D50" s="26"/>
      <c r="E50" s="27"/>
      <c r="F50" s="27"/>
      <c r="G50" s="27"/>
      <c r="H50" s="27"/>
      <c r="I50" s="27"/>
      <c r="J50" s="27"/>
      <c r="K50" s="27"/>
    </row>
    <row r="51" spans="1:126" x14ac:dyDescent="0.25">
      <c r="A51" s="49" t="s">
        <v>14</v>
      </c>
      <c r="B51" s="49"/>
      <c r="C51" s="49"/>
      <c r="D51" s="49"/>
      <c r="E51" s="49"/>
      <c r="F51" s="49"/>
      <c r="G51" s="49"/>
      <c r="H51" s="49"/>
      <c r="I51" s="49"/>
      <c r="J51" s="49"/>
      <c r="K51" s="49"/>
    </row>
    <row r="52" spans="1:126" x14ac:dyDescent="0.25">
      <c r="A52" t="s">
        <v>27</v>
      </c>
      <c r="B52" t="s">
        <v>28</v>
      </c>
      <c r="C52" s="33" t="s">
        <v>533</v>
      </c>
      <c r="D52" t="s">
        <v>350</v>
      </c>
      <c r="E52" s="1">
        <v>71000</v>
      </c>
      <c r="F52" s="1">
        <f>E52*0.0287</f>
        <v>2037.7</v>
      </c>
      <c r="G52" s="1">
        <v>5318.63</v>
      </c>
      <c r="H52" s="1">
        <f>E52*0.0304</f>
        <v>2158.4</v>
      </c>
      <c r="I52" s="1">
        <v>1587.62</v>
      </c>
      <c r="J52" s="1">
        <f>+F52+G52+H52+I52</f>
        <v>11102.35</v>
      </c>
      <c r="K52" s="1">
        <f>E52-J52</f>
        <v>59897.65</v>
      </c>
    </row>
    <row r="53" spans="1:126" x14ac:dyDescent="0.25">
      <c r="A53" t="s">
        <v>437</v>
      </c>
      <c r="B53" s="18" t="s">
        <v>138</v>
      </c>
      <c r="C53" s="34" t="s">
        <v>533</v>
      </c>
      <c r="D53" s="20" t="s">
        <v>350</v>
      </c>
      <c r="E53" s="1">
        <v>74000</v>
      </c>
      <c r="F53" s="1">
        <f>E53*0.0287</f>
        <v>2123.8000000000002</v>
      </c>
      <c r="G53" s="1">
        <v>6121.2</v>
      </c>
      <c r="H53" s="1">
        <f>E53*0.0304</f>
        <v>2249.6</v>
      </c>
      <c r="I53" s="1">
        <v>25</v>
      </c>
      <c r="J53" s="1">
        <f>F53+G53+H53+I53</f>
        <v>10519.6</v>
      </c>
      <c r="K53" s="1">
        <f>E53-J53</f>
        <v>63480.4</v>
      </c>
    </row>
    <row r="54" spans="1:126" x14ac:dyDescent="0.25">
      <c r="A54" t="s">
        <v>438</v>
      </c>
      <c r="B54" t="s">
        <v>138</v>
      </c>
      <c r="C54" s="34" t="s">
        <v>533</v>
      </c>
      <c r="D54" t="s">
        <v>350</v>
      </c>
      <c r="E54" s="1">
        <v>35000</v>
      </c>
      <c r="F54" s="1">
        <f>E54*0.0287</f>
        <v>1004.5</v>
      </c>
      <c r="G54" s="1">
        <v>0</v>
      </c>
      <c r="H54" s="1">
        <f t="shared" ref="H54:H55" si="33">E54*0.0304</f>
        <v>1064</v>
      </c>
      <c r="I54" s="1">
        <v>187</v>
      </c>
      <c r="J54" s="1">
        <f>F54+G54+H54+I54</f>
        <v>2255.5</v>
      </c>
      <c r="K54" s="1">
        <f>E54-J54</f>
        <v>32744.5</v>
      </c>
    </row>
    <row r="55" spans="1:126" x14ac:dyDescent="0.25">
      <c r="A55" t="s">
        <v>450</v>
      </c>
      <c r="B55" t="s">
        <v>138</v>
      </c>
      <c r="C55" s="34" t="s">
        <v>533</v>
      </c>
      <c r="D55" t="s">
        <v>350</v>
      </c>
      <c r="E55" s="1">
        <v>60000</v>
      </c>
      <c r="F55" s="1">
        <f>E55*0.0287</f>
        <v>1722</v>
      </c>
      <c r="G55" s="1">
        <v>3486.68</v>
      </c>
      <c r="H55" s="1">
        <f t="shared" si="33"/>
        <v>1824</v>
      </c>
      <c r="I55" s="1">
        <v>25</v>
      </c>
      <c r="J55" s="1">
        <f>H55+F55+G55+I55</f>
        <v>7057.68</v>
      </c>
      <c r="K55" s="1">
        <f>E55-J55</f>
        <v>52942.32</v>
      </c>
    </row>
    <row r="56" spans="1:126" x14ac:dyDescent="0.25">
      <c r="A56" s="3" t="s">
        <v>13</v>
      </c>
      <c r="B56" s="3">
        <v>4</v>
      </c>
      <c r="C56" s="35"/>
      <c r="D56" s="3"/>
      <c r="E56" s="4">
        <f>SUM(E52:E55)</f>
        <v>240000</v>
      </c>
      <c r="F56" s="4">
        <f t="shared" ref="F56:K56" si="34">SUM(F52:F55)</f>
        <v>6888</v>
      </c>
      <c r="G56" s="4">
        <f t="shared" si="34"/>
        <v>14926.51</v>
      </c>
      <c r="H56" s="4">
        <f t="shared" si="34"/>
        <v>7296</v>
      </c>
      <c r="I56" s="4">
        <f t="shared" si="34"/>
        <v>1824.62</v>
      </c>
      <c r="J56" s="4">
        <f t="shared" si="34"/>
        <v>30935.13</v>
      </c>
      <c r="K56" s="4">
        <f t="shared" si="34"/>
        <v>209064.87</v>
      </c>
    </row>
    <row r="58" spans="1:126" x14ac:dyDescent="0.25">
      <c r="A58" s="10" t="s">
        <v>251</v>
      </c>
      <c r="B58" s="10"/>
      <c r="C58" s="44"/>
      <c r="D58" s="12"/>
      <c r="E58" s="10"/>
      <c r="F58" s="10"/>
      <c r="G58" s="10"/>
      <c r="H58" s="10"/>
      <c r="I58" s="10"/>
      <c r="J58" s="10"/>
      <c r="K58" s="10"/>
    </row>
    <row r="59" spans="1:126" x14ac:dyDescent="0.25">
      <c r="A59" t="s">
        <v>352</v>
      </c>
      <c r="B59" t="s">
        <v>478</v>
      </c>
      <c r="C59" s="33" t="s">
        <v>534</v>
      </c>
      <c r="D59" t="s">
        <v>350</v>
      </c>
      <c r="E59" s="1">
        <v>35000</v>
      </c>
      <c r="F59" s="1">
        <f>E59*0.0287</f>
        <v>1004.5</v>
      </c>
      <c r="G59" s="1">
        <v>0</v>
      </c>
      <c r="H59" s="1">
        <f>E59*0.0304</f>
        <v>1064</v>
      </c>
      <c r="I59" s="1">
        <v>25</v>
      </c>
      <c r="J59" s="1">
        <f>F59+G59+H59+I59</f>
        <v>2093.5</v>
      </c>
      <c r="K59" s="1">
        <f>E59-J59</f>
        <v>32906.5</v>
      </c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</row>
    <row r="60" spans="1:126" x14ac:dyDescent="0.25">
      <c r="A60" t="s">
        <v>265</v>
      </c>
      <c r="B60" t="s">
        <v>266</v>
      </c>
      <c r="C60" s="33" t="s">
        <v>533</v>
      </c>
      <c r="D60" t="s">
        <v>350</v>
      </c>
      <c r="E60" s="1">
        <v>51000</v>
      </c>
      <c r="F60" s="1">
        <f t="shared" ref="F60:F67" si="35">E60*0.0287</f>
        <v>1463.7</v>
      </c>
      <c r="G60" s="1">
        <v>1995.14</v>
      </c>
      <c r="H60" s="1">
        <f t="shared" ref="H60:H67" si="36">E60*0.0304</f>
        <v>1550.4</v>
      </c>
      <c r="I60" s="1">
        <v>25</v>
      </c>
      <c r="J60" s="1">
        <f t="shared" ref="J60:J69" si="37">F60+G60+H60+I60</f>
        <v>5034.24</v>
      </c>
      <c r="K60" s="1">
        <f>E60-J60</f>
        <v>45965.760000000002</v>
      </c>
    </row>
    <row r="61" spans="1:126" x14ac:dyDescent="0.25">
      <c r="A61" t="s">
        <v>9</v>
      </c>
      <c r="B61" t="s">
        <v>10</v>
      </c>
      <c r="C61" s="33" t="s">
        <v>533</v>
      </c>
      <c r="D61" t="s">
        <v>350</v>
      </c>
      <c r="E61" s="1">
        <v>32000</v>
      </c>
      <c r="F61" s="1">
        <v>918.4</v>
      </c>
      <c r="G61" s="1">
        <v>0</v>
      </c>
      <c r="H61" s="1">
        <v>972.8</v>
      </c>
      <c r="I61" s="1">
        <v>1215.1199999999999</v>
      </c>
      <c r="J61" s="1">
        <v>3106.32</v>
      </c>
      <c r="K61" s="1">
        <v>28893.68</v>
      </c>
    </row>
    <row r="62" spans="1:126" x14ac:dyDescent="0.25">
      <c r="A62" t="s">
        <v>334</v>
      </c>
      <c r="B62" t="s">
        <v>290</v>
      </c>
      <c r="C62" s="33" t="s">
        <v>534</v>
      </c>
      <c r="D62" t="s">
        <v>350</v>
      </c>
      <c r="E62" s="1">
        <v>66000</v>
      </c>
      <c r="F62" s="1">
        <f t="shared" si="35"/>
        <v>1894.2</v>
      </c>
      <c r="G62" s="1">
        <v>4615.76</v>
      </c>
      <c r="H62" s="1">
        <f t="shared" si="36"/>
        <v>2006.4</v>
      </c>
      <c r="I62" s="1">
        <v>277.5</v>
      </c>
      <c r="J62" s="1">
        <f t="shared" si="37"/>
        <v>8793.86</v>
      </c>
      <c r="K62" s="1">
        <f>E62-J62</f>
        <v>57206.14</v>
      </c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</row>
    <row r="63" spans="1:126" x14ac:dyDescent="0.25">
      <c r="A63" t="s">
        <v>254</v>
      </c>
      <c r="B63" t="s">
        <v>299</v>
      </c>
      <c r="C63" s="33" t="s">
        <v>534</v>
      </c>
      <c r="D63" t="s">
        <v>347</v>
      </c>
      <c r="E63" s="1">
        <v>40000</v>
      </c>
      <c r="F63" s="1">
        <f t="shared" si="35"/>
        <v>1148</v>
      </c>
      <c r="G63" s="1">
        <v>442.65</v>
      </c>
      <c r="H63" s="1">
        <f t="shared" si="36"/>
        <v>1216</v>
      </c>
      <c r="I63" s="1">
        <v>75</v>
      </c>
      <c r="J63" s="1">
        <f t="shared" si="37"/>
        <v>2881.65</v>
      </c>
      <c r="K63" s="1">
        <f>E63-J63</f>
        <v>37118.35</v>
      </c>
    </row>
    <row r="64" spans="1:126" x14ac:dyDescent="0.25">
      <c r="A64" t="s">
        <v>255</v>
      </c>
      <c r="B64" t="s">
        <v>256</v>
      </c>
      <c r="C64" s="33" t="s">
        <v>533</v>
      </c>
      <c r="D64" t="s">
        <v>347</v>
      </c>
      <c r="E64" s="1">
        <v>58000</v>
      </c>
      <c r="F64" s="1">
        <f t="shared" si="35"/>
        <v>1664.6</v>
      </c>
      <c r="G64" s="1">
        <v>2634.27</v>
      </c>
      <c r="H64" s="1">
        <f t="shared" si="36"/>
        <v>1763.2</v>
      </c>
      <c r="I64" s="1">
        <v>2945.24</v>
      </c>
      <c r="J64" s="1">
        <f t="shared" si="37"/>
        <v>9007.31</v>
      </c>
      <c r="K64" s="1">
        <f>E64-J64</f>
        <v>48992.69</v>
      </c>
    </row>
    <row r="65" spans="1:126" x14ac:dyDescent="0.25">
      <c r="A65" t="s">
        <v>429</v>
      </c>
      <c r="B65" s="21" t="s">
        <v>428</v>
      </c>
      <c r="C65" s="33" t="s">
        <v>534</v>
      </c>
      <c r="D65" s="16" t="s">
        <v>350</v>
      </c>
      <c r="E65" s="1">
        <v>36000</v>
      </c>
      <c r="F65" s="1">
        <f t="shared" si="35"/>
        <v>1033.2</v>
      </c>
      <c r="G65" s="1">
        <v>0</v>
      </c>
      <c r="H65" s="1">
        <f t="shared" si="36"/>
        <v>1094.4000000000001</v>
      </c>
      <c r="I65" s="1">
        <v>187</v>
      </c>
      <c r="J65" s="1">
        <f t="shared" si="37"/>
        <v>2314.6</v>
      </c>
      <c r="K65" s="1">
        <f>+E65-J65</f>
        <v>33685.4</v>
      </c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</row>
    <row r="66" spans="1:126" x14ac:dyDescent="0.25">
      <c r="A66" t="s">
        <v>351</v>
      </c>
      <c r="B66" t="s">
        <v>257</v>
      </c>
      <c r="C66" s="33" t="s">
        <v>534</v>
      </c>
      <c r="D66" t="s">
        <v>350</v>
      </c>
      <c r="E66" s="1">
        <v>28350</v>
      </c>
      <c r="F66" s="1">
        <f t="shared" si="35"/>
        <v>813.65</v>
      </c>
      <c r="G66" s="1">
        <v>0</v>
      </c>
      <c r="H66" s="1">
        <f t="shared" si="36"/>
        <v>861.84</v>
      </c>
      <c r="I66" s="1">
        <v>470</v>
      </c>
      <c r="J66" s="1">
        <f t="shared" si="37"/>
        <v>2145.4899999999998</v>
      </c>
      <c r="K66" s="1">
        <f t="shared" ref="K66:K69" si="38">E66-J66</f>
        <v>26204.51</v>
      </c>
    </row>
    <row r="67" spans="1:126" x14ac:dyDescent="0.25">
      <c r="A67" t="s">
        <v>373</v>
      </c>
      <c r="B67" t="s">
        <v>372</v>
      </c>
      <c r="C67" s="33" t="s">
        <v>533</v>
      </c>
      <c r="D67" t="s">
        <v>350</v>
      </c>
      <c r="E67" s="1">
        <v>61000</v>
      </c>
      <c r="F67" s="1">
        <f t="shared" si="35"/>
        <v>1750.7</v>
      </c>
      <c r="G67" s="1">
        <v>3674.86</v>
      </c>
      <c r="H67" s="1">
        <f t="shared" si="36"/>
        <v>1854.4</v>
      </c>
      <c r="I67" s="1">
        <v>25</v>
      </c>
      <c r="J67" s="1">
        <f t="shared" si="37"/>
        <v>7304.96</v>
      </c>
      <c r="K67" s="1">
        <f t="shared" si="38"/>
        <v>53695.040000000001</v>
      </c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</row>
    <row r="68" spans="1:126" x14ac:dyDescent="0.25">
      <c r="A68" t="s">
        <v>289</v>
      </c>
      <c r="B68" t="s">
        <v>290</v>
      </c>
      <c r="C68" s="33" t="s">
        <v>534</v>
      </c>
      <c r="D68" t="s">
        <v>350</v>
      </c>
      <c r="E68" s="1">
        <v>50000</v>
      </c>
      <c r="F68" s="1">
        <f t="shared" ref="F68" si="39">E68*0.0287</f>
        <v>1435</v>
      </c>
      <c r="G68" s="1">
        <v>1854</v>
      </c>
      <c r="H68" s="1">
        <f t="shared" ref="H68" si="40">E68*0.0304</f>
        <v>1520</v>
      </c>
      <c r="I68" s="1">
        <v>25</v>
      </c>
      <c r="J68" s="1">
        <f t="shared" ref="J68" si="41">F68+G68+H68+I68</f>
        <v>4834</v>
      </c>
      <c r="K68" s="1">
        <f t="shared" ref="K68" si="42">E68-J68</f>
        <v>45166</v>
      </c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</row>
    <row r="69" spans="1:126" x14ac:dyDescent="0.25">
      <c r="A69" t="s">
        <v>484</v>
      </c>
      <c r="B69" t="s">
        <v>471</v>
      </c>
      <c r="C69" s="33" t="s">
        <v>533</v>
      </c>
      <c r="D69" t="s">
        <v>350</v>
      </c>
      <c r="E69" s="1">
        <v>125000</v>
      </c>
      <c r="F69" s="1">
        <v>3587.5</v>
      </c>
      <c r="G69" s="1">
        <v>17985.990000000002</v>
      </c>
      <c r="H69" s="1">
        <v>3800</v>
      </c>
      <c r="I69" s="1">
        <v>25</v>
      </c>
      <c r="J69" s="1">
        <f t="shared" si="37"/>
        <v>25398.49</v>
      </c>
      <c r="K69" s="1">
        <f t="shared" si="38"/>
        <v>99601.51</v>
      </c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3" t="s">
        <v>13</v>
      </c>
      <c r="B70" s="3">
        <v>11</v>
      </c>
      <c r="C70" s="35"/>
      <c r="D70" s="3"/>
      <c r="E70" s="4">
        <f>SUM(E59:E69)</f>
        <v>582350</v>
      </c>
      <c r="F70" s="4">
        <f t="shared" ref="F70:K70" si="43">SUM(F59:F69)</f>
        <v>16713.45</v>
      </c>
      <c r="G70" s="4">
        <f t="shared" si="43"/>
        <v>33202.67</v>
      </c>
      <c r="H70" s="4">
        <f t="shared" si="43"/>
        <v>17703.439999999999</v>
      </c>
      <c r="I70" s="4">
        <f t="shared" si="43"/>
        <v>5294.86</v>
      </c>
      <c r="J70" s="4">
        <f t="shared" si="43"/>
        <v>72914.42</v>
      </c>
      <c r="K70" s="4">
        <f t="shared" si="43"/>
        <v>509435.58</v>
      </c>
    </row>
    <row r="72" spans="1:126" x14ac:dyDescent="0.25">
      <c r="A72" s="10" t="s">
        <v>497</v>
      </c>
      <c r="B72" s="10"/>
      <c r="C72" s="37"/>
      <c r="D72" s="12"/>
      <c r="E72" s="10"/>
      <c r="F72" s="10"/>
      <c r="G72" s="10"/>
      <c r="H72" s="10"/>
      <c r="I72" s="10"/>
      <c r="J72" s="10"/>
      <c r="K72" s="10"/>
    </row>
    <row r="73" spans="1:126" x14ac:dyDescent="0.25">
      <c r="A73" t="s">
        <v>258</v>
      </c>
      <c r="B73" t="s">
        <v>259</v>
      </c>
      <c r="C73" s="33" t="s">
        <v>533</v>
      </c>
      <c r="D73" t="s">
        <v>350</v>
      </c>
      <c r="E73" s="1">
        <v>32000</v>
      </c>
      <c r="F73" s="1">
        <f>E73*0.0287</f>
        <v>918.4</v>
      </c>
      <c r="G73" s="1">
        <v>0</v>
      </c>
      <c r="H73" s="1">
        <f>E73*0.0304</f>
        <v>972.8</v>
      </c>
      <c r="I73" s="1">
        <v>1385.12</v>
      </c>
      <c r="J73" s="1">
        <f t="shared" ref="J73:J78" si="44">F73+G73+H73+I73</f>
        <v>3276.32</v>
      </c>
      <c r="K73" s="1">
        <f t="shared" ref="K73:K78" si="45">E73-J73</f>
        <v>28723.68</v>
      </c>
    </row>
    <row r="74" spans="1:126" x14ac:dyDescent="0.25">
      <c r="A74" t="s">
        <v>260</v>
      </c>
      <c r="B74" t="s">
        <v>259</v>
      </c>
      <c r="C74" s="33" t="s">
        <v>534</v>
      </c>
      <c r="D74" t="s">
        <v>347</v>
      </c>
      <c r="E74" s="1">
        <v>31500</v>
      </c>
      <c r="F74" s="1">
        <f t="shared" ref="F74:F78" si="46">E74*0.0287</f>
        <v>904.05</v>
      </c>
      <c r="G74" s="1">
        <v>0</v>
      </c>
      <c r="H74" s="1">
        <f t="shared" ref="H74:H78" si="47">E74*0.0304</f>
        <v>957.6</v>
      </c>
      <c r="I74" s="1">
        <v>377.5</v>
      </c>
      <c r="J74" s="1">
        <f t="shared" si="44"/>
        <v>2239.15</v>
      </c>
      <c r="K74" s="1">
        <f t="shared" si="45"/>
        <v>29260.85</v>
      </c>
    </row>
    <row r="75" spans="1:126" x14ac:dyDescent="0.25">
      <c r="A75" t="s">
        <v>261</v>
      </c>
      <c r="B75" t="s">
        <v>188</v>
      </c>
      <c r="C75" s="33" t="s">
        <v>533</v>
      </c>
      <c r="D75" t="s">
        <v>350</v>
      </c>
      <c r="E75" s="1">
        <v>26250</v>
      </c>
      <c r="F75" s="1">
        <f t="shared" si="46"/>
        <v>753.38</v>
      </c>
      <c r="G75" s="1">
        <v>0</v>
      </c>
      <c r="H75" s="1">
        <f t="shared" si="47"/>
        <v>798</v>
      </c>
      <c r="I75" s="1">
        <v>165</v>
      </c>
      <c r="J75" s="1">
        <f t="shared" si="44"/>
        <v>1716.38</v>
      </c>
      <c r="K75" s="1">
        <f t="shared" si="45"/>
        <v>24533.62</v>
      </c>
    </row>
    <row r="76" spans="1:126" x14ac:dyDescent="0.25">
      <c r="A76" t="s">
        <v>31</v>
      </c>
      <c r="B76" t="s">
        <v>316</v>
      </c>
      <c r="C76" s="33" t="s">
        <v>533</v>
      </c>
      <c r="D76" t="s">
        <v>347</v>
      </c>
      <c r="E76" s="1">
        <v>41000</v>
      </c>
      <c r="F76" s="1">
        <f t="shared" si="46"/>
        <v>1176.7</v>
      </c>
      <c r="G76" s="1">
        <v>405.27</v>
      </c>
      <c r="H76" s="1">
        <f t="shared" si="47"/>
        <v>1246.4000000000001</v>
      </c>
      <c r="I76" s="1">
        <v>1587.62</v>
      </c>
      <c r="J76" s="1">
        <f>F76+G76+H76+I76</f>
        <v>4415.99</v>
      </c>
      <c r="K76" s="1">
        <f>E76-J76</f>
        <v>36584.01</v>
      </c>
    </row>
    <row r="77" spans="1:126" x14ac:dyDescent="0.25">
      <c r="A77" t="s">
        <v>150</v>
      </c>
      <c r="B77" t="s">
        <v>10</v>
      </c>
      <c r="C77" s="33" t="s">
        <v>533</v>
      </c>
      <c r="D77" t="s">
        <v>350</v>
      </c>
      <c r="E77" s="1">
        <v>26250</v>
      </c>
      <c r="F77" s="1">
        <f t="shared" si="46"/>
        <v>753.38</v>
      </c>
      <c r="G77" s="1">
        <v>0</v>
      </c>
      <c r="H77" s="1">
        <f t="shared" si="47"/>
        <v>798</v>
      </c>
      <c r="I77" s="1">
        <v>377.5</v>
      </c>
      <c r="J77" s="1">
        <f>F77+G77+H77+I77</f>
        <v>1928.88</v>
      </c>
      <c r="K77" s="1">
        <f>E77-J77</f>
        <v>24321.119999999999</v>
      </c>
    </row>
    <row r="78" spans="1:126" x14ac:dyDescent="0.25">
      <c r="A78" t="s">
        <v>262</v>
      </c>
      <c r="B78" t="s">
        <v>18</v>
      </c>
      <c r="C78" s="33" t="s">
        <v>533</v>
      </c>
      <c r="D78" t="s">
        <v>347</v>
      </c>
      <c r="E78" s="1">
        <v>75000</v>
      </c>
      <c r="F78" s="1">
        <f t="shared" si="46"/>
        <v>2152.5</v>
      </c>
      <c r="G78" s="1">
        <v>6309.38</v>
      </c>
      <c r="H78" s="1">
        <f t="shared" si="47"/>
        <v>2280</v>
      </c>
      <c r="I78" s="1">
        <v>25</v>
      </c>
      <c r="J78" s="1">
        <f t="shared" si="44"/>
        <v>10766.88</v>
      </c>
      <c r="K78" s="1">
        <f t="shared" si="45"/>
        <v>64233.120000000003</v>
      </c>
    </row>
    <row r="79" spans="1:126" x14ac:dyDescent="0.25">
      <c r="A79" s="3" t="s">
        <v>13</v>
      </c>
      <c r="B79" s="3">
        <v>6</v>
      </c>
      <c r="C79" s="35"/>
      <c r="D79" s="3"/>
      <c r="E79" s="4">
        <f t="shared" ref="E79:K79" si="48">SUM(E73:E78)</f>
        <v>232000</v>
      </c>
      <c r="F79" s="4">
        <f t="shared" si="48"/>
        <v>6658.41</v>
      </c>
      <c r="G79" s="4">
        <f t="shared" si="48"/>
        <v>6714.65</v>
      </c>
      <c r="H79" s="4">
        <f t="shared" si="48"/>
        <v>7052.8</v>
      </c>
      <c r="I79" s="4">
        <f t="shared" si="48"/>
        <v>3917.74</v>
      </c>
      <c r="J79" s="4">
        <f t="shared" si="48"/>
        <v>24343.599999999999</v>
      </c>
      <c r="K79" s="4">
        <f t="shared" si="48"/>
        <v>207656.4</v>
      </c>
    </row>
    <row r="81" spans="1:126" x14ac:dyDescent="0.25">
      <c r="A81" s="10" t="s">
        <v>498</v>
      </c>
      <c r="B81" s="10"/>
      <c r="C81" s="37"/>
      <c r="D81" s="12"/>
      <c r="E81" s="10"/>
      <c r="F81" s="10"/>
      <c r="G81" s="10"/>
      <c r="H81" s="10"/>
      <c r="I81" s="10"/>
      <c r="J81" s="10"/>
      <c r="K81" s="10"/>
    </row>
    <row r="82" spans="1:126" x14ac:dyDescent="0.25">
      <c r="A82" t="s">
        <v>263</v>
      </c>
      <c r="B82" t="s">
        <v>264</v>
      </c>
      <c r="C82" s="33" t="s">
        <v>533</v>
      </c>
      <c r="D82" t="s">
        <v>350</v>
      </c>
      <c r="E82" s="1">
        <v>44000</v>
      </c>
      <c r="F82" s="1">
        <f>E82*0.0287</f>
        <v>1262.8</v>
      </c>
      <c r="G82" s="1">
        <v>1007.19</v>
      </c>
      <c r="H82" s="1">
        <f>E82*0.0304</f>
        <v>1337.6</v>
      </c>
      <c r="I82" s="1">
        <v>145</v>
      </c>
      <c r="J82" s="1">
        <f t="shared" ref="J82:J84" si="49">F82+G82+H82+I82</f>
        <v>3752.59</v>
      </c>
      <c r="K82" s="1">
        <f t="shared" ref="K82:K84" si="50">E82-J82</f>
        <v>40247.410000000003</v>
      </c>
    </row>
    <row r="83" spans="1:126" x14ac:dyDescent="0.25">
      <c r="A83" t="s">
        <v>267</v>
      </c>
      <c r="B83" t="s">
        <v>264</v>
      </c>
      <c r="C83" s="33" t="s">
        <v>534</v>
      </c>
      <c r="D83" t="s">
        <v>347</v>
      </c>
      <c r="E83" s="1">
        <v>45000</v>
      </c>
      <c r="F83" s="1">
        <f t="shared" ref="F83:F86" si="51">E83*0.0287</f>
        <v>1291.5</v>
      </c>
      <c r="G83" s="1">
        <v>1148.33</v>
      </c>
      <c r="H83" s="1">
        <f t="shared" ref="H83:H86" si="52">E83*0.0304</f>
        <v>1368</v>
      </c>
      <c r="I83" s="1">
        <v>277.5</v>
      </c>
      <c r="J83" s="1">
        <f t="shared" si="49"/>
        <v>4085.33</v>
      </c>
      <c r="K83" s="1">
        <f t="shared" si="50"/>
        <v>40914.67</v>
      </c>
    </row>
    <row r="84" spans="1:126" x14ac:dyDescent="0.25">
      <c r="A84" t="s">
        <v>268</v>
      </c>
      <c r="B84" t="s">
        <v>269</v>
      </c>
      <c r="C84" s="33" t="s">
        <v>533</v>
      </c>
      <c r="D84" t="s">
        <v>350</v>
      </c>
      <c r="E84" s="1">
        <v>45000</v>
      </c>
      <c r="F84" s="1">
        <f t="shared" si="51"/>
        <v>1291.5</v>
      </c>
      <c r="G84" s="1">
        <v>1148.33</v>
      </c>
      <c r="H84" s="1">
        <f t="shared" si="52"/>
        <v>1368</v>
      </c>
      <c r="I84" s="1">
        <v>125</v>
      </c>
      <c r="J84" s="1">
        <f t="shared" si="49"/>
        <v>3932.83</v>
      </c>
      <c r="K84" s="1">
        <f t="shared" si="50"/>
        <v>41067.17</v>
      </c>
    </row>
    <row r="85" spans="1:126" x14ac:dyDescent="0.25">
      <c r="A85" t="s">
        <v>270</v>
      </c>
      <c r="B85" t="s">
        <v>18</v>
      </c>
      <c r="C85" s="33" t="s">
        <v>533</v>
      </c>
      <c r="D85" t="s">
        <v>347</v>
      </c>
      <c r="E85" s="1">
        <v>89500</v>
      </c>
      <c r="F85" s="1">
        <f t="shared" si="51"/>
        <v>2568.65</v>
      </c>
      <c r="G85" s="1">
        <v>9635.51</v>
      </c>
      <c r="H85" s="1">
        <f t="shared" si="52"/>
        <v>2720.8</v>
      </c>
      <c r="I85" s="1">
        <v>2228.33</v>
      </c>
      <c r="J85" s="1">
        <f>F85+G85+H85+I85</f>
        <v>17153.29</v>
      </c>
      <c r="K85" s="1">
        <v>72346.710000000006</v>
      </c>
    </row>
    <row r="86" spans="1:126" s="14" customFormat="1" x14ac:dyDescent="0.25">
      <c r="A86" s="17" t="s">
        <v>434</v>
      </c>
      <c r="B86" s="17" t="s">
        <v>372</v>
      </c>
      <c r="C86" s="38" t="s">
        <v>534</v>
      </c>
      <c r="D86" s="22" t="s">
        <v>350</v>
      </c>
      <c r="E86" s="1">
        <v>51000</v>
      </c>
      <c r="F86" s="1">
        <f t="shared" si="51"/>
        <v>1463.7</v>
      </c>
      <c r="G86" s="1">
        <v>1995.14</v>
      </c>
      <c r="H86" s="1">
        <f t="shared" si="52"/>
        <v>1550.4</v>
      </c>
      <c r="I86" s="1">
        <v>25</v>
      </c>
      <c r="J86" s="1">
        <f t="shared" ref="J86" si="53">+F86+G86+H86+I86</f>
        <v>5034.24</v>
      </c>
      <c r="K86" s="1">
        <f t="shared" ref="K86" si="54">E86-J86</f>
        <v>45965.760000000002</v>
      </c>
    </row>
    <row r="87" spans="1:126" x14ac:dyDescent="0.25">
      <c r="A87" s="3" t="s">
        <v>13</v>
      </c>
      <c r="B87" s="3">
        <v>5</v>
      </c>
      <c r="C87" s="35"/>
      <c r="D87" s="3"/>
      <c r="E87" s="4">
        <f t="shared" ref="E87:K87" si="55">SUM(E82:E86)</f>
        <v>274500</v>
      </c>
      <c r="F87" s="4">
        <f t="shared" si="55"/>
        <v>7878.15</v>
      </c>
      <c r="G87" s="4">
        <f t="shared" si="55"/>
        <v>14934.5</v>
      </c>
      <c r="H87" s="4">
        <f t="shared" si="55"/>
        <v>8344.7999999999993</v>
      </c>
      <c r="I87" s="4">
        <f t="shared" si="55"/>
        <v>2800.83</v>
      </c>
      <c r="J87" s="4">
        <f t="shared" si="55"/>
        <v>33958.28</v>
      </c>
      <c r="K87" s="4">
        <f t="shared" si="55"/>
        <v>240541.72</v>
      </c>
    </row>
    <row r="89" spans="1:126" x14ac:dyDescent="0.25">
      <c r="A89" s="49" t="s">
        <v>277</v>
      </c>
      <c r="B89" s="49"/>
      <c r="C89" s="49"/>
      <c r="D89" s="49"/>
      <c r="E89" s="49"/>
      <c r="F89" s="49"/>
      <c r="G89" s="49"/>
      <c r="H89" s="49"/>
      <c r="I89" s="49"/>
      <c r="J89" s="49"/>
      <c r="K89" s="49"/>
      <c r="L89"/>
      <c r="M89"/>
      <c r="N89"/>
      <c r="O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</row>
    <row r="90" spans="1:126" x14ac:dyDescent="0.25">
      <c r="A90" t="s">
        <v>451</v>
      </c>
      <c r="B90" s="21" t="s">
        <v>65</v>
      </c>
      <c r="C90" s="33" t="s">
        <v>533</v>
      </c>
      <c r="D90" t="s">
        <v>350</v>
      </c>
      <c r="E90" s="1">
        <v>27500</v>
      </c>
      <c r="F90" s="1">
        <f>E90*0.0287</f>
        <v>789.25</v>
      </c>
      <c r="G90" s="1">
        <v>0</v>
      </c>
      <c r="H90" s="1">
        <f>E90*0.0304</f>
        <v>836</v>
      </c>
      <c r="I90" s="1">
        <v>277.5</v>
      </c>
      <c r="J90" s="1">
        <f>H90+F90+G90+I90</f>
        <v>1902.75</v>
      </c>
      <c r="K90" s="1">
        <f>E90-J90</f>
        <v>25597.25</v>
      </c>
      <c r="L90"/>
      <c r="M90"/>
      <c r="N90"/>
      <c r="O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</row>
    <row r="91" spans="1:126" x14ac:dyDescent="0.25">
      <c r="A91" t="s">
        <v>531</v>
      </c>
      <c r="B91" s="21" t="s">
        <v>316</v>
      </c>
      <c r="C91" s="33" t="s">
        <v>533</v>
      </c>
      <c r="D91" t="s">
        <v>467</v>
      </c>
      <c r="E91" s="1">
        <v>56000</v>
      </c>
      <c r="F91" s="1">
        <v>1607.2</v>
      </c>
      <c r="G91" s="1">
        <v>2733.96</v>
      </c>
      <c r="H91" s="1">
        <v>1702.4</v>
      </c>
      <c r="I91" s="1">
        <v>25</v>
      </c>
      <c r="J91" s="1">
        <v>6068.56</v>
      </c>
      <c r="K91" s="1">
        <v>49931.44</v>
      </c>
      <c r="L91"/>
      <c r="M91"/>
      <c r="N91"/>
      <c r="O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</row>
    <row r="92" spans="1:126" x14ac:dyDescent="0.25">
      <c r="A92" t="s">
        <v>278</v>
      </c>
      <c r="B92" t="s">
        <v>479</v>
      </c>
      <c r="C92" s="33" t="s">
        <v>533</v>
      </c>
      <c r="D92" t="s">
        <v>347</v>
      </c>
      <c r="E92" s="1">
        <v>44000</v>
      </c>
      <c r="F92" s="1">
        <f>E92*0.0287</f>
        <v>1262.8</v>
      </c>
      <c r="G92" s="1">
        <v>1007.19</v>
      </c>
      <c r="H92" s="1">
        <f>E92*0.0304</f>
        <v>1337.6</v>
      </c>
      <c r="I92" s="1">
        <v>25</v>
      </c>
      <c r="J92" s="1">
        <f t="shared" ref="J92" si="56">F92+G92+H92+I92</f>
        <v>3632.59</v>
      </c>
      <c r="K92" s="1">
        <f t="shared" ref="K92" si="57">E92-J92</f>
        <v>40367.410000000003</v>
      </c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</row>
    <row r="93" spans="1:126" x14ac:dyDescent="0.25">
      <c r="A93" s="3" t="s">
        <v>13</v>
      </c>
      <c r="B93" s="3">
        <v>3</v>
      </c>
      <c r="C93" s="35"/>
      <c r="D93" s="3"/>
      <c r="E93" s="4">
        <f t="shared" ref="E93:K93" si="58">SUM(E90:E92)</f>
        <v>127500</v>
      </c>
      <c r="F93" s="4">
        <f t="shared" si="58"/>
        <v>3659.25</v>
      </c>
      <c r="G93" s="4">
        <f t="shared" si="58"/>
        <v>3741.15</v>
      </c>
      <c r="H93" s="4">
        <f t="shared" si="58"/>
        <v>3876</v>
      </c>
      <c r="I93" s="4">
        <f t="shared" si="58"/>
        <v>327.5</v>
      </c>
      <c r="J93" s="4">
        <f t="shared" si="58"/>
        <v>11603.9</v>
      </c>
      <c r="K93" s="4">
        <f t="shared" si="58"/>
        <v>115896.1</v>
      </c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</row>
    <row r="95" spans="1:126" x14ac:dyDescent="0.25">
      <c r="A95" s="49" t="s">
        <v>68</v>
      </c>
      <c r="B95" s="49"/>
      <c r="C95" s="49"/>
      <c r="D95" s="49"/>
      <c r="E95" s="49"/>
      <c r="F95" s="49"/>
      <c r="G95" s="49"/>
      <c r="H95" s="49"/>
      <c r="I95" s="49"/>
      <c r="J95" s="49"/>
      <c r="K95" s="49"/>
    </row>
    <row r="96" spans="1:126" x14ac:dyDescent="0.25">
      <c r="A96" t="s">
        <v>69</v>
      </c>
      <c r="B96" t="s">
        <v>293</v>
      </c>
      <c r="C96" s="33" t="s">
        <v>533</v>
      </c>
      <c r="D96" t="s">
        <v>347</v>
      </c>
      <c r="E96" s="1">
        <v>45000</v>
      </c>
      <c r="F96" s="1">
        <f t="shared" ref="F96:F98" si="59">E96*0.0287</f>
        <v>1291.5</v>
      </c>
      <c r="G96" s="1">
        <v>0</v>
      </c>
      <c r="H96" s="1">
        <f t="shared" ref="H96:H98" si="60">E96*0.0304</f>
        <v>1368</v>
      </c>
      <c r="I96" s="1">
        <v>2525.2399999999998</v>
      </c>
      <c r="J96" s="1">
        <f t="shared" ref="J96" si="61">F96+G96+H96+I96</f>
        <v>5184.74</v>
      </c>
      <c r="K96" s="1">
        <f t="shared" ref="K96" si="62">E96-J96</f>
        <v>39815.26</v>
      </c>
    </row>
    <row r="97" spans="1:126" x14ac:dyDescent="0.25">
      <c r="A97" t="s">
        <v>70</v>
      </c>
      <c r="B97" t="s">
        <v>18</v>
      </c>
      <c r="C97" s="33" t="s">
        <v>533</v>
      </c>
      <c r="D97" t="s">
        <v>347</v>
      </c>
      <c r="E97" s="1">
        <v>76000</v>
      </c>
      <c r="F97" s="1">
        <f t="shared" si="59"/>
        <v>2181.1999999999998</v>
      </c>
      <c r="G97" s="1">
        <v>6497.56</v>
      </c>
      <c r="H97" s="1">
        <f t="shared" si="60"/>
        <v>2310.4</v>
      </c>
      <c r="I97" s="1">
        <v>145</v>
      </c>
      <c r="J97" s="1">
        <f>F97+G97+H97+I97</f>
        <v>11134.16</v>
      </c>
      <c r="K97" s="1">
        <f>E97-J97</f>
        <v>64865.84</v>
      </c>
    </row>
    <row r="98" spans="1:126" x14ac:dyDescent="0.25">
      <c r="A98" t="s">
        <v>323</v>
      </c>
      <c r="B98" t="s">
        <v>452</v>
      </c>
      <c r="C98" s="33" t="s">
        <v>534</v>
      </c>
      <c r="D98" t="s">
        <v>350</v>
      </c>
      <c r="E98" s="1">
        <v>44000</v>
      </c>
      <c r="F98" s="1">
        <f t="shared" si="59"/>
        <v>1262.8</v>
      </c>
      <c r="G98" s="1">
        <v>1007.19</v>
      </c>
      <c r="H98" s="1">
        <f t="shared" si="60"/>
        <v>1337.6</v>
      </c>
      <c r="I98" s="1">
        <v>541</v>
      </c>
      <c r="J98" s="1">
        <v>3794.59</v>
      </c>
      <c r="K98" s="1">
        <f>E98-J98</f>
        <v>40205.410000000003</v>
      </c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s="3" t="s">
        <v>13</v>
      </c>
      <c r="B99" s="3">
        <v>3</v>
      </c>
      <c r="C99" s="35"/>
      <c r="D99" s="3"/>
      <c r="E99" s="4">
        <f t="shared" ref="E99:K99" si="63">SUM(E96:E98)</f>
        <v>165000</v>
      </c>
      <c r="F99" s="4">
        <f t="shared" si="63"/>
        <v>4735.5</v>
      </c>
      <c r="G99" s="4">
        <f t="shared" si="63"/>
        <v>7504.75</v>
      </c>
      <c r="H99" s="4">
        <f t="shared" si="63"/>
        <v>5016</v>
      </c>
      <c r="I99" s="4">
        <f t="shared" si="63"/>
        <v>3211.24</v>
      </c>
      <c r="J99" s="4">
        <f t="shared" si="63"/>
        <v>20113.490000000002</v>
      </c>
      <c r="K99" s="4">
        <f t="shared" si="63"/>
        <v>144886.51</v>
      </c>
    </row>
    <row r="101" spans="1:126" x14ac:dyDescent="0.25">
      <c r="A101" s="49" t="s">
        <v>499</v>
      </c>
      <c r="B101" s="49"/>
      <c r="C101" s="49"/>
      <c r="D101" s="49"/>
      <c r="E101" s="49"/>
      <c r="F101" s="49"/>
      <c r="G101" s="49"/>
      <c r="H101" s="49"/>
      <c r="I101" s="49"/>
      <c r="J101" s="49"/>
      <c r="K101" s="49"/>
    </row>
    <row r="102" spans="1:126" s="14" customFormat="1" x14ac:dyDescent="0.25">
      <c r="A102" s="17" t="s">
        <v>435</v>
      </c>
      <c r="B102" s="17" t="s">
        <v>479</v>
      </c>
      <c r="C102" s="38" t="s">
        <v>533</v>
      </c>
      <c r="D102" s="22" t="s">
        <v>350</v>
      </c>
      <c r="E102" s="1">
        <v>44000</v>
      </c>
      <c r="F102" s="1">
        <f>E102*0.0287</f>
        <v>1262.8</v>
      </c>
      <c r="G102" s="1">
        <v>1007.19</v>
      </c>
      <c r="H102" s="1">
        <f>E102*0.0304</f>
        <v>1337.6</v>
      </c>
      <c r="I102" s="1">
        <v>195</v>
      </c>
      <c r="J102" s="1">
        <f>+F102+G102+H102+I102</f>
        <v>3802.59</v>
      </c>
      <c r="K102" s="1">
        <f>+E102-J102</f>
        <v>40197.410000000003</v>
      </c>
    </row>
    <row r="103" spans="1:126" x14ac:dyDescent="0.25">
      <c r="A103" t="s">
        <v>32</v>
      </c>
      <c r="B103" t="s">
        <v>410</v>
      </c>
      <c r="C103" s="33" t="s">
        <v>533</v>
      </c>
      <c r="D103" t="s">
        <v>347</v>
      </c>
      <c r="E103" s="1">
        <v>89500</v>
      </c>
      <c r="F103" s="1">
        <f t="shared" ref="F103" si="64">E103*0.0287</f>
        <v>2568.65</v>
      </c>
      <c r="G103" s="1">
        <v>9337.98</v>
      </c>
      <c r="H103" s="1">
        <f t="shared" ref="H103" si="65">E103*0.0304</f>
        <v>2720.8</v>
      </c>
      <c r="I103" s="1">
        <v>3811.57</v>
      </c>
      <c r="J103" s="1">
        <v>18439</v>
      </c>
      <c r="K103" s="1">
        <f t="shared" ref="K103" si="66">+E103-J103</f>
        <v>71061</v>
      </c>
    </row>
    <row r="104" spans="1:126" x14ac:dyDescent="0.25">
      <c r="A104" t="s">
        <v>320</v>
      </c>
      <c r="B104" t="s">
        <v>131</v>
      </c>
      <c r="C104" s="33" t="s">
        <v>533</v>
      </c>
      <c r="D104" t="s">
        <v>350</v>
      </c>
      <c r="E104" s="1">
        <v>66000</v>
      </c>
      <c r="F104" s="1">
        <f>E104*0.0287</f>
        <v>1894.2</v>
      </c>
      <c r="G104" s="1">
        <v>4615.76</v>
      </c>
      <c r="H104" s="1">
        <f>E104*0.0304</f>
        <v>2006.4</v>
      </c>
      <c r="I104" s="1">
        <v>195</v>
      </c>
      <c r="J104" s="1">
        <f>+F104+G104+H104+I104</f>
        <v>8711.36</v>
      </c>
      <c r="K104" s="1">
        <f>+E104-J104</f>
        <v>57288.639999999999</v>
      </c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</row>
    <row r="105" spans="1:126" x14ac:dyDescent="0.25">
      <c r="A105" s="3" t="s">
        <v>13</v>
      </c>
      <c r="B105" s="3">
        <v>3</v>
      </c>
      <c r="C105" s="35"/>
      <c r="D105" s="3"/>
      <c r="E105" s="4">
        <f t="shared" ref="E105:K105" si="67">SUM(E101:E104)</f>
        <v>199500</v>
      </c>
      <c r="F105" s="4">
        <f t="shared" si="67"/>
        <v>5725.65</v>
      </c>
      <c r="G105" s="4">
        <f t="shared" si="67"/>
        <v>14960.93</v>
      </c>
      <c r="H105" s="4">
        <f t="shared" si="67"/>
        <v>6064.8</v>
      </c>
      <c r="I105" s="4">
        <f t="shared" si="67"/>
        <v>4201.57</v>
      </c>
      <c r="J105" s="4">
        <f t="shared" si="67"/>
        <v>30952.95</v>
      </c>
      <c r="K105" s="4">
        <f t="shared" si="67"/>
        <v>168547.05</v>
      </c>
    </row>
    <row r="108" spans="1:126" x14ac:dyDescent="0.25">
      <c r="A108" s="49" t="s">
        <v>500</v>
      </c>
      <c r="B108" s="49"/>
      <c r="C108" s="49"/>
      <c r="D108" s="49"/>
      <c r="E108" s="49"/>
      <c r="F108" s="49"/>
      <c r="G108" s="49"/>
      <c r="H108" s="49"/>
      <c r="I108" s="49"/>
      <c r="J108" s="49"/>
      <c r="K108" s="49"/>
    </row>
    <row r="109" spans="1:126" x14ac:dyDescent="0.25">
      <c r="A109" t="s">
        <v>29</v>
      </c>
      <c r="B109" t="s">
        <v>30</v>
      </c>
      <c r="C109" s="33" t="s">
        <v>533</v>
      </c>
      <c r="D109" t="s">
        <v>347</v>
      </c>
      <c r="E109" s="1">
        <v>89500</v>
      </c>
      <c r="F109" s="1">
        <f>E109*0.0287</f>
        <v>2568.65</v>
      </c>
      <c r="G109" s="1">
        <v>9337.98</v>
      </c>
      <c r="H109" s="1">
        <f>E109*0.0304</f>
        <v>2720.8</v>
      </c>
      <c r="I109" s="1">
        <v>2557.12</v>
      </c>
      <c r="J109" s="1">
        <v>20480.54</v>
      </c>
      <c r="K109" s="1">
        <f>E109-J109</f>
        <v>69019.460000000006</v>
      </c>
    </row>
    <row r="110" spans="1:126" x14ac:dyDescent="0.25">
      <c r="A110" s="3" t="s">
        <v>13</v>
      </c>
      <c r="B110" s="3">
        <v>1</v>
      </c>
      <c r="C110" s="35"/>
      <c r="D110" s="3"/>
      <c r="E110" s="4">
        <f t="shared" ref="E110:K110" si="68">SUM(E109)</f>
        <v>89500</v>
      </c>
      <c r="F110" s="4">
        <f t="shared" si="68"/>
        <v>2568.65</v>
      </c>
      <c r="G110" s="4">
        <f t="shared" si="68"/>
        <v>9337.98</v>
      </c>
      <c r="H110" s="4">
        <f t="shared" si="68"/>
        <v>2720.8</v>
      </c>
      <c r="I110" s="4">
        <f t="shared" si="68"/>
        <v>2557.12</v>
      </c>
      <c r="J110" s="4">
        <f t="shared" si="68"/>
        <v>20480.54</v>
      </c>
      <c r="K110" s="4">
        <f t="shared" si="68"/>
        <v>69019.460000000006</v>
      </c>
    </row>
    <row r="112" spans="1:126" x14ac:dyDescent="0.25">
      <c r="A112" s="49" t="s">
        <v>501</v>
      </c>
      <c r="B112" s="49"/>
      <c r="C112" s="49"/>
      <c r="D112" s="49"/>
      <c r="E112" s="49"/>
      <c r="F112" s="49"/>
      <c r="G112" s="49"/>
      <c r="H112" s="49"/>
      <c r="I112" s="49"/>
      <c r="J112" s="49"/>
      <c r="K112" s="49"/>
    </row>
    <row r="113" spans="1:126" x14ac:dyDescent="0.25">
      <c r="A113" t="s">
        <v>319</v>
      </c>
      <c r="B113" t="s">
        <v>138</v>
      </c>
      <c r="C113" s="33" t="s">
        <v>533</v>
      </c>
      <c r="D113" t="s">
        <v>350</v>
      </c>
      <c r="E113" s="1">
        <v>76000</v>
      </c>
      <c r="F113" s="1">
        <f>E113*0.0287</f>
        <v>2181.1999999999998</v>
      </c>
      <c r="G113" s="1">
        <v>6497.56</v>
      </c>
      <c r="H113" s="1">
        <f>E113*0.0304</f>
        <v>2310.4</v>
      </c>
      <c r="I113" s="1">
        <v>2888.43</v>
      </c>
      <c r="J113" s="1">
        <v>13877.59</v>
      </c>
      <c r="K113" s="1">
        <f>+E113-J113</f>
        <v>62122.41</v>
      </c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</row>
    <row r="114" spans="1:126" x14ac:dyDescent="0.25">
      <c r="A114" t="s">
        <v>163</v>
      </c>
      <c r="B114" t="s">
        <v>479</v>
      </c>
      <c r="C114" s="33" t="s">
        <v>533</v>
      </c>
      <c r="D114" t="s">
        <v>347</v>
      </c>
      <c r="E114" s="1">
        <v>44000</v>
      </c>
      <c r="F114" s="1">
        <f>E114*0.0287</f>
        <v>1262.8</v>
      </c>
      <c r="G114" s="1">
        <v>1007.19</v>
      </c>
      <c r="H114" s="1">
        <f>E114*0.0304</f>
        <v>1337.6</v>
      </c>
      <c r="I114" s="1">
        <v>140</v>
      </c>
      <c r="J114" s="1">
        <v>3747.59</v>
      </c>
      <c r="K114" s="1">
        <f>+E114-J114</f>
        <v>40252.410000000003</v>
      </c>
    </row>
    <row r="115" spans="1:126" x14ac:dyDescent="0.25">
      <c r="A115" s="3" t="s">
        <v>13</v>
      </c>
      <c r="B115" s="3">
        <v>2</v>
      </c>
      <c r="C115" s="35"/>
      <c r="D115" s="3"/>
      <c r="E115" s="4">
        <f t="shared" ref="E115:K115" si="69">SUM(E112:E114)</f>
        <v>120000</v>
      </c>
      <c r="F115" s="4">
        <f t="shared" si="69"/>
        <v>3444</v>
      </c>
      <c r="G115" s="4">
        <f t="shared" si="69"/>
        <v>7504.75</v>
      </c>
      <c r="H115" s="4">
        <f t="shared" si="69"/>
        <v>3648</v>
      </c>
      <c r="I115" s="4">
        <f t="shared" si="69"/>
        <v>3028.43</v>
      </c>
      <c r="J115" s="4">
        <f t="shared" si="69"/>
        <v>17625.18</v>
      </c>
      <c r="K115" s="4">
        <f t="shared" si="69"/>
        <v>102374.82</v>
      </c>
    </row>
    <row r="117" spans="1:126" x14ac:dyDescent="0.25">
      <c r="A117" s="10" t="s">
        <v>502</v>
      </c>
      <c r="B117" s="10"/>
      <c r="C117" s="37"/>
      <c r="D117" s="12"/>
      <c r="E117" s="10"/>
      <c r="F117" s="10"/>
      <c r="G117" s="10"/>
      <c r="H117" s="10"/>
      <c r="I117" s="10"/>
      <c r="J117" s="10"/>
      <c r="K117" s="10"/>
    </row>
    <row r="118" spans="1:126" x14ac:dyDescent="0.25">
      <c r="A118" t="s">
        <v>344</v>
      </c>
      <c r="B118" t="s">
        <v>243</v>
      </c>
      <c r="C118" s="33" t="s">
        <v>534</v>
      </c>
      <c r="D118" t="s">
        <v>350</v>
      </c>
      <c r="E118" s="1">
        <v>36000</v>
      </c>
      <c r="F118" s="1">
        <f>E118*0.0287</f>
        <v>1033.2</v>
      </c>
      <c r="G118" s="1">
        <v>0</v>
      </c>
      <c r="H118" s="1">
        <f>E118*0.0304</f>
        <v>1094.4000000000001</v>
      </c>
      <c r="I118" s="1">
        <v>2698.72</v>
      </c>
      <c r="J118" s="1">
        <f>+F118+G118+H118+I118</f>
        <v>4826.32</v>
      </c>
      <c r="K118" s="1">
        <f>+E118-J118</f>
        <v>31173.68</v>
      </c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</row>
    <row r="119" spans="1:126" x14ac:dyDescent="0.25">
      <c r="A119" t="s">
        <v>212</v>
      </c>
      <c r="B119" t="s">
        <v>213</v>
      </c>
      <c r="C119" s="33" t="s">
        <v>533</v>
      </c>
      <c r="D119" t="s">
        <v>350</v>
      </c>
      <c r="E119" s="1">
        <v>41000</v>
      </c>
      <c r="F119" s="1">
        <f>E119*0.0287</f>
        <v>1176.7</v>
      </c>
      <c r="G119" s="1">
        <v>405.27</v>
      </c>
      <c r="H119" s="1">
        <f>E119*0.0304</f>
        <v>1246.4000000000001</v>
      </c>
      <c r="I119" s="1">
        <v>2321.12</v>
      </c>
      <c r="J119" s="1">
        <v>5149.49</v>
      </c>
      <c r="K119" s="1">
        <f>+E119-J119</f>
        <v>35850.51</v>
      </c>
    </row>
    <row r="120" spans="1:126" x14ac:dyDescent="0.25">
      <c r="A120" t="s">
        <v>341</v>
      </c>
      <c r="B120" t="s">
        <v>225</v>
      </c>
      <c r="C120" s="33" t="s">
        <v>534</v>
      </c>
      <c r="D120" t="s">
        <v>350</v>
      </c>
      <c r="E120" s="1">
        <v>45000</v>
      </c>
      <c r="F120" s="1">
        <f>E120*0.0287</f>
        <v>1291.5</v>
      </c>
      <c r="G120" s="1">
        <v>1148.33</v>
      </c>
      <c r="H120" s="1">
        <f>E120*0.0304</f>
        <v>1368</v>
      </c>
      <c r="I120" s="1">
        <v>1040.3</v>
      </c>
      <c r="J120" s="1">
        <f t="shared" ref="J120:J136" si="70">+F120+G120+H120+I120</f>
        <v>4848.13</v>
      </c>
      <c r="K120" s="1">
        <f>+E120-J120</f>
        <v>40151.870000000003</v>
      </c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</row>
    <row r="121" spans="1:126" x14ac:dyDescent="0.25">
      <c r="A121" t="s">
        <v>342</v>
      </c>
      <c r="B121" t="s">
        <v>18</v>
      </c>
      <c r="C121" s="33" t="s">
        <v>533</v>
      </c>
      <c r="D121" t="s">
        <v>350</v>
      </c>
      <c r="E121" s="1">
        <v>59000</v>
      </c>
      <c r="F121" s="1">
        <f>E121*0.0287</f>
        <v>1693.3</v>
      </c>
      <c r="G121" s="1">
        <v>3060.47</v>
      </c>
      <c r="H121" s="1">
        <f>E121*0.0304</f>
        <v>1793.6</v>
      </c>
      <c r="I121" s="1">
        <v>2657.74</v>
      </c>
      <c r="J121" s="1">
        <v>8967.09</v>
      </c>
      <c r="K121" s="1">
        <f>+E121-J121</f>
        <v>50032.91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343</v>
      </c>
      <c r="B122" t="s">
        <v>243</v>
      </c>
      <c r="C122" s="33" t="s">
        <v>533</v>
      </c>
      <c r="D122" t="s">
        <v>350</v>
      </c>
      <c r="E122" s="1">
        <v>36000</v>
      </c>
      <c r="F122" s="1">
        <f>E122*0.0287</f>
        <v>1033.2</v>
      </c>
      <c r="G122" s="1">
        <v>0</v>
      </c>
      <c r="H122" s="1">
        <f>E122*0.0304</f>
        <v>1094.4000000000001</v>
      </c>
      <c r="I122" s="1">
        <v>1827.12</v>
      </c>
      <c r="J122" s="1">
        <f t="shared" si="70"/>
        <v>3954.72</v>
      </c>
      <c r="K122" s="1">
        <f>+E122-J122</f>
        <v>32045.279999999999</v>
      </c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</row>
    <row r="123" spans="1:126" x14ac:dyDescent="0.25">
      <c r="A123" t="s">
        <v>345</v>
      </c>
      <c r="B123" t="s">
        <v>65</v>
      </c>
      <c r="C123" s="33" t="s">
        <v>533</v>
      </c>
      <c r="D123" t="s">
        <v>350</v>
      </c>
      <c r="E123" s="1">
        <v>33000</v>
      </c>
      <c r="F123" s="1">
        <f t="shared" ref="F123:F136" si="71">E123*0.0287</f>
        <v>947.1</v>
      </c>
      <c r="G123" s="1">
        <v>0</v>
      </c>
      <c r="H123" s="1">
        <f t="shared" ref="H123:H136" si="72">E123*0.0304</f>
        <v>1003.2</v>
      </c>
      <c r="I123" s="1">
        <v>1567.62</v>
      </c>
      <c r="J123" s="1">
        <f t="shared" si="70"/>
        <v>3517.92</v>
      </c>
      <c r="K123" s="1">
        <f t="shared" ref="K123:K136" si="73">+E123-J123</f>
        <v>29482.080000000002</v>
      </c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</row>
    <row r="124" spans="1:126" x14ac:dyDescent="0.25">
      <c r="A124" t="s">
        <v>8</v>
      </c>
      <c r="B124" t="s">
        <v>372</v>
      </c>
      <c r="C124" s="33" t="s">
        <v>533</v>
      </c>
      <c r="D124" t="s">
        <v>350</v>
      </c>
      <c r="E124" s="1">
        <v>71000</v>
      </c>
      <c r="F124" s="1">
        <f t="shared" si="71"/>
        <v>2037.7</v>
      </c>
      <c r="G124" s="1">
        <v>5556.66</v>
      </c>
      <c r="H124" s="1">
        <f t="shared" si="72"/>
        <v>2158.4</v>
      </c>
      <c r="I124" s="1">
        <v>25</v>
      </c>
      <c r="J124" s="1">
        <f t="shared" si="70"/>
        <v>9777.76</v>
      </c>
      <c r="K124" s="1">
        <f t="shared" si="73"/>
        <v>61222.239999999998</v>
      </c>
    </row>
    <row r="125" spans="1:126" x14ac:dyDescent="0.25">
      <c r="A125" t="s">
        <v>214</v>
      </c>
      <c r="B125" t="s">
        <v>315</v>
      </c>
      <c r="C125" s="33" t="s">
        <v>534</v>
      </c>
      <c r="D125" t="s">
        <v>347</v>
      </c>
      <c r="E125" s="1">
        <v>76000</v>
      </c>
      <c r="F125" s="1">
        <f t="shared" si="71"/>
        <v>2181.1999999999998</v>
      </c>
      <c r="G125" s="1">
        <v>6497.56</v>
      </c>
      <c r="H125" s="1">
        <f t="shared" si="72"/>
        <v>2310.4</v>
      </c>
      <c r="I125" s="1">
        <v>327</v>
      </c>
      <c r="J125" s="1">
        <f t="shared" si="70"/>
        <v>11316.16</v>
      </c>
      <c r="K125" s="1">
        <f t="shared" si="73"/>
        <v>64683.839999999997</v>
      </c>
    </row>
    <row r="126" spans="1:126" x14ac:dyDescent="0.25">
      <c r="A126" t="s">
        <v>346</v>
      </c>
      <c r="B126" t="s">
        <v>131</v>
      </c>
      <c r="C126" s="33" t="s">
        <v>534</v>
      </c>
      <c r="D126" t="s">
        <v>350</v>
      </c>
      <c r="E126" s="1">
        <v>75000</v>
      </c>
      <c r="F126" s="1">
        <f t="shared" si="71"/>
        <v>2152.5</v>
      </c>
      <c r="G126" s="1">
        <v>6309.38</v>
      </c>
      <c r="H126" s="1">
        <f t="shared" si="72"/>
        <v>2280</v>
      </c>
      <c r="I126" s="1">
        <v>377.5</v>
      </c>
      <c r="J126" s="1">
        <f t="shared" si="70"/>
        <v>11119.38</v>
      </c>
      <c r="K126" s="1">
        <f t="shared" si="73"/>
        <v>63880.62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423</v>
      </c>
      <c r="B127" s="21" t="s">
        <v>313</v>
      </c>
      <c r="C127" s="33" t="s">
        <v>534</v>
      </c>
      <c r="D127" s="16" t="s">
        <v>350</v>
      </c>
      <c r="E127" s="1">
        <v>100000</v>
      </c>
      <c r="F127" s="1">
        <f t="shared" si="71"/>
        <v>2870</v>
      </c>
      <c r="G127" s="1">
        <v>12105.37</v>
      </c>
      <c r="H127" s="1">
        <f t="shared" si="72"/>
        <v>3040</v>
      </c>
      <c r="I127" s="1">
        <v>277.5</v>
      </c>
      <c r="J127" s="1">
        <f t="shared" si="70"/>
        <v>18292.87</v>
      </c>
      <c r="K127" s="1">
        <f>+E127-J127</f>
        <v>81707.13</v>
      </c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</row>
    <row r="128" spans="1:126" x14ac:dyDescent="0.25">
      <c r="A128" t="s">
        <v>215</v>
      </c>
      <c r="B128" t="s">
        <v>82</v>
      </c>
      <c r="C128" s="33" t="s">
        <v>534</v>
      </c>
      <c r="D128" t="s">
        <v>350</v>
      </c>
      <c r="E128" s="1">
        <v>33000</v>
      </c>
      <c r="F128" s="1">
        <f t="shared" si="71"/>
        <v>947.1</v>
      </c>
      <c r="G128" s="1">
        <v>0</v>
      </c>
      <c r="H128" s="1">
        <f t="shared" si="72"/>
        <v>1003.2</v>
      </c>
      <c r="I128" s="1">
        <v>25</v>
      </c>
      <c r="J128" s="1">
        <f t="shared" si="70"/>
        <v>1975.3</v>
      </c>
      <c r="K128" s="1">
        <f t="shared" si="73"/>
        <v>31024.7</v>
      </c>
    </row>
    <row r="129" spans="1:11" x14ac:dyDescent="0.25">
      <c r="A129" t="s">
        <v>216</v>
      </c>
      <c r="B129" t="s">
        <v>217</v>
      </c>
      <c r="C129" s="33" t="s">
        <v>533</v>
      </c>
      <c r="D129" t="s">
        <v>350</v>
      </c>
      <c r="E129" s="1">
        <v>46000</v>
      </c>
      <c r="F129" s="1">
        <f t="shared" si="71"/>
        <v>1320.2</v>
      </c>
      <c r="G129" s="1">
        <v>1289.46</v>
      </c>
      <c r="H129" s="1">
        <f t="shared" si="72"/>
        <v>1398.4</v>
      </c>
      <c r="I129" s="1">
        <v>543.79999999999995</v>
      </c>
      <c r="J129" s="1">
        <f t="shared" si="70"/>
        <v>4551.8599999999997</v>
      </c>
      <c r="K129" s="1">
        <f t="shared" si="73"/>
        <v>41448.14</v>
      </c>
    </row>
    <row r="130" spans="1:11" x14ac:dyDescent="0.25">
      <c r="A130" t="s">
        <v>218</v>
      </c>
      <c r="B130" t="s">
        <v>219</v>
      </c>
      <c r="C130" s="33" t="s">
        <v>533</v>
      </c>
      <c r="D130" t="s">
        <v>350</v>
      </c>
      <c r="E130" s="1">
        <v>61000</v>
      </c>
      <c r="F130" s="1">
        <f t="shared" si="71"/>
        <v>1750.7</v>
      </c>
      <c r="G130" s="1">
        <v>3674.86</v>
      </c>
      <c r="H130" s="1">
        <f t="shared" si="72"/>
        <v>1854.4</v>
      </c>
      <c r="I130" s="1">
        <v>373.8</v>
      </c>
      <c r="J130" s="1">
        <f t="shared" si="70"/>
        <v>7653.76</v>
      </c>
      <c r="K130" s="1">
        <f t="shared" si="73"/>
        <v>53346.239999999998</v>
      </c>
    </row>
    <row r="131" spans="1:11" x14ac:dyDescent="0.25">
      <c r="A131" t="s">
        <v>220</v>
      </c>
      <c r="B131" t="s">
        <v>217</v>
      </c>
      <c r="C131" s="33" t="s">
        <v>533</v>
      </c>
      <c r="D131" t="s">
        <v>350</v>
      </c>
      <c r="E131" s="1">
        <v>46000</v>
      </c>
      <c r="F131" s="1">
        <f t="shared" si="71"/>
        <v>1320.2</v>
      </c>
      <c r="G131" s="1">
        <v>1289.46</v>
      </c>
      <c r="H131" s="1">
        <f t="shared" si="72"/>
        <v>1398.4</v>
      </c>
      <c r="I131" s="1">
        <v>295</v>
      </c>
      <c r="J131" s="1">
        <f t="shared" si="70"/>
        <v>4303.0600000000004</v>
      </c>
      <c r="K131" s="1">
        <f t="shared" si="73"/>
        <v>41696.94</v>
      </c>
    </row>
    <row r="132" spans="1:11" x14ac:dyDescent="0.25">
      <c r="A132" t="s">
        <v>221</v>
      </c>
      <c r="B132" t="s">
        <v>213</v>
      </c>
      <c r="C132" s="33" t="s">
        <v>534</v>
      </c>
      <c r="D132" t="s">
        <v>350</v>
      </c>
      <c r="E132" s="1">
        <v>45000</v>
      </c>
      <c r="F132" s="1">
        <f t="shared" si="71"/>
        <v>1291.5</v>
      </c>
      <c r="G132" s="1">
        <v>791.29</v>
      </c>
      <c r="H132" s="1">
        <f t="shared" si="72"/>
        <v>1368</v>
      </c>
      <c r="I132" s="1">
        <v>3619.44</v>
      </c>
      <c r="J132" s="1">
        <f t="shared" si="70"/>
        <v>7070.23</v>
      </c>
      <c r="K132" s="1">
        <f t="shared" si="73"/>
        <v>37929.769999999997</v>
      </c>
    </row>
    <row r="133" spans="1:11" x14ac:dyDescent="0.25">
      <c r="A133" t="s">
        <v>222</v>
      </c>
      <c r="B133" t="s">
        <v>223</v>
      </c>
      <c r="C133" s="33" t="s">
        <v>534</v>
      </c>
      <c r="D133" t="s">
        <v>350</v>
      </c>
      <c r="E133" s="1">
        <v>61000</v>
      </c>
      <c r="F133" s="1">
        <f t="shared" si="71"/>
        <v>1750.7</v>
      </c>
      <c r="G133" s="1">
        <v>3674.86</v>
      </c>
      <c r="H133" s="1">
        <f t="shared" si="72"/>
        <v>1854.4</v>
      </c>
      <c r="I133" s="1">
        <v>277.5</v>
      </c>
      <c r="J133" s="1">
        <f t="shared" si="70"/>
        <v>7557.46</v>
      </c>
      <c r="K133" s="1">
        <f t="shared" si="73"/>
        <v>53442.54</v>
      </c>
    </row>
    <row r="134" spans="1:11" x14ac:dyDescent="0.25">
      <c r="A134" t="s">
        <v>224</v>
      </c>
      <c r="B134" t="s">
        <v>225</v>
      </c>
      <c r="C134" s="33" t="s">
        <v>534</v>
      </c>
      <c r="D134" t="s">
        <v>350</v>
      </c>
      <c r="E134" s="1">
        <v>45000</v>
      </c>
      <c r="F134" s="1">
        <f t="shared" si="71"/>
        <v>1291.5</v>
      </c>
      <c r="G134" s="1">
        <v>1148.33</v>
      </c>
      <c r="H134" s="1">
        <f t="shared" si="72"/>
        <v>1368</v>
      </c>
      <c r="I134" s="1">
        <v>908.33</v>
      </c>
      <c r="J134" s="1">
        <f t="shared" si="70"/>
        <v>4716.16</v>
      </c>
      <c r="K134" s="1">
        <f t="shared" si="73"/>
        <v>40283.839999999997</v>
      </c>
    </row>
    <row r="135" spans="1:11" x14ac:dyDescent="0.25">
      <c r="A135" t="s">
        <v>226</v>
      </c>
      <c r="B135" t="s">
        <v>20</v>
      </c>
      <c r="C135" s="33" t="s">
        <v>533</v>
      </c>
      <c r="D135" t="s">
        <v>350</v>
      </c>
      <c r="E135" s="1">
        <v>46000</v>
      </c>
      <c r="F135" s="1">
        <f t="shared" si="71"/>
        <v>1320.2</v>
      </c>
      <c r="G135" s="1">
        <v>0</v>
      </c>
      <c r="H135" s="1">
        <f t="shared" si="72"/>
        <v>1398.4</v>
      </c>
      <c r="I135" s="1">
        <v>125</v>
      </c>
      <c r="J135" s="1">
        <f t="shared" si="70"/>
        <v>2843.6</v>
      </c>
      <c r="K135" s="1">
        <f t="shared" si="73"/>
        <v>43156.4</v>
      </c>
    </row>
    <row r="136" spans="1:11" x14ac:dyDescent="0.25">
      <c r="A136" t="s">
        <v>227</v>
      </c>
      <c r="B136" t="s">
        <v>228</v>
      </c>
      <c r="C136" s="33" t="s">
        <v>534</v>
      </c>
      <c r="D136" t="s">
        <v>350</v>
      </c>
      <c r="E136" s="1">
        <v>45000</v>
      </c>
      <c r="F136" s="1">
        <f t="shared" si="71"/>
        <v>1291.5</v>
      </c>
      <c r="G136" s="1">
        <v>1148.33</v>
      </c>
      <c r="H136" s="1">
        <f t="shared" si="72"/>
        <v>1368</v>
      </c>
      <c r="I136" s="1">
        <v>3058.02</v>
      </c>
      <c r="J136" s="1">
        <f t="shared" si="70"/>
        <v>6865.85</v>
      </c>
      <c r="K136" s="1">
        <f t="shared" si="73"/>
        <v>38134.15</v>
      </c>
    </row>
    <row r="137" spans="1:11" x14ac:dyDescent="0.25">
      <c r="A137" s="3" t="s">
        <v>13</v>
      </c>
      <c r="B137" s="3">
        <v>19</v>
      </c>
      <c r="C137" s="35"/>
      <c r="D137" s="3"/>
      <c r="E137" s="4">
        <f t="shared" ref="E137:K137" si="74">SUM(E118:E136)</f>
        <v>1000000</v>
      </c>
      <c r="F137" s="4">
        <f t="shared" si="74"/>
        <v>28700</v>
      </c>
      <c r="G137" s="4">
        <f t="shared" si="74"/>
        <v>48099.63</v>
      </c>
      <c r="H137" s="4">
        <f t="shared" si="74"/>
        <v>30400</v>
      </c>
      <c r="I137" s="4">
        <f t="shared" si="74"/>
        <v>22345.51</v>
      </c>
      <c r="J137" s="4">
        <f t="shared" si="74"/>
        <v>129307.12</v>
      </c>
      <c r="K137" s="4">
        <f t="shared" si="74"/>
        <v>870692.88</v>
      </c>
    </row>
    <row r="139" spans="1:11" x14ac:dyDescent="0.25">
      <c r="A139" s="10" t="s">
        <v>503</v>
      </c>
      <c r="B139" s="10"/>
      <c r="C139" s="37"/>
      <c r="D139" s="12"/>
      <c r="E139" s="10"/>
      <c r="F139" s="10"/>
      <c r="G139" s="10"/>
      <c r="H139" s="10"/>
      <c r="I139" s="10"/>
      <c r="J139" s="10"/>
      <c r="K139" s="10"/>
    </row>
    <row r="140" spans="1:11" x14ac:dyDescent="0.25">
      <c r="A140" t="s">
        <v>229</v>
      </c>
      <c r="B140" t="s">
        <v>230</v>
      </c>
      <c r="C140" s="33" t="s">
        <v>533</v>
      </c>
      <c r="D140" t="s">
        <v>350</v>
      </c>
      <c r="E140" s="1">
        <v>28350</v>
      </c>
      <c r="F140" s="1">
        <f>E140*0.0287</f>
        <v>813.65</v>
      </c>
      <c r="G140" s="1">
        <v>0</v>
      </c>
      <c r="H140" s="1">
        <f>E140*0.0304</f>
        <v>861.84</v>
      </c>
      <c r="I140" s="1">
        <v>1947</v>
      </c>
      <c r="J140" s="1">
        <f t="shared" ref="J140:J147" si="75">F140+G140+H140+I140</f>
        <v>3622.49</v>
      </c>
      <c r="K140" s="1">
        <f t="shared" ref="K140:K147" si="76">E140-J140</f>
        <v>24727.51</v>
      </c>
    </row>
    <row r="141" spans="1:11" x14ac:dyDescent="0.25">
      <c r="A141" t="s">
        <v>231</v>
      </c>
      <c r="B141" t="s">
        <v>230</v>
      </c>
      <c r="C141" s="33" t="s">
        <v>534</v>
      </c>
      <c r="D141" t="s">
        <v>347</v>
      </c>
      <c r="E141" s="1">
        <v>36000</v>
      </c>
      <c r="F141" s="1">
        <f t="shared" ref="F141:F161" si="77">E141*0.0287</f>
        <v>1033.2</v>
      </c>
      <c r="G141" s="1">
        <v>0</v>
      </c>
      <c r="H141" s="1">
        <f t="shared" ref="H141:H161" si="78">E141*0.0304</f>
        <v>1094.4000000000001</v>
      </c>
      <c r="I141" s="1">
        <v>377.5</v>
      </c>
      <c r="J141" s="1">
        <f t="shared" si="75"/>
        <v>2505.1</v>
      </c>
      <c r="K141" s="1">
        <f t="shared" si="76"/>
        <v>33494.9</v>
      </c>
    </row>
    <row r="142" spans="1:11" x14ac:dyDescent="0.25">
      <c r="A142" t="s">
        <v>233</v>
      </c>
      <c r="B142" t="s">
        <v>232</v>
      </c>
      <c r="C142" s="33" t="s">
        <v>534</v>
      </c>
      <c r="D142" t="s">
        <v>350</v>
      </c>
      <c r="E142" s="1">
        <v>36000</v>
      </c>
      <c r="F142" s="1">
        <f t="shared" si="77"/>
        <v>1033.2</v>
      </c>
      <c r="G142" s="1">
        <v>0</v>
      </c>
      <c r="H142" s="1">
        <f t="shared" si="78"/>
        <v>1094.4000000000001</v>
      </c>
      <c r="I142" s="1">
        <v>327.5</v>
      </c>
      <c r="J142" s="1">
        <f t="shared" si="75"/>
        <v>2455.1</v>
      </c>
      <c r="K142" s="1">
        <f t="shared" si="76"/>
        <v>33544.9</v>
      </c>
    </row>
    <row r="143" spans="1:11" x14ac:dyDescent="0.25">
      <c r="A143" t="s">
        <v>234</v>
      </c>
      <c r="B143" t="s">
        <v>232</v>
      </c>
      <c r="C143" s="33" t="s">
        <v>533</v>
      </c>
      <c r="D143" t="s">
        <v>350</v>
      </c>
      <c r="E143" s="1">
        <v>36000</v>
      </c>
      <c r="F143" s="1">
        <f t="shared" si="77"/>
        <v>1033.2</v>
      </c>
      <c r="G143" s="1">
        <v>0</v>
      </c>
      <c r="H143" s="1">
        <f t="shared" si="78"/>
        <v>1094.4000000000001</v>
      </c>
      <c r="I143" s="1">
        <v>75</v>
      </c>
      <c r="J143" s="1">
        <f t="shared" si="75"/>
        <v>2202.6</v>
      </c>
      <c r="K143" s="1">
        <f t="shared" si="76"/>
        <v>33797.4</v>
      </c>
    </row>
    <row r="144" spans="1:11" x14ac:dyDescent="0.25">
      <c r="A144" t="s">
        <v>235</v>
      </c>
      <c r="B144" t="s">
        <v>18</v>
      </c>
      <c r="C144" s="33" t="s">
        <v>533</v>
      </c>
      <c r="D144" t="s">
        <v>347</v>
      </c>
      <c r="E144" s="1">
        <v>81000</v>
      </c>
      <c r="F144" s="1">
        <f t="shared" si="77"/>
        <v>2324.6999999999998</v>
      </c>
      <c r="G144" s="1">
        <v>6486.36</v>
      </c>
      <c r="H144" s="1">
        <f t="shared" si="78"/>
        <v>2462.4</v>
      </c>
      <c r="I144" s="1">
        <v>7107.48</v>
      </c>
      <c r="J144" s="1">
        <f>+F144+G144+H144+I144</f>
        <v>18380.939999999999</v>
      </c>
      <c r="K144" s="1">
        <f t="shared" si="76"/>
        <v>62619.06</v>
      </c>
    </row>
    <row r="145" spans="1:126" x14ac:dyDescent="0.25">
      <c r="A145" t="s">
        <v>236</v>
      </c>
      <c r="B145" t="s">
        <v>100</v>
      </c>
      <c r="C145" s="33" t="s">
        <v>534</v>
      </c>
      <c r="D145" t="s">
        <v>350</v>
      </c>
      <c r="E145" s="1">
        <v>20075</v>
      </c>
      <c r="F145" s="1">
        <f t="shared" si="77"/>
        <v>576.15</v>
      </c>
      <c r="G145" s="1">
        <v>0</v>
      </c>
      <c r="H145" s="1">
        <f t="shared" si="78"/>
        <v>610.28</v>
      </c>
      <c r="I145" s="1">
        <v>25</v>
      </c>
      <c r="J145" s="1">
        <f t="shared" si="75"/>
        <v>1211.43</v>
      </c>
      <c r="K145" s="1">
        <f t="shared" si="76"/>
        <v>18863.57</v>
      </c>
    </row>
    <row r="146" spans="1:126" x14ac:dyDescent="0.25">
      <c r="A146" t="s">
        <v>237</v>
      </c>
      <c r="B146" t="s">
        <v>182</v>
      </c>
      <c r="C146" s="33" t="s">
        <v>534</v>
      </c>
      <c r="D146" t="s">
        <v>350</v>
      </c>
      <c r="E146" s="1">
        <v>36000</v>
      </c>
      <c r="F146" s="1">
        <f t="shared" si="77"/>
        <v>1033.2</v>
      </c>
      <c r="G146" s="1">
        <v>0</v>
      </c>
      <c r="H146" s="1">
        <f t="shared" si="78"/>
        <v>1094.4000000000001</v>
      </c>
      <c r="I146" s="1">
        <v>125</v>
      </c>
      <c r="J146" s="1">
        <f t="shared" si="75"/>
        <v>2252.6</v>
      </c>
      <c r="K146" s="1">
        <f t="shared" si="76"/>
        <v>33747.4</v>
      </c>
    </row>
    <row r="147" spans="1:126" x14ac:dyDescent="0.25">
      <c r="A147" t="s">
        <v>238</v>
      </c>
      <c r="B147" t="s">
        <v>232</v>
      </c>
      <c r="C147" s="33" t="s">
        <v>533</v>
      </c>
      <c r="D147" t="s">
        <v>350</v>
      </c>
      <c r="E147" s="1">
        <v>36000</v>
      </c>
      <c r="F147" s="1">
        <f t="shared" si="77"/>
        <v>1033.2</v>
      </c>
      <c r="G147" s="1">
        <v>0</v>
      </c>
      <c r="H147" s="1">
        <f t="shared" si="78"/>
        <v>1094.4000000000001</v>
      </c>
      <c r="I147" s="1">
        <v>2777.74</v>
      </c>
      <c r="J147" s="1">
        <f t="shared" si="75"/>
        <v>4905.34</v>
      </c>
      <c r="K147" s="1">
        <f t="shared" si="76"/>
        <v>31094.66</v>
      </c>
    </row>
    <row r="148" spans="1:126" x14ac:dyDescent="0.25">
      <c r="A148" t="s">
        <v>239</v>
      </c>
      <c r="B148" t="s">
        <v>230</v>
      </c>
      <c r="C148" s="33" t="s">
        <v>534</v>
      </c>
      <c r="D148" t="s">
        <v>350</v>
      </c>
      <c r="E148" s="1">
        <v>44000</v>
      </c>
      <c r="F148" s="1">
        <f t="shared" si="77"/>
        <v>1262.8</v>
      </c>
      <c r="G148" s="1">
        <v>1007.19</v>
      </c>
      <c r="H148" s="1">
        <f t="shared" si="78"/>
        <v>1337.6</v>
      </c>
      <c r="I148" s="1">
        <v>277.5</v>
      </c>
      <c r="J148" s="1">
        <f t="shared" ref="J148:J161" si="79">F148+G148+H148+I148</f>
        <v>3885.09</v>
      </c>
      <c r="K148" s="1">
        <f t="shared" ref="K148:K161" si="80">E148-J148</f>
        <v>40114.910000000003</v>
      </c>
    </row>
    <row r="149" spans="1:126" x14ac:dyDescent="0.25">
      <c r="A149" t="s">
        <v>402</v>
      </c>
      <c r="B149" t="s">
        <v>16</v>
      </c>
      <c r="C149" s="33" t="s">
        <v>533</v>
      </c>
      <c r="D149" t="s">
        <v>350</v>
      </c>
      <c r="E149" s="1">
        <v>36000</v>
      </c>
      <c r="F149" s="1">
        <f t="shared" si="77"/>
        <v>1033.2</v>
      </c>
      <c r="G149" s="1">
        <v>0</v>
      </c>
      <c r="H149" s="1">
        <f t="shared" si="78"/>
        <v>1094.4000000000001</v>
      </c>
      <c r="I149" s="1">
        <v>965.8</v>
      </c>
      <c r="J149" s="1">
        <v>3093.4</v>
      </c>
      <c r="K149" s="1">
        <f>E149-J149</f>
        <v>32906.6</v>
      </c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</row>
    <row r="150" spans="1:126" x14ac:dyDescent="0.25">
      <c r="A150" t="s">
        <v>401</v>
      </c>
      <c r="B150" t="s">
        <v>24</v>
      </c>
      <c r="C150" s="33" t="s">
        <v>533</v>
      </c>
      <c r="D150" t="s">
        <v>350</v>
      </c>
      <c r="E150" s="1">
        <v>33000</v>
      </c>
      <c r="F150" s="1">
        <f t="shared" si="77"/>
        <v>947.1</v>
      </c>
      <c r="G150" s="1">
        <v>0</v>
      </c>
      <c r="H150" s="1">
        <f t="shared" si="78"/>
        <v>1003.2</v>
      </c>
      <c r="I150" s="1">
        <v>1003.2</v>
      </c>
      <c r="J150" s="1">
        <v>2327.8000000000002</v>
      </c>
      <c r="K150" s="1">
        <f>E150-J150</f>
        <v>30672.2</v>
      </c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</row>
    <row r="151" spans="1:126" x14ac:dyDescent="0.25">
      <c r="A151" t="s">
        <v>367</v>
      </c>
      <c r="B151" t="s">
        <v>131</v>
      </c>
      <c r="C151" s="33" t="s">
        <v>534</v>
      </c>
      <c r="D151" t="s">
        <v>350</v>
      </c>
      <c r="E151" s="1">
        <v>61000</v>
      </c>
      <c r="F151" s="1">
        <f t="shared" si="77"/>
        <v>1750.7</v>
      </c>
      <c r="G151" s="1">
        <v>3674.86</v>
      </c>
      <c r="H151" s="1">
        <f t="shared" si="78"/>
        <v>1854.4</v>
      </c>
      <c r="I151" s="1">
        <v>277.5</v>
      </c>
      <c r="J151" s="1">
        <f t="shared" si="79"/>
        <v>7557.46</v>
      </c>
      <c r="K151" s="1">
        <f t="shared" si="80"/>
        <v>53442.54</v>
      </c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</row>
    <row r="152" spans="1:126" x14ac:dyDescent="0.25">
      <c r="A152" t="s">
        <v>366</v>
      </c>
      <c r="B152" t="s">
        <v>65</v>
      </c>
      <c r="C152" s="33" t="s">
        <v>533</v>
      </c>
      <c r="D152" t="s">
        <v>350</v>
      </c>
      <c r="E152" s="1">
        <v>36000</v>
      </c>
      <c r="F152" s="1">
        <f t="shared" si="77"/>
        <v>1033.2</v>
      </c>
      <c r="G152" s="1">
        <v>0</v>
      </c>
      <c r="H152" s="1">
        <f t="shared" si="78"/>
        <v>1094.4000000000001</v>
      </c>
      <c r="I152" s="1">
        <v>187</v>
      </c>
      <c r="J152" s="1">
        <f t="shared" si="79"/>
        <v>2314.6</v>
      </c>
      <c r="K152" s="1">
        <f t="shared" si="80"/>
        <v>33685.4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x14ac:dyDescent="0.25">
      <c r="A153" t="s">
        <v>403</v>
      </c>
      <c r="B153" t="s">
        <v>24</v>
      </c>
      <c r="C153" s="33" t="s">
        <v>533</v>
      </c>
      <c r="D153" t="s">
        <v>350</v>
      </c>
      <c r="E153" s="1">
        <v>33000</v>
      </c>
      <c r="F153" s="1">
        <f t="shared" si="77"/>
        <v>947.1</v>
      </c>
      <c r="G153" s="1">
        <v>0</v>
      </c>
      <c r="H153" s="1">
        <f t="shared" si="78"/>
        <v>1003.2</v>
      </c>
      <c r="I153" s="1">
        <v>1003.2</v>
      </c>
      <c r="J153" s="1">
        <v>2075.3000000000002</v>
      </c>
      <c r="K153" s="1">
        <f>E153-J153</f>
        <v>30924.7</v>
      </c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</row>
    <row r="154" spans="1:126" x14ac:dyDescent="0.25">
      <c r="A154" t="s">
        <v>369</v>
      </c>
      <c r="B154" t="s">
        <v>368</v>
      </c>
      <c r="C154" s="33" t="s">
        <v>534</v>
      </c>
      <c r="D154" t="s">
        <v>350</v>
      </c>
      <c r="E154" s="1">
        <v>45000</v>
      </c>
      <c r="F154" s="1">
        <f t="shared" si="77"/>
        <v>1291.5</v>
      </c>
      <c r="G154" s="1">
        <v>969.81</v>
      </c>
      <c r="H154" s="1">
        <f t="shared" si="78"/>
        <v>1368</v>
      </c>
      <c r="I154" s="1">
        <v>1215.1199999999999</v>
      </c>
      <c r="J154" s="1">
        <f t="shared" si="79"/>
        <v>4844.43</v>
      </c>
      <c r="K154" s="1">
        <f t="shared" si="80"/>
        <v>40155.57</v>
      </c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t="s">
        <v>405</v>
      </c>
      <c r="B155" t="s">
        <v>24</v>
      </c>
      <c r="C155" s="33" t="s">
        <v>534</v>
      </c>
      <c r="D155" t="s">
        <v>350</v>
      </c>
      <c r="E155" s="1">
        <v>33000</v>
      </c>
      <c r="F155" s="1">
        <f t="shared" si="77"/>
        <v>947.1</v>
      </c>
      <c r="G155" s="1">
        <v>0</v>
      </c>
      <c r="H155" s="1">
        <f t="shared" si="78"/>
        <v>1003.2</v>
      </c>
      <c r="I155" s="1">
        <v>2567.2399999999998</v>
      </c>
      <c r="J155" s="1">
        <f>F155+G155+H155+I155</f>
        <v>4517.54</v>
      </c>
      <c r="K155" s="1">
        <f>E155-J155</f>
        <v>28482.46</v>
      </c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x14ac:dyDescent="0.25">
      <c r="A156" t="s">
        <v>404</v>
      </c>
      <c r="B156" t="s">
        <v>65</v>
      </c>
      <c r="C156" s="33" t="s">
        <v>534</v>
      </c>
      <c r="D156" t="s">
        <v>350</v>
      </c>
      <c r="E156" s="1">
        <v>33000</v>
      </c>
      <c r="F156" s="1">
        <f t="shared" si="77"/>
        <v>947.1</v>
      </c>
      <c r="G156" s="1">
        <v>0</v>
      </c>
      <c r="H156" s="1">
        <f t="shared" si="78"/>
        <v>1003.2</v>
      </c>
      <c r="I156" s="1">
        <v>1599.1</v>
      </c>
      <c r="J156" s="1">
        <f>F156+G156+H156+I156</f>
        <v>3549.4</v>
      </c>
      <c r="K156" s="1">
        <f>E156-J156</f>
        <v>29450.6</v>
      </c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</row>
    <row r="157" spans="1:126" x14ac:dyDescent="0.25">
      <c r="A157" t="s">
        <v>370</v>
      </c>
      <c r="B157" t="s">
        <v>65</v>
      </c>
      <c r="C157" s="33" t="s">
        <v>534</v>
      </c>
      <c r="D157" t="s">
        <v>350</v>
      </c>
      <c r="E157" s="1">
        <v>46000</v>
      </c>
      <c r="F157" s="1">
        <f t="shared" si="77"/>
        <v>1320.2</v>
      </c>
      <c r="G157" s="1">
        <v>1289.46</v>
      </c>
      <c r="H157" s="1">
        <v>1289.46</v>
      </c>
      <c r="I157" s="1">
        <v>187</v>
      </c>
      <c r="J157" s="1">
        <v>4195.0600000000004</v>
      </c>
      <c r="K157" s="1">
        <f t="shared" si="80"/>
        <v>41804.94</v>
      </c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</row>
    <row r="158" spans="1:126" x14ac:dyDescent="0.25">
      <c r="A158" t="s">
        <v>408</v>
      </c>
      <c r="B158" t="s">
        <v>245</v>
      </c>
      <c r="C158" s="33" t="s">
        <v>533</v>
      </c>
      <c r="D158" t="s">
        <v>350</v>
      </c>
      <c r="E158" s="1">
        <v>46000</v>
      </c>
      <c r="F158" s="1">
        <f t="shared" si="77"/>
        <v>1320.2</v>
      </c>
      <c r="G158" s="1">
        <v>1289.46</v>
      </c>
      <c r="H158" s="1">
        <v>1398.4</v>
      </c>
      <c r="I158" s="1">
        <v>287</v>
      </c>
      <c r="J158" s="1">
        <v>4295.0600000000004</v>
      </c>
      <c r="K158" s="1">
        <f>E158-J158</f>
        <v>41704.94</v>
      </c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</row>
    <row r="159" spans="1:126" x14ac:dyDescent="0.25">
      <c r="A159" t="s">
        <v>407</v>
      </c>
      <c r="B159" t="s">
        <v>156</v>
      </c>
      <c r="C159" s="33" t="s">
        <v>533</v>
      </c>
      <c r="D159" t="s">
        <v>350</v>
      </c>
      <c r="E159" s="1">
        <v>51000</v>
      </c>
      <c r="F159" s="1">
        <f t="shared" si="77"/>
        <v>1463.7</v>
      </c>
      <c r="G159" s="1">
        <v>1995.14</v>
      </c>
      <c r="H159" s="1">
        <f t="shared" si="78"/>
        <v>1550.4</v>
      </c>
      <c r="I159" s="1">
        <v>187</v>
      </c>
      <c r="J159" s="1">
        <f>F159+G159+H159+I159</f>
        <v>5196.24</v>
      </c>
      <c r="K159" s="1">
        <f>E159-J159</f>
        <v>45803.76</v>
      </c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</row>
    <row r="160" spans="1:126" x14ac:dyDescent="0.25">
      <c r="A160" t="s">
        <v>406</v>
      </c>
      <c r="B160" t="s">
        <v>145</v>
      </c>
      <c r="C160" s="33" t="s">
        <v>534</v>
      </c>
      <c r="D160" t="s">
        <v>350</v>
      </c>
      <c r="E160" s="1">
        <v>46000</v>
      </c>
      <c r="F160" s="1">
        <f t="shared" si="77"/>
        <v>1320.2</v>
      </c>
      <c r="G160" s="1">
        <v>1289.46</v>
      </c>
      <c r="H160" s="1">
        <f t="shared" si="78"/>
        <v>1398.4</v>
      </c>
      <c r="I160" s="1">
        <v>25</v>
      </c>
      <c r="J160" s="1">
        <f>F160+G160+H160+I160</f>
        <v>4033.06</v>
      </c>
      <c r="K160" s="1">
        <f>E160-J160</f>
        <v>41966.94</v>
      </c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</row>
    <row r="161" spans="1:126" x14ac:dyDescent="0.25">
      <c r="A161" t="s">
        <v>371</v>
      </c>
      <c r="B161" t="s">
        <v>65</v>
      </c>
      <c r="C161" s="33" t="s">
        <v>533</v>
      </c>
      <c r="D161" t="s">
        <v>350</v>
      </c>
      <c r="E161" s="1">
        <v>36000</v>
      </c>
      <c r="F161" s="1">
        <f t="shared" si="77"/>
        <v>1033.2</v>
      </c>
      <c r="G161" s="1">
        <v>0</v>
      </c>
      <c r="H161" s="1">
        <f t="shared" si="78"/>
        <v>1094.4000000000001</v>
      </c>
      <c r="I161" s="1">
        <v>187</v>
      </c>
      <c r="J161" s="1">
        <f t="shared" si="79"/>
        <v>2314.6</v>
      </c>
      <c r="K161" s="1">
        <f t="shared" si="80"/>
        <v>33685.4</v>
      </c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</row>
    <row r="162" spans="1:126" x14ac:dyDescent="0.25">
      <c r="A162" s="3" t="s">
        <v>13</v>
      </c>
      <c r="B162" s="3">
        <v>22</v>
      </c>
      <c r="C162" s="35"/>
      <c r="D162" s="3"/>
      <c r="E162" s="4">
        <f t="shared" ref="E162:K162" si="81">SUM(E140:E161)</f>
        <v>888425</v>
      </c>
      <c r="F162" s="4">
        <f t="shared" si="81"/>
        <v>25497.8</v>
      </c>
      <c r="G162" s="4">
        <f t="shared" si="81"/>
        <v>18001.740000000002</v>
      </c>
      <c r="H162" s="4">
        <f t="shared" si="81"/>
        <v>26899.18</v>
      </c>
      <c r="I162" s="4">
        <f t="shared" si="81"/>
        <v>22730.880000000001</v>
      </c>
      <c r="J162" s="4">
        <f t="shared" si="81"/>
        <v>91734.64</v>
      </c>
      <c r="K162" s="4">
        <f t="shared" si="81"/>
        <v>796690.36</v>
      </c>
    </row>
    <row r="164" spans="1:126" x14ac:dyDescent="0.25">
      <c r="A164" s="10" t="s">
        <v>240</v>
      </c>
      <c r="B164" s="10"/>
      <c r="C164" s="37"/>
      <c r="D164" s="12"/>
      <c r="E164" s="10"/>
      <c r="F164" s="10"/>
      <c r="G164" s="10"/>
      <c r="H164" s="10"/>
      <c r="I164" s="10"/>
      <c r="J164" s="10"/>
      <c r="K164" s="10"/>
    </row>
    <row r="165" spans="1:126" x14ac:dyDescent="0.25">
      <c r="A165" t="s">
        <v>249</v>
      </c>
      <c r="B165" t="s">
        <v>250</v>
      </c>
      <c r="C165" s="33" t="s">
        <v>533</v>
      </c>
      <c r="D165" t="s">
        <v>350</v>
      </c>
      <c r="E165" s="1">
        <v>81000</v>
      </c>
      <c r="F165" s="1">
        <f>E165*0.0287</f>
        <v>2324.6999999999998</v>
      </c>
      <c r="G165" s="1">
        <v>7636.09</v>
      </c>
      <c r="H165" s="1">
        <f>E165*0.0304</f>
        <v>2462.4</v>
      </c>
      <c r="I165" s="1">
        <v>187</v>
      </c>
      <c r="J165" s="1">
        <f>F165+G165+H165+I165</f>
        <v>12610.19</v>
      </c>
      <c r="K165" s="1">
        <f>E165-J165</f>
        <v>68389.81</v>
      </c>
    </row>
    <row r="166" spans="1:126" x14ac:dyDescent="0.25">
      <c r="A166" t="s">
        <v>241</v>
      </c>
      <c r="B166" t="s">
        <v>16</v>
      </c>
      <c r="C166" s="33" t="s">
        <v>534</v>
      </c>
      <c r="D166" t="s">
        <v>350</v>
      </c>
      <c r="E166" s="1">
        <v>45000</v>
      </c>
      <c r="F166" s="1">
        <f t="shared" ref="F166:F171" si="82">E166*0.0287</f>
        <v>1291.5</v>
      </c>
      <c r="G166" s="1">
        <v>1148.33</v>
      </c>
      <c r="H166" s="1">
        <v>1774.5</v>
      </c>
      <c r="I166" s="1">
        <v>1774.5</v>
      </c>
      <c r="J166" s="1">
        <v>5582.33</v>
      </c>
      <c r="K166" s="1">
        <f t="shared" ref="K166:K171" si="83">E166-J166</f>
        <v>39417.67</v>
      </c>
    </row>
    <row r="167" spans="1:126" x14ac:dyDescent="0.25">
      <c r="A167" t="s">
        <v>242</v>
      </c>
      <c r="B167" t="s">
        <v>243</v>
      </c>
      <c r="C167" s="33" t="s">
        <v>534</v>
      </c>
      <c r="D167" t="s">
        <v>350</v>
      </c>
      <c r="E167" s="1">
        <v>33000</v>
      </c>
      <c r="F167" s="1">
        <f t="shared" si="82"/>
        <v>947.1</v>
      </c>
      <c r="G167" s="1">
        <v>0</v>
      </c>
      <c r="H167" s="1">
        <f t="shared" ref="H167:H171" si="84">E167*0.0304</f>
        <v>1003.2</v>
      </c>
      <c r="I167" s="1">
        <v>565</v>
      </c>
      <c r="J167" s="1">
        <f t="shared" ref="J167:J171" si="85">F167+G167+H167+I167</f>
        <v>2515.3000000000002</v>
      </c>
      <c r="K167" s="1">
        <f t="shared" si="83"/>
        <v>30484.7</v>
      </c>
    </row>
    <row r="168" spans="1:126" x14ac:dyDescent="0.25">
      <c r="A168" t="s">
        <v>244</v>
      </c>
      <c r="B168" t="s">
        <v>243</v>
      </c>
      <c r="C168" s="33" t="s">
        <v>534</v>
      </c>
      <c r="D168" t="s">
        <v>350</v>
      </c>
      <c r="E168" s="1">
        <v>33000</v>
      </c>
      <c r="F168" s="1">
        <f t="shared" si="82"/>
        <v>947.1</v>
      </c>
      <c r="G168" s="1">
        <v>0</v>
      </c>
      <c r="H168" s="1">
        <f t="shared" si="84"/>
        <v>1003.2</v>
      </c>
      <c r="I168" s="1">
        <v>2600.42</v>
      </c>
      <c r="J168" s="1">
        <f t="shared" si="85"/>
        <v>4550.72</v>
      </c>
      <c r="K168" s="1">
        <f t="shared" si="83"/>
        <v>28449.279999999999</v>
      </c>
    </row>
    <row r="169" spans="1:126" x14ac:dyDescent="0.25">
      <c r="A169" t="s">
        <v>246</v>
      </c>
      <c r="B169" t="s">
        <v>145</v>
      </c>
      <c r="C169" s="33" t="s">
        <v>534</v>
      </c>
      <c r="D169" t="s">
        <v>347</v>
      </c>
      <c r="E169" s="1">
        <v>30450</v>
      </c>
      <c r="F169" s="1">
        <f t="shared" si="82"/>
        <v>873.92</v>
      </c>
      <c r="G169" s="1">
        <v>0</v>
      </c>
      <c r="I169" s="1">
        <v>2165.12</v>
      </c>
      <c r="J169" s="1">
        <v>3964.72</v>
      </c>
      <c r="K169" s="1">
        <f t="shared" si="83"/>
        <v>26485.279999999999</v>
      </c>
    </row>
    <row r="170" spans="1:126" x14ac:dyDescent="0.25">
      <c r="A170" t="s">
        <v>247</v>
      </c>
      <c r="B170" t="s">
        <v>248</v>
      </c>
      <c r="C170" s="33" t="s">
        <v>534</v>
      </c>
      <c r="D170" t="s">
        <v>350</v>
      </c>
      <c r="E170" s="1">
        <v>33000</v>
      </c>
      <c r="F170" s="1">
        <f>E170*0.0287</f>
        <v>947.1</v>
      </c>
      <c r="G170" s="1">
        <v>0</v>
      </c>
      <c r="H170" s="1">
        <f>E170*0.0304</f>
        <v>1003.2</v>
      </c>
      <c r="I170" s="1">
        <v>417.5</v>
      </c>
      <c r="J170" s="1">
        <f t="shared" si="85"/>
        <v>2367.8000000000002</v>
      </c>
      <c r="K170" s="1">
        <f t="shared" si="83"/>
        <v>30632.2</v>
      </c>
    </row>
    <row r="171" spans="1:126" x14ac:dyDescent="0.25">
      <c r="A171" t="s">
        <v>288</v>
      </c>
      <c r="B171" t="s">
        <v>245</v>
      </c>
      <c r="C171" s="33" t="s">
        <v>534</v>
      </c>
      <c r="D171" t="s">
        <v>350</v>
      </c>
      <c r="E171" s="1">
        <v>31500</v>
      </c>
      <c r="F171" s="1">
        <f t="shared" si="82"/>
        <v>904.05</v>
      </c>
      <c r="G171" s="1">
        <v>0</v>
      </c>
      <c r="H171" s="1">
        <f t="shared" si="84"/>
        <v>957.6</v>
      </c>
      <c r="I171" s="1">
        <v>799.3</v>
      </c>
      <c r="J171" s="1">
        <f t="shared" si="85"/>
        <v>2660.95</v>
      </c>
      <c r="K171" s="1">
        <f t="shared" si="83"/>
        <v>28839.05</v>
      </c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</row>
    <row r="172" spans="1:126" x14ac:dyDescent="0.25">
      <c r="A172" s="3" t="s">
        <v>13</v>
      </c>
      <c r="B172" s="3">
        <v>7</v>
      </c>
      <c r="C172" s="35"/>
      <c r="D172" s="3"/>
      <c r="E172" s="4">
        <f t="shared" ref="E172:K172" si="86">SUM(E165:E171)</f>
        <v>286950</v>
      </c>
      <c r="F172" s="4">
        <f t="shared" si="86"/>
        <v>8235.4699999999993</v>
      </c>
      <c r="G172" s="4">
        <f t="shared" si="86"/>
        <v>8784.42</v>
      </c>
      <c r="H172" s="4">
        <f t="shared" si="86"/>
        <v>8204.1</v>
      </c>
      <c r="I172" s="4">
        <f t="shared" si="86"/>
        <v>8508.84</v>
      </c>
      <c r="J172" s="4">
        <f t="shared" si="86"/>
        <v>34252.01</v>
      </c>
      <c r="K172" s="4">
        <f t="shared" si="86"/>
        <v>252697.99</v>
      </c>
    </row>
    <row r="174" spans="1:126" x14ac:dyDescent="0.25">
      <c r="A174" s="49" t="s">
        <v>106</v>
      </c>
      <c r="B174" s="49"/>
      <c r="C174" s="49"/>
      <c r="D174" s="49"/>
      <c r="E174" s="49"/>
      <c r="F174" s="49"/>
      <c r="G174" s="49"/>
      <c r="H174" s="49"/>
      <c r="I174" s="49"/>
      <c r="J174" s="49"/>
      <c r="K174" s="49"/>
    </row>
    <row r="175" spans="1:126" x14ac:dyDescent="0.25">
      <c r="A175" t="s">
        <v>107</v>
      </c>
      <c r="B175" t="s">
        <v>108</v>
      </c>
      <c r="C175" s="33" t="s">
        <v>533</v>
      </c>
      <c r="D175" t="s">
        <v>347</v>
      </c>
      <c r="E175" s="1">
        <v>101000</v>
      </c>
      <c r="F175" s="1">
        <f t="shared" ref="F175:F176" si="87">E175*0.0287</f>
        <v>2898.7</v>
      </c>
      <c r="G175" s="1">
        <v>12340.59</v>
      </c>
      <c r="H175" s="1">
        <f t="shared" ref="H175:H176" si="88">E175*0.0304</f>
        <v>3070.4</v>
      </c>
      <c r="I175" s="1">
        <v>25</v>
      </c>
      <c r="J175" s="1">
        <f t="shared" ref="J175:J176" si="89">F175+G175+H175+I175</f>
        <v>18334.689999999999</v>
      </c>
      <c r="K175" s="1">
        <f t="shared" ref="K175:K176" si="90">E175-J175</f>
        <v>82665.31</v>
      </c>
    </row>
    <row r="176" spans="1:126" x14ac:dyDescent="0.25">
      <c r="A176" t="s">
        <v>109</v>
      </c>
      <c r="B176" t="s">
        <v>110</v>
      </c>
      <c r="C176" s="33" t="s">
        <v>534</v>
      </c>
      <c r="D176" t="s">
        <v>350</v>
      </c>
      <c r="E176" s="1">
        <v>60000</v>
      </c>
      <c r="F176" s="1">
        <f t="shared" si="87"/>
        <v>1722</v>
      </c>
      <c r="G176" s="1">
        <v>3486.68</v>
      </c>
      <c r="H176" s="1">
        <f t="shared" si="88"/>
        <v>1824</v>
      </c>
      <c r="I176" s="1">
        <v>25</v>
      </c>
      <c r="J176" s="1">
        <f t="shared" si="89"/>
        <v>7057.68</v>
      </c>
      <c r="K176" s="1">
        <f t="shared" si="90"/>
        <v>52942.32</v>
      </c>
    </row>
    <row r="177" spans="1:126" x14ac:dyDescent="0.25">
      <c r="A177" t="s">
        <v>455</v>
      </c>
      <c r="B177" s="21" t="s">
        <v>138</v>
      </c>
      <c r="C177" s="33" t="s">
        <v>533</v>
      </c>
      <c r="D177" t="s">
        <v>350</v>
      </c>
      <c r="E177" s="1">
        <v>42000</v>
      </c>
      <c r="F177" s="1">
        <f>E177*0.0287</f>
        <v>1205.4000000000001</v>
      </c>
      <c r="G177" s="1">
        <v>724.92</v>
      </c>
      <c r="H177" s="1">
        <f>E177*0.0304</f>
        <v>1276.8</v>
      </c>
      <c r="I177" s="1">
        <v>25</v>
      </c>
      <c r="J177" s="1">
        <f>F177+G177+H177+I177</f>
        <v>3232.12</v>
      </c>
      <c r="K177" s="1">
        <f>E177-J177</f>
        <v>38767.879999999997</v>
      </c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</row>
    <row r="178" spans="1:126" x14ac:dyDescent="0.25">
      <c r="A178" s="3" t="s">
        <v>13</v>
      </c>
      <c r="B178" s="3">
        <v>3</v>
      </c>
      <c r="C178" s="35"/>
      <c r="D178" s="3"/>
      <c r="E178" s="4">
        <f t="shared" ref="E178:K178" si="91">SUM(E175:E177)</f>
        <v>203000</v>
      </c>
      <c r="F178" s="4">
        <f t="shared" si="91"/>
        <v>5826.1</v>
      </c>
      <c r="G178" s="4">
        <f t="shared" si="91"/>
        <v>16552.189999999999</v>
      </c>
      <c r="H178" s="4">
        <f t="shared" si="91"/>
        <v>6171.2</v>
      </c>
      <c r="I178" s="4">
        <f t="shared" si="91"/>
        <v>75</v>
      </c>
      <c r="J178" s="4">
        <f t="shared" si="91"/>
        <v>28624.49</v>
      </c>
      <c r="K178" s="4">
        <f t="shared" si="91"/>
        <v>174375.51</v>
      </c>
    </row>
    <row r="180" spans="1:126" x14ac:dyDescent="0.25">
      <c r="A180" s="49" t="s">
        <v>504</v>
      </c>
      <c r="B180" s="49"/>
      <c r="C180" s="49"/>
      <c r="D180" s="49"/>
      <c r="E180" s="49"/>
      <c r="F180" s="49"/>
      <c r="G180" s="49"/>
      <c r="H180" s="49"/>
      <c r="I180" s="49"/>
      <c r="J180" s="49"/>
      <c r="K180" s="49"/>
    </row>
    <row r="181" spans="1:126" x14ac:dyDescent="0.25">
      <c r="A181" t="s">
        <v>355</v>
      </c>
      <c r="B181" t="s">
        <v>354</v>
      </c>
      <c r="C181" s="33" t="s">
        <v>533</v>
      </c>
      <c r="D181" t="s">
        <v>350</v>
      </c>
      <c r="E181" s="1">
        <v>19800</v>
      </c>
      <c r="F181" s="1">
        <f>E181*0.0287</f>
        <v>568.26</v>
      </c>
      <c r="G181" s="1">
        <v>0</v>
      </c>
      <c r="H181" s="1">
        <f>E181*0.0304</f>
        <v>601.91999999999996</v>
      </c>
      <c r="I181" s="1">
        <v>187</v>
      </c>
      <c r="J181" s="1">
        <f>F181+G181+H181+I181</f>
        <v>1357.18</v>
      </c>
      <c r="K181" s="1">
        <f>E181-J181</f>
        <v>18442.82</v>
      </c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</row>
    <row r="182" spans="1:126" x14ac:dyDescent="0.25">
      <c r="A182" t="s">
        <v>71</v>
      </c>
      <c r="B182" t="s">
        <v>84</v>
      </c>
      <c r="C182" s="33" t="s">
        <v>533</v>
      </c>
      <c r="D182" t="s">
        <v>347</v>
      </c>
      <c r="E182" s="1">
        <v>21945</v>
      </c>
      <c r="F182" s="1">
        <f t="shared" ref="F182:F184" si="92">E182*0.0287</f>
        <v>629.82000000000005</v>
      </c>
      <c r="G182" s="1">
        <v>0</v>
      </c>
      <c r="H182" s="1">
        <f t="shared" ref="H182:H184" si="93">E182*0.0304</f>
        <v>667.13</v>
      </c>
      <c r="I182" s="1">
        <v>623.5</v>
      </c>
      <c r="J182" s="1">
        <f t="shared" ref="J182" si="94">F182+G182+H182+I182</f>
        <v>1920.45</v>
      </c>
      <c r="K182" s="1">
        <f t="shared" ref="K182" si="95">E182-J182</f>
        <v>20024.55</v>
      </c>
    </row>
    <row r="183" spans="1:126" x14ac:dyDescent="0.25">
      <c r="A183" t="s">
        <v>72</v>
      </c>
      <c r="B183" t="s">
        <v>73</v>
      </c>
      <c r="C183" s="33" t="s">
        <v>533</v>
      </c>
      <c r="D183" t="s">
        <v>347</v>
      </c>
      <c r="E183" s="1">
        <v>47000</v>
      </c>
      <c r="F183" s="1">
        <f t="shared" si="92"/>
        <v>1348.9</v>
      </c>
      <c r="G183" s="1">
        <v>1252.08</v>
      </c>
      <c r="H183" s="1">
        <f t="shared" si="93"/>
        <v>1428.8</v>
      </c>
      <c r="I183" s="1">
        <v>1477.12</v>
      </c>
      <c r="J183" s="1">
        <f>F183+G183+H183+I183</f>
        <v>5506.9</v>
      </c>
      <c r="K183" s="1">
        <f>E183-J183</f>
        <v>41493.1</v>
      </c>
    </row>
    <row r="184" spans="1:126" x14ac:dyDescent="0.25">
      <c r="A184" t="s">
        <v>505</v>
      </c>
      <c r="B184" t="s">
        <v>84</v>
      </c>
      <c r="C184" s="33" t="s">
        <v>533</v>
      </c>
      <c r="D184" t="s">
        <v>350</v>
      </c>
      <c r="E184" s="1">
        <v>19800</v>
      </c>
      <c r="F184" s="1">
        <f t="shared" si="92"/>
        <v>568.26</v>
      </c>
      <c r="G184" s="1">
        <v>0</v>
      </c>
      <c r="H184" s="1">
        <f t="shared" si="93"/>
        <v>601.91999999999996</v>
      </c>
      <c r="I184" s="1">
        <v>25</v>
      </c>
      <c r="J184" s="1">
        <f>F184+G184+H184+I184</f>
        <v>1195.18</v>
      </c>
      <c r="K184" s="1">
        <f>+E184-J184</f>
        <v>18604.82</v>
      </c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</row>
    <row r="185" spans="1:126" x14ac:dyDescent="0.25">
      <c r="A185" s="3" t="s">
        <v>13</v>
      </c>
      <c r="B185" s="3">
        <v>5</v>
      </c>
      <c r="C185" s="35"/>
      <c r="D185" s="3"/>
      <c r="E185" s="4">
        <f t="shared" ref="E185:K185" si="96">SUM(E181:E184)</f>
        <v>108545</v>
      </c>
      <c r="F185" s="4">
        <f t="shared" si="96"/>
        <v>3115.24</v>
      </c>
      <c r="G185" s="4">
        <f t="shared" si="96"/>
        <v>1252.08</v>
      </c>
      <c r="H185" s="4">
        <f t="shared" si="96"/>
        <v>3299.77</v>
      </c>
      <c r="I185" s="4">
        <f t="shared" si="96"/>
        <v>2312.62</v>
      </c>
      <c r="J185" s="4">
        <f t="shared" si="96"/>
        <v>9979.7099999999991</v>
      </c>
      <c r="K185" s="4">
        <f t="shared" si="96"/>
        <v>98565.29</v>
      </c>
    </row>
    <row r="187" spans="1:126" x14ac:dyDescent="0.25">
      <c r="A187" s="49" t="s">
        <v>74</v>
      </c>
      <c r="B187" s="49"/>
      <c r="C187" s="49"/>
      <c r="D187" s="49"/>
      <c r="E187" s="49"/>
      <c r="F187" s="49"/>
      <c r="G187" s="49"/>
      <c r="H187" s="49"/>
      <c r="I187" s="49"/>
      <c r="J187" s="49"/>
      <c r="K187" s="49"/>
    </row>
    <row r="188" spans="1:126" x14ac:dyDescent="0.25">
      <c r="A188" t="s">
        <v>75</v>
      </c>
      <c r="B188" t="s">
        <v>76</v>
      </c>
      <c r="C188" s="33" t="s">
        <v>533</v>
      </c>
      <c r="D188" t="s">
        <v>350</v>
      </c>
      <c r="E188" s="1">
        <v>19800</v>
      </c>
      <c r="F188" s="1">
        <f>E188*0.0287</f>
        <v>568.26</v>
      </c>
      <c r="G188" s="1">
        <v>0</v>
      </c>
      <c r="H188" s="1">
        <f>E188*0.0304</f>
        <v>601.91999999999996</v>
      </c>
      <c r="I188" s="1">
        <v>377.5</v>
      </c>
      <c r="J188" s="1">
        <f>F188+G188+H188+I188</f>
        <v>1547.68</v>
      </c>
      <c r="K188" s="1">
        <f>E188-J188</f>
        <v>18252.32</v>
      </c>
    </row>
    <row r="189" spans="1:126" s="2" customFormat="1" x14ac:dyDescent="0.25">
      <c r="A189" t="s">
        <v>58</v>
      </c>
      <c r="B189" t="s">
        <v>59</v>
      </c>
      <c r="C189" s="33" t="s">
        <v>534</v>
      </c>
      <c r="D189" t="s">
        <v>348</v>
      </c>
      <c r="E189" s="1">
        <v>24150</v>
      </c>
      <c r="F189" s="1">
        <f>E189*0.0287</f>
        <v>693.11</v>
      </c>
      <c r="G189" s="1">
        <v>0</v>
      </c>
      <c r="H189" s="1">
        <f>E189*0.0304</f>
        <v>734.16</v>
      </c>
      <c r="I189" s="1">
        <v>75</v>
      </c>
      <c r="J189" s="1">
        <f t="shared" ref="J189" si="97">F189+G189+H189+I189</f>
        <v>1502.27</v>
      </c>
      <c r="K189" s="1">
        <f t="shared" ref="K189" si="98">E189-J189</f>
        <v>22647.73</v>
      </c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  <c r="DV189" s="6"/>
    </row>
    <row r="190" spans="1:126" x14ac:dyDescent="0.25">
      <c r="A190" t="s">
        <v>77</v>
      </c>
      <c r="B190" t="s">
        <v>78</v>
      </c>
      <c r="C190" s="33" t="s">
        <v>534</v>
      </c>
      <c r="D190" t="s">
        <v>347</v>
      </c>
      <c r="E190" s="1">
        <v>23100</v>
      </c>
      <c r="F190" s="1">
        <f t="shared" ref="F190:F194" si="99">E190*0.0287</f>
        <v>662.97</v>
      </c>
      <c r="G190" s="1">
        <v>0</v>
      </c>
      <c r="H190" s="1">
        <f t="shared" ref="H190:H194" si="100">E190*0.0304</f>
        <v>702.24</v>
      </c>
      <c r="I190" s="1">
        <v>4125</v>
      </c>
      <c r="J190" s="1">
        <f t="shared" ref="J190:J194" si="101">F190+G190+H190+I190</f>
        <v>5490.21</v>
      </c>
      <c r="K190" s="1">
        <f t="shared" ref="K190:K194" si="102">E190-J190</f>
        <v>17609.79</v>
      </c>
    </row>
    <row r="191" spans="1:126" x14ac:dyDescent="0.25">
      <c r="A191" t="s">
        <v>79</v>
      </c>
      <c r="B191" t="s">
        <v>80</v>
      </c>
      <c r="C191" s="33" t="s">
        <v>533</v>
      </c>
      <c r="D191" t="s">
        <v>350</v>
      </c>
      <c r="E191" s="1">
        <v>22942.5</v>
      </c>
      <c r="F191" s="1">
        <f t="shared" si="99"/>
        <v>658.45</v>
      </c>
      <c r="G191" s="1">
        <v>0</v>
      </c>
      <c r="H191" s="1">
        <f t="shared" si="100"/>
        <v>697.45</v>
      </c>
      <c r="I191" s="1">
        <v>125</v>
      </c>
      <c r="J191" s="1">
        <f t="shared" si="101"/>
        <v>1480.9</v>
      </c>
      <c r="K191" s="1">
        <f t="shared" si="102"/>
        <v>21461.599999999999</v>
      </c>
    </row>
    <row r="192" spans="1:126" x14ac:dyDescent="0.25">
      <c r="A192" t="s">
        <v>81</v>
      </c>
      <c r="B192" t="s">
        <v>82</v>
      </c>
      <c r="C192" s="33" t="s">
        <v>533</v>
      </c>
      <c r="D192" t="s">
        <v>350</v>
      </c>
      <c r="E192" s="1">
        <v>18700</v>
      </c>
      <c r="F192" s="1">
        <f t="shared" ref="F192" si="103">E192*0.0287</f>
        <v>536.69000000000005</v>
      </c>
      <c r="G192" s="1">
        <v>0</v>
      </c>
      <c r="H192" s="1">
        <f t="shared" ref="H192" si="104">E192*0.0304</f>
        <v>568.48</v>
      </c>
      <c r="I192" s="1">
        <v>125</v>
      </c>
      <c r="J192" s="1">
        <f t="shared" ref="J192" si="105">F192+G192+H192+I192</f>
        <v>1230.17</v>
      </c>
      <c r="K192" s="1">
        <f t="shared" ref="K192" si="106">E192-J192</f>
        <v>17469.830000000002</v>
      </c>
    </row>
    <row r="193" spans="1:126" x14ac:dyDescent="0.25">
      <c r="A193" t="s">
        <v>506</v>
      </c>
      <c r="B193" t="s">
        <v>78</v>
      </c>
      <c r="C193" s="33" t="s">
        <v>534</v>
      </c>
      <c r="D193" t="s">
        <v>350</v>
      </c>
      <c r="E193" s="1">
        <v>20000</v>
      </c>
      <c r="F193" s="1">
        <f t="shared" si="99"/>
        <v>574</v>
      </c>
      <c r="G193" s="1">
        <v>0</v>
      </c>
      <c r="H193" s="1">
        <f t="shared" si="100"/>
        <v>608</v>
      </c>
      <c r="I193" s="1">
        <v>25</v>
      </c>
      <c r="J193" s="1">
        <f t="shared" si="101"/>
        <v>1207</v>
      </c>
      <c r="K193" s="1">
        <f t="shared" si="102"/>
        <v>18793</v>
      </c>
    </row>
    <row r="194" spans="1:126" x14ac:dyDescent="0.25">
      <c r="A194" t="s">
        <v>537</v>
      </c>
      <c r="B194" t="s">
        <v>353</v>
      </c>
      <c r="C194" s="33" t="s">
        <v>533</v>
      </c>
      <c r="D194" t="s">
        <v>538</v>
      </c>
      <c r="E194" s="1">
        <v>21945</v>
      </c>
      <c r="F194" s="1">
        <f t="shared" si="99"/>
        <v>629.82000000000005</v>
      </c>
      <c r="G194" s="1">
        <v>0</v>
      </c>
      <c r="H194" s="1">
        <f t="shared" si="100"/>
        <v>667.13</v>
      </c>
      <c r="I194" s="1">
        <v>2638.15</v>
      </c>
      <c r="J194" s="1">
        <f t="shared" si="101"/>
        <v>3935.1</v>
      </c>
      <c r="K194" s="1">
        <f t="shared" si="102"/>
        <v>18009.900000000001</v>
      </c>
    </row>
    <row r="195" spans="1:126" x14ac:dyDescent="0.25">
      <c r="A195" s="3" t="s">
        <v>13</v>
      </c>
      <c r="B195" s="3">
        <v>7</v>
      </c>
      <c r="C195" s="35"/>
      <c r="D195" s="3"/>
      <c r="E195" s="4">
        <f t="shared" ref="E195:K195" si="107">SUM(E188:E194)</f>
        <v>150637.5</v>
      </c>
      <c r="F195" s="4">
        <f t="shared" si="107"/>
        <v>4323.3</v>
      </c>
      <c r="G195" s="4">
        <f t="shared" si="107"/>
        <v>0</v>
      </c>
      <c r="H195" s="4">
        <f t="shared" si="107"/>
        <v>4579.38</v>
      </c>
      <c r="I195" s="4">
        <f t="shared" si="107"/>
        <v>7490.65</v>
      </c>
      <c r="J195" s="4">
        <f t="shared" si="107"/>
        <v>16393.330000000002</v>
      </c>
      <c r="K195" s="4">
        <f t="shared" si="107"/>
        <v>134244.17000000001</v>
      </c>
    </row>
    <row r="197" spans="1:126" x14ac:dyDescent="0.25">
      <c r="A197" s="49" t="s">
        <v>83</v>
      </c>
      <c r="B197" s="49"/>
      <c r="C197" s="49"/>
      <c r="D197" s="49"/>
      <c r="E197" s="49"/>
      <c r="F197" s="49"/>
      <c r="G197" s="49"/>
      <c r="H197" s="49"/>
      <c r="I197" s="49"/>
      <c r="J197" s="49"/>
      <c r="K197" s="49"/>
    </row>
    <row r="198" spans="1:126" x14ac:dyDescent="0.25">
      <c r="A198" t="s">
        <v>413</v>
      </c>
      <c r="B198" s="11" t="s">
        <v>354</v>
      </c>
      <c r="C198" s="34" t="s">
        <v>534</v>
      </c>
      <c r="D198" s="16" t="s">
        <v>350</v>
      </c>
      <c r="E198" s="1">
        <v>19800</v>
      </c>
      <c r="F198" s="1">
        <f>E198*0.0287</f>
        <v>568.26</v>
      </c>
      <c r="G198" s="1">
        <v>0</v>
      </c>
      <c r="H198" s="1">
        <f>E198*0.0304</f>
        <v>601.91999999999996</v>
      </c>
      <c r="I198" s="1">
        <v>277.5</v>
      </c>
      <c r="J198" s="1">
        <f>+F198+G198+H198+I198</f>
        <v>1447.68</v>
      </c>
      <c r="K198" s="1">
        <f>+E198-J198</f>
        <v>18352.32</v>
      </c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</row>
    <row r="199" spans="1:126" x14ac:dyDescent="0.25">
      <c r="A199" s="3" t="s">
        <v>13</v>
      </c>
      <c r="B199" s="3">
        <v>1</v>
      </c>
      <c r="C199" s="35"/>
      <c r="D199" s="3"/>
      <c r="E199" s="4">
        <f>SUM(E198)</f>
        <v>19800</v>
      </c>
      <c r="F199" s="4">
        <f t="shared" ref="F199:K199" si="108">SUM(F198)</f>
        <v>568.26</v>
      </c>
      <c r="G199" s="4">
        <f t="shared" si="108"/>
        <v>0</v>
      </c>
      <c r="H199" s="4">
        <f t="shared" si="108"/>
        <v>601.91999999999996</v>
      </c>
      <c r="I199" s="4">
        <f t="shared" si="108"/>
        <v>277.5</v>
      </c>
      <c r="J199" s="4">
        <f t="shared" si="108"/>
        <v>1447.68</v>
      </c>
      <c r="K199" s="4">
        <f t="shared" si="108"/>
        <v>18352.32</v>
      </c>
    </row>
    <row r="201" spans="1:126" x14ac:dyDescent="0.25">
      <c r="A201" s="49" t="s">
        <v>85</v>
      </c>
      <c r="B201" s="49"/>
      <c r="C201" s="49"/>
      <c r="D201" s="49"/>
      <c r="E201" s="49"/>
      <c r="F201" s="49"/>
      <c r="G201" s="49"/>
      <c r="H201" s="49"/>
      <c r="I201" s="49"/>
      <c r="J201" s="49"/>
      <c r="K201" s="49"/>
    </row>
    <row r="202" spans="1:126" x14ac:dyDescent="0.25">
      <c r="A202" s="5" t="s">
        <v>86</v>
      </c>
      <c r="B202" t="s">
        <v>87</v>
      </c>
      <c r="C202" s="33" t="s">
        <v>534</v>
      </c>
      <c r="D202" t="s">
        <v>350</v>
      </c>
      <c r="E202" s="1">
        <v>19800</v>
      </c>
      <c r="F202" s="1">
        <f>E202*0.0287</f>
        <v>568.26</v>
      </c>
      <c r="G202" s="1">
        <v>0</v>
      </c>
      <c r="H202" s="1">
        <f>E202*0.0304</f>
        <v>601.91999999999996</v>
      </c>
      <c r="I202" s="1">
        <v>287</v>
      </c>
      <c r="J202" s="1">
        <f>+F202+G202+H202+I202</f>
        <v>1457.18</v>
      </c>
      <c r="K202" s="1">
        <f>+E202-J202</f>
        <v>18342.82</v>
      </c>
    </row>
    <row r="203" spans="1:126" x14ac:dyDescent="0.25">
      <c r="A203" s="5" t="s">
        <v>88</v>
      </c>
      <c r="B203" t="s">
        <v>87</v>
      </c>
      <c r="C203" s="33" t="s">
        <v>533</v>
      </c>
      <c r="D203" t="s">
        <v>350</v>
      </c>
      <c r="E203" s="1">
        <v>16500</v>
      </c>
      <c r="F203" s="1">
        <f t="shared" ref="F203:F229" si="109">E203*0.0287</f>
        <v>473.55</v>
      </c>
      <c r="G203" s="1">
        <v>0</v>
      </c>
      <c r="H203" s="1">
        <f t="shared" ref="H203:H229" si="110">E203*0.0304</f>
        <v>501.6</v>
      </c>
      <c r="I203" s="1">
        <v>2673.79</v>
      </c>
      <c r="J203" s="1">
        <v>3648.94</v>
      </c>
      <c r="K203" s="1">
        <f t="shared" ref="K203:K228" si="111">+E203-J203</f>
        <v>12851.06</v>
      </c>
    </row>
    <row r="204" spans="1:126" x14ac:dyDescent="0.25">
      <c r="A204" s="5" t="s">
        <v>286</v>
      </c>
      <c r="B204" t="s">
        <v>105</v>
      </c>
      <c r="C204" s="33" t="s">
        <v>533</v>
      </c>
      <c r="D204" t="s">
        <v>350</v>
      </c>
      <c r="E204" s="1">
        <v>19800</v>
      </c>
      <c r="F204" s="1">
        <f t="shared" si="109"/>
        <v>568.26</v>
      </c>
      <c r="G204" s="1">
        <v>0</v>
      </c>
      <c r="H204" s="1">
        <f t="shared" si="110"/>
        <v>601.91999999999996</v>
      </c>
      <c r="I204" s="1">
        <v>125</v>
      </c>
      <c r="J204" s="1">
        <f t="shared" ref="J204:J228" si="112">+F204+G204+H204+I204</f>
        <v>1295.18</v>
      </c>
      <c r="K204" s="1">
        <f t="shared" si="111"/>
        <v>18504.82</v>
      </c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</row>
    <row r="205" spans="1:126" x14ac:dyDescent="0.25">
      <c r="A205" s="5" t="s">
        <v>89</v>
      </c>
      <c r="B205" t="s">
        <v>310</v>
      </c>
      <c r="C205" s="33" t="s">
        <v>534</v>
      </c>
      <c r="D205" t="s">
        <v>350</v>
      </c>
      <c r="E205" s="1">
        <v>21450</v>
      </c>
      <c r="F205" s="1">
        <f t="shared" si="109"/>
        <v>615.62</v>
      </c>
      <c r="G205" s="1">
        <v>0</v>
      </c>
      <c r="H205" s="1">
        <f t="shared" si="110"/>
        <v>652.08000000000004</v>
      </c>
      <c r="I205" s="1">
        <v>417.5</v>
      </c>
      <c r="J205" s="1">
        <f>+F205+G205+H205+I205</f>
        <v>1685.2</v>
      </c>
      <c r="K205" s="1">
        <f t="shared" si="111"/>
        <v>19764.8</v>
      </c>
    </row>
    <row r="206" spans="1:126" x14ac:dyDescent="0.25">
      <c r="A206" s="5" t="s">
        <v>90</v>
      </c>
      <c r="B206" t="s">
        <v>87</v>
      </c>
      <c r="C206" s="33" t="s">
        <v>533</v>
      </c>
      <c r="D206" t="s">
        <v>347</v>
      </c>
      <c r="E206" s="1">
        <v>16500</v>
      </c>
      <c r="F206" s="1">
        <f>E206*0.0287</f>
        <v>473.55</v>
      </c>
      <c r="G206" s="1">
        <v>0</v>
      </c>
      <c r="H206" s="1">
        <f>E206*0.0304</f>
        <v>501.6</v>
      </c>
      <c r="I206" s="1">
        <v>427</v>
      </c>
      <c r="J206" s="1">
        <f>+F206+G206+H206+I206</f>
        <v>1402.15</v>
      </c>
      <c r="K206" s="1">
        <f>+E206-J206</f>
        <v>15097.85</v>
      </c>
    </row>
    <row r="207" spans="1:126" x14ac:dyDescent="0.25">
      <c r="A207" s="5" t="s">
        <v>441</v>
      </c>
      <c r="B207" s="21" t="s">
        <v>87</v>
      </c>
      <c r="C207" s="33" t="s">
        <v>533</v>
      </c>
      <c r="D207" s="20" t="s">
        <v>350</v>
      </c>
      <c r="E207" s="1">
        <v>16500</v>
      </c>
      <c r="F207" s="1">
        <f t="shared" si="109"/>
        <v>473.55</v>
      </c>
      <c r="G207" s="1">
        <v>0</v>
      </c>
      <c r="H207" s="1">
        <f t="shared" si="110"/>
        <v>501.6</v>
      </c>
      <c r="I207" s="1">
        <v>25</v>
      </c>
      <c r="J207" s="1">
        <f>+F207+G207+H207+I207</f>
        <v>1000.15</v>
      </c>
      <c r="K207" s="1">
        <f>E207-J207</f>
        <v>15499.85</v>
      </c>
    </row>
    <row r="208" spans="1:126" x14ac:dyDescent="0.25">
      <c r="A208" s="5" t="s">
        <v>453</v>
      </c>
      <c r="B208" s="21" t="s">
        <v>105</v>
      </c>
      <c r="C208" s="33" t="s">
        <v>534</v>
      </c>
      <c r="D208" s="20" t="s">
        <v>350</v>
      </c>
      <c r="E208" s="1">
        <v>22000</v>
      </c>
      <c r="F208" s="1">
        <f t="shared" si="109"/>
        <v>631.4</v>
      </c>
      <c r="G208" s="1">
        <v>0</v>
      </c>
      <c r="H208" s="1">
        <f t="shared" si="110"/>
        <v>668.8</v>
      </c>
      <c r="I208" s="1">
        <v>25</v>
      </c>
      <c r="J208" s="1">
        <f>+F208+G208+H208+I208</f>
        <v>1325.2</v>
      </c>
      <c r="K208" s="1">
        <f>E208-J208</f>
        <v>20674.8</v>
      </c>
    </row>
    <row r="209" spans="1:126" x14ac:dyDescent="0.25">
      <c r="A209" s="5" t="s">
        <v>485</v>
      </c>
      <c r="B209" s="21" t="s">
        <v>486</v>
      </c>
      <c r="C209" s="33" t="s">
        <v>534</v>
      </c>
      <c r="D209" s="20" t="s">
        <v>350</v>
      </c>
      <c r="E209" s="1">
        <v>32000</v>
      </c>
      <c r="F209" s="1">
        <f t="shared" ref="F209" si="113">E209*0.0287</f>
        <v>918.4</v>
      </c>
      <c r="G209" s="1">
        <v>0</v>
      </c>
      <c r="H209" s="1">
        <f t="shared" ref="H209" si="114">E209*0.0304</f>
        <v>972.8</v>
      </c>
      <c r="I209" s="1">
        <v>25</v>
      </c>
      <c r="J209" s="1">
        <f>+F209+G209+H209+I209</f>
        <v>1916.2</v>
      </c>
      <c r="K209" s="1">
        <f>E209-J209</f>
        <v>30083.8</v>
      </c>
    </row>
    <row r="210" spans="1:126" x14ac:dyDescent="0.25">
      <c r="A210" s="5" t="s">
        <v>91</v>
      </c>
      <c r="B210" t="s">
        <v>92</v>
      </c>
      <c r="C210" s="33" t="s">
        <v>533</v>
      </c>
      <c r="D210" t="s">
        <v>347</v>
      </c>
      <c r="E210" s="1">
        <v>47000</v>
      </c>
      <c r="F210" s="1">
        <f t="shared" si="109"/>
        <v>1348.9</v>
      </c>
      <c r="G210" s="1">
        <v>1430.6</v>
      </c>
      <c r="H210" s="1">
        <f t="shared" si="110"/>
        <v>1428.8</v>
      </c>
      <c r="I210" s="1">
        <v>287</v>
      </c>
      <c r="J210" s="1">
        <f t="shared" si="112"/>
        <v>4495.3</v>
      </c>
      <c r="K210" s="1">
        <f t="shared" si="111"/>
        <v>42504.7</v>
      </c>
    </row>
    <row r="211" spans="1:126" x14ac:dyDescent="0.25">
      <c r="A211" s="5" t="s">
        <v>93</v>
      </c>
      <c r="B211" t="s">
        <v>94</v>
      </c>
      <c r="C211" s="33" t="s">
        <v>534</v>
      </c>
      <c r="D211" t="s">
        <v>350</v>
      </c>
      <c r="E211" s="1">
        <v>15400</v>
      </c>
      <c r="F211" s="1">
        <f t="shared" si="109"/>
        <v>441.98</v>
      </c>
      <c r="G211" s="1">
        <v>0</v>
      </c>
      <c r="H211" s="1">
        <f t="shared" si="110"/>
        <v>468.16</v>
      </c>
      <c r="I211" s="1">
        <v>287</v>
      </c>
      <c r="J211" s="1">
        <f t="shared" si="112"/>
        <v>1197.1400000000001</v>
      </c>
      <c r="K211" s="1">
        <f t="shared" si="111"/>
        <v>14202.86</v>
      </c>
    </row>
    <row r="212" spans="1:126" x14ac:dyDescent="0.25">
      <c r="A212" s="5" t="s">
        <v>283</v>
      </c>
      <c r="B212" t="s">
        <v>22</v>
      </c>
      <c r="C212" s="33" t="s">
        <v>533</v>
      </c>
      <c r="D212" t="s">
        <v>350</v>
      </c>
      <c r="E212" s="1">
        <v>23000</v>
      </c>
      <c r="F212" s="1">
        <f>E212*0.0287</f>
        <v>660.1</v>
      </c>
      <c r="G212" s="1">
        <v>0</v>
      </c>
      <c r="H212" s="1">
        <f>E212*0.0304</f>
        <v>699.2</v>
      </c>
      <c r="I212" s="1">
        <v>277.5</v>
      </c>
      <c r="J212" s="1">
        <f t="shared" ref="J212" si="115">F212+G212+H212+I212</f>
        <v>1636.8</v>
      </c>
      <c r="K212" s="1">
        <f t="shared" ref="K212" si="116">E212-J212</f>
        <v>21363.200000000001</v>
      </c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</row>
    <row r="213" spans="1:126" x14ac:dyDescent="0.25">
      <c r="A213" s="5" t="s">
        <v>487</v>
      </c>
      <c r="B213" t="s">
        <v>488</v>
      </c>
      <c r="C213" s="33" t="s">
        <v>534</v>
      </c>
      <c r="D213" t="s">
        <v>350</v>
      </c>
      <c r="E213" s="1">
        <v>15400</v>
      </c>
      <c r="F213" s="1">
        <f>E213*0.0287</f>
        <v>441.98</v>
      </c>
      <c r="G213" s="1">
        <v>0</v>
      </c>
      <c r="H213" s="1">
        <f>E213*0.0304</f>
        <v>468.16</v>
      </c>
      <c r="I213" s="1">
        <v>213.8</v>
      </c>
      <c r="J213" s="1">
        <v>935.14</v>
      </c>
      <c r="K213" s="1">
        <f t="shared" ref="K213" si="117">E213-J213</f>
        <v>14464.86</v>
      </c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</row>
    <row r="214" spans="1:126" x14ac:dyDescent="0.25">
      <c r="A214" s="5" t="s">
        <v>95</v>
      </c>
      <c r="B214" t="s">
        <v>87</v>
      </c>
      <c r="C214" s="33" t="s">
        <v>533</v>
      </c>
      <c r="D214" t="s">
        <v>350</v>
      </c>
      <c r="E214" s="1">
        <v>11209</v>
      </c>
      <c r="F214" s="1">
        <f t="shared" si="109"/>
        <v>321.7</v>
      </c>
      <c r="G214" s="1">
        <v>0</v>
      </c>
      <c r="H214" s="1">
        <f t="shared" si="110"/>
        <v>340.75</v>
      </c>
      <c r="I214" s="1">
        <v>75</v>
      </c>
      <c r="J214" s="1">
        <f t="shared" si="112"/>
        <v>737.45</v>
      </c>
      <c r="K214" s="1">
        <f t="shared" si="111"/>
        <v>10471.549999999999</v>
      </c>
    </row>
    <row r="215" spans="1:126" x14ac:dyDescent="0.25">
      <c r="A215" s="5" t="s">
        <v>96</v>
      </c>
      <c r="B215" t="s">
        <v>22</v>
      </c>
      <c r="C215" s="33" t="s">
        <v>533</v>
      </c>
      <c r="D215" t="s">
        <v>347</v>
      </c>
      <c r="E215" s="1">
        <v>26250</v>
      </c>
      <c r="F215" s="1">
        <f t="shared" si="109"/>
        <v>753.38</v>
      </c>
      <c r="G215" s="1">
        <v>0</v>
      </c>
      <c r="H215" s="1">
        <f t="shared" si="110"/>
        <v>798</v>
      </c>
      <c r="I215" s="1">
        <v>307</v>
      </c>
      <c r="J215" s="1">
        <f t="shared" si="112"/>
        <v>1858.38</v>
      </c>
      <c r="K215" s="1">
        <f t="shared" si="111"/>
        <v>24391.62</v>
      </c>
    </row>
    <row r="216" spans="1:126" x14ac:dyDescent="0.25">
      <c r="A216" s="5" t="s">
        <v>374</v>
      </c>
      <c r="B216" t="s">
        <v>375</v>
      </c>
      <c r="C216" s="33" t="s">
        <v>534</v>
      </c>
      <c r="D216" t="s">
        <v>350</v>
      </c>
      <c r="E216" s="1">
        <v>23100</v>
      </c>
      <c r="F216" s="1">
        <f t="shared" si="109"/>
        <v>662.97</v>
      </c>
      <c r="G216" s="1">
        <v>0</v>
      </c>
      <c r="H216" s="1">
        <f t="shared" si="110"/>
        <v>702.24</v>
      </c>
      <c r="I216" s="1">
        <v>991.67</v>
      </c>
      <c r="J216" s="1">
        <f t="shared" si="112"/>
        <v>2356.88</v>
      </c>
      <c r="K216" s="1">
        <f t="shared" si="111"/>
        <v>20743.12</v>
      </c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</row>
    <row r="217" spans="1:126" x14ac:dyDescent="0.25">
      <c r="A217" s="5" t="s">
        <v>97</v>
      </c>
      <c r="B217" t="s">
        <v>87</v>
      </c>
      <c r="C217" s="33" t="s">
        <v>533</v>
      </c>
      <c r="D217" t="s">
        <v>347</v>
      </c>
      <c r="E217" s="1">
        <v>16500</v>
      </c>
      <c r="F217" s="1">
        <f t="shared" si="109"/>
        <v>473.55</v>
      </c>
      <c r="G217" s="1">
        <v>0</v>
      </c>
      <c r="H217" s="1">
        <f t="shared" si="110"/>
        <v>501.6</v>
      </c>
      <c r="I217" s="1">
        <v>25</v>
      </c>
      <c r="J217" s="1">
        <f t="shared" si="112"/>
        <v>1000.15</v>
      </c>
      <c r="K217" s="1">
        <f t="shared" si="111"/>
        <v>15499.85</v>
      </c>
    </row>
    <row r="218" spans="1:126" x14ac:dyDescent="0.25">
      <c r="A218" s="5" t="s">
        <v>98</v>
      </c>
      <c r="B218" t="s">
        <v>87</v>
      </c>
      <c r="C218" s="33" t="s">
        <v>533</v>
      </c>
      <c r="D218" t="s">
        <v>347</v>
      </c>
      <c r="E218" s="1">
        <v>16500</v>
      </c>
      <c r="F218" s="1">
        <f t="shared" si="109"/>
        <v>473.55</v>
      </c>
      <c r="G218" s="1">
        <v>0</v>
      </c>
      <c r="H218" s="1">
        <f t="shared" si="110"/>
        <v>501.6</v>
      </c>
      <c r="I218" s="1">
        <v>377.5</v>
      </c>
      <c r="J218" s="1">
        <f t="shared" si="112"/>
        <v>1352.65</v>
      </c>
      <c r="K218" s="1">
        <f t="shared" si="111"/>
        <v>15147.35</v>
      </c>
    </row>
    <row r="219" spans="1:126" x14ac:dyDescent="0.25">
      <c r="A219" s="5" t="s">
        <v>99</v>
      </c>
      <c r="B219" t="s">
        <v>100</v>
      </c>
      <c r="C219" s="33" t="s">
        <v>534</v>
      </c>
      <c r="D219" t="s">
        <v>347</v>
      </c>
      <c r="E219" s="1">
        <v>23467.5</v>
      </c>
      <c r="F219" s="1">
        <f t="shared" si="109"/>
        <v>673.52</v>
      </c>
      <c r="G219" s="1">
        <v>0</v>
      </c>
      <c r="H219" s="1">
        <f t="shared" si="110"/>
        <v>713.41</v>
      </c>
      <c r="I219" s="1">
        <v>262</v>
      </c>
      <c r="J219" s="1">
        <f t="shared" si="112"/>
        <v>1648.93</v>
      </c>
      <c r="K219" s="1">
        <f t="shared" si="111"/>
        <v>21818.57</v>
      </c>
    </row>
    <row r="220" spans="1:126" x14ac:dyDescent="0.25">
      <c r="A220" s="5" t="s">
        <v>101</v>
      </c>
      <c r="B220" t="s">
        <v>18</v>
      </c>
      <c r="C220" s="33" t="s">
        <v>533</v>
      </c>
      <c r="D220" t="s">
        <v>350</v>
      </c>
      <c r="E220" s="1">
        <v>22312.5</v>
      </c>
      <c r="F220" s="1">
        <f t="shared" si="109"/>
        <v>640.37</v>
      </c>
      <c r="G220" s="1">
        <v>0</v>
      </c>
      <c r="H220" s="1">
        <f t="shared" si="110"/>
        <v>678.3</v>
      </c>
      <c r="I220" s="1">
        <v>287</v>
      </c>
      <c r="J220" s="1">
        <f t="shared" si="112"/>
        <v>1605.67</v>
      </c>
      <c r="K220" s="1">
        <f t="shared" si="111"/>
        <v>20706.830000000002</v>
      </c>
    </row>
    <row r="221" spans="1:126" x14ac:dyDescent="0.25">
      <c r="A221" s="5" t="s">
        <v>102</v>
      </c>
      <c r="B221" t="s">
        <v>87</v>
      </c>
      <c r="C221" s="33" t="s">
        <v>533</v>
      </c>
      <c r="D221" t="s">
        <v>347</v>
      </c>
      <c r="E221" s="1">
        <v>16280</v>
      </c>
      <c r="F221" s="1">
        <f t="shared" si="109"/>
        <v>467.24</v>
      </c>
      <c r="G221" s="1">
        <v>0</v>
      </c>
      <c r="H221" s="1">
        <f t="shared" si="110"/>
        <v>494.91</v>
      </c>
      <c r="I221" s="1">
        <v>187</v>
      </c>
      <c r="J221" s="1">
        <f t="shared" si="112"/>
        <v>1149.1500000000001</v>
      </c>
      <c r="K221" s="1">
        <f t="shared" si="111"/>
        <v>15130.85</v>
      </c>
    </row>
    <row r="222" spans="1:126" x14ac:dyDescent="0.25">
      <c r="A222" s="5" t="s">
        <v>103</v>
      </c>
      <c r="B222" t="s">
        <v>87</v>
      </c>
      <c r="C222" s="33" t="s">
        <v>533</v>
      </c>
      <c r="D222" t="s">
        <v>350</v>
      </c>
      <c r="E222" s="1">
        <v>16500</v>
      </c>
      <c r="F222" s="1">
        <f t="shared" si="109"/>
        <v>473.55</v>
      </c>
      <c r="G222" s="1">
        <v>0</v>
      </c>
      <c r="H222" s="1">
        <f t="shared" si="110"/>
        <v>501.6</v>
      </c>
      <c r="I222" s="1">
        <v>1070.33</v>
      </c>
      <c r="J222" s="1">
        <v>2045.48</v>
      </c>
      <c r="K222" s="1">
        <f t="shared" si="111"/>
        <v>14454.52</v>
      </c>
    </row>
    <row r="223" spans="1:126" x14ac:dyDescent="0.25">
      <c r="A223" s="5" t="s">
        <v>104</v>
      </c>
      <c r="B223" t="s">
        <v>105</v>
      </c>
      <c r="C223" s="33" t="s">
        <v>534</v>
      </c>
      <c r="D223" t="s">
        <v>350</v>
      </c>
      <c r="E223" s="1">
        <v>22000</v>
      </c>
      <c r="F223" s="1">
        <f t="shared" si="109"/>
        <v>631.4</v>
      </c>
      <c r="G223" s="1">
        <v>0</v>
      </c>
      <c r="H223" s="1">
        <f t="shared" si="110"/>
        <v>668.8</v>
      </c>
      <c r="I223" s="1">
        <v>287</v>
      </c>
      <c r="J223" s="1">
        <f t="shared" si="112"/>
        <v>1587.2</v>
      </c>
      <c r="K223" s="1">
        <f t="shared" si="111"/>
        <v>20412.8</v>
      </c>
    </row>
    <row r="224" spans="1:126" x14ac:dyDescent="0.25">
      <c r="A224" s="5" t="s">
        <v>454</v>
      </c>
      <c r="B224" t="s">
        <v>22</v>
      </c>
      <c r="C224" s="33" t="s">
        <v>533</v>
      </c>
      <c r="D224" t="s">
        <v>347</v>
      </c>
      <c r="E224" s="1">
        <v>36000</v>
      </c>
      <c r="F224" s="1">
        <f>E224*0.0287</f>
        <v>1033.2</v>
      </c>
      <c r="G224" s="1">
        <v>0</v>
      </c>
      <c r="H224" s="1">
        <f>E224*0.0304</f>
        <v>1094.4000000000001</v>
      </c>
      <c r="I224" s="1">
        <v>377.5</v>
      </c>
      <c r="J224" s="1">
        <f>+F224+G224+H224+I224</f>
        <v>2505.1</v>
      </c>
      <c r="K224" s="1">
        <f>+E224-J224</f>
        <v>33494.9</v>
      </c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</row>
    <row r="225" spans="1:126" x14ac:dyDescent="0.25">
      <c r="A225" s="5" t="s">
        <v>380</v>
      </c>
      <c r="B225" t="s">
        <v>105</v>
      </c>
      <c r="C225" s="33" t="s">
        <v>534</v>
      </c>
      <c r="D225" t="s">
        <v>350</v>
      </c>
      <c r="E225" s="1">
        <v>22000</v>
      </c>
      <c r="F225" s="1">
        <f t="shared" si="109"/>
        <v>631.4</v>
      </c>
      <c r="G225" s="1">
        <v>0</v>
      </c>
      <c r="H225" s="1">
        <f t="shared" si="110"/>
        <v>668.8</v>
      </c>
      <c r="I225" s="1">
        <v>25</v>
      </c>
      <c r="J225" s="1">
        <f t="shared" si="112"/>
        <v>1325.2</v>
      </c>
      <c r="K225" s="1">
        <f t="shared" si="111"/>
        <v>20674.8</v>
      </c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</row>
    <row r="226" spans="1:126" x14ac:dyDescent="0.25">
      <c r="A226" s="5" t="s">
        <v>417</v>
      </c>
      <c r="B226" s="11" t="s">
        <v>416</v>
      </c>
      <c r="C226" s="34" t="s">
        <v>534</v>
      </c>
      <c r="D226" s="16" t="s">
        <v>350</v>
      </c>
      <c r="E226" s="1">
        <v>22000</v>
      </c>
      <c r="F226" s="1">
        <f t="shared" si="109"/>
        <v>631.4</v>
      </c>
      <c r="G226" s="1">
        <v>0</v>
      </c>
      <c r="H226" s="1">
        <f t="shared" si="110"/>
        <v>668.8</v>
      </c>
      <c r="I226" s="1">
        <v>205</v>
      </c>
      <c r="J226" s="1">
        <f t="shared" si="112"/>
        <v>1505.2</v>
      </c>
      <c r="K226" s="1">
        <f t="shared" si="111"/>
        <v>20494.8</v>
      </c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x14ac:dyDescent="0.25">
      <c r="A227" s="5" t="s">
        <v>415</v>
      </c>
      <c r="B227" s="11" t="s">
        <v>414</v>
      </c>
      <c r="C227" s="34" t="s">
        <v>534</v>
      </c>
      <c r="D227" s="16" t="s">
        <v>350</v>
      </c>
      <c r="E227" s="1">
        <v>15400</v>
      </c>
      <c r="F227" s="1">
        <f t="shared" si="109"/>
        <v>441.98</v>
      </c>
      <c r="G227" s="1">
        <v>0</v>
      </c>
      <c r="H227" s="1">
        <f t="shared" si="110"/>
        <v>468.16</v>
      </c>
      <c r="I227" s="1">
        <v>187</v>
      </c>
      <c r="J227" s="1">
        <v>1097.1400000000001</v>
      </c>
      <c r="K227" s="1">
        <v>14302.86</v>
      </c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s="14" customFormat="1" x14ac:dyDescent="0.25">
      <c r="A228" s="29" t="s">
        <v>431</v>
      </c>
      <c r="B228" s="17" t="s">
        <v>87</v>
      </c>
      <c r="C228" s="38" t="s">
        <v>533</v>
      </c>
      <c r="D228" s="19" t="s">
        <v>350</v>
      </c>
      <c r="E228" s="1">
        <v>16500</v>
      </c>
      <c r="F228" s="1">
        <f t="shared" si="109"/>
        <v>473.55</v>
      </c>
      <c r="G228" s="1">
        <v>0</v>
      </c>
      <c r="H228" s="1">
        <f t="shared" si="110"/>
        <v>501.6</v>
      </c>
      <c r="I228" s="1">
        <v>1848.45</v>
      </c>
      <c r="J228" s="1">
        <f t="shared" si="112"/>
        <v>2823.6</v>
      </c>
      <c r="K228" s="1">
        <f t="shared" si="111"/>
        <v>13676.4</v>
      </c>
    </row>
    <row r="229" spans="1:126" x14ac:dyDescent="0.25">
      <c r="A229" s="28" t="s">
        <v>379</v>
      </c>
      <c r="B229" t="s">
        <v>94</v>
      </c>
      <c r="C229" s="33" t="s">
        <v>534</v>
      </c>
      <c r="D229" t="s">
        <v>350</v>
      </c>
      <c r="E229" s="1">
        <v>14300</v>
      </c>
      <c r="F229" s="1">
        <f t="shared" si="109"/>
        <v>410.41</v>
      </c>
      <c r="G229" s="1">
        <v>0</v>
      </c>
      <c r="H229" s="1">
        <f t="shared" si="110"/>
        <v>434.72</v>
      </c>
      <c r="I229" s="1">
        <v>3337</v>
      </c>
      <c r="J229" s="1">
        <v>4182.13</v>
      </c>
      <c r="K229" s="1">
        <v>10117.870000000001</v>
      </c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28" t="s">
        <v>324</v>
      </c>
      <c r="B230" t="s">
        <v>105</v>
      </c>
      <c r="C230" s="33" t="s">
        <v>534</v>
      </c>
      <c r="D230" t="s">
        <v>350</v>
      </c>
      <c r="E230" s="1">
        <v>22000</v>
      </c>
      <c r="F230" s="1">
        <f>E230*0.0287</f>
        <v>631.4</v>
      </c>
      <c r="G230" s="1">
        <v>0</v>
      </c>
      <c r="H230" s="1">
        <f>E230*0.0304</f>
        <v>668.8</v>
      </c>
      <c r="I230" s="1">
        <v>25</v>
      </c>
      <c r="J230" s="1">
        <f>+F230+G230+H230+I230</f>
        <v>1325.2</v>
      </c>
      <c r="K230" s="1">
        <f>+E230-J230</f>
        <v>20674.8</v>
      </c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A231" s="28" t="s">
        <v>378</v>
      </c>
      <c r="B231" t="s">
        <v>105</v>
      </c>
      <c r="C231" s="33" t="s">
        <v>534</v>
      </c>
      <c r="D231" t="s">
        <v>350</v>
      </c>
      <c r="E231" s="1">
        <v>18370</v>
      </c>
      <c r="F231" s="1">
        <f>E231*0.0287</f>
        <v>527.22</v>
      </c>
      <c r="G231" s="1">
        <v>0</v>
      </c>
      <c r="H231" s="1">
        <v>527.22</v>
      </c>
      <c r="I231" s="1">
        <v>145</v>
      </c>
      <c r="J231" s="1">
        <f>+F231+G231+H231+I231</f>
        <v>1199.44</v>
      </c>
      <c r="K231" s="1">
        <f>+E231-J231</f>
        <v>17170.560000000001</v>
      </c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x14ac:dyDescent="0.25">
      <c r="A232" s="28" t="s">
        <v>539</v>
      </c>
      <c r="B232" t="s">
        <v>540</v>
      </c>
      <c r="C232" s="33" t="s">
        <v>533</v>
      </c>
      <c r="D232" t="s">
        <v>350</v>
      </c>
      <c r="E232" s="1">
        <v>23000</v>
      </c>
      <c r="F232" s="1">
        <f>E232*0.0287</f>
        <v>660.1</v>
      </c>
      <c r="G232" s="1">
        <v>0</v>
      </c>
      <c r="H232" s="1">
        <f>E232*0.0304</f>
        <v>699.2</v>
      </c>
      <c r="I232" s="1">
        <v>25</v>
      </c>
      <c r="J232" s="1">
        <v>1384.3</v>
      </c>
      <c r="K232" s="1">
        <v>21615.7</v>
      </c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28" t="s">
        <v>541</v>
      </c>
      <c r="B233" t="s">
        <v>87</v>
      </c>
      <c r="C233" s="33" t="s">
        <v>533</v>
      </c>
      <c r="D233" t="s">
        <v>350</v>
      </c>
      <c r="E233" s="1">
        <v>16500</v>
      </c>
      <c r="F233" s="1">
        <v>473.55</v>
      </c>
      <c r="G233" s="1">
        <v>0</v>
      </c>
      <c r="H233" s="1">
        <v>501</v>
      </c>
      <c r="I233" s="1">
        <v>25</v>
      </c>
      <c r="J233" s="1">
        <v>1000</v>
      </c>
      <c r="K233" s="1">
        <v>15499.85</v>
      </c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3" t="s">
        <v>13</v>
      </c>
      <c r="B234" s="3">
        <v>32</v>
      </c>
      <c r="C234" s="35"/>
      <c r="D234" s="3"/>
      <c r="E234" s="4">
        <f>SUM(E202:E233)</f>
        <v>665539</v>
      </c>
      <c r="F234" s="4">
        <f>SUM(F202:F232)</f>
        <v>18627.439999999999</v>
      </c>
      <c r="G234" s="4">
        <f>SUM(G202:G233)</f>
        <v>1430.6</v>
      </c>
      <c r="H234" s="4">
        <f>SUM(H202:H232)+H233</f>
        <v>20200.55</v>
      </c>
      <c r="I234" s="4">
        <f>SUM(I202:I233)+I233</f>
        <v>15165.04</v>
      </c>
      <c r="J234" s="4">
        <f>SUM(J202:J231)+J232+J233</f>
        <v>55683.83</v>
      </c>
      <c r="K234" s="4">
        <f>SUM(K202:K231)+K233+K232</f>
        <v>609855.02</v>
      </c>
    </row>
    <row r="236" spans="1:126" x14ac:dyDescent="0.25">
      <c r="A236" s="50" t="s">
        <v>284</v>
      </c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</row>
    <row r="237" spans="1:126" s="14" customFormat="1" x14ac:dyDescent="0.25">
      <c r="A237" s="13" t="s">
        <v>422</v>
      </c>
      <c r="B237" s="17" t="s">
        <v>22</v>
      </c>
      <c r="C237" s="38" t="s">
        <v>533</v>
      </c>
      <c r="D237" t="s">
        <v>350</v>
      </c>
      <c r="E237" s="1">
        <v>33000</v>
      </c>
      <c r="F237" s="1">
        <f t="shared" ref="F237:F239" si="118">E237*0.0287</f>
        <v>947.1</v>
      </c>
      <c r="G237" s="1">
        <v>0</v>
      </c>
      <c r="H237" s="1">
        <f t="shared" ref="H237:H239" si="119">E237*0.0304</f>
        <v>1003.2</v>
      </c>
      <c r="I237" s="1">
        <v>25</v>
      </c>
      <c r="J237" s="1">
        <f>+F237+G237+H237+I237</f>
        <v>1975.3</v>
      </c>
      <c r="K237" s="1">
        <f>+E237-J237</f>
        <v>31024.7</v>
      </c>
    </row>
    <row r="238" spans="1:126" x14ac:dyDescent="0.25">
      <c r="A238" t="s">
        <v>421</v>
      </c>
      <c r="B238" s="18" t="s">
        <v>138</v>
      </c>
      <c r="C238" s="34" t="s">
        <v>533</v>
      </c>
      <c r="D238" t="s">
        <v>350</v>
      </c>
      <c r="E238" s="1">
        <v>56000</v>
      </c>
      <c r="F238" s="1">
        <f t="shared" si="118"/>
        <v>1607.2</v>
      </c>
      <c r="G238" s="1">
        <v>2733.96</v>
      </c>
      <c r="H238" s="1">
        <f t="shared" si="119"/>
        <v>1702.4</v>
      </c>
      <c r="I238" s="1">
        <v>25</v>
      </c>
      <c r="J238" s="1">
        <v>9068.56</v>
      </c>
      <c r="K238" s="1">
        <f>+E238-J238</f>
        <v>46931.44</v>
      </c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x14ac:dyDescent="0.25">
      <c r="A239" t="s">
        <v>285</v>
      </c>
      <c r="B239" t="s">
        <v>292</v>
      </c>
      <c r="C239" s="33" t="s">
        <v>533</v>
      </c>
      <c r="D239" t="s">
        <v>350</v>
      </c>
      <c r="E239" s="1">
        <v>44000</v>
      </c>
      <c r="F239" s="1">
        <f t="shared" si="118"/>
        <v>1262.8</v>
      </c>
      <c r="G239" s="1">
        <v>828.67</v>
      </c>
      <c r="H239" s="1">
        <f t="shared" si="119"/>
        <v>1337.6</v>
      </c>
      <c r="I239" s="1">
        <v>1467.62</v>
      </c>
      <c r="J239" s="1">
        <v>6396.69</v>
      </c>
      <c r="K239" s="1">
        <f>E239-J239</f>
        <v>37603.31</v>
      </c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x14ac:dyDescent="0.25">
      <c r="A240" s="3" t="s">
        <v>13</v>
      </c>
      <c r="B240" s="3">
        <v>3</v>
      </c>
      <c r="C240" s="35"/>
      <c r="D240" s="3"/>
      <c r="E240" s="4">
        <f t="shared" ref="E240:K240" si="120">SUM(E237:E239)</f>
        <v>133000</v>
      </c>
      <c r="F240" s="4">
        <f t="shared" si="120"/>
        <v>3817.1</v>
      </c>
      <c r="G240" s="4">
        <f t="shared" si="120"/>
        <v>3562.63</v>
      </c>
      <c r="H240" s="4">
        <f t="shared" si="120"/>
        <v>4043.2</v>
      </c>
      <c r="I240" s="4">
        <f t="shared" si="120"/>
        <v>1517.62</v>
      </c>
      <c r="J240" s="4">
        <f t="shared" si="120"/>
        <v>17440.55</v>
      </c>
      <c r="K240" s="4">
        <f t="shared" si="120"/>
        <v>115559.45</v>
      </c>
    </row>
    <row r="242" spans="1:126" x14ac:dyDescent="0.25">
      <c r="A242" s="49" t="s">
        <v>507</v>
      </c>
      <c r="B242" s="49"/>
      <c r="C242" s="49"/>
      <c r="D242" s="49"/>
      <c r="E242" s="49"/>
      <c r="F242" s="49"/>
      <c r="G242" s="49"/>
      <c r="H242" s="49"/>
      <c r="I242" s="49"/>
      <c r="J242" s="49"/>
      <c r="K242" s="49"/>
    </row>
    <row r="243" spans="1:126" x14ac:dyDescent="0.25">
      <c r="A243" s="17" t="s">
        <v>436</v>
      </c>
      <c r="B243" s="17" t="s">
        <v>18</v>
      </c>
      <c r="C243" s="38" t="s">
        <v>533</v>
      </c>
      <c r="D243" s="22" t="s">
        <v>350</v>
      </c>
      <c r="E243" s="1">
        <v>120000</v>
      </c>
      <c r="F243" s="1">
        <f>E243*0.0287</f>
        <v>3444</v>
      </c>
      <c r="G243" s="1">
        <v>16809.87</v>
      </c>
      <c r="H243" s="1">
        <f>E243*0.0304</f>
        <v>3648</v>
      </c>
      <c r="I243" s="1">
        <v>25</v>
      </c>
      <c r="J243" s="1">
        <v>24096.87</v>
      </c>
      <c r="K243" s="1">
        <f>E243-J243</f>
        <v>95903.13</v>
      </c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x14ac:dyDescent="0.25">
      <c r="A244" t="s">
        <v>306</v>
      </c>
      <c r="B244" t="s">
        <v>305</v>
      </c>
      <c r="C244" s="33" t="s">
        <v>533</v>
      </c>
      <c r="D244" t="s">
        <v>350</v>
      </c>
      <c r="E244" s="1">
        <v>40000</v>
      </c>
      <c r="F244" s="1">
        <f>E244*0.0287</f>
        <v>1148</v>
      </c>
      <c r="G244" s="1">
        <v>442.65</v>
      </c>
      <c r="H244" s="1">
        <f>E244*0.0304</f>
        <v>1216</v>
      </c>
      <c r="I244" s="1">
        <v>187</v>
      </c>
      <c r="J244" s="1">
        <f>F244+G244+H244+I244</f>
        <v>2993.65</v>
      </c>
      <c r="K244" s="1">
        <f>E244-J244</f>
        <v>37006.35</v>
      </c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</row>
    <row r="245" spans="1:126" x14ac:dyDescent="0.25">
      <c r="A245" s="17" t="s">
        <v>449</v>
      </c>
      <c r="B245" s="17" t="s">
        <v>63</v>
      </c>
      <c r="C245" s="38" t="s">
        <v>534</v>
      </c>
      <c r="D245" s="20" t="s">
        <v>350</v>
      </c>
      <c r="E245" s="1">
        <v>50000</v>
      </c>
      <c r="F245" s="1">
        <f>E245*0.0287</f>
        <v>1435</v>
      </c>
      <c r="G245" s="1">
        <v>1854</v>
      </c>
      <c r="H245" s="1">
        <f>E245*0.0304</f>
        <v>1520</v>
      </c>
      <c r="I245" s="1">
        <v>25</v>
      </c>
      <c r="J245" s="1">
        <f>+F245+G245+H245+I245</f>
        <v>4834</v>
      </c>
      <c r="K245" s="1">
        <f>+E245-J245</f>
        <v>45166</v>
      </c>
    </row>
    <row r="246" spans="1:126" x14ac:dyDescent="0.25">
      <c r="A246" t="s">
        <v>304</v>
      </c>
      <c r="B246" t="s">
        <v>20</v>
      </c>
      <c r="C246" s="33" t="s">
        <v>533</v>
      </c>
      <c r="D246" t="s">
        <v>350</v>
      </c>
      <c r="E246" s="1">
        <v>41000</v>
      </c>
      <c r="F246" s="1">
        <f>E246*0.0287</f>
        <v>1176.7</v>
      </c>
      <c r="G246" s="1">
        <v>583.79</v>
      </c>
      <c r="H246" s="1">
        <f>E246*0.0304</f>
        <v>1246.4000000000001</v>
      </c>
      <c r="I246" s="1">
        <v>277.5</v>
      </c>
      <c r="J246" s="1">
        <f>F246+G246+H246+I246</f>
        <v>3284.39</v>
      </c>
      <c r="K246" s="1">
        <f>E246-J246</f>
        <v>37715.61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s="3" t="s">
        <v>13</v>
      </c>
      <c r="B247" s="3">
        <v>4</v>
      </c>
      <c r="C247" s="35"/>
      <c r="D247" s="3"/>
      <c r="E247" s="4">
        <f>SUM(E243:E246)</f>
        <v>251000</v>
      </c>
      <c r="F247" s="4">
        <f t="shared" ref="F247:K247" si="121">SUM(F243:F246)</f>
        <v>7203.7</v>
      </c>
      <c r="G247" s="4">
        <f t="shared" si="121"/>
        <v>19690.310000000001</v>
      </c>
      <c r="H247" s="4">
        <f t="shared" si="121"/>
        <v>7630.4</v>
      </c>
      <c r="I247" s="4">
        <f t="shared" si="121"/>
        <v>514.5</v>
      </c>
      <c r="J247" s="4">
        <f t="shared" si="121"/>
        <v>35208.910000000003</v>
      </c>
      <c r="K247" s="4">
        <f t="shared" si="121"/>
        <v>215791.09</v>
      </c>
    </row>
    <row r="249" spans="1:126" x14ac:dyDescent="0.25">
      <c r="A249" s="49" t="s">
        <v>66</v>
      </c>
      <c r="B249" s="49"/>
      <c r="C249" s="49"/>
      <c r="D249" s="49"/>
      <c r="E249" s="49"/>
      <c r="F249" s="49"/>
      <c r="G249" s="49"/>
      <c r="H249" s="49"/>
      <c r="I249" s="49"/>
      <c r="J249" s="49"/>
      <c r="K249" s="49"/>
    </row>
    <row r="250" spans="1:126" x14ac:dyDescent="0.25">
      <c r="A250" t="s">
        <v>62</v>
      </c>
      <c r="B250" t="s">
        <v>63</v>
      </c>
      <c r="C250" s="33" t="s">
        <v>533</v>
      </c>
      <c r="D250" t="s">
        <v>350</v>
      </c>
      <c r="E250" s="1">
        <v>50000</v>
      </c>
      <c r="F250" s="1">
        <f>E250*0.0287</f>
        <v>1435</v>
      </c>
      <c r="G250" s="1">
        <v>1854</v>
      </c>
      <c r="H250" s="1">
        <f>E250*0.0304</f>
        <v>1520</v>
      </c>
      <c r="I250" s="1">
        <v>295</v>
      </c>
      <c r="J250" s="1">
        <f>F250+G250+H250+I250</f>
        <v>5104</v>
      </c>
      <c r="K250" s="1">
        <f>E250-J250</f>
        <v>44896</v>
      </c>
    </row>
    <row r="251" spans="1:126" s="2" customFormat="1" x14ac:dyDescent="0.25">
      <c r="A251" t="s">
        <v>67</v>
      </c>
      <c r="B251" t="s">
        <v>65</v>
      </c>
      <c r="C251" s="33" t="s">
        <v>533</v>
      </c>
      <c r="D251" t="s">
        <v>347</v>
      </c>
      <c r="E251" s="1">
        <v>36500</v>
      </c>
      <c r="F251" s="1">
        <f>E251*0.0287</f>
        <v>1047.55</v>
      </c>
      <c r="G251" s="1">
        <v>0</v>
      </c>
      <c r="H251" s="1">
        <f>E251*0.0304</f>
        <v>1109.5999999999999</v>
      </c>
      <c r="I251" s="1">
        <v>125</v>
      </c>
      <c r="J251" s="1">
        <f>F251+G251+H251+I251</f>
        <v>2282.15</v>
      </c>
      <c r="K251" s="1">
        <f>E251-J251</f>
        <v>34217.85</v>
      </c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  <c r="BE251" s="6"/>
      <c r="BF251" s="6"/>
      <c r="BG251" s="6"/>
      <c r="BH251" s="6"/>
      <c r="BI251" s="6"/>
      <c r="BJ251" s="6"/>
      <c r="BK251" s="6"/>
      <c r="BL251" s="6"/>
      <c r="BM251" s="6"/>
      <c r="BN251" s="6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</row>
    <row r="252" spans="1:126" x14ac:dyDescent="0.25">
      <c r="A252" s="3" t="s">
        <v>13</v>
      </c>
      <c r="B252" s="3">
        <v>2</v>
      </c>
      <c r="C252" s="35"/>
      <c r="D252" s="3"/>
      <c r="E252" s="4">
        <f>SUM(E250:E251)</f>
        <v>86500</v>
      </c>
      <c r="F252" s="4">
        <f t="shared" ref="F252:K252" si="122">SUM(F250:F251)</f>
        <v>2482.5500000000002</v>
      </c>
      <c r="G252" s="4">
        <f t="shared" si="122"/>
        <v>1854</v>
      </c>
      <c r="H252" s="4">
        <f t="shared" si="122"/>
        <v>2629.6</v>
      </c>
      <c r="I252" s="4">
        <f t="shared" si="122"/>
        <v>420</v>
      </c>
      <c r="J252" s="4">
        <f t="shared" si="122"/>
        <v>7386.15</v>
      </c>
      <c r="K252" s="4">
        <f t="shared" si="122"/>
        <v>79113.850000000006</v>
      </c>
    </row>
    <row r="254" spans="1:126" s="2" customFormat="1" x14ac:dyDescent="0.25">
      <c r="A254" s="49" t="s">
        <v>508</v>
      </c>
      <c r="B254" s="49"/>
      <c r="C254" s="49"/>
      <c r="D254" s="49"/>
      <c r="E254" s="49"/>
      <c r="F254" s="49"/>
      <c r="G254" s="49"/>
      <c r="H254" s="49"/>
      <c r="I254" s="49"/>
      <c r="J254" s="49"/>
      <c r="K254" s="49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</row>
    <row r="255" spans="1:126" s="14" customFormat="1" x14ac:dyDescent="0.25">
      <c r="A255" s="17" t="s">
        <v>426</v>
      </c>
      <c r="B255" s="17" t="s">
        <v>425</v>
      </c>
      <c r="C255" s="38" t="s">
        <v>533</v>
      </c>
      <c r="D255" s="19" t="s">
        <v>350</v>
      </c>
      <c r="E255" s="1">
        <v>77000</v>
      </c>
      <c r="F255" s="1">
        <f>E255*0.0287</f>
        <v>2209.9</v>
      </c>
      <c r="G255" s="1">
        <v>6695.19</v>
      </c>
      <c r="H255" s="1">
        <f>E255*0.0304</f>
        <v>2340.8000000000002</v>
      </c>
      <c r="I255" s="1">
        <v>25</v>
      </c>
      <c r="J255" s="1">
        <f>+F255+G255+H255+I255</f>
        <v>11270.89</v>
      </c>
      <c r="K255" s="1">
        <f>+E255-J255</f>
        <v>65729.11</v>
      </c>
    </row>
    <row r="256" spans="1:126" x14ac:dyDescent="0.25">
      <c r="A256" s="3" t="s">
        <v>13</v>
      </c>
      <c r="B256" s="3">
        <v>1</v>
      </c>
      <c r="C256" s="35"/>
      <c r="D256" s="3"/>
      <c r="E256" s="4">
        <f>SUM(E255)</f>
        <v>77000</v>
      </c>
      <c r="F256" s="4">
        <f t="shared" ref="F256:K256" si="123">SUM(F255)</f>
        <v>2209.9</v>
      </c>
      <c r="G256" s="4">
        <f t="shared" si="123"/>
        <v>6695.19</v>
      </c>
      <c r="H256" s="4">
        <f t="shared" si="123"/>
        <v>2340.8000000000002</v>
      </c>
      <c r="I256" s="4">
        <f t="shared" si="123"/>
        <v>25</v>
      </c>
      <c r="J256" s="4">
        <f t="shared" si="123"/>
        <v>11270.89</v>
      </c>
      <c r="K256" s="4">
        <f t="shared" si="123"/>
        <v>65729.11</v>
      </c>
    </row>
    <row r="258" spans="1:126" x14ac:dyDescent="0.25">
      <c r="A258" s="49" t="s">
        <v>509</v>
      </c>
      <c r="B258" s="49"/>
      <c r="C258" s="49"/>
      <c r="D258" s="49"/>
      <c r="E258" s="49"/>
      <c r="F258" s="49"/>
      <c r="G258" s="49"/>
      <c r="H258" s="49"/>
      <c r="I258" s="49"/>
      <c r="J258" s="49"/>
      <c r="K258" s="49"/>
    </row>
    <row r="259" spans="1:126" x14ac:dyDescent="0.25">
      <c r="A259" t="s">
        <v>60</v>
      </c>
      <c r="B259" t="s">
        <v>61</v>
      </c>
      <c r="C259" s="33" t="s">
        <v>533</v>
      </c>
      <c r="D259" t="s">
        <v>347</v>
      </c>
      <c r="E259" s="1">
        <v>57000</v>
      </c>
      <c r="F259" s="1">
        <f>E259*0.0287</f>
        <v>1635.9</v>
      </c>
      <c r="G259" s="1">
        <v>2684.11</v>
      </c>
      <c r="H259" s="1">
        <f>E259*0.0304</f>
        <v>1732.8</v>
      </c>
      <c r="I259" s="1">
        <v>1687.62</v>
      </c>
      <c r="J259" s="1">
        <f>F259+G259+H259+I259</f>
        <v>7740.43</v>
      </c>
      <c r="K259" s="1">
        <f>E259-J259</f>
        <v>49259.57</v>
      </c>
    </row>
    <row r="260" spans="1:126" x14ac:dyDescent="0.25">
      <c r="A260" t="s">
        <v>64</v>
      </c>
      <c r="B260" t="s">
        <v>65</v>
      </c>
      <c r="C260" s="33" t="s">
        <v>534</v>
      </c>
      <c r="D260" t="s">
        <v>347</v>
      </c>
      <c r="E260" s="1">
        <v>57000</v>
      </c>
      <c r="F260" s="1">
        <f t="shared" ref="F260:F261" si="124">E260*0.0287</f>
        <v>1635.9</v>
      </c>
      <c r="G260" s="1">
        <v>0</v>
      </c>
      <c r="H260" s="1">
        <f t="shared" ref="H260:H261" si="125">E260*0.0304</f>
        <v>1732.8</v>
      </c>
      <c r="I260" s="1">
        <v>277.5</v>
      </c>
      <c r="J260" s="1">
        <v>6568.34</v>
      </c>
      <c r="K260" s="1">
        <f t="shared" ref="K260" si="126">E260-J260</f>
        <v>50431.66</v>
      </c>
    </row>
    <row r="261" spans="1:126" x14ac:dyDescent="0.25">
      <c r="A261" t="s">
        <v>412</v>
      </c>
      <c r="B261" s="11" t="s">
        <v>63</v>
      </c>
      <c r="C261" s="34" t="s">
        <v>534</v>
      </c>
      <c r="D261" s="16" t="s">
        <v>350</v>
      </c>
      <c r="E261" s="1">
        <v>35000</v>
      </c>
      <c r="F261" s="1">
        <f t="shared" si="124"/>
        <v>1004.5</v>
      </c>
      <c r="G261" s="1">
        <v>0</v>
      </c>
      <c r="H261" s="1">
        <f t="shared" si="125"/>
        <v>1064</v>
      </c>
      <c r="I261" s="1">
        <v>25</v>
      </c>
      <c r="J261" s="1">
        <f>+F261+G261+H261+I261</f>
        <v>2093.5</v>
      </c>
      <c r="K261" s="1">
        <f>+E261-J261</f>
        <v>32906.5</v>
      </c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</row>
    <row r="262" spans="1:126" x14ac:dyDescent="0.25">
      <c r="A262" s="17" t="s">
        <v>447</v>
      </c>
      <c r="B262" s="17" t="s">
        <v>448</v>
      </c>
      <c r="C262" s="38" t="s">
        <v>534</v>
      </c>
      <c r="D262" s="20" t="s">
        <v>350</v>
      </c>
      <c r="E262" s="1">
        <v>40000</v>
      </c>
      <c r="F262" s="1">
        <f>E262*0.0287</f>
        <v>1148</v>
      </c>
      <c r="G262" s="1">
        <v>442.65</v>
      </c>
      <c r="H262" s="1">
        <f>E262*0.0304</f>
        <v>1216</v>
      </c>
      <c r="I262" s="1">
        <v>187</v>
      </c>
      <c r="J262" s="1">
        <f>+F262+G262+H262+I262</f>
        <v>2993.65</v>
      </c>
      <c r="K262" s="1">
        <f>+E262-J262</f>
        <v>37006.35</v>
      </c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</row>
    <row r="263" spans="1:126" x14ac:dyDescent="0.25">
      <c r="A263" s="3" t="s">
        <v>13</v>
      </c>
      <c r="B263" s="3">
        <v>4</v>
      </c>
      <c r="C263" s="35"/>
      <c r="D263" s="3"/>
      <c r="E263" s="4">
        <f>SUM(E259:E262)</f>
        <v>189000</v>
      </c>
      <c r="F263" s="4">
        <f t="shared" ref="F263:K263" si="127">SUM(F259:F262)</f>
        <v>5424.3</v>
      </c>
      <c r="G263" s="4">
        <f t="shared" si="127"/>
        <v>3126.76</v>
      </c>
      <c r="H263" s="4">
        <f t="shared" si="127"/>
        <v>5745.6</v>
      </c>
      <c r="I263" s="4">
        <f t="shared" si="127"/>
        <v>2177.12</v>
      </c>
      <c r="J263" s="4">
        <f t="shared" si="127"/>
        <v>19395.919999999998</v>
      </c>
      <c r="K263" s="4">
        <f t="shared" si="127"/>
        <v>169604.08</v>
      </c>
    </row>
    <row r="265" spans="1:126" x14ac:dyDescent="0.25">
      <c r="A265" s="49" t="s">
        <v>510</v>
      </c>
      <c r="B265" s="49"/>
      <c r="C265" s="49"/>
      <c r="D265" s="49"/>
      <c r="E265" s="49"/>
      <c r="F265" s="49"/>
      <c r="G265" s="49"/>
      <c r="H265" s="49"/>
      <c r="I265" s="49"/>
      <c r="J265" s="49"/>
      <c r="K265" s="49"/>
    </row>
    <row r="266" spans="1:126" x14ac:dyDescent="0.25">
      <c r="A266" t="s">
        <v>38</v>
      </c>
      <c r="B266" t="s">
        <v>10</v>
      </c>
      <c r="C266" s="33" t="s">
        <v>534</v>
      </c>
      <c r="D266" t="s">
        <v>347</v>
      </c>
      <c r="E266" s="1">
        <v>34000</v>
      </c>
      <c r="F266" s="1">
        <f t="shared" ref="F266:F267" si="128">E266*0.0287</f>
        <v>975.8</v>
      </c>
      <c r="G266" s="1">
        <v>0</v>
      </c>
      <c r="H266" s="1">
        <f t="shared" ref="H266:H267" si="129">E266*0.0304</f>
        <v>1033.5999999999999</v>
      </c>
      <c r="I266" s="1">
        <v>75</v>
      </c>
      <c r="J266" s="1">
        <f>F266+G266+H266+I266</f>
        <v>2084.4</v>
      </c>
      <c r="K266" s="1">
        <f>E266-J266</f>
        <v>31915.599999999999</v>
      </c>
    </row>
    <row r="267" spans="1:126" x14ac:dyDescent="0.25">
      <c r="A267" t="s">
        <v>377</v>
      </c>
      <c r="B267" t="s">
        <v>24</v>
      </c>
      <c r="C267" s="33" t="s">
        <v>534</v>
      </c>
      <c r="D267" t="s">
        <v>350</v>
      </c>
      <c r="E267" s="1">
        <v>26250</v>
      </c>
      <c r="F267" s="1">
        <f t="shared" si="128"/>
        <v>753.38</v>
      </c>
      <c r="G267" s="1">
        <v>0</v>
      </c>
      <c r="H267" s="1">
        <f t="shared" si="129"/>
        <v>798</v>
      </c>
      <c r="I267" s="1">
        <v>295</v>
      </c>
      <c r="J267" s="1">
        <v>1846.38</v>
      </c>
      <c r="K267" s="1">
        <v>24403.62</v>
      </c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</row>
    <row r="268" spans="1:126" x14ac:dyDescent="0.25">
      <c r="A268" s="3" t="s">
        <v>13</v>
      </c>
      <c r="B268" s="3">
        <v>2</v>
      </c>
      <c r="C268" s="35"/>
      <c r="D268" s="3"/>
      <c r="E268" s="4">
        <f>SUM(E266:E267)</f>
        <v>60250</v>
      </c>
      <c r="F268" s="4">
        <f t="shared" ref="F268:K268" si="130">SUM(F266:F267)</f>
        <v>1729.18</v>
      </c>
      <c r="G268" s="4">
        <f t="shared" si="130"/>
        <v>0</v>
      </c>
      <c r="H268" s="4">
        <f t="shared" si="130"/>
        <v>1831.6</v>
      </c>
      <c r="I268" s="4">
        <f t="shared" si="130"/>
        <v>370</v>
      </c>
      <c r="J268" s="4">
        <f t="shared" si="130"/>
        <v>3930.78</v>
      </c>
      <c r="K268" s="4">
        <f t="shared" si="130"/>
        <v>56319.22</v>
      </c>
    </row>
    <row r="270" spans="1:126" s="2" customFormat="1" x14ac:dyDescent="0.25">
      <c r="A270" s="49" t="s">
        <v>511</v>
      </c>
      <c r="B270" s="49"/>
      <c r="C270" s="49"/>
      <c r="D270" s="49"/>
      <c r="E270" s="49"/>
      <c r="F270" s="49"/>
      <c r="G270" s="49"/>
      <c r="H270" s="49"/>
      <c r="I270" s="49"/>
      <c r="J270" s="49"/>
      <c r="K270" s="49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</row>
    <row r="271" spans="1:126" s="2" customFormat="1" x14ac:dyDescent="0.25">
      <c r="A271" t="s">
        <v>49</v>
      </c>
      <c r="B271" t="s">
        <v>291</v>
      </c>
      <c r="C271" s="33" t="s">
        <v>534</v>
      </c>
      <c r="D271" t="s">
        <v>347</v>
      </c>
      <c r="E271" s="1">
        <v>51000</v>
      </c>
      <c r="F271" s="1">
        <f t="shared" ref="F271:F276" si="131">E271*0.0287</f>
        <v>1463.7</v>
      </c>
      <c r="G271" s="1">
        <v>1816.62</v>
      </c>
      <c r="H271" s="1">
        <f t="shared" ref="H271:H276" si="132">E271*0.0304</f>
        <v>1550.4</v>
      </c>
      <c r="I271" s="1">
        <v>1315.12</v>
      </c>
      <c r="J271" s="1">
        <f t="shared" ref="J271:J275" si="133">F271+G271+H271+I271</f>
        <v>6145.84</v>
      </c>
      <c r="K271" s="1">
        <f t="shared" ref="K271:K275" si="134">E271-J271</f>
        <v>44854.16</v>
      </c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</row>
    <row r="272" spans="1:126" s="2" customFormat="1" x14ac:dyDescent="0.25">
      <c r="A272" t="s">
        <v>442</v>
      </c>
      <c r="B272" s="23" t="s">
        <v>44</v>
      </c>
      <c r="C272" s="33" t="s">
        <v>534</v>
      </c>
      <c r="D272" s="20" t="s">
        <v>350</v>
      </c>
      <c r="E272" s="1">
        <v>19800</v>
      </c>
      <c r="F272" s="1">
        <f>E272*0.0287</f>
        <v>568.26</v>
      </c>
      <c r="G272" s="1">
        <v>0</v>
      </c>
      <c r="H272" s="1">
        <f>E272*0.0304</f>
        <v>601.91999999999996</v>
      </c>
      <c r="I272" s="1">
        <v>25</v>
      </c>
      <c r="J272" s="1">
        <f t="shared" si="133"/>
        <v>1195.18</v>
      </c>
      <c r="K272" s="1">
        <f>E272-J272</f>
        <v>18604.82</v>
      </c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</row>
    <row r="273" spans="1:126" s="2" customFormat="1" x14ac:dyDescent="0.25">
      <c r="A273" t="s">
        <v>443</v>
      </c>
      <c r="B273" s="23" t="s">
        <v>44</v>
      </c>
      <c r="C273" s="33" t="s">
        <v>534</v>
      </c>
      <c r="D273" s="20" t="s">
        <v>350</v>
      </c>
      <c r="E273" s="1">
        <v>19800</v>
      </c>
      <c r="F273" s="1">
        <f>E273*0.0287</f>
        <v>568.26</v>
      </c>
      <c r="G273" s="1">
        <v>0</v>
      </c>
      <c r="H273" s="1">
        <f>E273*0.0304</f>
        <v>601.91999999999996</v>
      </c>
      <c r="I273" s="1">
        <v>187</v>
      </c>
      <c r="J273" s="1">
        <f t="shared" si="133"/>
        <v>1357.18</v>
      </c>
      <c r="K273" s="1">
        <f>E273-J273</f>
        <v>18442.82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s="2" customFormat="1" x14ac:dyDescent="0.25">
      <c r="A274" t="s">
        <v>50</v>
      </c>
      <c r="B274" t="s">
        <v>42</v>
      </c>
      <c r="C274" s="33" t="s">
        <v>534</v>
      </c>
      <c r="D274" t="s">
        <v>347</v>
      </c>
      <c r="E274" s="1">
        <v>41000</v>
      </c>
      <c r="F274" s="1">
        <f t="shared" si="131"/>
        <v>1176.7</v>
      </c>
      <c r="G274" s="1">
        <v>583.79</v>
      </c>
      <c r="H274" s="1">
        <f t="shared" si="132"/>
        <v>1246.4000000000001</v>
      </c>
      <c r="I274" s="1">
        <v>25</v>
      </c>
      <c r="J274" s="1">
        <f t="shared" si="133"/>
        <v>3031.89</v>
      </c>
      <c r="K274" s="1">
        <f t="shared" si="134"/>
        <v>37968.11</v>
      </c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</row>
    <row r="275" spans="1:126" s="2" customFormat="1" x14ac:dyDescent="0.25">
      <c r="A275" t="s">
        <v>51</v>
      </c>
      <c r="B275" t="s">
        <v>42</v>
      </c>
      <c r="C275" s="33" t="s">
        <v>534</v>
      </c>
      <c r="D275" t="s">
        <v>350</v>
      </c>
      <c r="E275" s="1">
        <v>41000</v>
      </c>
      <c r="F275" s="1">
        <f t="shared" si="131"/>
        <v>1176.7</v>
      </c>
      <c r="G275" s="1">
        <v>583.79</v>
      </c>
      <c r="H275" s="1">
        <f t="shared" si="132"/>
        <v>1246.4000000000001</v>
      </c>
      <c r="I275" s="1">
        <v>195</v>
      </c>
      <c r="J275" s="1">
        <f t="shared" si="133"/>
        <v>3201.89</v>
      </c>
      <c r="K275" s="1">
        <f t="shared" si="134"/>
        <v>37798.11</v>
      </c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</row>
    <row r="276" spans="1:126" x14ac:dyDescent="0.25">
      <c r="A276" t="s">
        <v>322</v>
      </c>
      <c r="B276" t="s">
        <v>44</v>
      </c>
      <c r="C276" s="33" t="s">
        <v>534</v>
      </c>
      <c r="D276" t="s">
        <v>350</v>
      </c>
      <c r="E276" s="1">
        <v>32000</v>
      </c>
      <c r="F276" s="1">
        <f t="shared" si="131"/>
        <v>918.4</v>
      </c>
      <c r="G276" s="1">
        <v>0</v>
      </c>
      <c r="H276" s="1">
        <f t="shared" si="132"/>
        <v>972.8</v>
      </c>
      <c r="I276" s="1">
        <v>277.5</v>
      </c>
      <c r="J276" s="1">
        <v>2746.9</v>
      </c>
      <c r="K276" s="1">
        <f>E276-J276</f>
        <v>29253.1</v>
      </c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</row>
    <row r="277" spans="1:126" x14ac:dyDescent="0.25">
      <c r="A277" s="3" t="s">
        <v>13</v>
      </c>
      <c r="B277" s="3">
        <v>6</v>
      </c>
      <c r="C277" s="35"/>
      <c r="D277" s="3"/>
      <c r="E277" s="4">
        <f>SUM(E271:E276)</f>
        <v>204600</v>
      </c>
      <c r="F277" s="4">
        <f t="shared" ref="F277:K277" si="135">SUM(F271:F276)</f>
        <v>5872.02</v>
      </c>
      <c r="G277" s="4">
        <f t="shared" si="135"/>
        <v>2984.2</v>
      </c>
      <c r="H277" s="4">
        <f t="shared" si="135"/>
        <v>6219.84</v>
      </c>
      <c r="I277" s="4">
        <f t="shared" si="135"/>
        <v>2024.62</v>
      </c>
      <c r="J277" s="4">
        <f t="shared" si="135"/>
        <v>17678.88</v>
      </c>
      <c r="K277" s="4">
        <f t="shared" si="135"/>
        <v>186921.12</v>
      </c>
    </row>
    <row r="279" spans="1:126" s="2" customFormat="1" x14ac:dyDescent="0.25">
      <c r="A279" s="49" t="s">
        <v>512</v>
      </c>
      <c r="B279" s="49"/>
      <c r="C279" s="49"/>
      <c r="D279" s="49"/>
      <c r="E279" s="49"/>
      <c r="F279" s="49"/>
      <c r="G279" s="49"/>
      <c r="H279" s="49"/>
      <c r="I279" s="49"/>
      <c r="J279" s="49"/>
      <c r="K279" s="49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</row>
    <row r="280" spans="1:126" x14ac:dyDescent="0.25">
      <c r="A280" t="s">
        <v>321</v>
      </c>
      <c r="B280" t="s">
        <v>44</v>
      </c>
      <c r="C280" s="33" t="s">
        <v>534</v>
      </c>
      <c r="D280" t="s">
        <v>350</v>
      </c>
      <c r="E280" s="1">
        <v>41000</v>
      </c>
      <c r="F280" s="1">
        <f>E280*0.0287</f>
        <v>1176.7</v>
      </c>
      <c r="G280" s="1">
        <v>405.27</v>
      </c>
      <c r="H280" s="1">
        <f>E280*0.0304</f>
        <v>1246.4000000000001</v>
      </c>
      <c r="I280" s="1">
        <v>1215.1199999999999</v>
      </c>
      <c r="J280" s="1">
        <f>F280+G280+H280+I280</f>
        <v>4043.49</v>
      </c>
      <c r="K280" s="1">
        <f>E280-J280</f>
        <v>36956.51</v>
      </c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</row>
    <row r="281" spans="1:126" x14ac:dyDescent="0.25">
      <c r="A281" t="s">
        <v>440</v>
      </c>
      <c r="B281" s="18" t="s">
        <v>439</v>
      </c>
      <c r="C281" s="34" t="s">
        <v>534</v>
      </c>
      <c r="D281" s="16" t="s">
        <v>350</v>
      </c>
      <c r="E281" s="1">
        <v>90000</v>
      </c>
      <c r="F281" s="1">
        <f>E281*0.0287</f>
        <v>2583</v>
      </c>
      <c r="G281" s="1">
        <v>9753.1200000000008</v>
      </c>
      <c r="H281" s="1">
        <f>E281*0.0304</f>
        <v>2736</v>
      </c>
      <c r="I281" s="1">
        <v>195</v>
      </c>
      <c r="J281" s="1">
        <f t="shared" ref="J281" si="136">F281+G281+H281+I281</f>
        <v>15267.12</v>
      </c>
      <c r="K281" s="1">
        <f>E281-J281</f>
        <v>74732.88</v>
      </c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</row>
    <row r="282" spans="1:126" x14ac:dyDescent="0.25">
      <c r="A282" t="s">
        <v>545</v>
      </c>
      <c r="B282" s="18" t="s">
        <v>18</v>
      </c>
      <c r="C282" s="34" t="s">
        <v>534</v>
      </c>
      <c r="D282" s="16" t="s">
        <v>350</v>
      </c>
      <c r="E282" s="1">
        <v>115000</v>
      </c>
      <c r="F282" s="1">
        <v>3330.5</v>
      </c>
      <c r="G282" s="1">
        <v>15038.68</v>
      </c>
      <c r="H282" s="1">
        <v>3496</v>
      </c>
      <c r="I282" s="1">
        <v>2657.74</v>
      </c>
      <c r="J282" s="1">
        <v>24492.92</v>
      </c>
      <c r="K282" s="1">
        <v>90507.08</v>
      </c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</row>
    <row r="283" spans="1:126" s="2" customFormat="1" x14ac:dyDescent="0.25">
      <c r="A283" s="3" t="s">
        <v>13</v>
      </c>
      <c r="B283" s="3">
        <v>3</v>
      </c>
      <c r="C283" s="35"/>
      <c r="D283" s="3"/>
      <c r="E283" s="4">
        <f t="shared" ref="E283:K283" si="137">SUM(E280:E281)</f>
        <v>131000</v>
      </c>
      <c r="F283" s="4">
        <f t="shared" si="137"/>
        <v>3759.7</v>
      </c>
      <c r="G283" s="4">
        <f t="shared" si="137"/>
        <v>10158.39</v>
      </c>
      <c r="H283" s="4">
        <f t="shared" si="137"/>
        <v>3982.4</v>
      </c>
      <c r="I283" s="4">
        <f t="shared" si="137"/>
        <v>1410.12</v>
      </c>
      <c r="J283" s="4">
        <f t="shared" si="137"/>
        <v>19310.61</v>
      </c>
      <c r="K283" s="4">
        <f t="shared" si="137"/>
        <v>111689.39</v>
      </c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</row>
    <row r="285" spans="1:126" x14ac:dyDescent="0.25">
      <c r="A285" s="49" t="s">
        <v>513</v>
      </c>
      <c r="B285" s="49"/>
      <c r="C285" s="49"/>
      <c r="D285" s="49"/>
      <c r="E285" s="49"/>
      <c r="F285" s="49"/>
      <c r="G285" s="49"/>
      <c r="H285" s="49"/>
      <c r="I285" s="49"/>
      <c r="J285" s="49"/>
      <c r="K285" s="49"/>
    </row>
    <row r="286" spans="1:126" s="26" customFormat="1" x14ac:dyDescent="0.25">
      <c r="A286" s="45" t="s">
        <v>47</v>
      </c>
      <c r="B286" s="45" t="s">
        <v>48</v>
      </c>
      <c r="C286" s="46" t="s">
        <v>534</v>
      </c>
      <c r="D286" s="45" t="s">
        <v>350</v>
      </c>
      <c r="E286" s="47">
        <v>91000</v>
      </c>
      <c r="F286" s="47">
        <f>E286*0.0287</f>
        <v>2611.6999999999998</v>
      </c>
      <c r="G286" s="47">
        <v>9988.34</v>
      </c>
      <c r="H286" s="47">
        <f>E286*0.0304</f>
        <v>2766.4</v>
      </c>
      <c r="I286" s="47">
        <v>25</v>
      </c>
      <c r="J286" s="47">
        <f>F286+G286+H286+I286</f>
        <v>15391.44</v>
      </c>
      <c r="K286" s="47">
        <f>E286-J286</f>
        <v>75608.56</v>
      </c>
    </row>
    <row r="287" spans="1:126" s="2" customFormat="1" x14ac:dyDescent="0.25">
      <c r="A287" s="3" t="s">
        <v>13</v>
      </c>
      <c r="B287" s="3">
        <v>2</v>
      </c>
      <c r="C287" s="35"/>
      <c r="D287" s="3"/>
      <c r="E287" s="4">
        <f t="shared" ref="E287:K287" si="138">SUM(E286:E286)</f>
        <v>91000</v>
      </c>
      <c r="F287" s="4">
        <f t="shared" si="138"/>
        <v>2611.6999999999998</v>
      </c>
      <c r="G287" s="4">
        <f t="shared" si="138"/>
        <v>9988.34</v>
      </c>
      <c r="H287" s="4">
        <f t="shared" si="138"/>
        <v>2766.4</v>
      </c>
      <c r="I287" s="4">
        <f t="shared" si="138"/>
        <v>25</v>
      </c>
      <c r="J287" s="4">
        <f t="shared" si="138"/>
        <v>15391.44</v>
      </c>
      <c r="K287" s="4">
        <f t="shared" si="138"/>
        <v>75608.56</v>
      </c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</row>
    <row r="289" spans="1:126" x14ac:dyDescent="0.25">
      <c r="A289" s="49" t="s">
        <v>514</v>
      </c>
      <c r="B289" s="49"/>
      <c r="C289" s="49"/>
      <c r="D289" s="49"/>
      <c r="E289" s="49"/>
      <c r="F289" s="49"/>
      <c r="G289" s="49"/>
      <c r="H289" s="49"/>
      <c r="I289" s="49"/>
      <c r="J289" s="49"/>
      <c r="K289" s="49"/>
    </row>
    <row r="290" spans="1:126" x14ac:dyDescent="0.25">
      <c r="A290" s="5" t="s">
        <v>39</v>
      </c>
      <c r="B290" t="s">
        <v>40</v>
      </c>
      <c r="C290" s="33" t="s">
        <v>534</v>
      </c>
      <c r="D290" t="s">
        <v>347</v>
      </c>
      <c r="E290" s="1">
        <v>91000</v>
      </c>
      <c r="F290" s="1">
        <f>E290*0.0287</f>
        <v>2611.6999999999998</v>
      </c>
      <c r="G290" s="1">
        <v>2766.4</v>
      </c>
      <c r="H290" s="1">
        <v>2766.4</v>
      </c>
      <c r="I290" s="1">
        <v>2757.74</v>
      </c>
      <c r="J290" s="1">
        <v>17529.12</v>
      </c>
      <c r="K290" s="1">
        <f t="shared" ref="K290:K294" si="139">E290-J290</f>
        <v>73470.880000000005</v>
      </c>
    </row>
    <row r="291" spans="1:126" x14ac:dyDescent="0.25">
      <c r="A291" s="30" t="s">
        <v>41</v>
      </c>
      <c r="B291" t="s">
        <v>46</v>
      </c>
      <c r="C291" s="33" t="s">
        <v>534</v>
      </c>
      <c r="D291" t="s">
        <v>347</v>
      </c>
      <c r="E291" s="1">
        <v>45000</v>
      </c>
      <c r="F291" s="1">
        <f t="shared" ref="F291:F292" si="140">E291*0.0287</f>
        <v>1291.5</v>
      </c>
      <c r="G291" s="1">
        <v>1291.5</v>
      </c>
      <c r="H291" s="1">
        <v>1368</v>
      </c>
      <c r="I291" s="1">
        <v>1215.1199999999999</v>
      </c>
      <c r="J291" s="1">
        <v>4844.43</v>
      </c>
      <c r="K291" s="1">
        <v>40155.57</v>
      </c>
    </row>
    <row r="292" spans="1:126" x14ac:dyDescent="0.25">
      <c r="A292" s="5" t="s">
        <v>43</v>
      </c>
      <c r="B292" t="s">
        <v>44</v>
      </c>
      <c r="C292" s="33" t="s">
        <v>534</v>
      </c>
      <c r="D292" t="s">
        <v>347</v>
      </c>
      <c r="E292" s="1">
        <v>45000</v>
      </c>
      <c r="F292" s="1">
        <f t="shared" si="140"/>
        <v>1291.5</v>
      </c>
      <c r="G292" s="1">
        <v>1148.33</v>
      </c>
      <c r="H292" s="1">
        <f t="shared" ref="H292:H294" si="141">E292*0.0304</f>
        <v>1368</v>
      </c>
      <c r="I292" s="1">
        <v>1209</v>
      </c>
      <c r="J292" s="1">
        <v>5016.83</v>
      </c>
      <c r="K292" s="1">
        <v>39983.17</v>
      </c>
    </row>
    <row r="293" spans="1:126" x14ac:dyDescent="0.25">
      <c r="A293" s="5" t="s">
        <v>411</v>
      </c>
      <c r="B293" s="11" t="s">
        <v>433</v>
      </c>
      <c r="C293" s="34" t="s">
        <v>534</v>
      </c>
      <c r="D293" s="16" t="s">
        <v>350</v>
      </c>
      <c r="E293" s="1">
        <v>30000</v>
      </c>
      <c r="F293" s="1">
        <f>E293*0.0287</f>
        <v>861</v>
      </c>
      <c r="G293" s="1">
        <v>0</v>
      </c>
      <c r="H293" s="1">
        <f>E293*0.0304</f>
        <v>912</v>
      </c>
      <c r="I293" s="1">
        <v>1131</v>
      </c>
      <c r="J293" s="1">
        <f t="shared" ref="J293:J294" si="142">F293+G293+H293+I293</f>
        <v>2904</v>
      </c>
      <c r="K293" s="1">
        <f t="shared" si="139"/>
        <v>27096</v>
      </c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</row>
    <row r="294" spans="1:126" s="2" customFormat="1" x14ac:dyDescent="0.25">
      <c r="A294" t="s">
        <v>45</v>
      </c>
      <c r="B294" t="s">
        <v>46</v>
      </c>
      <c r="C294" s="33" t="s">
        <v>534</v>
      </c>
      <c r="D294" t="s">
        <v>350</v>
      </c>
      <c r="E294" s="1">
        <v>45000</v>
      </c>
      <c r="F294" s="1">
        <v>1291.5</v>
      </c>
      <c r="G294" s="1">
        <v>1148.33</v>
      </c>
      <c r="H294" s="1">
        <f t="shared" si="141"/>
        <v>1368</v>
      </c>
      <c r="I294" s="1">
        <v>25</v>
      </c>
      <c r="J294" s="1">
        <f t="shared" si="142"/>
        <v>3832.83</v>
      </c>
      <c r="K294" s="1">
        <f t="shared" si="139"/>
        <v>41167.17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</row>
    <row r="295" spans="1:126" s="2" customFormat="1" x14ac:dyDescent="0.25">
      <c r="A295" s="3" t="s">
        <v>13</v>
      </c>
      <c r="B295" s="3">
        <v>5</v>
      </c>
      <c r="C295" s="35"/>
      <c r="D295" s="3"/>
      <c r="E295" s="4">
        <f>SUM(E290:E294)</f>
        <v>256000</v>
      </c>
      <c r="F295" s="4">
        <f t="shared" ref="F295:K295" si="143">SUM(F290:F294)</f>
        <v>7347.2</v>
      </c>
      <c r="G295" s="4">
        <f t="shared" si="143"/>
        <v>6354.56</v>
      </c>
      <c r="H295" s="4">
        <f t="shared" si="143"/>
        <v>7782.4</v>
      </c>
      <c r="I295" s="4">
        <f t="shared" si="143"/>
        <v>6337.86</v>
      </c>
      <c r="J295" s="4">
        <f t="shared" si="143"/>
        <v>34127.21</v>
      </c>
      <c r="K295" s="4">
        <f t="shared" si="143"/>
        <v>221872.79</v>
      </c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</row>
    <row r="296" spans="1:126" s="2" customFormat="1" x14ac:dyDescent="0.25">
      <c r="A296"/>
      <c r="B296"/>
      <c r="C296" s="33"/>
      <c r="D296"/>
      <c r="E296" s="1"/>
      <c r="F296" s="1"/>
      <c r="G296" s="1"/>
      <c r="H296" s="1"/>
      <c r="I296" s="1"/>
      <c r="J296" s="1"/>
      <c r="K296" s="1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</row>
    <row r="297" spans="1:126" s="2" customFormat="1" x14ac:dyDescent="0.25">
      <c r="A297" s="49" t="s">
        <v>515</v>
      </c>
      <c r="B297" s="49"/>
      <c r="C297" s="49"/>
      <c r="D297" s="49"/>
      <c r="E297" s="49"/>
      <c r="F297" s="49"/>
      <c r="G297" s="49"/>
      <c r="H297" s="49"/>
      <c r="I297" s="49"/>
      <c r="J297" s="49"/>
      <c r="K297" s="49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</row>
    <row r="298" spans="1:126" s="14" customFormat="1" x14ac:dyDescent="0.25">
      <c r="A298" s="17" t="s">
        <v>52</v>
      </c>
      <c r="B298" s="17" t="s">
        <v>424</v>
      </c>
      <c r="C298" s="38" t="s">
        <v>534</v>
      </c>
      <c r="D298" s="19" t="s">
        <v>350</v>
      </c>
      <c r="E298" s="1">
        <v>81000</v>
      </c>
      <c r="F298" s="1">
        <f>E298*0.0287</f>
        <v>2324.6999999999998</v>
      </c>
      <c r="G298" s="1">
        <v>7041.03</v>
      </c>
      <c r="H298" s="1">
        <f>E298*0.0304</f>
        <v>2462.4</v>
      </c>
      <c r="I298" s="1">
        <v>2575.2399999999998</v>
      </c>
      <c r="J298" s="1">
        <f>F298+G298+H298+I298</f>
        <v>14403.37</v>
      </c>
      <c r="K298" s="1">
        <f>E298-J298</f>
        <v>66596.63</v>
      </c>
    </row>
    <row r="299" spans="1:126" x14ac:dyDescent="0.25">
      <c r="A299" t="s">
        <v>165</v>
      </c>
      <c r="B299" t="s">
        <v>24</v>
      </c>
      <c r="C299" s="33" t="s">
        <v>533</v>
      </c>
      <c r="D299" t="s">
        <v>347</v>
      </c>
      <c r="E299" s="1">
        <v>26250</v>
      </c>
      <c r="F299" s="1">
        <f>E299*0.0287</f>
        <v>753.38</v>
      </c>
      <c r="G299" s="1">
        <v>0</v>
      </c>
      <c r="H299" s="1">
        <f>E299*0.0304</f>
        <v>798</v>
      </c>
      <c r="I299" s="1">
        <v>5984.81</v>
      </c>
      <c r="J299" s="1">
        <f t="shared" ref="J299:J305" si="144">F299+G299+H299+I299</f>
        <v>7536.19</v>
      </c>
      <c r="K299" s="1">
        <v>18713.810000000001</v>
      </c>
    </row>
    <row r="300" spans="1:126" x14ac:dyDescent="0.25">
      <c r="A300" t="s">
        <v>444</v>
      </c>
      <c r="B300" s="23" t="s">
        <v>16</v>
      </c>
      <c r="C300" s="33" t="s">
        <v>534</v>
      </c>
      <c r="D300" s="20" t="s">
        <v>350</v>
      </c>
      <c r="E300" s="1">
        <v>31500</v>
      </c>
      <c r="F300" s="1">
        <f>E300*0.0287</f>
        <v>904.05</v>
      </c>
      <c r="G300" s="1">
        <v>0</v>
      </c>
      <c r="H300" s="1">
        <f>E300*0.0304</f>
        <v>957.6</v>
      </c>
      <c r="I300" s="1">
        <v>1434</v>
      </c>
      <c r="J300" s="1">
        <f t="shared" si="144"/>
        <v>3295.65</v>
      </c>
      <c r="K300" s="1">
        <v>28204.35</v>
      </c>
    </row>
    <row r="301" spans="1:126" s="2" customFormat="1" x14ac:dyDescent="0.25">
      <c r="A301" t="s">
        <v>53</v>
      </c>
      <c r="B301" t="s">
        <v>16</v>
      </c>
      <c r="C301" s="33" t="s">
        <v>533</v>
      </c>
      <c r="D301" t="s">
        <v>347</v>
      </c>
      <c r="E301" s="1">
        <v>46000</v>
      </c>
      <c r="F301" s="1">
        <f t="shared" ref="F301:F305" si="145">E301*0.0287</f>
        <v>1320.2</v>
      </c>
      <c r="G301" s="1">
        <v>1110.94</v>
      </c>
      <c r="H301" s="1">
        <f t="shared" ref="H301:H305" si="146">E301*0.0304</f>
        <v>1398.4</v>
      </c>
      <c r="I301" s="1">
        <v>1607.62</v>
      </c>
      <c r="J301" s="1">
        <f t="shared" si="144"/>
        <v>5437.16</v>
      </c>
      <c r="K301" s="1">
        <f t="shared" ref="K301:K305" si="147">E301-J301</f>
        <v>40562.839999999997</v>
      </c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</row>
    <row r="302" spans="1:126" s="2" customFormat="1" x14ac:dyDescent="0.25">
      <c r="A302" t="s">
        <v>54</v>
      </c>
      <c r="B302" t="s">
        <v>24</v>
      </c>
      <c r="C302" s="33" t="s">
        <v>533</v>
      </c>
      <c r="D302" t="s">
        <v>347</v>
      </c>
      <c r="E302" s="1">
        <v>31500</v>
      </c>
      <c r="F302" s="1">
        <f t="shared" si="145"/>
        <v>904.05</v>
      </c>
      <c r="G302" s="1">
        <v>0</v>
      </c>
      <c r="H302" s="1">
        <f t="shared" si="146"/>
        <v>957.6</v>
      </c>
      <c r="I302" s="1">
        <v>195</v>
      </c>
      <c r="J302" s="1">
        <f t="shared" si="144"/>
        <v>2056.65</v>
      </c>
      <c r="K302" s="1">
        <f t="shared" si="147"/>
        <v>29443.35</v>
      </c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</row>
    <row r="303" spans="1:126" s="2" customFormat="1" x14ac:dyDescent="0.25">
      <c r="A303" t="s">
        <v>55</v>
      </c>
      <c r="B303" t="s">
        <v>24</v>
      </c>
      <c r="C303" s="33" t="s">
        <v>533</v>
      </c>
      <c r="D303" t="s">
        <v>347</v>
      </c>
      <c r="E303" s="1">
        <v>26250</v>
      </c>
      <c r="F303" s="1">
        <f t="shared" si="145"/>
        <v>753.38</v>
      </c>
      <c r="G303" s="1">
        <v>0</v>
      </c>
      <c r="H303" s="1">
        <f t="shared" si="146"/>
        <v>798</v>
      </c>
      <c r="I303" s="1">
        <v>627.5</v>
      </c>
      <c r="J303" s="1">
        <f t="shared" si="144"/>
        <v>2178.88</v>
      </c>
      <c r="K303" s="1">
        <v>24071.119999999999</v>
      </c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</row>
    <row r="304" spans="1:126" s="2" customFormat="1" x14ac:dyDescent="0.25">
      <c r="A304" t="s">
        <v>56</v>
      </c>
      <c r="B304" t="s">
        <v>24</v>
      </c>
      <c r="C304" s="33" t="s">
        <v>533</v>
      </c>
      <c r="D304" t="s">
        <v>347</v>
      </c>
      <c r="E304" s="1">
        <v>32000</v>
      </c>
      <c r="F304" s="1">
        <f t="shared" si="145"/>
        <v>918.4</v>
      </c>
      <c r="G304" s="1">
        <v>0</v>
      </c>
      <c r="H304" s="1">
        <f t="shared" si="146"/>
        <v>972.8</v>
      </c>
      <c r="I304" s="1">
        <v>3294.17</v>
      </c>
      <c r="J304" s="1">
        <f t="shared" si="144"/>
        <v>5185.37</v>
      </c>
      <c r="K304" s="1">
        <f t="shared" si="147"/>
        <v>26814.63</v>
      </c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</row>
    <row r="305" spans="1:126" s="2" customFormat="1" x14ac:dyDescent="0.25">
      <c r="A305" t="s">
        <v>57</v>
      </c>
      <c r="B305" t="s">
        <v>24</v>
      </c>
      <c r="C305" s="33" t="s">
        <v>533</v>
      </c>
      <c r="D305" t="s">
        <v>347</v>
      </c>
      <c r="E305" s="1">
        <v>32000</v>
      </c>
      <c r="F305" s="1">
        <f t="shared" si="145"/>
        <v>918.4</v>
      </c>
      <c r="G305" s="1">
        <v>0</v>
      </c>
      <c r="H305" s="1">
        <f t="shared" si="146"/>
        <v>972.8</v>
      </c>
      <c r="I305" s="1">
        <v>1315.12</v>
      </c>
      <c r="J305" s="1">
        <f t="shared" si="144"/>
        <v>3206.32</v>
      </c>
      <c r="K305" s="1">
        <f t="shared" si="147"/>
        <v>28793.68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6" spans="1:126" s="2" customFormat="1" x14ac:dyDescent="0.25">
      <c r="A306" t="s">
        <v>546</v>
      </c>
      <c r="B306" t="s">
        <v>18</v>
      </c>
      <c r="C306" s="33" t="s">
        <v>534</v>
      </c>
      <c r="D306" t="s">
        <v>347</v>
      </c>
      <c r="E306" s="1"/>
      <c r="F306" s="1"/>
      <c r="G306" s="1"/>
      <c r="H306" s="1"/>
      <c r="I306" s="1"/>
      <c r="J306" s="1"/>
      <c r="K306" s="1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7" spans="1:126" s="2" customFormat="1" x14ac:dyDescent="0.25">
      <c r="A307" s="3" t="s">
        <v>13</v>
      </c>
      <c r="B307" s="3">
        <v>9</v>
      </c>
      <c r="C307" s="35"/>
      <c r="D307" s="3"/>
      <c r="E307" s="4">
        <f t="shared" ref="E307:K307" si="148">SUM(E298:E305)</f>
        <v>306500</v>
      </c>
      <c r="F307" s="4">
        <f t="shared" si="148"/>
        <v>8796.56</v>
      </c>
      <c r="G307" s="4">
        <f t="shared" si="148"/>
        <v>8151.97</v>
      </c>
      <c r="H307" s="4">
        <f t="shared" si="148"/>
        <v>9317.6</v>
      </c>
      <c r="I307" s="4">
        <f t="shared" si="148"/>
        <v>17033.46</v>
      </c>
      <c r="J307" s="4">
        <f t="shared" si="148"/>
        <v>43299.59</v>
      </c>
      <c r="K307" s="4">
        <f t="shared" si="148"/>
        <v>263200.40999999997</v>
      </c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</row>
    <row r="309" spans="1:126" x14ac:dyDescent="0.25">
      <c r="A309" s="49" t="s">
        <v>113</v>
      </c>
      <c r="B309" s="49"/>
      <c r="C309" s="49"/>
      <c r="D309" s="49"/>
      <c r="E309" s="49"/>
      <c r="F309" s="49"/>
      <c r="G309" s="49"/>
      <c r="H309" s="49"/>
      <c r="I309" s="49"/>
      <c r="J309" s="49"/>
      <c r="K309" s="49"/>
    </row>
    <row r="310" spans="1:126" x14ac:dyDescent="0.25">
      <c r="A310" t="s">
        <v>111</v>
      </c>
      <c r="B310" t="s">
        <v>112</v>
      </c>
      <c r="C310" s="33" t="s">
        <v>534</v>
      </c>
      <c r="D310" t="s">
        <v>347</v>
      </c>
      <c r="E310" s="1">
        <v>165000</v>
      </c>
      <c r="F310" s="1">
        <v>4735.5</v>
      </c>
      <c r="G310" s="1">
        <v>27624.36</v>
      </c>
      <c r="H310" s="1">
        <v>4098.53</v>
      </c>
      <c r="I310" s="1">
        <v>25</v>
      </c>
      <c r="J310" s="1">
        <f>F310+G310+H310+I310</f>
        <v>36483.39</v>
      </c>
      <c r="K310" s="1">
        <f>E310-J310</f>
        <v>128516.61</v>
      </c>
    </row>
    <row r="311" spans="1:126" x14ac:dyDescent="0.25">
      <c r="A311" t="s">
        <v>114</v>
      </c>
      <c r="B311" t="s">
        <v>115</v>
      </c>
      <c r="C311" s="33" t="s">
        <v>534</v>
      </c>
      <c r="D311" t="s">
        <v>350</v>
      </c>
      <c r="E311" s="1">
        <v>41000</v>
      </c>
      <c r="F311" s="1">
        <f t="shared" ref="F311:F312" si="149">E311*0.0287</f>
        <v>1176.7</v>
      </c>
      <c r="G311" s="1">
        <v>583.79</v>
      </c>
      <c r="H311" s="1">
        <f t="shared" ref="H311:H312" si="150">E311*0.0304</f>
        <v>1246.4000000000001</v>
      </c>
      <c r="I311" s="1">
        <v>727</v>
      </c>
      <c r="J311" s="1">
        <f>F311+G311+H311+I311</f>
        <v>3733.89</v>
      </c>
      <c r="K311" s="1">
        <f>E311-J311</f>
        <v>37266.11</v>
      </c>
    </row>
    <row r="312" spans="1:126" x14ac:dyDescent="0.25">
      <c r="A312" t="s">
        <v>381</v>
      </c>
      <c r="B312" t="s">
        <v>353</v>
      </c>
      <c r="C312" s="33" t="s">
        <v>533</v>
      </c>
      <c r="D312" t="s">
        <v>350</v>
      </c>
      <c r="E312" s="1">
        <v>33000</v>
      </c>
      <c r="F312" s="1">
        <f t="shared" si="149"/>
        <v>947.1</v>
      </c>
      <c r="G312" s="1">
        <v>0</v>
      </c>
      <c r="H312" s="1">
        <f t="shared" si="150"/>
        <v>1003.2</v>
      </c>
      <c r="I312" s="1">
        <v>1377.12</v>
      </c>
      <c r="J312" s="1">
        <f>F312+G312+H312+I312</f>
        <v>3327.42</v>
      </c>
      <c r="K312" s="1">
        <f>E312-J312</f>
        <v>29672.58</v>
      </c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  <c r="DV312"/>
    </row>
    <row r="313" spans="1:126" x14ac:dyDescent="0.25">
      <c r="A313" s="3" t="s">
        <v>13</v>
      </c>
      <c r="B313" s="3">
        <v>3</v>
      </c>
      <c r="C313" s="35"/>
      <c r="D313" s="3"/>
      <c r="E313" s="4">
        <f>SUM(E310:E312)</f>
        <v>239000</v>
      </c>
      <c r="F313" s="4">
        <f t="shared" ref="F313:K313" si="151">SUM(F310:F312)</f>
        <v>6859.3</v>
      </c>
      <c r="G313" s="4">
        <f t="shared" si="151"/>
        <v>28208.15</v>
      </c>
      <c r="H313" s="4">
        <f t="shared" si="151"/>
        <v>6348.13</v>
      </c>
      <c r="I313" s="4">
        <f t="shared" si="151"/>
        <v>2129.12</v>
      </c>
      <c r="J313" s="4">
        <f t="shared" si="151"/>
        <v>43544.7</v>
      </c>
      <c r="K313" s="4">
        <f t="shared" si="151"/>
        <v>195455.3</v>
      </c>
    </row>
    <row r="315" spans="1:126" x14ac:dyDescent="0.25">
      <c r="A315" s="49" t="s">
        <v>116</v>
      </c>
      <c r="B315" s="49"/>
      <c r="C315" s="49"/>
      <c r="D315" s="49"/>
      <c r="E315" s="49"/>
      <c r="F315" s="49"/>
      <c r="G315" s="49"/>
      <c r="H315" s="49"/>
      <c r="I315" s="49"/>
      <c r="J315" s="49"/>
      <c r="K315" s="49"/>
    </row>
    <row r="316" spans="1:126" x14ac:dyDescent="0.25">
      <c r="A316" t="s">
        <v>117</v>
      </c>
      <c r="B316" t="s">
        <v>118</v>
      </c>
      <c r="C316" s="33" t="s">
        <v>534</v>
      </c>
      <c r="D316" t="s">
        <v>350</v>
      </c>
      <c r="E316" s="1">
        <v>32272.44</v>
      </c>
      <c r="F316" s="1">
        <f>E316*0.0287</f>
        <v>926.22</v>
      </c>
      <c r="G316" s="1">
        <v>0</v>
      </c>
      <c r="H316" s="1">
        <f t="shared" ref="H316:H327" si="152">E316*0.0304</f>
        <v>981.08</v>
      </c>
      <c r="I316" s="1">
        <v>25</v>
      </c>
      <c r="J316" s="1">
        <f t="shared" ref="J316:J317" si="153">F316+G316+H316+I316</f>
        <v>1932.3</v>
      </c>
      <c r="K316" s="1">
        <f t="shared" ref="K316:K318" si="154">E316-J316</f>
        <v>30340.14</v>
      </c>
    </row>
    <row r="317" spans="1:126" x14ac:dyDescent="0.25">
      <c r="A317" t="s">
        <v>119</v>
      </c>
      <c r="B317" t="s">
        <v>16</v>
      </c>
      <c r="C317" s="33" t="s">
        <v>534</v>
      </c>
      <c r="D317" t="s">
        <v>350</v>
      </c>
      <c r="E317" s="1">
        <v>21338.85</v>
      </c>
      <c r="F317" s="1">
        <f t="shared" ref="F317:F327" si="155">E317*0.0287</f>
        <v>612.41999999999996</v>
      </c>
      <c r="G317" s="1">
        <v>0</v>
      </c>
      <c r="H317" s="1">
        <f t="shared" si="152"/>
        <v>648.70000000000005</v>
      </c>
      <c r="I317" s="1">
        <v>25</v>
      </c>
      <c r="J317" s="1">
        <f t="shared" si="153"/>
        <v>1286.1199999999999</v>
      </c>
      <c r="K317" s="1">
        <f t="shared" si="154"/>
        <v>20052.73</v>
      </c>
    </row>
    <row r="318" spans="1:126" x14ac:dyDescent="0.25">
      <c r="A318" t="s">
        <v>120</v>
      </c>
      <c r="B318" t="s">
        <v>20</v>
      </c>
      <c r="C318" s="33" t="s">
        <v>533</v>
      </c>
      <c r="D318" t="s">
        <v>350</v>
      </c>
      <c r="E318" s="1">
        <v>41000</v>
      </c>
      <c r="F318" s="1">
        <f t="shared" si="155"/>
        <v>1176.7</v>
      </c>
      <c r="G318" s="1">
        <v>583.79</v>
      </c>
      <c r="H318" s="1">
        <f t="shared" si="152"/>
        <v>1246.4000000000001</v>
      </c>
      <c r="I318" s="1">
        <v>25</v>
      </c>
      <c r="J318" s="1">
        <f>F318+G318+H318+I318</f>
        <v>3031.89</v>
      </c>
      <c r="K318" s="1">
        <f t="shared" si="154"/>
        <v>37968.11</v>
      </c>
    </row>
    <row r="319" spans="1:126" x14ac:dyDescent="0.25">
      <c r="A319" t="s">
        <v>121</v>
      </c>
      <c r="B319" t="s">
        <v>122</v>
      </c>
      <c r="C319" s="33" t="s">
        <v>533</v>
      </c>
      <c r="D319" t="s">
        <v>347</v>
      </c>
      <c r="E319" s="1">
        <v>86000</v>
      </c>
      <c r="F319" s="1">
        <f t="shared" si="155"/>
        <v>2468.1999999999998</v>
      </c>
      <c r="G319" s="1">
        <v>8812.2199999999993</v>
      </c>
      <c r="H319" s="1">
        <f t="shared" si="152"/>
        <v>2614.4</v>
      </c>
      <c r="I319" s="1">
        <v>195</v>
      </c>
      <c r="J319" s="1">
        <f t="shared" ref="J319:J326" si="156">F319+G319+H319+I319</f>
        <v>14089.82</v>
      </c>
      <c r="K319" s="1">
        <f t="shared" ref="K319:K327" si="157">E319-J319</f>
        <v>71910.179999999993</v>
      </c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</row>
    <row r="320" spans="1:126" x14ac:dyDescent="0.25">
      <c r="A320" t="s">
        <v>383</v>
      </c>
      <c r="B320" t="s">
        <v>382</v>
      </c>
      <c r="C320" s="33" t="s">
        <v>534</v>
      </c>
      <c r="D320" t="s">
        <v>350</v>
      </c>
      <c r="E320" s="1">
        <v>41000</v>
      </c>
      <c r="F320" s="1">
        <f t="shared" si="155"/>
        <v>1176.7</v>
      </c>
      <c r="G320" s="1">
        <v>583.79</v>
      </c>
      <c r="H320" s="1">
        <f t="shared" si="152"/>
        <v>1246.4000000000001</v>
      </c>
      <c r="I320" s="1">
        <v>3278.33</v>
      </c>
      <c r="J320" s="1">
        <v>6285.22</v>
      </c>
      <c r="K320" s="1">
        <v>34714.78</v>
      </c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</row>
    <row r="321" spans="1:126" x14ac:dyDescent="0.25">
      <c r="A321" t="s">
        <v>326</v>
      </c>
      <c r="B321" t="s">
        <v>325</v>
      </c>
      <c r="C321" s="33" t="s">
        <v>533</v>
      </c>
      <c r="D321" t="s">
        <v>350</v>
      </c>
      <c r="E321" s="1">
        <v>41000</v>
      </c>
      <c r="F321" s="1">
        <f t="shared" si="155"/>
        <v>1176.7</v>
      </c>
      <c r="G321" s="1">
        <v>583.79</v>
      </c>
      <c r="H321" s="1">
        <f t="shared" si="152"/>
        <v>1246.4000000000001</v>
      </c>
      <c r="I321" s="1">
        <v>25</v>
      </c>
      <c r="J321" s="1">
        <f t="shared" si="156"/>
        <v>3031.89</v>
      </c>
      <c r="K321" s="1">
        <f t="shared" si="157"/>
        <v>37968.11</v>
      </c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A322" t="s">
        <v>356</v>
      </c>
      <c r="B322" t="s">
        <v>126</v>
      </c>
      <c r="C322" s="33" t="s">
        <v>533</v>
      </c>
      <c r="D322" t="s">
        <v>350</v>
      </c>
      <c r="E322" s="1">
        <v>41000</v>
      </c>
      <c r="F322" s="1">
        <f t="shared" si="155"/>
        <v>1176.7</v>
      </c>
      <c r="G322" s="1">
        <v>583.79</v>
      </c>
      <c r="H322" s="1">
        <f t="shared" si="152"/>
        <v>1246.4000000000001</v>
      </c>
      <c r="I322" s="1">
        <v>277.5</v>
      </c>
      <c r="J322" s="1">
        <f t="shared" si="156"/>
        <v>3284.39</v>
      </c>
      <c r="K322" s="1">
        <f t="shared" si="157"/>
        <v>37715.61</v>
      </c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</row>
    <row r="323" spans="1:126" x14ac:dyDescent="0.25">
      <c r="A323" t="s">
        <v>385</v>
      </c>
      <c r="B323" t="s">
        <v>65</v>
      </c>
      <c r="C323" s="33" t="s">
        <v>533</v>
      </c>
      <c r="D323" t="s">
        <v>350</v>
      </c>
      <c r="E323" s="1">
        <v>41000</v>
      </c>
      <c r="F323" s="1">
        <f t="shared" si="155"/>
        <v>1176.7</v>
      </c>
      <c r="G323" s="1">
        <v>583.79</v>
      </c>
      <c r="H323" s="1">
        <f t="shared" si="152"/>
        <v>1246.4000000000001</v>
      </c>
      <c r="I323" s="1">
        <v>125</v>
      </c>
      <c r="J323" s="1">
        <f t="shared" si="156"/>
        <v>3131.89</v>
      </c>
      <c r="K323" s="1">
        <f t="shared" si="157"/>
        <v>37868.11</v>
      </c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</row>
    <row r="324" spans="1:126" x14ac:dyDescent="0.25">
      <c r="A324" t="s">
        <v>384</v>
      </c>
      <c r="B324" t="s">
        <v>65</v>
      </c>
      <c r="C324" s="33" t="s">
        <v>533</v>
      </c>
      <c r="D324" t="s">
        <v>350</v>
      </c>
      <c r="E324" s="15">
        <v>36000</v>
      </c>
      <c r="F324" s="1">
        <f t="shared" si="155"/>
        <v>1033.2</v>
      </c>
      <c r="G324" s="1">
        <v>0</v>
      </c>
      <c r="H324" s="1">
        <f t="shared" si="152"/>
        <v>1094.4000000000001</v>
      </c>
      <c r="I324" s="1">
        <v>25</v>
      </c>
      <c r="J324" s="1">
        <f t="shared" si="156"/>
        <v>2152.6</v>
      </c>
      <c r="K324" s="1">
        <f t="shared" si="157"/>
        <v>33847.4</v>
      </c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  <c r="DV324"/>
    </row>
    <row r="325" spans="1:126" x14ac:dyDescent="0.25">
      <c r="A325" t="s">
        <v>418</v>
      </c>
      <c r="B325" s="11" t="s">
        <v>303</v>
      </c>
      <c r="C325" s="34" t="s">
        <v>533</v>
      </c>
      <c r="D325" s="16" t="s">
        <v>350</v>
      </c>
      <c r="E325" s="1">
        <v>51000</v>
      </c>
      <c r="F325" s="1">
        <f t="shared" si="155"/>
        <v>1463.7</v>
      </c>
      <c r="G325" s="1">
        <v>1995.14</v>
      </c>
      <c r="H325" s="1">
        <f t="shared" si="152"/>
        <v>1550.4</v>
      </c>
      <c r="I325" s="1">
        <v>25</v>
      </c>
      <c r="J325" s="1">
        <f>F325+G325+H325+I325</f>
        <v>5034.24</v>
      </c>
      <c r="K325" s="1">
        <f>E325-J325</f>
        <v>45965.760000000002</v>
      </c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  <c r="DV325"/>
    </row>
    <row r="326" spans="1:126" x14ac:dyDescent="0.25">
      <c r="A326" t="s">
        <v>301</v>
      </c>
      <c r="B326" t="s">
        <v>311</v>
      </c>
      <c r="C326" s="33" t="s">
        <v>533</v>
      </c>
      <c r="D326" t="s">
        <v>350</v>
      </c>
      <c r="E326" s="1">
        <v>39000</v>
      </c>
      <c r="F326" s="1">
        <f t="shared" si="155"/>
        <v>1119.3</v>
      </c>
      <c r="G326" s="1">
        <v>301.52</v>
      </c>
      <c r="H326" s="1">
        <f t="shared" si="152"/>
        <v>1185.5999999999999</v>
      </c>
      <c r="I326" s="1">
        <v>187</v>
      </c>
      <c r="J326" s="1">
        <f t="shared" si="156"/>
        <v>2793.42</v>
      </c>
      <c r="K326" s="1">
        <f t="shared" si="157"/>
        <v>36206.58</v>
      </c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  <c r="DV326"/>
    </row>
    <row r="327" spans="1:126" x14ac:dyDescent="0.25">
      <c r="A327" t="s">
        <v>300</v>
      </c>
      <c r="B327" t="s">
        <v>156</v>
      </c>
      <c r="C327" s="33" t="s">
        <v>533</v>
      </c>
      <c r="D327" t="s">
        <v>350</v>
      </c>
      <c r="E327" s="1">
        <v>41000</v>
      </c>
      <c r="F327" s="1">
        <f t="shared" si="155"/>
        <v>1176.7</v>
      </c>
      <c r="G327" s="1">
        <v>405.27</v>
      </c>
      <c r="H327" s="1">
        <f t="shared" si="152"/>
        <v>1246.4000000000001</v>
      </c>
      <c r="I327" s="1">
        <v>1215.1199999999999</v>
      </c>
      <c r="J327" s="1">
        <f>+F327+G327+H327+I327</f>
        <v>4043.49</v>
      </c>
      <c r="K327" s="1">
        <f t="shared" si="157"/>
        <v>36956.51</v>
      </c>
    </row>
    <row r="328" spans="1:126" x14ac:dyDescent="0.25">
      <c r="A328" s="3" t="s">
        <v>13</v>
      </c>
      <c r="B328" s="3">
        <v>12</v>
      </c>
      <c r="C328" s="35"/>
      <c r="D328" s="3"/>
      <c r="E328" s="4">
        <f t="shared" ref="E328:K328" si="158">SUM(E316:E327)</f>
        <v>511611.29</v>
      </c>
      <c r="F328" s="4">
        <f t="shared" si="158"/>
        <v>14683.24</v>
      </c>
      <c r="G328" s="4">
        <f t="shared" si="158"/>
        <v>14433.1</v>
      </c>
      <c r="H328" s="4">
        <f t="shared" si="158"/>
        <v>15552.98</v>
      </c>
      <c r="I328" s="4">
        <f t="shared" si="158"/>
        <v>5427.95</v>
      </c>
      <c r="J328" s="4">
        <f t="shared" si="158"/>
        <v>50097.27</v>
      </c>
      <c r="K328" s="4">
        <f t="shared" si="158"/>
        <v>461514.02</v>
      </c>
    </row>
    <row r="330" spans="1:126" x14ac:dyDescent="0.25">
      <c r="A330" s="10" t="s">
        <v>123</v>
      </c>
      <c r="B330" s="10"/>
      <c r="C330" s="37" t="s">
        <v>533</v>
      </c>
      <c r="D330" s="12"/>
      <c r="E330" s="10"/>
      <c r="F330" s="10"/>
      <c r="G330" s="10"/>
      <c r="H330" s="10"/>
      <c r="I330" s="10"/>
      <c r="J330" s="10"/>
      <c r="K330" s="10"/>
    </row>
    <row r="331" spans="1:126" x14ac:dyDescent="0.25">
      <c r="A331" t="s">
        <v>124</v>
      </c>
      <c r="B331" t="s">
        <v>125</v>
      </c>
      <c r="D331" t="s">
        <v>347</v>
      </c>
      <c r="E331" s="1">
        <v>61000</v>
      </c>
      <c r="F331" s="1">
        <f>E331*0.0287</f>
        <v>1750.7</v>
      </c>
      <c r="G331" s="1">
        <v>3674.86</v>
      </c>
      <c r="H331" s="1">
        <v>2006.4</v>
      </c>
      <c r="I331" s="1">
        <v>1161.67</v>
      </c>
      <c r="J331" s="1">
        <v>8441.6299999999992</v>
      </c>
      <c r="K331" s="1">
        <f t="shared" ref="K331" si="159">E331-J331</f>
        <v>52558.37</v>
      </c>
    </row>
    <row r="332" spans="1:126" x14ac:dyDescent="0.25">
      <c r="A332" s="3" t="s">
        <v>13</v>
      </c>
      <c r="B332" s="3">
        <v>1</v>
      </c>
      <c r="C332" s="35"/>
      <c r="D332" s="3"/>
      <c r="E332" s="4">
        <f t="shared" ref="E332:K332" si="160">SUM(E331:E331)</f>
        <v>61000</v>
      </c>
      <c r="F332" s="4">
        <f t="shared" si="160"/>
        <v>1750.7</v>
      </c>
      <c r="G332" s="4">
        <f t="shared" si="160"/>
        <v>3674.86</v>
      </c>
      <c r="H332" s="4">
        <f t="shared" si="160"/>
        <v>2006.4</v>
      </c>
      <c r="I332" s="4">
        <f t="shared" si="160"/>
        <v>1161.67</v>
      </c>
      <c r="J332" s="4">
        <f t="shared" si="160"/>
        <v>8441.6299999999992</v>
      </c>
      <c r="K332" s="4">
        <f t="shared" si="160"/>
        <v>52558.37</v>
      </c>
    </row>
    <row r="334" spans="1:126" x14ac:dyDescent="0.25">
      <c r="A334" s="10" t="s">
        <v>127</v>
      </c>
      <c r="B334" s="10"/>
      <c r="C334" s="37"/>
      <c r="D334" s="12"/>
      <c r="E334" s="10"/>
      <c r="F334" s="10"/>
      <c r="G334" s="10"/>
      <c r="H334" s="10"/>
      <c r="I334" s="10"/>
      <c r="J334" s="10"/>
      <c r="K334" s="10"/>
    </row>
    <row r="335" spans="1:126" x14ac:dyDescent="0.25">
      <c r="A335" t="s">
        <v>128</v>
      </c>
      <c r="B335" t="s">
        <v>115</v>
      </c>
      <c r="C335" s="33" t="s">
        <v>533</v>
      </c>
      <c r="D335" t="s">
        <v>347</v>
      </c>
      <c r="E335" s="1">
        <v>66000</v>
      </c>
      <c r="F335" s="1">
        <f>E335*0.0287</f>
        <v>1894.2</v>
      </c>
      <c r="G335" s="1">
        <v>0</v>
      </c>
      <c r="H335" s="1">
        <f>E335*0.0304</f>
        <v>2006.4</v>
      </c>
      <c r="I335" s="1">
        <v>2405.2399999999998</v>
      </c>
      <c r="J335" s="1">
        <v>10445.549999999999</v>
      </c>
      <c r="K335" s="1">
        <f>E335-J335</f>
        <v>55554.45</v>
      </c>
    </row>
    <row r="336" spans="1:126" x14ac:dyDescent="0.25">
      <c r="A336" s="3" t="s">
        <v>13</v>
      </c>
      <c r="B336" s="3">
        <v>1</v>
      </c>
      <c r="C336" s="35"/>
      <c r="D336" s="3"/>
      <c r="E336" s="4">
        <f t="shared" ref="E336:K336" si="161">SUM(E335)</f>
        <v>66000</v>
      </c>
      <c r="F336" s="4">
        <f t="shared" si="161"/>
        <v>1894.2</v>
      </c>
      <c r="G336" s="4">
        <f t="shared" si="161"/>
        <v>0</v>
      </c>
      <c r="H336" s="4">
        <f t="shared" si="161"/>
        <v>2006.4</v>
      </c>
      <c r="I336" s="4">
        <f t="shared" si="161"/>
        <v>2405.2399999999998</v>
      </c>
      <c r="J336" s="4">
        <f t="shared" si="161"/>
        <v>10445.549999999999</v>
      </c>
      <c r="K336" s="4">
        <f t="shared" si="161"/>
        <v>55554.45</v>
      </c>
    </row>
    <row r="338" spans="1:126" x14ac:dyDescent="0.25">
      <c r="A338" s="10" t="s">
        <v>129</v>
      </c>
      <c r="B338" s="10"/>
      <c r="C338" s="37"/>
      <c r="D338" s="12"/>
      <c r="E338" s="10"/>
      <c r="F338" s="10"/>
      <c r="G338" s="10"/>
      <c r="H338" s="10"/>
      <c r="I338" s="10"/>
      <c r="J338" s="10"/>
      <c r="K338" s="10"/>
    </row>
    <row r="339" spans="1:126" x14ac:dyDescent="0.25">
      <c r="A339" t="s">
        <v>302</v>
      </c>
      <c r="B339" t="s">
        <v>141</v>
      </c>
      <c r="C339" s="33" t="s">
        <v>534</v>
      </c>
      <c r="D339" t="s">
        <v>350</v>
      </c>
      <c r="E339" s="1">
        <v>76000</v>
      </c>
      <c r="F339" s="1">
        <f>E339*0.0287</f>
        <v>2181.1999999999998</v>
      </c>
      <c r="G339" s="1">
        <v>6497.56</v>
      </c>
      <c r="H339" s="1">
        <f>E339*0.0304</f>
        <v>2310.4</v>
      </c>
      <c r="I339" s="1">
        <v>25</v>
      </c>
      <c r="J339" s="1">
        <f>F339+G339+H339+I339</f>
        <v>11014.16</v>
      </c>
      <c r="K339" s="1">
        <f>E339-J339</f>
        <v>64985.84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0" spans="1:126" x14ac:dyDescent="0.25">
      <c r="A340" t="s">
        <v>130</v>
      </c>
      <c r="B340" t="s">
        <v>131</v>
      </c>
      <c r="C340" s="33" t="s">
        <v>533</v>
      </c>
      <c r="D340" t="s">
        <v>347</v>
      </c>
      <c r="E340" s="1">
        <v>81000</v>
      </c>
      <c r="F340" s="1">
        <f t="shared" ref="F340:F348" si="162">E340*0.0287</f>
        <v>2324.6999999999998</v>
      </c>
      <c r="G340" s="1">
        <v>0</v>
      </c>
      <c r="H340" s="1">
        <f t="shared" ref="H340:H348" si="163">E340*0.0304</f>
        <v>2462.4</v>
      </c>
      <c r="I340" s="1">
        <v>187</v>
      </c>
      <c r="J340" s="1">
        <v>12610.19</v>
      </c>
      <c r="K340" s="1">
        <v>68389.81</v>
      </c>
    </row>
    <row r="341" spans="1:126" x14ac:dyDescent="0.25">
      <c r="A341" t="s">
        <v>132</v>
      </c>
      <c r="B341" t="s">
        <v>59</v>
      </c>
      <c r="C341" s="33" t="s">
        <v>534</v>
      </c>
      <c r="D341" t="s">
        <v>350</v>
      </c>
      <c r="E341" s="1">
        <v>24150</v>
      </c>
      <c r="F341" s="1">
        <f t="shared" si="162"/>
        <v>693.11</v>
      </c>
      <c r="G341" s="1">
        <v>0</v>
      </c>
      <c r="H341" s="1">
        <f t="shared" si="163"/>
        <v>734.16</v>
      </c>
      <c r="I341" s="1">
        <v>271</v>
      </c>
      <c r="J341" s="1">
        <f t="shared" ref="J341:J343" si="164">F341+G341+H341+I341</f>
        <v>1698.27</v>
      </c>
      <c r="K341" s="1">
        <f t="shared" ref="K341:K343" si="165">E341-J341</f>
        <v>22451.73</v>
      </c>
    </row>
    <row r="342" spans="1:126" x14ac:dyDescent="0.25">
      <c r="A342" t="s">
        <v>133</v>
      </c>
      <c r="B342" t="s">
        <v>134</v>
      </c>
      <c r="C342" s="33" t="s">
        <v>533</v>
      </c>
      <c r="D342" t="s">
        <v>350</v>
      </c>
      <c r="E342" s="1">
        <v>81000</v>
      </c>
      <c r="F342" s="1">
        <f t="shared" si="162"/>
        <v>2324.6999999999998</v>
      </c>
      <c r="G342" s="1">
        <v>7338.56</v>
      </c>
      <c r="H342" s="1">
        <f t="shared" si="163"/>
        <v>2462.4</v>
      </c>
      <c r="I342" s="1">
        <v>1755.12</v>
      </c>
      <c r="J342" s="1">
        <f t="shared" si="164"/>
        <v>13880.78</v>
      </c>
      <c r="K342" s="1">
        <f t="shared" si="165"/>
        <v>67119.22</v>
      </c>
    </row>
    <row r="343" spans="1:126" x14ac:dyDescent="0.25">
      <c r="A343" t="s">
        <v>135</v>
      </c>
      <c r="B343" t="s">
        <v>294</v>
      </c>
      <c r="C343" s="33" t="s">
        <v>533</v>
      </c>
      <c r="D343" t="s">
        <v>347</v>
      </c>
      <c r="E343" s="1">
        <v>41000</v>
      </c>
      <c r="F343" s="1">
        <f t="shared" si="162"/>
        <v>1176.7</v>
      </c>
      <c r="G343" s="1">
        <v>583.79</v>
      </c>
      <c r="H343" s="1">
        <f t="shared" si="163"/>
        <v>1246.4000000000001</v>
      </c>
      <c r="I343" s="1">
        <v>665</v>
      </c>
      <c r="J343" s="1">
        <f t="shared" si="164"/>
        <v>3671.89</v>
      </c>
      <c r="K343" s="1">
        <f t="shared" si="165"/>
        <v>37328.11</v>
      </c>
    </row>
    <row r="344" spans="1:126" x14ac:dyDescent="0.25">
      <c r="A344" t="s">
        <v>329</v>
      </c>
      <c r="B344" t="s">
        <v>138</v>
      </c>
      <c r="C344" s="33" t="s">
        <v>533</v>
      </c>
      <c r="D344" t="s">
        <v>350</v>
      </c>
      <c r="E344" s="1">
        <v>41000</v>
      </c>
      <c r="F344" s="1">
        <f t="shared" si="162"/>
        <v>1176.7</v>
      </c>
      <c r="G344" s="1">
        <v>583.79</v>
      </c>
      <c r="H344" s="1">
        <f t="shared" si="163"/>
        <v>1246.4000000000001</v>
      </c>
      <c r="I344" s="1">
        <v>925</v>
      </c>
      <c r="J344" s="1">
        <f t="shared" ref="J344:J348" si="166">F344+G344+H344+I344</f>
        <v>3931.89</v>
      </c>
      <c r="K344" s="1">
        <f t="shared" ref="K344:K348" si="167">E344-J344</f>
        <v>37068.11</v>
      </c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  <c r="CW344"/>
      <c r="CX344"/>
      <c r="CY344"/>
      <c r="CZ344"/>
      <c r="DA344"/>
      <c r="DB344"/>
      <c r="DC344"/>
      <c r="DD344"/>
      <c r="DE344"/>
      <c r="DF344"/>
      <c r="DG344"/>
      <c r="DH344"/>
      <c r="DI344"/>
      <c r="DJ344"/>
      <c r="DK344"/>
      <c r="DL344"/>
      <c r="DM344"/>
      <c r="DN344"/>
      <c r="DO344"/>
      <c r="DP344"/>
      <c r="DQ344"/>
      <c r="DR344"/>
      <c r="DS344"/>
      <c r="DT344"/>
      <c r="DU344"/>
      <c r="DV344"/>
    </row>
    <row r="345" spans="1:126" x14ac:dyDescent="0.25">
      <c r="A345" t="s">
        <v>328</v>
      </c>
      <c r="B345" t="s">
        <v>327</v>
      </c>
      <c r="C345" s="33" t="s">
        <v>534</v>
      </c>
      <c r="D345" t="s">
        <v>350</v>
      </c>
      <c r="E345" s="1">
        <v>59000</v>
      </c>
      <c r="F345" s="1">
        <f t="shared" si="162"/>
        <v>1693.3</v>
      </c>
      <c r="G345" s="1">
        <v>3298.5</v>
      </c>
      <c r="H345" s="1">
        <f t="shared" si="163"/>
        <v>1793.6</v>
      </c>
      <c r="I345" s="1">
        <v>187</v>
      </c>
      <c r="J345" s="1">
        <f t="shared" si="166"/>
        <v>6972.4</v>
      </c>
      <c r="K345" s="1">
        <f t="shared" si="167"/>
        <v>52027.6</v>
      </c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  <c r="DV345"/>
    </row>
    <row r="346" spans="1:126" x14ac:dyDescent="0.25">
      <c r="A346" t="s">
        <v>489</v>
      </c>
      <c r="B346" t="s">
        <v>428</v>
      </c>
      <c r="C346" s="33" t="s">
        <v>533</v>
      </c>
      <c r="D346" t="s">
        <v>350</v>
      </c>
      <c r="E346" s="1">
        <v>32000</v>
      </c>
      <c r="F346" s="1">
        <f t="shared" ref="F346" si="168">E346*0.0287</f>
        <v>918.4</v>
      </c>
      <c r="G346" s="1">
        <v>0</v>
      </c>
      <c r="H346" s="1">
        <f t="shared" ref="H346" si="169">E346*0.0304</f>
        <v>972.8</v>
      </c>
      <c r="I346" s="1">
        <v>25</v>
      </c>
      <c r="J346" s="1">
        <f t="shared" ref="J346" si="170">F346+G346+H346+I346</f>
        <v>1916.2</v>
      </c>
      <c r="K346" s="1">
        <f t="shared" ref="K346" si="171">E346-J346</f>
        <v>30083.8</v>
      </c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  <c r="DV346"/>
    </row>
    <row r="347" spans="1:126" x14ac:dyDescent="0.25">
      <c r="A347" t="s">
        <v>136</v>
      </c>
      <c r="B347" t="s">
        <v>18</v>
      </c>
      <c r="C347" s="33" t="s">
        <v>534</v>
      </c>
      <c r="D347" t="s">
        <v>350</v>
      </c>
      <c r="E347" s="1">
        <v>125000</v>
      </c>
      <c r="F347" s="1">
        <f t="shared" si="162"/>
        <v>3587.5</v>
      </c>
      <c r="G347" s="1">
        <v>17985.990000000002</v>
      </c>
      <c r="H347" s="1">
        <v>3800</v>
      </c>
      <c r="I347" s="1">
        <v>277.5</v>
      </c>
      <c r="J347" s="1">
        <f t="shared" si="166"/>
        <v>25650.99</v>
      </c>
      <c r="K347" s="1">
        <f t="shared" si="167"/>
        <v>99349.01</v>
      </c>
    </row>
    <row r="348" spans="1:126" x14ac:dyDescent="0.25">
      <c r="A348" t="s">
        <v>330</v>
      </c>
      <c r="B348" t="s">
        <v>65</v>
      </c>
      <c r="C348" s="33" t="s">
        <v>533</v>
      </c>
      <c r="D348" t="s">
        <v>350</v>
      </c>
      <c r="E348" s="1">
        <v>33000</v>
      </c>
      <c r="F348" s="1">
        <f t="shared" si="162"/>
        <v>947.1</v>
      </c>
      <c r="G348" s="1">
        <v>0</v>
      </c>
      <c r="H348" s="1">
        <f t="shared" si="163"/>
        <v>1003.2</v>
      </c>
      <c r="I348" s="1">
        <v>277.5</v>
      </c>
      <c r="J348" s="1">
        <f t="shared" si="166"/>
        <v>2227.8000000000002</v>
      </c>
      <c r="K348" s="1">
        <f t="shared" si="167"/>
        <v>30772.2</v>
      </c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  <c r="DV348"/>
    </row>
    <row r="349" spans="1:126" x14ac:dyDescent="0.25">
      <c r="A349" s="3" t="s">
        <v>13</v>
      </c>
      <c r="B349" s="3">
        <v>10</v>
      </c>
      <c r="C349" s="35"/>
      <c r="D349" s="3"/>
      <c r="E349" s="4">
        <f t="shared" ref="E349:K349" si="172">SUM(E339:E348)</f>
        <v>593150</v>
      </c>
      <c r="F349" s="4">
        <f t="shared" si="172"/>
        <v>17023.41</v>
      </c>
      <c r="G349" s="4">
        <f t="shared" si="172"/>
        <v>36288.19</v>
      </c>
      <c r="H349" s="4">
        <f t="shared" si="172"/>
        <v>18031.759999999998</v>
      </c>
      <c r="I349" s="4">
        <f t="shared" si="172"/>
        <v>4595.12</v>
      </c>
      <c r="J349" s="4">
        <f t="shared" si="172"/>
        <v>83574.570000000007</v>
      </c>
      <c r="K349" s="4">
        <f t="shared" si="172"/>
        <v>509575.43</v>
      </c>
    </row>
    <row r="351" spans="1:126" x14ac:dyDescent="0.25">
      <c r="A351" s="10" t="s">
        <v>456</v>
      </c>
      <c r="B351" s="10"/>
      <c r="C351" s="37"/>
      <c r="D351" s="12"/>
      <c r="E351" s="10"/>
      <c r="F351" s="10"/>
      <c r="G351" s="10"/>
      <c r="H351" s="10"/>
      <c r="I351" s="10"/>
      <c r="J351" s="10"/>
      <c r="K351" s="10"/>
    </row>
    <row r="352" spans="1:126" x14ac:dyDescent="0.25">
      <c r="A352" t="s">
        <v>137</v>
      </c>
      <c r="B352" t="s">
        <v>138</v>
      </c>
      <c r="C352" s="33" t="s">
        <v>533</v>
      </c>
      <c r="D352" t="s">
        <v>347</v>
      </c>
      <c r="E352" s="1">
        <v>66000</v>
      </c>
      <c r="F352" s="1">
        <f>E352*0.0287</f>
        <v>1894.2</v>
      </c>
      <c r="G352" s="1">
        <v>4615.76</v>
      </c>
      <c r="H352" s="1">
        <f>E352*0.0304</f>
        <v>2006.4</v>
      </c>
      <c r="I352" s="1">
        <v>377.5</v>
      </c>
      <c r="J352" s="1">
        <f t="shared" ref="J352:J358" si="173">F352+G352+H352+I352</f>
        <v>8893.86</v>
      </c>
      <c r="K352" s="1">
        <f t="shared" ref="K352:K358" si="174">E352-J352</f>
        <v>57106.14</v>
      </c>
    </row>
    <row r="353" spans="1:126" x14ac:dyDescent="0.25">
      <c r="A353" t="s">
        <v>139</v>
      </c>
      <c r="B353" t="s">
        <v>303</v>
      </c>
      <c r="C353" s="33" t="s">
        <v>533</v>
      </c>
      <c r="D353" t="s">
        <v>347</v>
      </c>
      <c r="E353" s="1">
        <v>66000</v>
      </c>
      <c r="F353" s="1">
        <f t="shared" ref="F353:F355" si="175">E353*0.0287</f>
        <v>1894.2</v>
      </c>
      <c r="G353" s="1">
        <v>4377.7299999999996</v>
      </c>
      <c r="H353" s="1">
        <f t="shared" ref="H353:H355" si="176">E353*0.0304</f>
        <v>2006.4</v>
      </c>
      <c r="I353" s="1">
        <v>1467.62</v>
      </c>
      <c r="J353" s="1">
        <f t="shared" si="173"/>
        <v>9745.9500000000007</v>
      </c>
      <c r="K353" s="1">
        <f t="shared" si="174"/>
        <v>56254.05</v>
      </c>
    </row>
    <row r="354" spans="1:126" x14ac:dyDescent="0.25">
      <c r="A354" t="s">
        <v>140</v>
      </c>
      <c r="B354" t="s">
        <v>141</v>
      </c>
      <c r="C354" s="33" t="s">
        <v>534</v>
      </c>
      <c r="D354" t="s">
        <v>347</v>
      </c>
      <c r="E354" s="1">
        <v>56000</v>
      </c>
      <c r="F354" s="1">
        <f t="shared" si="175"/>
        <v>1607.2</v>
      </c>
      <c r="G354" s="1">
        <v>0</v>
      </c>
      <c r="H354" s="1">
        <f t="shared" si="176"/>
        <v>1702.4</v>
      </c>
      <c r="I354" s="1">
        <v>195</v>
      </c>
      <c r="J354" s="1">
        <v>6238.56</v>
      </c>
      <c r="K354" s="1">
        <v>49761.440000000002</v>
      </c>
    </row>
    <row r="355" spans="1:126" x14ac:dyDescent="0.25">
      <c r="A355" t="s">
        <v>142</v>
      </c>
      <c r="B355" t="s">
        <v>18</v>
      </c>
      <c r="C355" s="33" t="s">
        <v>533</v>
      </c>
      <c r="D355" t="s">
        <v>347</v>
      </c>
      <c r="E355" s="1">
        <v>81000</v>
      </c>
      <c r="F355" s="1">
        <f t="shared" si="175"/>
        <v>2324.6999999999998</v>
      </c>
      <c r="G355" s="1">
        <v>7636.09</v>
      </c>
      <c r="H355" s="1">
        <f t="shared" si="176"/>
        <v>2462.4</v>
      </c>
      <c r="I355" s="1">
        <v>417.5</v>
      </c>
      <c r="J355" s="1">
        <f t="shared" si="173"/>
        <v>12840.69</v>
      </c>
      <c r="K355" s="1">
        <f t="shared" si="174"/>
        <v>68159.31</v>
      </c>
    </row>
    <row r="356" spans="1:126" x14ac:dyDescent="0.25">
      <c r="A356" t="s">
        <v>460</v>
      </c>
      <c r="B356" s="23" t="s">
        <v>138</v>
      </c>
      <c r="C356" s="33" t="s">
        <v>533</v>
      </c>
      <c r="D356" t="s">
        <v>350</v>
      </c>
      <c r="E356" s="1">
        <v>60000</v>
      </c>
      <c r="F356" s="1">
        <f>E356*0.0287</f>
        <v>1722</v>
      </c>
      <c r="G356" s="1">
        <v>3486.68</v>
      </c>
      <c r="H356" s="1">
        <f>E356*0.0304</f>
        <v>1824</v>
      </c>
      <c r="I356" s="1">
        <v>25</v>
      </c>
      <c r="J356" s="1">
        <f>F356+G356+H356+I356</f>
        <v>7057.68</v>
      </c>
      <c r="K356" s="1">
        <f>E356-J356</f>
        <v>52942.32</v>
      </c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  <c r="DV356"/>
    </row>
    <row r="357" spans="1:126" x14ac:dyDescent="0.25">
      <c r="A357" t="s">
        <v>457</v>
      </c>
      <c r="B357" t="s">
        <v>18</v>
      </c>
      <c r="C357" s="33" t="s">
        <v>533</v>
      </c>
      <c r="D357" t="s">
        <v>350</v>
      </c>
      <c r="E357" s="1">
        <v>90000</v>
      </c>
      <c r="F357" s="1">
        <f t="shared" ref="F357" si="177">E357*0.0287</f>
        <v>2583</v>
      </c>
      <c r="G357" s="1">
        <v>9753.1200000000008</v>
      </c>
      <c r="H357" s="1">
        <f t="shared" ref="H357" si="178">E357*0.0304</f>
        <v>2736</v>
      </c>
      <c r="I357" s="1">
        <v>277.5</v>
      </c>
      <c r="J357" s="1">
        <f t="shared" ref="J357" si="179">F357+G357+H357+I357</f>
        <v>15349.62</v>
      </c>
      <c r="K357" s="1">
        <f t="shared" ref="K357" si="180">E357-J357</f>
        <v>74650.38</v>
      </c>
    </row>
    <row r="358" spans="1:126" x14ac:dyDescent="0.25">
      <c r="A358" t="s">
        <v>466</v>
      </c>
      <c r="B358" t="s">
        <v>138</v>
      </c>
      <c r="C358" s="33" t="s">
        <v>533</v>
      </c>
      <c r="D358" t="s">
        <v>467</v>
      </c>
      <c r="E358" s="1">
        <v>45000</v>
      </c>
      <c r="F358" s="1">
        <v>1291.5</v>
      </c>
      <c r="G358" s="1">
        <v>1148.33</v>
      </c>
      <c r="H358" s="1">
        <v>1368</v>
      </c>
      <c r="I358" s="1">
        <v>25</v>
      </c>
      <c r="J358" s="1">
        <f t="shared" si="173"/>
        <v>3832.83</v>
      </c>
      <c r="K358" s="1">
        <f t="shared" si="174"/>
        <v>41167.17</v>
      </c>
    </row>
    <row r="359" spans="1:126" x14ac:dyDescent="0.25">
      <c r="A359" s="3" t="s">
        <v>13</v>
      </c>
      <c r="B359" s="3">
        <v>7</v>
      </c>
      <c r="C359" s="35"/>
      <c r="D359" s="3"/>
      <c r="E359" s="4">
        <f>SUM(E352:E358)</f>
        <v>464000</v>
      </c>
      <c r="F359" s="4">
        <f t="shared" ref="F359:K359" si="181">SUM(F352:F358)</f>
        <v>13316.8</v>
      </c>
      <c r="G359" s="4">
        <f t="shared" si="181"/>
        <v>31017.71</v>
      </c>
      <c r="H359" s="4">
        <f t="shared" si="181"/>
        <v>14105.6</v>
      </c>
      <c r="I359" s="4">
        <f t="shared" si="181"/>
        <v>2785.12</v>
      </c>
      <c r="J359" s="4">
        <f t="shared" si="181"/>
        <v>63959.19</v>
      </c>
      <c r="K359" s="4">
        <f t="shared" si="181"/>
        <v>400040.81</v>
      </c>
    </row>
    <row r="361" spans="1:126" x14ac:dyDescent="0.25">
      <c r="A361" s="10" t="s">
        <v>143</v>
      </c>
      <c r="B361" s="10"/>
      <c r="C361" s="37"/>
      <c r="D361" s="12"/>
      <c r="E361" s="10"/>
      <c r="F361" s="10"/>
      <c r="G361" s="10"/>
      <c r="H361" s="10"/>
      <c r="I361" s="10"/>
      <c r="J361" s="10"/>
      <c r="K361" s="10"/>
    </row>
    <row r="362" spans="1:126" x14ac:dyDescent="0.25">
      <c r="A362" t="s">
        <v>144</v>
      </c>
      <c r="B362" t="s">
        <v>295</v>
      </c>
      <c r="C362" s="33" t="s">
        <v>533</v>
      </c>
      <c r="D362" t="s">
        <v>347</v>
      </c>
      <c r="E362" s="1">
        <v>41000</v>
      </c>
      <c r="F362" s="1">
        <f>E362*0.0287</f>
        <v>1176.7</v>
      </c>
      <c r="G362" s="1">
        <v>583.79</v>
      </c>
      <c r="H362" s="1">
        <f>E362*0.0304</f>
        <v>1246.4000000000001</v>
      </c>
      <c r="I362" s="1">
        <v>377.5</v>
      </c>
      <c r="J362" s="1">
        <f t="shared" ref="J362:J364" si="182">F362+G362+H362+I362</f>
        <v>3384.39</v>
      </c>
      <c r="K362" s="1">
        <f t="shared" ref="K362:K364" si="183">E362-J362</f>
        <v>37615.61</v>
      </c>
    </row>
    <row r="363" spans="1:126" x14ac:dyDescent="0.25">
      <c r="A363" t="s">
        <v>146</v>
      </c>
      <c r="B363" t="s">
        <v>296</v>
      </c>
      <c r="C363" s="33" t="s">
        <v>534</v>
      </c>
      <c r="D363" t="s">
        <v>347</v>
      </c>
      <c r="E363" s="1">
        <v>41000</v>
      </c>
      <c r="F363" s="1">
        <f t="shared" ref="F363:F364" si="184">E363*0.0287</f>
        <v>1176.7</v>
      </c>
      <c r="G363" s="1">
        <v>583.79</v>
      </c>
      <c r="H363" s="1">
        <f t="shared" ref="H363:H364" si="185">E363*0.0304</f>
        <v>1246.4000000000001</v>
      </c>
      <c r="I363" s="1">
        <v>307</v>
      </c>
      <c r="J363" s="1">
        <f t="shared" si="182"/>
        <v>3313.89</v>
      </c>
      <c r="K363" s="1">
        <f t="shared" si="183"/>
        <v>37686.11</v>
      </c>
    </row>
    <row r="364" spans="1:126" x14ac:dyDescent="0.25">
      <c r="A364" t="s">
        <v>147</v>
      </c>
      <c r="B364" t="s">
        <v>296</v>
      </c>
      <c r="C364" s="33" t="s">
        <v>534</v>
      </c>
      <c r="D364" t="s">
        <v>347</v>
      </c>
      <c r="E364" s="1">
        <v>41000</v>
      </c>
      <c r="F364" s="1">
        <f t="shared" si="184"/>
        <v>1176.7</v>
      </c>
      <c r="G364" s="1">
        <v>583.79</v>
      </c>
      <c r="H364" s="1">
        <f t="shared" si="185"/>
        <v>1246.4000000000001</v>
      </c>
      <c r="I364" s="1">
        <v>25</v>
      </c>
      <c r="J364" s="1">
        <f t="shared" si="182"/>
        <v>3031.89</v>
      </c>
      <c r="K364" s="1">
        <f t="shared" si="183"/>
        <v>37968.11</v>
      </c>
    </row>
    <row r="365" spans="1:126" x14ac:dyDescent="0.25">
      <c r="A365" s="3" t="s">
        <v>13</v>
      </c>
      <c r="B365" s="3">
        <v>3</v>
      </c>
      <c r="C365" s="35"/>
      <c r="D365" s="3"/>
      <c r="E365" s="4">
        <f t="shared" ref="E365:K365" si="186">SUM(E362:E364)</f>
        <v>123000</v>
      </c>
      <c r="F365" s="4">
        <f t="shared" si="186"/>
        <v>3530.1</v>
      </c>
      <c r="G365" s="4">
        <f t="shared" si="186"/>
        <v>1751.37</v>
      </c>
      <c r="H365" s="4">
        <f t="shared" si="186"/>
        <v>3739.2</v>
      </c>
      <c r="I365" s="4">
        <f t="shared" si="186"/>
        <v>709.5</v>
      </c>
      <c r="J365" s="4">
        <f t="shared" si="186"/>
        <v>9730.17</v>
      </c>
      <c r="K365" s="4">
        <f t="shared" si="186"/>
        <v>113269.83</v>
      </c>
    </row>
    <row r="367" spans="1:126" x14ac:dyDescent="0.25">
      <c r="A367" s="2" t="s">
        <v>516</v>
      </c>
    </row>
    <row r="368" spans="1:126" s="3" customFormat="1" x14ac:dyDescent="0.25">
      <c r="A368" t="s">
        <v>189</v>
      </c>
      <c r="B368" t="s">
        <v>490</v>
      </c>
      <c r="C368" s="33" t="s">
        <v>534</v>
      </c>
      <c r="D368" t="s">
        <v>347</v>
      </c>
      <c r="E368" s="1">
        <v>44000</v>
      </c>
      <c r="F368" s="1">
        <f t="shared" ref="F368" si="187">E368*0.0287</f>
        <v>1262.8</v>
      </c>
      <c r="G368" s="1">
        <v>1007.19</v>
      </c>
      <c r="H368" s="1">
        <f t="shared" ref="H368" si="188">E368*0.0304</f>
        <v>1337.6</v>
      </c>
      <c r="I368" s="1">
        <v>377.5</v>
      </c>
      <c r="J368" s="1">
        <f t="shared" ref="J368" si="189">F368+G368+H368+I368</f>
        <v>3985.09</v>
      </c>
      <c r="K368" s="1">
        <f t="shared" ref="K368" si="190">E368-J368</f>
        <v>40014.910000000003</v>
      </c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</row>
    <row r="369" spans="1:126" x14ac:dyDescent="0.25">
      <c r="A369" t="s">
        <v>205</v>
      </c>
      <c r="B369" t="s">
        <v>22</v>
      </c>
      <c r="C369" s="33" t="s">
        <v>533</v>
      </c>
      <c r="D369" t="s">
        <v>347</v>
      </c>
      <c r="E369" s="1">
        <v>32000</v>
      </c>
      <c r="F369" s="1">
        <f>E369*0.0287</f>
        <v>918.4</v>
      </c>
      <c r="G369" s="1">
        <v>0</v>
      </c>
      <c r="H369" s="1">
        <f>E369*0.0304</f>
        <v>972.8</v>
      </c>
      <c r="I369" s="1">
        <v>125</v>
      </c>
      <c r="J369" s="1">
        <f>F369+G369+H369+I369</f>
        <v>2016.2</v>
      </c>
      <c r="K369" s="1">
        <f>E369-J369</f>
        <v>29983.8</v>
      </c>
    </row>
    <row r="370" spans="1:126" x14ac:dyDescent="0.25">
      <c r="A370" s="3" t="s">
        <v>13</v>
      </c>
      <c r="B370" s="3">
        <v>2</v>
      </c>
      <c r="C370" s="35"/>
      <c r="D370" s="3"/>
      <c r="E370" s="4">
        <f>SUM(E368:E369)</f>
        <v>76000</v>
      </c>
      <c r="F370" s="4">
        <f t="shared" ref="F370:K370" si="191">SUM(F368:F369)</f>
        <v>2181.1999999999998</v>
      </c>
      <c r="G370" s="4">
        <f t="shared" si="191"/>
        <v>1007.19</v>
      </c>
      <c r="H370" s="4">
        <f t="shared" si="191"/>
        <v>2310.4</v>
      </c>
      <c r="I370" s="4">
        <f t="shared" si="191"/>
        <v>502.5</v>
      </c>
      <c r="J370" s="4">
        <f t="shared" si="191"/>
        <v>6001.29</v>
      </c>
      <c r="K370" s="4">
        <f t="shared" si="191"/>
        <v>69998.710000000006</v>
      </c>
    </row>
    <row r="372" spans="1:126" x14ac:dyDescent="0.25">
      <c r="A372" s="2" t="s">
        <v>517</v>
      </c>
    </row>
    <row r="373" spans="1:126" x14ac:dyDescent="0.25">
      <c r="A373" t="s">
        <v>518</v>
      </c>
      <c r="B373" t="s">
        <v>16</v>
      </c>
      <c r="C373" s="33" t="s">
        <v>533</v>
      </c>
      <c r="D373" t="s">
        <v>350</v>
      </c>
      <c r="E373" s="1">
        <v>35000</v>
      </c>
      <c r="F373" s="1">
        <f>E373*0.0287</f>
        <v>1004.5</v>
      </c>
      <c r="G373" s="1">
        <v>0</v>
      </c>
      <c r="H373" s="1">
        <f>E373*0.0304</f>
        <v>1064</v>
      </c>
      <c r="I373" s="1">
        <v>187</v>
      </c>
      <c r="J373" s="1">
        <f>F373+G373+H373+I373</f>
        <v>2255.5</v>
      </c>
      <c r="K373" s="1">
        <f>E373-J373</f>
        <v>32744.5</v>
      </c>
    </row>
    <row r="374" spans="1:126" x14ac:dyDescent="0.25">
      <c r="A374" s="3" t="s">
        <v>13</v>
      </c>
      <c r="B374" s="3">
        <v>2</v>
      </c>
      <c r="C374" s="35"/>
      <c r="D374" s="3"/>
      <c r="E374" s="4">
        <f t="shared" ref="E374:K374" si="192">SUM(E373:E373)</f>
        <v>35000</v>
      </c>
      <c r="F374" s="4">
        <f t="shared" si="192"/>
        <v>1004.5</v>
      </c>
      <c r="G374" s="4">
        <f t="shared" si="192"/>
        <v>0</v>
      </c>
      <c r="H374" s="4">
        <f t="shared" si="192"/>
        <v>1064</v>
      </c>
      <c r="I374" s="4">
        <f t="shared" si="192"/>
        <v>187</v>
      </c>
      <c r="J374" s="4">
        <f t="shared" si="192"/>
        <v>2255.5</v>
      </c>
      <c r="K374" s="4">
        <f t="shared" si="192"/>
        <v>32744.5</v>
      </c>
    </row>
    <row r="376" spans="1:126" x14ac:dyDescent="0.25">
      <c r="A376" s="2" t="s">
        <v>519</v>
      </c>
    </row>
    <row r="377" spans="1:126" x14ac:dyDescent="0.25">
      <c r="A377" t="s">
        <v>178</v>
      </c>
      <c r="B377" t="s">
        <v>18</v>
      </c>
      <c r="C377" s="33" t="s">
        <v>534</v>
      </c>
      <c r="D377" t="s">
        <v>347</v>
      </c>
      <c r="E377" s="1">
        <v>96000</v>
      </c>
      <c r="F377" s="1">
        <f>E377*0.0287</f>
        <v>2755.2</v>
      </c>
      <c r="G377" s="1">
        <v>11164.47</v>
      </c>
      <c r="H377" s="1">
        <f>E377*0.0304</f>
        <v>2918.4</v>
      </c>
      <c r="I377" s="1">
        <v>25</v>
      </c>
      <c r="J377" s="1">
        <f>F377+G377+H377+I377</f>
        <v>16863.07</v>
      </c>
      <c r="K377" s="1">
        <f>E377-J377</f>
        <v>79136.929999999993</v>
      </c>
    </row>
    <row r="378" spans="1:126" x14ac:dyDescent="0.25">
      <c r="A378" s="3" t="s">
        <v>13</v>
      </c>
      <c r="B378" s="3">
        <v>1</v>
      </c>
      <c r="C378" s="35"/>
      <c r="D378" s="3"/>
      <c r="E378" s="4">
        <f>SUM(E377)</f>
        <v>96000</v>
      </c>
      <c r="F378" s="4">
        <f t="shared" ref="F378:K378" si="193">SUM(F377)</f>
        <v>2755.2</v>
      </c>
      <c r="G378" s="4">
        <f t="shared" si="193"/>
        <v>11164.47</v>
      </c>
      <c r="H378" s="4">
        <f t="shared" si="193"/>
        <v>2918.4</v>
      </c>
      <c r="I378" s="4">
        <f t="shared" si="193"/>
        <v>25</v>
      </c>
      <c r="J378" s="4">
        <f t="shared" si="193"/>
        <v>16863.07</v>
      </c>
      <c r="K378" s="4">
        <f t="shared" si="193"/>
        <v>79136.929999999993</v>
      </c>
    </row>
    <row r="380" spans="1:126" s="2" customFormat="1" x14ac:dyDescent="0.25">
      <c r="A380" s="25" t="s">
        <v>520</v>
      </c>
      <c r="B380" s="25"/>
      <c r="C380" s="37"/>
      <c r="D380" s="25"/>
      <c r="E380" s="25"/>
      <c r="F380" s="25"/>
      <c r="G380" s="25"/>
      <c r="H380" s="25"/>
      <c r="I380" s="25"/>
      <c r="J380" s="25"/>
      <c r="K380" s="25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</row>
    <row r="381" spans="1:126" s="2" customFormat="1" x14ac:dyDescent="0.25">
      <c r="A381" t="s">
        <v>176</v>
      </c>
      <c r="B381" t="s">
        <v>177</v>
      </c>
      <c r="C381" s="33" t="s">
        <v>533</v>
      </c>
      <c r="D381" t="s">
        <v>350</v>
      </c>
      <c r="E381" s="1">
        <v>11000</v>
      </c>
      <c r="F381" s="1">
        <f>E381*0.0287</f>
        <v>315.7</v>
      </c>
      <c r="G381" s="1">
        <v>0</v>
      </c>
      <c r="H381" s="1">
        <f>E381*0.0304</f>
        <v>334.4</v>
      </c>
      <c r="I381" s="1">
        <v>75</v>
      </c>
      <c r="J381" s="1">
        <f t="shared" ref="J381" si="194">F381+G381+H381+I381</f>
        <v>725.1</v>
      </c>
      <c r="K381" s="1">
        <f t="shared" ref="K381" si="195">E381-J381</f>
        <v>10274.9</v>
      </c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</row>
    <row r="382" spans="1:126" s="3" customFormat="1" x14ac:dyDescent="0.25">
      <c r="A382" t="s">
        <v>181</v>
      </c>
      <c r="B382" t="s">
        <v>182</v>
      </c>
      <c r="C382" s="33" t="s">
        <v>534</v>
      </c>
      <c r="D382" t="s">
        <v>347</v>
      </c>
      <c r="E382" s="1">
        <v>32000</v>
      </c>
      <c r="F382" s="1">
        <f t="shared" ref="F382:F386" si="196">E382*0.0287</f>
        <v>918.4</v>
      </c>
      <c r="G382" s="1">
        <v>0</v>
      </c>
      <c r="H382" s="1">
        <f t="shared" ref="H382:H386" si="197">E382*0.0304</f>
        <v>972.8</v>
      </c>
      <c r="I382" s="1">
        <v>125</v>
      </c>
      <c r="J382" s="1">
        <f t="shared" ref="J382:J385" si="198">F382+G382+H382+I382</f>
        <v>2016.2</v>
      </c>
      <c r="K382" s="1">
        <f t="shared" ref="K382:K385" si="199">E382-J382</f>
        <v>29983.8</v>
      </c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</row>
    <row r="383" spans="1:126" s="3" customFormat="1" x14ac:dyDescent="0.25">
      <c r="A383" t="s">
        <v>279</v>
      </c>
      <c r="B383" t="s">
        <v>297</v>
      </c>
      <c r="C383" s="33" t="s">
        <v>533</v>
      </c>
      <c r="D383" t="s">
        <v>347</v>
      </c>
      <c r="E383" s="1">
        <v>75000</v>
      </c>
      <c r="F383" s="1">
        <f t="shared" si="196"/>
        <v>2152.5</v>
      </c>
      <c r="G383" s="1">
        <v>5833.33</v>
      </c>
      <c r="H383" s="1">
        <f t="shared" si="197"/>
        <v>2280</v>
      </c>
      <c r="I383" s="1">
        <v>2757.74</v>
      </c>
      <c r="J383" s="1">
        <f t="shared" si="198"/>
        <v>13023.57</v>
      </c>
      <c r="K383" s="1">
        <f t="shared" si="199"/>
        <v>61976.43</v>
      </c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</row>
    <row r="384" spans="1:126" s="3" customFormat="1" x14ac:dyDescent="0.25">
      <c r="A384" t="s">
        <v>183</v>
      </c>
      <c r="B384" t="s">
        <v>182</v>
      </c>
      <c r="C384" s="33" t="s">
        <v>533</v>
      </c>
      <c r="D384" t="s">
        <v>350</v>
      </c>
      <c r="E384" s="1">
        <v>32000</v>
      </c>
      <c r="F384" s="1">
        <f t="shared" si="196"/>
        <v>918.4</v>
      </c>
      <c r="G384" s="1">
        <v>0</v>
      </c>
      <c r="H384" s="1">
        <f t="shared" si="197"/>
        <v>972.8</v>
      </c>
      <c r="I384" s="1">
        <v>165</v>
      </c>
      <c r="J384" s="1">
        <f t="shared" si="198"/>
        <v>2056.1999999999998</v>
      </c>
      <c r="K384" s="1">
        <f t="shared" si="199"/>
        <v>29943.8</v>
      </c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</row>
    <row r="385" spans="1:126" s="3" customFormat="1" x14ac:dyDescent="0.25">
      <c r="A385" t="s">
        <v>184</v>
      </c>
      <c r="B385" t="s">
        <v>177</v>
      </c>
      <c r="C385" s="33" t="s">
        <v>533</v>
      </c>
      <c r="D385" t="s">
        <v>350</v>
      </c>
      <c r="E385" s="1">
        <v>32000</v>
      </c>
      <c r="F385" s="1">
        <f t="shared" si="196"/>
        <v>918.4</v>
      </c>
      <c r="G385" s="1">
        <v>0</v>
      </c>
      <c r="H385" s="1">
        <f t="shared" si="197"/>
        <v>972.8</v>
      </c>
      <c r="I385" s="1">
        <v>165</v>
      </c>
      <c r="J385" s="1">
        <f t="shared" si="198"/>
        <v>2056.1999999999998</v>
      </c>
      <c r="K385" s="1">
        <f t="shared" si="199"/>
        <v>29943.8</v>
      </c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</row>
    <row r="386" spans="1:126" s="3" customFormat="1" x14ac:dyDescent="0.25">
      <c r="A386" t="s">
        <v>185</v>
      </c>
      <c r="B386" t="s">
        <v>177</v>
      </c>
      <c r="C386" s="33" t="s">
        <v>533</v>
      </c>
      <c r="D386" t="s">
        <v>350</v>
      </c>
      <c r="E386" s="1">
        <v>13420</v>
      </c>
      <c r="F386" s="1">
        <f t="shared" si="196"/>
        <v>385.15</v>
      </c>
      <c r="G386" s="1">
        <v>0</v>
      </c>
      <c r="H386" s="1">
        <f t="shared" si="197"/>
        <v>407.97</v>
      </c>
      <c r="I386" s="1">
        <v>125</v>
      </c>
      <c r="J386" s="1">
        <f>F386+G386+H386+I386</f>
        <v>918.12</v>
      </c>
      <c r="K386" s="1">
        <f>E386-J386</f>
        <v>12501.88</v>
      </c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</row>
    <row r="387" spans="1:126" s="3" customFormat="1" x14ac:dyDescent="0.25">
      <c r="A387" s="3" t="s">
        <v>13</v>
      </c>
      <c r="B387" s="3">
        <v>6</v>
      </c>
      <c r="C387" s="35"/>
      <c r="E387" s="4">
        <f t="shared" ref="E387:K387" si="200">SUM(E381:E386)</f>
        <v>195420</v>
      </c>
      <c r="F387" s="4">
        <f t="shared" si="200"/>
        <v>5608.55</v>
      </c>
      <c r="G387" s="4">
        <f t="shared" si="200"/>
        <v>5833.33</v>
      </c>
      <c r="H387" s="4">
        <f t="shared" si="200"/>
        <v>5940.77</v>
      </c>
      <c r="I387" s="4">
        <f t="shared" si="200"/>
        <v>3412.74</v>
      </c>
      <c r="J387" s="4">
        <f t="shared" si="200"/>
        <v>20795.39</v>
      </c>
      <c r="K387" s="4">
        <f t="shared" si="200"/>
        <v>174624.61</v>
      </c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</row>
    <row r="388" spans="1:126" s="3" customFormat="1" x14ac:dyDescent="0.25">
      <c r="A388"/>
      <c r="B388"/>
      <c r="C388" s="33"/>
      <c r="D388"/>
      <c r="E388" s="1"/>
      <c r="F388" s="1"/>
      <c r="G388" s="1"/>
      <c r="H388" s="1"/>
      <c r="I388" s="1"/>
      <c r="J388" s="1"/>
      <c r="K388" s="1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</row>
    <row r="389" spans="1:126" s="3" customFormat="1" x14ac:dyDescent="0.25">
      <c r="A389" s="10" t="s">
        <v>186</v>
      </c>
      <c r="B389" s="10"/>
      <c r="C389" s="37"/>
      <c r="D389" s="12"/>
      <c r="E389" s="10"/>
      <c r="F389" s="10"/>
      <c r="G389" s="10"/>
      <c r="H389" s="10"/>
      <c r="I389" s="10"/>
      <c r="J389" s="10"/>
      <c r="K389" s="10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  <c r="DV389" s="6"/>
    </row>
    <row r="390" spans="1:126" s="3" customFormat="1" x14ac:dyDescent="0.25">
      <c r="A390" t="s">
        <v>190</v>
      </c>
      <c r="B390" t="s">
        <v>18</v>
      </c>
      <c r="C390" s="33" t="s">
        <v>534</v>
      </c>
      <c r="D390" t="s">
        <v>347</v>
      </c>
      <c r="E390" s="1">
        <v>71000</v>
      </c>
      <c r="F390" s="1">
        <f t="shared" ref="F390" si="201">E390*0.0287</f>
        <v>2037.7</v>
      </c>
      <c r="G390" s="1">
        <v>5080.6099999999997</v>
      </c>
      <c r="H390" s="1">
        <f t="shared" ref="H390" si="202">E390*0.0304</f>
        <v>2158.4</v>
      </c>
      <c r="I390" s="1">
        <v>2525.2399999999998</v>
      </c>
      <c r="J390" s="1">
        <f>F390+G390+H390+I390</f>
        <v>11801.95</v>
      </c>
      <c r="K390" s="1">
        <f>E390-J390</f>
        <v>59198.05</v>
      </c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</row>
    <row r="391" spans="1:126" s="3" customFormat="1" x14ac:dyDescent="0.25">
      <c r="A391" t="s">
        <v>187</v>
      </c>
      <c r="B391" t="s">
        <v>191</v>
      </c>
      <c r="C391" s="33" t="s">
        <v>533</v>
      </c>
      <c r="D391" t="s">
        <v>347</v>
      </c>
      <c r="E391" s="1">
        <v>44000</v>
      </c>
      <c r="F391" s="1">
        <f>E391*0.0287</f>
        <v>1262.8</v>
      </c>
      <c r="G391" s="1">
        <v>1007.19</v>
      </c>
      <c r="H391" s="1">
        <f>E391*0.0304</f>
        <v>1337.6</v>
      </c>
      <c r="I391" s="1">
        <v>165</v>
      </c>
      <c r="J391" s="1">
        <f>F391+G391+H391+I391</f>
        <v>3772.59</v>
      </c>
      <c r="K391" s="1">
        <f>E391-J391</f>
        <v>40227.410000000003</v>
      </c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</row>
    <row r="392" spans="1:126" x14ac:dyDescent="0.25">
      <c r="A392" t="s">
        <v>179</v>
      </c>
      <c r="B392" t="s">
        <v>126</v>
      </c>
      <c r="C392" s="33" t="s">
        <v>533</v>
      </c>
      <c r="D392" t="s">
        <v>347</v>
      </c>
      <c r="E392" s="1">
        <v>31682.5</v>
      </c>
      <c r="F392" s="1">
        <f>E392*0.0287</f>
        <v>909.29</v>
      </c>
      <c r="G392" s="1">
        <v>0</v>
      </c>
      <c r="H392" s="1">
        <f>E392*0.0304</f>
        <v>963.15</v>
      </c>
      <c r="I392" s="1">
        <v>2797.74</v>
      </c>
      <c r="J392" s="1">
        <f>F392+G392+H392+I392</f>
        <v>4670.18</v>
      </c>
      <c r="K392" s="1">
        <f>E392-J392</f>
        <v>27012.32</v>
      </c>
    </row>
    <row r="393" spans="1:126" x14ac:dyDescent="0.25">
      <c r="A393" t="s">
        <v>180</v>
      </c>
      <c r="B393" t="s">
        <v>297</v>
      </c>
      <c r="C393" s="33" t="s">
        <v>533</v>
      </c>
      <c r="D393" t="s">
        <v>347</v>
      </c>
      <c r="E393" s="1">
        <v>47000</v>
      </c>
      <c r="F393" s="1">
        <f>E393*0.0287</f>
        <v>1348.9</v>
      </c>
      <c r="G393" s="1">
        <v>1430.6</v>
      </c>
      <c r="H393" s="1">
        <f>E393*0.0304</f>
        <v>1428.8</v>
      </c>
      <c r="I393" s="1">
        <v>125</v>
      </c>
      <c r="J393" s="1">
        <f>F393+G393+H393+I393</f>
        <v>4333.3</v>
      </c>
      <c r="K393" s="1">
        <f>E393-J393</f>
        <v>42666.7</v>
      </c>
    </row>
    <row r="394" spans="1:126" s="3" customFormat="1" x14ac:dyDescent="0.25">
      <c r="A394" s="3" t="s">
        <v>13</v>
      </c>
      <c r="B394" s="3">
        <v>4</v>
      </c>
      <c r="C394" s="35"/>
      <c r="E394" s="4">
        <f>SUM(E390:E393)</f>
        <v>193682.5</v>
      </c>
      <c r="F394" s="4">
        <f t="shared" ref="F394:K394" si="203">SUM(F390:F393)</f>
        <v>5558.69</v>
      </c>
      <c r="G394" s="4">
        <f t="shared" si="203"/>
        <v>7518.4</v>
      </c>
      <c r="H394" s="4">
        <f t="shared" si="203"/>
        <v>5887.95</v>
      </c>
      <c r="I394" s="4">
        <f t="shared" si="203"/>
        <v>5612.98</v>
      </c>
      <c r="J394" s="4">
        <f t="shared" si="203"/>
        <v>24578.02</v>
      </c>
      <c r="K394" s="4">
        <f t="shared" si="203"/>
        <v>169104.48</v>
      </c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  <c r="DV394" s="6"/>
    </row>
    <row r="396" spans="1:126" x14ac:dyDescent="0.25">
      <c r="A396" s="2" t="s">
        <v>312</v>
      </c>
    </row>
    <row r="397" spans="1:126" x14ac:dyDescent="0.25">
      <c r="A397" s="17" t="s">
        <v>472</v>
      </c>
      <c r="B397" s="17" t="s">
        <v>473</v>
      </c>
      <c r="C397" s="38" t="s">
        <v>533</v>
      </c>
      <c r="D397" s="22" t="s">
        <v>350</v>
      </c>
      <c r="E397" s="1">
        <v>23000</v>
      </c>
      <c r="F397" s="1">
        <f>E397*0.0287</f>
        <v>660.1</v>
      </c>
      <c r="G397" s="1">
        <v>0</v>
      </c>
      <c r="H397" s="1">
        <f>E397*0.0304</f>
        <v>699.2</v>
      </c>
      <c r="I397" s="1">
        <v>995</v>
      </c>
      <c r="J397" s="1">
        <v>2354.3000000000002</v>
      </c>
      <c r="K397" s="1">
        <f t="shared" ref="K397" si="204">E397-J397</f>
        <v>20645.7</v>
      </c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  <c r="DV397"/>
    </row>
    <row r="398" spans="1:126" x14ac:dyDescent="0.25">
      <c r="A398" s="17" t="s">
        <v>445</v>
      </c>
      <c r="B398" s="17" t="s">
        <v>446</v>
      </c>
      <c r="C398" s="38" t="s">
        <v>534</v>
      </c>
      <c r="D398" s="20" t="s">
        <v>350</v>
      </c>
      <c r="E398" s="1">
        <v>50000</v>
      </c>
      <c r="F398" s="1">
        <f>E398*0.0287</f>
        <v>1435</v>
      </c>
      <c r="G398" s="1">
        <v>0</v>
      </c>
      <c r="H398" s="1">
        <f>E398*0.0304</f>
        <v>1520</v>
      </c>
      <c r="I398" s="1">
        <v>187</v>
      </c>
      <c r="J398" s="1">
        <v>4996</v>
      </c>
      <c r="K398" s="1">
        <f>+E398-J398</f>
        <v>45004</v>
      </c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  <c r="DV398"/>
    </row>
    <row r="399" spans="1:126" x14ac:dyDescent="0.25">
      <c r="A399" s="3" t="s">
        <v>13</v>
      </c>
      <c r="B399" s="3">
        <v>2</v>
      </c>
      <c r="C399" s="35"/>
      <c r="D399" s="3"/>
      <c r="E399" s="4">
        <f>SUM(E397:E398)</f>
        <v>73000</v>
      </c>
      <c r="F399" s="4">
        <f t="shared" ref="F399:K399" si="205">SUM(F397:F398)</f>
        <v>2095.1</v>
      </c>
      <c r="G399" s="4">
        <f t="shared" si="205"/>
        <v>0</v>
      </c>
      <c r="H399" s="4">
        <f t="shared" si="205"/>
        <v>2219.1999999999998</v>
      </c>
      <c r="I399" s="4">
        <f t="shared" si="205"/>
        <v>1182</v>
      </c>
      <c r="J399" s="4">
        <f t="shared" si="205"/>
        <v>7350.3</v>
      </c>
      <c r="K399" s="4">
        <f t="shared" si="205"/>
        <v>65649.7</v>
      </c>
    </row>
    <row r="401" spans="1:126" x14ac:dyDescent="0.25">
      <c r="A401" s="10" t="s">
        <v>521</v>
      </c>
      <c r="B401" s="10"/>
      <c r="C401" s="37"/>
      <c r="D401" s="12"/>
      <c r="E401" s="10"/>
      <c r="F401" s="10"/>
      <c r="G401" s="10"/>
      <c r="H401" s="10"/>
      <c r="I401" s="10"/>
      <c r="J401" s="10"/>
      <c r="K401" s="10"/>
    </row>
    <row r="402" spans="1:126" x14ac:dyDescent="0.25">
      <c r="A402" s="5" t="s">
        <v>359</v>
      </c>
      <c r="B402" t="s">
        <v>16</v>
      </c>
      <c r="C402" s="33" t="s">
        <v>534</v>
      </c>
      <c r="D402" s="11" t="s">
        <v>350</v>
      </c>
      <c r="E402" s="1">
        <v>44000</v>
      </c>
      <c r="F402" s="1">
        <f t="shared" ref="F402:F408" si="206">E402*0.0287</f>
        <v>1262.8</v>
      </c>
      <c r="G402" s="1">
        <v>1007.19</v>
      </c>
      <c r="H402" s="1">
        <f t="shared" ref="H402:H408" si="207">E402*0.0304</f>
        <v>1337.6</v>
      </c>
      <c r="I402" s="1">
        <v>195</v>
      </c>
      <c r="J402" s="1">
        <v>3802.59</v>
      </c>
      <c r="K402" s="1">
        <v>40197.410000000003</v>
      </c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  <c r="DV402"/>
    </row>
    <row r="403" spans="1:126" x14ac:dyDescent="0.25">
      <c r="A403" s="5" t="s">
        <v>151</v>
      </c>
      <c r="B403" t="s">
        <v>152</v>
      </c>
      <c r="C403" s="33" t="s">
        <v>533</v>
      </c>
      <c r="D403" t="s">
        <v>350</v>
      </c>
      <c r="E403" s="1">
        <v>45000</v>
      </c>
      <c r="F403" s="1">
        <f t="shared" si="206"/>
        <v>1291.5</v>
      </c>
      <c r="G403" s="1">
        <v>1148.33</v>
      </c>
      <c r="H403" s="1">
        <f t="shared" si="207"/>
        <v>1368</v>
      </c>
      <c r="I403" s="1">
        <v>277.5</v>
      </c>
      <c r="J403" s="1">
        <v>4085.33</v>
      </c>
      <c r="K403" s="1">
        <v>40914.67</v>
      </c>
    </row>
    <row r="404" spans="1:126" x14ac:dyDescent="0.25">
      <c r="A404" s="5" t="s">
        <v>167</v>
      </c>
      <c r="B404" t="s">
        <v>18</v>
      </c>
      <c r="C404" s="33" t="s">
        <v>534</v>
      </c>
      <c r="D404" t="s">
        <v>350</v>
      </c>
      <c r="E404" s="1">
        <v>41000</v>
      </c>
      <c r="F404" s="1">
        <f t="shared" si="206"/>
        <v>1176.7</v>
      </c>
      <c r="G404" s="1">
        <v>583.79</v>
      </c>
      <c r="H404" s="1">
        <f t="shared" si="207"/>
        <v>1246.4000000000001</v>
      </c>
      <c r="I404" s="1">
        <v>377.5</v>
      </c>
      <c r="J404" s="1">
        <v>3384.39</v>
      </c>
      <c r="K404" s="1">
        <v>37615.61</v>
      </c>
    </row>
    <row r="405" spans="1:126" x14ac:dyDescent="0.25">
      <c r="A405" s="5" t="s">
        <v>389</v>
      </c>
      <c r="B405" t="s">
        <v>388</v>
      </c>
      <c r="C405" s="33" t="s">
        <v>534</v>
      </c>
      <c r="D405" t="s">
        <v>350</v>
      </c>
      <c r="E405" s="1">
        <v>26000</v>
      </c>
      <c r="F405" s="1">
        <f t="shared" si="206"/>
        <v>746.2</v>
      </c>
      <c r="G405" s="1">
        <v>0</v>
      </c>
      <c r="H405" s="1">
        <f t="shared" si="207"/>
        <v>790.4</v>
      </c>
      <c r="I405" s="1">
        <v>25</v>
      </c>
      <c r="J405" s="1">
        <v>1561.6</v>
      </c>
      <c r="K405" s="1">
        <v>24438.400000000001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  <c r="DV405"/>
    </row>
    <row r="406" spans="1:126" x14ac:dyDescent="0.25">
      <c r="A406" s="5" t="s">
        <v>362</v>
      </c>
      <c r="B406" t="s">
        <v>16</v>
      </c>
      <c r="C406" s="33" t="s">
        <v>534</v>
      </c>
      <c r="D406" t="s">
        <v>350</v>
      </c>
      <c r="E406" s="1">
        <v>28000</v>
      </c>
      <c r="F406" s="1">
        <f t="shared" si="206"/>
        <v>803.6</v>
      </c>
      <c r="G406" s="1">
        <v>0</v>
      </c>
      <c r="H406" s="1">
        <f t="shared" si="207"/>
        <v>851.2</v>
      </c>
      <c r="I406" s="1">
        <v>1215.1199999999999</v>
      </c>
      <c r="J406" s="1">
        <f t="shared" ref="J406:J409" si="208">F406+G406+H406+I406</f>
        <v>2869.92</v>
      </c>
      <c r="K406" s="1">
        <f>E406-J406</f>
        <v>25130.080000000002</v>
      </c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  <c r="DV406"/>
    </row>
    <row r="407" spans="1:126" x14ac:dyDescent="0.25">
      <c r="A407" s="5" t="s">
        <v>394</v>
      </c>
      <c r="B407" t="s">
        <v>175</v>
      </c>
      <c r="C407" s="33" t="s">
        <v>533</v>
      </c>
      <c r="D407" s="11" t="s">
        <v>350</v>
      </c>
      <c r="E407" s="1">
        <v>26000</v>
      </c>
      <c r="F407" s="1">
        <f t="shared" si="206"/>
        <v>746.2</v>
      </c>
      <c r="G407" s="1">
        <v>0</v>
      </c>
      <c r="H407" s="1">
        <f t="shared" si="207"/>
        <v>790.4</v>
      </c>
      <c r="I407" s="1">
        <v>187</v>
      </c>
      <c r="J407" s="1">
        <v>1723.6</v>
      </c>
      <c r="K407" s="1">
        <v>24276.400000000001</v>
      </c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  <c r="DV407"/>
    </row>
    <row r="408" spans="1:126" x14ac:dyDescent="0.25">
      <c r="A408" s="5" t="s">
        <v>427</v>
      </c>
      <c r="B408" s="21" t="s">
        <v>145</v>
      </c>
      <c r="C408" s="33" t="s">
        <v>534</v>
      </c>
      <c r="D408" s="16" t="s">
        <v>350</v>
      </c>
      <c r="E408" s="1">
        <v>26000</v>
      </c>
      <c r="F408" s="1">
        <f t="shared" si="206"/>
        <v>746.2</v>
      </c>
      <c r="G408" s="1">
        <v>0</v>
      </c>
      <c r="H408" s="1">
        <f t="shared" si="207"/>
        <v>790.4</v>
      </c>
      <c r="I408" s="1">
        <v>25</v>
      </c>
      <c r="J408" s="1">
        <v>1561.6</v>
      </c>
      <c r="K408" s="1">
        <f>E408-J408</f>
        <v>24438.400000000001</v>
      </c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  <c r="DV408"/>
    </row>
    <row r="409" spans="1:126" x14ac:dyDescent="0.25">
      <c r="A409" s="48" t="s">
        <v>393</v>
      </c>
      <c r="B409" s="13" t="s">
        <v>138</v>
      </c>
      <c r="C409" s="39" t="s">
        <v>533</v>
      </c>
      <c r="D409" t="s">
        <v>350</v>
      </c>
      <c r="E409" s="1">
        <v>76000</v>
      </c>
      <c r="F409" s="1">
        <f t="shared" ref="F409:F412" si="209">E409*0.0287</f>
        <v>2181.1999999999998</v>
      </c>
      <c r="G409" s="1">
        <v>6497.56</v>
      </c>
      <c r="H409" s="1">
        <f t="shared" ref="H409:H412" si="210">E409*0.0304</f>
        <v>2310.4</v>
      </c>
      <c r="I409" s="1">
        <v>195</v>
      </c>
      <c r="J409" s="1">
        <f t="shared" si="208"/>
        <v>11184.16</v>
      </c>
      <c r="K409" s="1">
        <f t="shared" ref="K409" si="211">E409-J409</f>
        <v>64815.839999999997</v>
      </c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  <c r="DV409"/>
    </row>
    <row r="410" spans="1:126" x14ac:dyDescent="0.25">
      <c r="A410" s="48" t="s">
        <v>392</v>
      </c>
      <c r="B410" s="13" t="s">
        <v>138</v>
      </c>
      <c r="C410" s="39" t="s">
        <v>533</v>
      </c>
      <c r="D410" t="s">
        <v>350</v>
      </c>
      <c r="E410" s="1">
        <v>39500</v>
      </c>
      <c r="F410" s="1">
        <f t="shared" si="209"/>
        <v>1133.6500000000001</v>
      </c>
      <c r="G410" s="1">
        <v>372.08</v>
      </c>
      <c r="H410" s="1">
        <f t="shared" si="210"/>
        <v>1200.8</v>
      </c>
      <c r="I410" s="1">
        <v>25</v>
      </c>
      <c r="J410" s="1">
        <v>2731.53</v>
      </c>
      <c r="K410" s="1">
        <v>36768.47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x14ac:dyDescent="0.25">
      <c r="A411" s="5" t="s">
        <v>336</v>
      </c>
      <c r="B411" s="11" t="s">
        <v>16</v>
      </c>
      <c r="C411" s="34" t="s">
        <v>533</v>
      </c>
      <c r="D411" s="11" t="s">
        <v>350</v>
      </c>
      <c r="E411" s="1">
        <v>42000</v>
      </c>
      <c r="F411" s="1">
        <f t="shared" si="209"/>
        <v>1205.4000000000001</v>
      </c>
      <c r="G411" s="1">
        <v>724</v>
      </c>
      <c r="H411" s="1">
        <f t="shared" si="210"/>
        <v>1276.8</v>
      </c>
      <c r="I411" s="1">
        <v>25</v>
      </c>
      <c r="J411" s="1">
        <v>3232.12</v>
      </c>
      <c r="K411" s="1">
        <v>38767.879999999997</v>
      </c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  <c r="DV411"/>
    </row>
    <row r="412" spans="1:126" x14ac:dyDescent="0.25">
      <c r="A412" s="5" t="s">
        <v>397</v>
      </c>
      <c r="B412" t="s">
        <v>182</v>
      </c>
      <c r="C412" s="33" t="s">
        <v>533</v>
      </c>
      <c r="D412" s="11" t="s">
        <v>350</v>
      </c>
      <c r="E412" s="1">
        <v>24150</v>
      </c>
      <c r="F412" s="1">
        <f t="shared" si="209"/>
        <v>693.11</v>
      </c>
      <c r="G412" s="1">
        <v>0</v>
      </c>
      <c r="H412" s="1">
        <f t="shared" si="210"/>
        <v>734.16</v>
      </c>
      <c r="I412" s="1">
        <v>25</v>
      </c>
      <c r="J412" s="1">
        <f t="shared" ref="J412" si="212">F412+G412+H412+I412</f>
        <v>1452.27</v>
      </c>
      <c r="K412" s="1">
        <f t="shared" ref="K412" si="213">E412-J412</f>
        <v>22697.73</v>
      </c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s="3" t="s">
        <v>13</v>
      </c>
      <c r="B413" s="3">
        <v>11</v>
      </c>
      <c r="C413" s="35"/>
      <c r="D413" s="3"/>
      <c r="E413" s="4">
        <f t="shared" ref="E413:K413" si="214">SUM(E402:E412)</f>
        <v>417650</v>
      </c>
      <c r="F413" s="4">
        <f t="shared" si="214"/>
        <v>11986.56</v>
      </c>
      <c r="G413" s="4">
        <f t="shared" si="214"/>
        <v>10332.950000000001</v>
      </c>
      <c r="H413" s="4">
        <f t="shared" si="214"/>
        <v>12696.56</v>
      </c>
      <c r="I413" s="4">
        <f t="shared" si="214"/>
        <v>2572.12</v>
      </c>
      <c r="J413" s="4">
        <f t="shared" si="214"/>
        <v>37589.11</v>
      </c>
      <c r="K413" s="4">
        <f t="shared" si="214"/>
        <v>380060.89</v>
      </c>
    </row>
    <row r="415" spans="1:126" x14ac:dyDescent="0.25">
      <c r="A415" s="25" t="s">
        <v>522</v>
      </c>
      <c r="B415" s="25"/>
      <c r="C415" s="37"/>
      <c r="D415" s="25"/>
      <c r="E415" s="25"/>
      <c r="F415" s="25"/>
      <c r="G415" s="25"/>
      <c r="H415" s="25"/>
      <c r="I415" s="25"/>
      <c r="J415" s="25"/>
      <c r="K415" s="25"/>
    </row>
    <row r="416" spans="1:126" x14ac:dyDescent="0.25">
      <c r="A416" t="s">
        <v>360</v>
      </c>
      <c r="B416" t="s">
        <v>156</v>
      </c>
      <c r="C416" s="33" t="s">
        <v>533</v>
      </c>
      <c r="D416" t="s">
        <v>350</v>
      </c>
      <c r="E416" s="1">
        <v>40000</v>
      </c>
      <c r="F416" s="1">
        <f>E416*0.0287</f>
        <v>1148</v>
      </c>
      <c r="G416" s="1">
        <v>0</v>
      </c>
      <c r="H416" s="1">
        <f>E416*0.0304</f>
        <v>1216</v>
      </c>
      <c r="I416" s="1">
        <v>25</v>
      </c>
      <c r="J416" s="1">
        <v>2831.65</v>
      </c>
      <c r="K416" s="1">
        <f>E416-J416</f>
        <v>37168.35</v>
      </c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  <c r="DV416"/>
    </row>
    <row r="417" spans="1:126" s="2" customFormat="1" x14ac:dyDescent="0.25">
      <c r="A417" t="s">
        <v>153</v>
      </c>
      <c r="B417" t="s">
        <v>152</v>
      </c>
      <c r="C417" s="33" t="s">
        <v>533</v>
      </c>
      <c r="D417" t="s">
        <v>350</v>
      </c>
      <c r="E417" s="1">
        <v>40000</v>
      </c>
      <c r="F417" s="1">
        <f>E417*0.0287</f>
        <v>1148</v>
      </c>
      <c r="G417" s="1">
        <v>0</v>
      </c>
      <c r="H417" s="1">
        <f>E417*0.0304</f>
        <v>1216</v>
      </c>
      <c r="I417" s="1">
        <v>1445</v>
      </c>
      <c r="J417" s="1">
        <v>4251.6499999999996</v>
      </c>
      <c r="K417" s="1">
        <v>35748.35</v>
      </c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  <c r="DV417" s="6"/>
    </row>
    <row r="418" spans="1:126" x14ac:dyDescent="0.25">
      <c r="A418" t="s">
        <v>468</v>
      </c>
      <c r="B418" s="17" t="s">
        <v>446</v>
      </c>
      <c r="C418" s="38" t="s">
        <v>533</v>
      </c>
      <c r="D418" t="s">
        <v>467</v>
      </c>
      <c r="E418" s="1">
        <v>64000</v>
      </c>
      <c r="F418" s="1">
        <v>1291.5</v>
      </c>
      <c r="G418" s="1">
        <v>1148.33</v>
      </c>
      <c r="H418" s="1">
        <v>1368</v>
      </c>
      <c r="I418" s="1">
        <v>25</v>
      </c>
      <c r="J418" s="1">
        <v>8046.8</v>
      </c>
      <c r="K418" s="1">
        <v>55953.2</v>
      </c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  <c r="DV418"/>
    </row>
    <row r="419" spans="1:126" x14ac:dyDescent="0.25">
      <c r="A419" s="3" t="s">
        <v>13</v>
      </c>
      <c r="B419" s="3">
        <v>3</v>
      </c>
      <c r="C419" s="35"/>
      <c r="D419" s="3"/>
      <c r="E419" s="4">
        <f>SUM(E416:E418)</f>
        <v>144000</v>
      </c>
      <c r="F419" s="4">
        <f t="shared" ref="F419:K419" si="215">SUM(F416:F418)</f>
        <v>3587.5</v>
      </c>
      <c r="G419" s="4">
        <f t="shared" si="215"/>
        <v>1148.33</v>
      </c>
      <c r="H419" s="4">
        <f t="shared" si="215"/>
        <v>3800</v>
      </c>
      <c r="I419" s="4">
        <f t="shared" si="215"/>
        <v>1495</v>
      </c>
      <c r="J419" s="4">
        <f t="shared" si="215"/>
        <v>15130.1</v>
      </c>
      <c r="K419" s="4">
        <f t="shared" si="215"/>
        <v>128869.9</v>
      </c>
    </row>
    <row r="421" spans="1:126" x14ac:dyDescent="0.25">
      <c r="A421" s="25" t="s">
        <v>523</v>
      </c>
      <c r="B421" s="25"/>
      <c r="C421" s="37"/>
      <c r="D421" s="25"/>
      <c r="E421" s="25"/>
      <c r="F421" s="25"/>
      <c r="G421" s="25"/>
      <c r="H421" s="25"/>
      <c r="I421" s="25"/>
      <c r="J421" s="25"/>
      <c r="K421" s="25"/>
    </row>
    <row r="422" spans="1:126" x14ac:dyDescent="0.25">
      <c r="A422" t="s">
        <v>465</v>
      </c>
      <c r="B422" t="s">
        <v>131</v>
      </c>
      <c r="C422" s="33" t="s">
        <v>534</v>
      </c>
      <c r="D422" t="s">
        <v>350</v>
      </c>
      <c r="E422" s="1">
        <v>85000</v>
      </c>
      <c r="F422" s="1">
        <f>E422*0.0287</f>
        <v>2439.5</v>
      </c>
      <c r="G422" s="1">
        <v>5368.48</v>
      </c>
      <c r="H422" s="1">
        <f>E422*0.0304</f>
        <v>2584</v>
      </c>
      <c r="I422" s="1">
        <v>195</v>
      </c>
      <c r="J422" s="1">
        <v>13795.49</v>
      </c>
      <c r="K422" s="1">
        <v>71204.509999999995</v>
      </c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  <c r="DV422"/>
    </row>
    <row r="423" spans="1:126" x14ac:dyDescent="0.25">
      <c r="A423" t="s">
        <v>387</v>
      </c>
      <c r="B423" t="s">
        <v>156</v>
      </c>
      <c r="C423" s="33" t="s">
        <v>533</v>
      </c>
      <c r="D423" t="s">
        <v>350</v>
      </c>
      <c r="E423" s="1">
        <v>26000</v>
      </c>
      <c r="F423" s="1">
        <f>E423*0.0287</f>
        <v>746.2</v>
      </c>
      <c r="G423" s="1">
        <v>0</v>
      </c>
      <c r="H423" s="1">
        <f>E423*0.0304</f>
        <v>790.4</v>
      </c>
      <c r="I423" s="1">
        <v>25</v>
      </c>
      <c r="J423" s="1">
        <v>1561.6</v>
      </c>
      <c r="K423" s="1">
        <v>24438.400000000001</v>
      </c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  <c r="CW423"/>
      <c r="CX423"/>
      <c r="CY423"/>
      <c r="CZ423"/>
      <c r="DA423"/>
      <c r="DB423"/>
      <c r="DC423"/>
      <c r="DD423"/>
      <c r="DE423"/>
      <c r="DF423"/>
      <c r="DG423"/>
      <c r="DH423"/>
      <c r="DI423"/>
      <c r="DJ423"/>
      <c r="DK423"/>
      <c r="DL423"/>
      <c r="DM423"/>
      <c r="DN423"/>
      <c r="DO423"/>
      <c r="DP423"/>
      <c r="DQ423"/>
      <c r="DR423"/>
      <c r="DS423"/>
      <c r="DT423"/>
      <c r="DU423"/>
      <c r="DV423"/>
    </row>
    <row r="424" spans="1:126" x14ac:dyDescent="0.25">
      <c r="A424" t="s">
        <v>358</v>
      </c>
      <c r="B424" t="s">
        <v>182</v>
      </c>
      <c r="C424" s="33" t="s">
        <v>533</v>
      </c>
      <c r="D424" t="s">
        <v>350</v>
      </c>
      <c r="E424" s="1">
        <v>27000</v>
      </c>
      <c r="F424" s="1">
        <f>E424*0.0287</f>
        <v>774.9</v>
      </c>
      <c r="G424" s="1">
        <v>0</v>
      </c>
      <c r="H424" s="1">
        <f>E424*0.0304</f>
        <v>820.8</v>
      </c>
      <c r="I424" s="1">
        <v>287</v>
      </c>
      <c r="J424" s="1">
        <v>1882.7</v>
      </c>
      <c r="K424" s="1">
        <v>25117.3</v>
      </c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  <c r="DV424"/>
    </row>
    <row r="425" spans="1:126" x14ac:dyDescent="0.25">
      <c r="A425" t="s">
        <v>308</v>
      </c>
      <c r="B425" t="s">
        <v>16</v>
      </c>
      <c r="C425" s="33" t="s">
        <v>533</v>
      </c>
      <c r="D425" t="s">
        <v>350</v>
      </c>
      <c r="E425" s="1">
        <v>33000</v>
      </c>
      <c r="F425" s="1">
        <f t="shared" ref="F425" si="216">E425*0.0287</f>
        <v>947.1</v>
      </c>
      <c r="G425" s="1">
        <v>0</v>
      </c>
      <c r="H425" s="1">
        <f t="shared" ref="H425" si="217">E425*0.0304</f>
        <v>1003.2</v>
      </c>
      <c r="I425" s="1">
        <v>187</v>
      </c>
      <c r="J425" s="1">
        <v>2137.3000000000002</v>
      </c>
      <c r="K425" s="1">
        <v>30862.7</v>
      </c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  <c r="DV425"/>
    </row>
    <row r="426" spans="1:126" x14ac:dyDescent="0.25">
      <c r="A426" t="s">
        <v>398</v>
      </c>
      <c r="B426" t="s">
        <v>156</v>
      </c>
      <c r="C426" s="33" t="s">
        <v>533</v>
      </c>
      <c r="D426" s="11" t="s">
        <v>350</v>
      </c>
      <c r="E426" s="1">
        <v>26000</v>
      </c>
      <c r="F426" s="1">
        <f t="shared" ref="F426" si="218">E426*0.0287</f>
        <v>746.2</v>
      </c>
      <c r="G426" s="1">
        <v>0</v>
      </c>
      <c r="H426" s="1">
        <f t="shared" ref="H426" si="219">E426*0.0304</f>
        <v>790.4</v>
      </c>
      <c r="I426" s="1">
        <v>25</v>
      </c>
      <c r="J426" s="1">
        <v>1561.6</v>
      </c>
      <c r="K426" s="1">
        <v>24438.400000000001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x14ac:dyDescent="0.25">
      <c r="A427" t="s">
        <v>409</v>
      </c>
      <c r="B427" t="s">
        <v>16</v>
      </c>
      <c r="C427" s="33" t="s">
        <v>533</v>
      </c>
      <c r="D427" t="s">
        <v>350</v>
      </c>
      <c r="E427" s="1">
        <v>38500</v>
      </c>
      <c r="F427" s="1">
        <f t="shared" ref="F427:F432" si="220">E427*0.0287</f>
        <v>1104.95</v>
      </c>
      <c r="G427" s="1">
        <v>0</v>
      </c>
      <c r="H427" s="1">
        <f t="shared" ref="H427:H432" si="221">E427*0.0304</f>
        <v>1170.4000000000001</v>
      </c>
      <c r="I427" s="1">
        <v>277.5</v>
      </c>
      <c r="J427" s="1">
        <v>2783.8</v>
      </c>
      <c r="K427" s="1">
        <v>35716.199999999997</v>
      </c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  <c r="DV427"/>
    </row>
    <row r="428" spans="1:126" x14ac:dyDescent="0.25">
      <c r="A428" t="s">
        <v>161</v>
      </c>
      <c r="B428" t="s">
        <v>148</v>
      </c>
      <c r="C428" s="33" t="s">
        <v>533</v>
      </c>
      <c r="D428" t="s">
        <v>350</v>
      </c>
      <c r="E428" s="1">
        <v>25000</v>
      </c>
      <c r="F428" s="1">
        <f t="shared" si="220"/>
        <v>717.5</v>
      </c>
      <c r="G428" s="1">
        <v>0</v>
      </c>
      <c r="H428" s="1">
        <v>760</v>
      </c>
      <c r="I428" s="1">
        <v>1517.12</v>
      </c>
      <c r="J428" s="1">
        <v>2994.62</v>
      </c>
      <c r="K428" s="1">
        <v>22118.33</v>
      </c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  <c r="CW428"/>
      <c r="CX428"/>
      <c r="CY428"/>
      <c r="CZ428"/>
      <c r="DA428"/>
      <c r="DB428"/>
      <c r="DC428"/>
      <c r="DD428"/>
      <c r="DE428"/>
      <c r="DF428"/>
      <c r="DG428"/>
      <c r="DH428"/>
      <c r="DI428"/>
      <c r="DJ428"/>
      <c r="DK428"/>
      <c r="DL428"/>
      <c r="DM428"/>
      <c r="DN428"/>
      <c r="DO428"/>
      <c r="DP428"/>
      <c r="DQ428"/>
      <c r="DR428"/>
      <c r="DS428"/>
      <c r="DT428"/>
      <c r="DU428"/>
      <c r="DV428"/>
    </row>
    <row r="429" spans="1:126" x14ac:dyDescent="0.25">
      <c r="A429" t="s">
        <v>174</v>
      </c>
      <c r="B429" t="s">
        <v>148</v>
      </c>
      <c r="C429" s="33" t="s">
        <v>534</v>
      </c>
      <c r="D429" t="s">
        <v>347</v>
      </c>
      <c r="E429" s="1">
        <v>25000</v>
      </c>
      <c r="F429" s="1">
        <f t="shared" si="220"/>
        <v>717.5</v>
      </c>
      <c r="G429" s="1">
        <v>0</v>
      </c>
      <c r="H429" s="1">
        <f t="shared" si="221"/>
        <v>760</v>
      </c>
      <c r="I429" s="1">
        <v>1404.17</v>
      </c>
      <c r="J429" s="1">
        <v>2881.67</v>
      </c>
      <c r="K429" s="1">
        <v>23337.5</v>
      </c>
    </row>
    <row r="430" spans="1:126" x14ac:dyDescent="0.25">
      <c r="A430" t="s">
        <v>160</v>
      </c>
      <c r="B430" t="s">
        <v>65</v>
      </c>
      <c r="C430" s="33" t="s">
        <v>533</v>
      </c>
      <c r="D430" t="s">
        <v>347</v>
      </c>
      <c r="E430" s="1">
        <v>25000</v>
      </c>
      <c r="F430" s="1">
        <f t="shared" si="220"/>
        <v>717.5</v>
      </c>
      <c r="G430" s="1">
        <v>0</v>
      </c>
      <c r="H430" s="1">
        <f t="shared" si="221"/>
        <v>760</v>
      </c>
      <c r="I430" s="1">
        <v>185</v>
      </c>
      <c r="J430" s="1">
        <v>1662.5</v>
      </c>
      <c r="K430" s="1">
        <v>18277.82</v>
      </c>
    </row>
    <row r="431" spans="1:126" x14ac:dyDescent="0.25">
      <c r="A431" t="s">
        <v>171</v>
      </c>
      <c r="B431" t="s">
        <v>172</v>
      </c>
      <c r="C431" s="33" t="s">
        <v>534</v>
      </c>
      <c r="D431" t="s">
        <v>350</v>
      </c>
      <c r="E431" s="1">
        <v>19580</v>
      </c>
      <c r="F431" s="1">
        <f t="shared" si="220"/>
        <v>561.95000000000005</v>
      </c>
      <c r="G431" s="1">
        <v>0</v>
      </c>
      <c r="H431" s="1">
        <f t="shared" si="221"/>
        <v>595.23</v>
      </c>
      <c r="I431" s="1">
        <v>145</v>
      </c>
      <c r="J431" s="1">
        <f>F431+G431+H431+I431</f>
        <v>1302.18</v>
      </c>
      <c r="K431" s="1">
        <v>18604.82</v>
      </c>
    </row>
    <row r="432" spans="1:126" x14ac:dyDescent="0.25">
      <c r="A432" t="s">
        <v>173</v>
      </c>
      <c r="B432" t="s">
        <v>65</v>
      </c>
      <c r="C432" s="33" t="s">
        <v>533</v>
      </c>
      <c r="D432" t="s">
        <v>350</v>
      </c>
      <c r="E432" s="1">
        <v>19800</v>
      </c>
      <c r="F432" s="1">
        <f t="shared" si="220"/>
        <v>568.26</v>
      </c>
      <c r="G432" s="1">
        <v>0</v>
      </c>
      <c r="H432" s="1">
        <f t="shared" si="221"/>
        <v>601.91999999999996</v>
      </c>
      <c r="I432" s="1">
        <v>25</v>
      </c>
      <c r="J432" s="1">
        <v>1195.18</v>
      </c>
      <c r="K432" s="1">
        <v>22005.360000000001</v>
      </c>
    </row>
    <row r="433" spans="1:126" x14ac:dyDescent="0.25">
      <c r="A433" s="3" t="s">
        <v>13</v>
      </c>
      <c r="B433" s="3">
        <v>11</v>
      </c>
      <c r="C433" s="35"/>
      <c r="D433" s="3"/>
      <c r="E433" s="4">
        <f t="shared" ref="E433:J433" si="222">SUM(E422:E432)</f>
        <v>349880</v>
      </c>
      <c r="F433" s="4">
        <f t="shared" si="222"/>
        <v>10041.56</v>
      </c>
      <c r="G433" s="4">
        <f t="shared" si="222"/>
        <v>5368.48</v>
      </c>
      <c r="H433" s="4">
        <f t="shared" si="222"/>
        <v>10636.35</v>
      </c>
      <c r="I433" s="4">
        <f t="shared" si="222"/>
        <v>4272.79</v>
      </c>
      <c r="J433" s="4">
        <f t="shared" si="222"/>
        <v>33758.639999999999</v>
      </c>
      <c r="K433" s="4">
        <f>SUM(K422:K432)</f>
        <v>316121.34000000003</v>
      </c>
    </row>
    <row r="434" spans="1:126" x14ac:dyDescent="0.25">
      <c r="A434" s="5"/>
      <c r="B434" s="5"/>
      <c r="C434" s="40"/>
      <c r="D434" s="5"/>
      <c r="E434" s="31"/>
      <c r="F434" s="31"/>
      <c r="G434" s="31"/>
      <c r="H434" s="31"/>
      <c r="I434" s="31"/>
      <c r="J434" s="31"/>
      <c r="K434" s="31"/>
    </row>
    <row r="435" spans="1:126" x14ac:dyDescent="0.25">
      <c r="A435" s="32" t="s">
        <v>524</v>
      </c>
      <c r="B435" s="32"/>
      <c r="C435" s="41"/>
      <c r="D435" s="32"/>
      <c r="E435" s="32"/>
      <c r="F435" s="32"/>
      <c r="G435" s="32"/>
      <c r="H435" s="32"/>
      <c r="I435" s="32"/>
      <c r="J435" s="32"/>
      <c r="K435" s="32"/>
    </row>
    <row r="436" spans="1:126" x14ac:dyDescent="0.25">
      <c r="A436" t="s">
        <v>158</v>
      </c>
      <c r="B436" t="s">
        <v>131</v>
      </c>
      <c r="C436" s="33" t="s">
        <v>534</v>
      </c>
      <c r="D436" t="s">
        <v>350</v>
      </c>
      <c r="E436" s="1">
        <v>76000</v>
      </c>
      <c r="F436" s="1">
        <f t="shared" ref="F436:F442" si="223">E436*0.0287</f>
        <v>2181.1999999999998</v>
      </c>
      <c r="G436" s="1">
        <v>6497.56</v>
      </c>
      <c r="H436" s="1">
        <f t="shared" ref="H436:H442" si="224">E436*0.0304</f>
        <v>2310.4</v>
      </c>
      <c r="I436" s="1">
        <v>277.5</v>
      </c>
      <c r="J436" s="1">
        <f t="shared" ref="J436:J437" si="225">F436+G436+H436+I436</f>
        <v>11266.66</v>
      </c>
      <c r="K436" s="1">
        <f t="shared" ref="K436:K437" si="226">E436-J436</f>
        <v>64733.34</v>
      </c>
    </row>
    <row r="437" spans="1:126" x14ac:dyDescent="0.25">
      <c r="A437" t="s">
        <v>159</v>
      </c>
      <c r="B437" t="s">
        <v>152</v>
      </c>
      <c r="C437" s="33" t="s">
        <v>533</v>
      </c>
      <c r="D437" t="s">
        <v>350</v>
      </c>
      <c r="E437" s="1">
        <v>41000</v>
      </c>
      <c r="F437" s="1">
        <f t="shared" si="223"/>
        <v>1176.7</v>
      </c>
      <c r="G437" s="1">
        <v>583.79</v>
      </c>
      <c r="H437" s="1">
        <f t="shared" si="224"/>
        <v>1246.4000000000001</v>
      </c>
      <c r="I437" s="1">
        <v>25</v>
      </c>
      <c r="J437" s="1">
        <f t="shared" si="225"/>
        <v>3031.89</v>
      </c>
      <c r="K437" s="1">
        <f t="shared" si="226"/>
        <v>37968.11</v>
      </c>
    </row>
    <row r="438" spans="1:126" x14ac:dyDescent="0.25">
      <c r="A438" t="s">
        <v>157</v>
      </c>
      <c r="B438" t="s">
        <v>16</v>
      </c>
      <c r="C438" s="33" t="s">
        <v>534</v>
      </c>
      <c r="D438" t="s">
        <v>347</v>
      </c>
      <c r="E438" s="1">
        <v>38500</v>
      </c>
      <c r="F438" s="1">
        <f t="shared" si="223"/>
        <v>1104.95</v>
      </c>
      <c r="G438" s="1">
        <v>230.95</v>
      </c>
      <c r="H438" s="1">
        <f t="shared" si="224"/>
        <v>1170.4000000000001</v>
      </c>
      <c r="I438" s="1">
        <v>377.5</v>
      </c>
      <c r="J438" s="1">
        <v>2883.8</v>
      </c>
      <c r="K438" s="1">
        <v>35616.199999999997</v>
      </c>
    </row>
    <row r="439" spans="1:126" x14ac:dyDescent="0.25">
      <c r="A439" t="s">
        <v>333</v>
      </c>
      <c r="B439" t="s">
        <v>138</v>
      </c>
      <c r="C439" s="33" t="s">
        <v>534</v>
      </c>
      <c r="D439" t="s">
        <v>350</v>
      </c>
      <c r="E439" s="1">
        <v>38000</v>
      </c>
      <c r="F439" s="1">
        <f t="shared" si="223"/>
        <v>1090.5999999999999</v>
      </c>
      <c r="G439" s="1">
        <v>160.38</v>
      </c>
      <c r="H439" s="1">
        <f t="shared" si="224"/>
        <v>1155.2</v>
      </c>
      <c r="I439" s="1">
        <v>25</v>
      </c>
      <c r="J439" s="1">
        <v>2431.1799999999998</v>
      </c>
      <c r="K439" s="1">
        <v>35568.82</v>
      </c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  <c r="DV439"/>
    </row>
    <row r="440" spans="1:126" x14ac:dyDescent="0.25">
      <c r="A440" t="s">
        <v>309</v>
      </c>
      <c r="B440" t="s">
        <v>152</v>
      </c>
      <c r="C440" s="33" t="s">
        <v>533</v>
      </c>
      <c r="D440" t="s">
        <v>350</v>
      </c>
      <c r="E440" s="1">
        <v>38000</v>
      </c>
      <c r="F440" s="1">
        <f t="shared" si="223"/>
        <v>1090.5999999999999</v>
      </c>
      <c r="G440" s="1">
        <v>160.38</v>
      </c>
      <c r="H440" s="1">
        <f t="shared" si="224"/>
        <v>1155.2</v>
      </c>
      <c r="I440" s="1">
        <v>25</v>
      </c>
      <c r="J440" s="1">
        <v>2431.1799999999998</v>
      </c>
      <c r="K440" s="1">
        <v>35568.82</v>
      </c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  <c r="DV440"/>
    </row>
    <row r="441" spans="1:126" x14ac:dyDescent="0.25">
      <c r="A441" t="s">
        <v>155</v>
      </c>
      <c r="B441" t="s">
        <v>148</v>
      </c>
      <c r="C441" s="33" t="s">
        <v>534</v>
      </c>
      <c r="D441" t="s">
        <v>350</v>
      </c>
      <c r="E441" s="1">
        <v>38000</v>
      </c>
      <c r="F441" s="1">
        <f t="shared" si="223"/>
        <v>1090.5999999999999</v>
      </c>
      <c r="G441" s="1">
        <v>0</v>
      </c>
      <c r="H441" s="1">
        <f t="shared" si="224"/>
        <v>1155.2</v>
      </c>
      <c r="I441" s="1">
        <v>1385.12</v>
      </c>
      <c r="J441" s="1">
        <v>3630.92</v>
      </c>
      <c r="K441" s="1">
        <v>34369.08</v>
      </c>
    </row>
    <row r="442" spans="1:126" x14ac:dyDescent="0.25">
      <c r="A442" t="s">
        <v>162</v>
      </c>
      <c r="B442" t="s">
        <v>148</v>
      </c>
      <c r="C442" s="33" t="s">
        <v>533</v>
      </c>
      <c r="D442" t="s">
        <v>347</v>
      </c>
      <c r="E442" s="1">
        <v>25000</v>
      </c>
      <c r="F442" s="1">
        <f t="shared" si="223"/>
        <v>717.5</v>
      </c>
      <c r="G442" s="1">
        <v>0</v>
      </c>
      <c r="H442" s="1">
        <f t="shared" si="224"/>
        <v>760</v>
      </c>
      <c r="I442" s="1">
        <v>287</v>
      </c>
      <c r="J442" s="1">
        <v>1764.5</v>
      </c>
      <c r="K442" s="1">
        <v>23235.5</v>
      </c>
    </row>
    <row r="443" spans="1:126" s="2" customFormat="1" x14ac:dyDescent="0.25">
      <c r="A443" t="s">
        <v>154</v>
      </c>
      <c r="B443" t="s">
        <v>65</v>
      </c>
      <c r="C443" s="33" t="s">
        <v>533</v>
      </c>
      <c r="D443" t="s">
        <v>347</v>
      </c>
      <c r="E443" s="1">
        <v>31500</v>
      </c>
      <c r="F443" s="1">
        <f t="shared" ref="F443:F447" si="227">E443*0.0287</f>
        <v>904.05</v>
      </c>
      <c r="G443" s="1">
        <v>0</v>
      </c>
      <c r="H443" s="1">
        <f t="shared" ref="H443:H447" si="228">E443*0.0304</f>
        <v>957.6</v>
      </c>
      <c r="I443" s="1">
        <v>377.5</v>
      </c>
      <c r="J443" s="1">
        <f t="shared" ref="J443" si="229">F443+G443+H443+I443</f>
        <v>2239.15</v>
      </c>
      <c r="K443" s="1">
        <f t="shared" ref="K443:K445" si="230">E443-J443</f>
        <v>29260.85</v>
      </c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  <c r="DV443" s="6"/>
    </row>
    <row r="444" spans="1:126" x14ac:dyDescent="0.25">
      <c r="A444" t="s">
        <v>396</v>
      </c>
      <c r="B444" t="s">
        <v>175</v>
      </c>
      <c r="C444" s="33" t="s">
        <v>533</v>
      </c>
      <c r="D444" s="11" t="s">
        <v>350</v>
      </c>
      <c r="E444" s="1">
        <v>26000</v>
      </c>
      <c r="F444" s="1">
        <f t="shared" si="227"/>
        <v>746.2</v>
      </c>
      <c r="G444" s="1">
        <v>0</v>
      </c>
      <c r="H444" s="1">
        <f t="shared" si="228"/>
        <v>790.4</v>
      </c>
      <c r="I444" s="1">
        <v>25</v>
      </c>
      <c r="J444" s="1">
        <v>1561.6</v>
      </c>
      <c r="K444" s="1">
        <v>24438.400000000001</v>
      </c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  <c r="DV444"/>
    </row>
    <row r="445" spans="1:126" x14ac:dyDescent="0.25">
      <c r="A445" t="s">
        <v>390</v>
      </c>
      <c r="B445" t="s">
        <v>175</v>
      </c>
      <c r="C445" s="33" t="s">
        <v>533</v>
      </c>
      <c r="D445" t="s">
        <v>350</v>
      </c>
      <c r="E445" s="1">
        <v>26000</v>
      </c>
      <c r="F445" s="1">
        <f t="shared" si="227"/>
        <v>746.2</v>
      </c>
      <c r="G445" s="1">
        <v>0</v>
      </c>
      <c r="H445" s="1">
        <f t="shared" si="228"/>
        <v>790.4</v>
      </c>
      <c r="I445" s="1">
        <v>287</v>
      </c>
      <c r="J445" s="1">
        <v>1823.6</v>
      </c>
      <c r="K445" s="1">
        <f t="shared" si="230"/>
        <v>24176.400000000001</v>
      </c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  <c r="DV445"/>
    </row>
    <row r="446" spans="1:126" x14ac:dyDescent="0.25">
      <c r="A446" t="s">
        <v>395</v>
      </c>
      <c r="B446" t="s">
        <v>24</v>
      </c>
      <c r="C446" s="33" t="s">
        <v>533</v>
      </c>
      <c r="D446" s="11" t="s">
        <v>350</v>
      </c>
      <c r="E446" s="1">
        <v>26000</v>
      </c>
      <c r="F446" s="1">
        <f t="shared" si="227"/>
        <v>746.2</v>
      </c>
      <c r="G446" s="1">
        <v>0</v>
      </c>
      <c r="H446" s="1">
        <f t="shared" si="228"/>
        <v>790.4</v>
      </c>
      <c r="I446" s="1">
        <v>307</v>
      </c>
      <c r="J446" s="1">
        <v>1823.6</v>
      </c>
      <c r="K446" s="1">
        <v>24156.400000000001</v>
      </c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  <c r="DV446"/>
    </row>
    <row r="447" spans="1:126" x14ac:dyDescent="0.25">
      <c r="A447" t="s">
        <v>391</v>
      </c>
      <c r="B447" t="s">
        <v>388</v>
      </c>
      <c r="C447" s="33" t="s">
        <v>534</v>
      </c>
      <c r="D447" t="s">
        <v>350</v>
      </c>
      <c r="E447" s="1">
        <v>33000</v>
      </c>
      <c r="F447" s="1">
        <f t="shared" si="227"/>
        <v>947.1</v>
      </c>
      <c r="G447" s="1">
        <v>0</v>
      </c>
      <c r="H447" s="1">
        <f t="shared" si="228"/>
        <v>1003.2</v>
      </c>
      <c r="I447" s="1">
        <v>435</v>
      </c>
      <c r="J447" s="1">
        <v>2385.3000000000002</v>
      </c>
      <c r="K447" s="1">
        <v>30614.7</v>
      </c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  <c r="DV447"/>
    </row>
    <row r="448" spans="1:126" x14ac:dyDescent="0.25">
      <c r="A448" s="3" t="s">
        <v>13</v>
      </c>
      <c r="B448" s="3">
        <v>12</v>
      </c>
      <c r="C448" s="35"/>
      <c r="D448" s="3"/>
      <c r="E448" s="4">
        <f>SUM(E436:E447)</f>
        <v>437000</v>
      </c>
      <c r="F448" s="4">
        <f t="shared" ref="F448:K448" si="231">SUM(F436:F447)</f>
        <v>12541.9</v>
      </c>
      <c r="G448" s="4">
        <f t="shared" si="231"/>
        <v>7633.06</v>
      </c>
      <c r="H448" s="4">
        <f t="shared" si="231"/>
        <v>13284.8</v>
      </c>
      <c r="I448" s="4">
        <f t="shared" si="231"/>
        <v>3833.62</v>
      </c>
      <c r="J448" s="4">
        <f t="shared" si="231"/>
        <v>37273.379999999997</v>
      </c>
      <c r="K448" s="4">
        <f t="shared" si="231"/>
        <v>399706.62</v>
      </c>
    </row>
    <row r="450" spans="1:126" x14ac:dyDescent="0.25">
      <c r="A450" s="2" t="s">
        <v>525</v>
      </c>
    </row>
    <row r="451" spans="1:126" x14ac:dyDescent="0.25">
      <c r="A451" t="s">
        <v>168</v>
      </c>
      <c r="B451" t="s">
        <v>18</v>
      </c>
      <c r="C451" s="33" t="s">
        <v>534</v>
      </c>
      <c r="D451" t="s">
        <v>347</v>
      </c>
      <c r="E451" s="1">
        <v>110000</v>
      </c>
      <c r="F451" s="1">
        <f>E451*0.0287</f>
        <v>3157</v>
      </c>
      <c r="G451" s="1">
        <v>14457.62</v>
      </c>
      <c r="H451" s="1">
        <f>E451*0.0304</f>
        <v>3344</v>
      </c>
      <c r="I451" s="1">
        <v>165</v>
      </c>
      <c r="J451" s="1">
        <f>F451+G451+H451+I451</f>
        <v>21123.62</v>
      </c>
      <c r="K451" s="1">
        <f>E451-J451</f>
        <v>88876.38</v>
      </c>
    </row>
    <row r="452" spans="1:126" x14ac:dyDescent="0.25">
      <c r="A452" t="s">
        <v>357</v>
      </c>
      <c r="B452" t="s">
        <v>294</v>
      </c>
      <c r="C452" s="33" t="s">
        <v>533</v>
      </c>
      <c r="D452" t="s">
        <v>350</v>
      </c>
      <c r="E452" s="1">
        <v>49000</v>
      </c>
      <c r="F452" s="1">
        <f t="shared" ref="F452" si="232">E452*0.0287</f>
        <v>1406.3</v>
      </c>
      <c r="G452" s="1">
        <v>1712.87</v>
      </c>
      <c r="H452" s="1">
        <f t="shared" ref="H452" si="233">E452*0.0304</f>
        <v>1489.6</v>
      </c>
      <c r="I452" s="1">
        <v>277.5</v>
      </c>
      <c r="J452" s="1">
        <f>F452+G452+H452+I452</f>
        <v>4886.2700000000004</v>
      </c>
      <c r="K452" s="1">
        <f>E452-J452</f>
        <v>44113.73</v>
      </c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  <c r="CW452"/>
      <c r="CX452"/>
      <c r="CY452"/>
      <c r="CZ452"/>
      <c r="DA452"/>
      <c r="DB452"/>
      <c r="DC452"/>
      <c r="DD452"/>
      <c r="DE452"/>
      <c r="DF452"/>
      <c r="DG452"/>
      <c r="DH452"/>
      <c r="DI452"/>
      <c r="DJ452"/>
      <c r="DK452"/>
      <c r="DL452"/>
      <c r="DM452"/>
      <c r="DN452"/>
      <c r="DO452"/>
      <c r="DP452"/>
      <c r="DQ452"/>
      <c r="DR452"/>
      <c r="DS452"/>
      <c r="DT452"/>
      <c r="DU452"/>
      <c r="DV452"/>
    </row>
    <row r="453" spans="1:126" x14ac:dyDescent="0.25">
      <c r="A453" s="3" t="s">
        <v>13</v>
      </c>
      <c r="B453" s="3">
        <v>2</v>
      </c>
      <c r="C453" s="35"/>
      <c r="D453" s="3"/>
      <c r="E453" s="4">
        <f t="shared" ref="E453:K453" si="234">SUM(E451:E452)</f>
        <v>159000</v>
      </c>
      <c r="F453" s="4">
        <f t="shared" si="234"/>
        <v>4563.3</v>
      </c>
      <c r="G453" s="4">
        <f t="shared" si="234"/>
        <v>16170.49</v>
      </c>
      <c r="H453" s="4">
        <f t="shared" si="234"/>
        <v>4833.6000000000004</v>
      </c>
      <c r="I453" s="4">
        <f t="shared" si="234"/>
        <v>442.5</v>
      </c>
      <c r="J453" s="4">
        <f t="shared" si="234"/>
        <v>26009.89</v>
      </c>
      <c r="K453" s="4">
        <f t="shared" si="234"/>
        <v>132990.10999999999</v>
      </c>
    </row>
    <row r="455" spans="1:126" s="2" customFormat="1" x14ac:dyDescent="0.25">
      <c r="A455" s="10" t="s">
        <v>526</v>
      </c>
      <c r="B455" s="10"/>
      <c r="C455" s="37"/>
      <c r="D455" s="12"/>
      <c r="E455" s="10"/>
      <c r="F455" s="10"/>
      <c r="G455" s="10"/>
      <c r="H455" s="10"/>
      <c r="I455" s="10"/>
      <c r="J455" s="10"/>
      <c r="K455" s="10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6"/>
      <c r="BF455" s="6"/>
      <c r="BG455" s="6"/>
      <c r="BH455" s="6"/>
      <c r="BI455" s="6"/>
      <c r="BJ455" s="6"/>
      <c r="BK455" s="6"/>
      <c r="BL455" s="6"/>
      <c r="BM455" s="6"/>
      <c r="BN455" s="6"/>
      <c r="BO455" s="6"/>
      <c r="BP455" s="6"/>
      <c r="BQ455" s="6"/>
      <c r="BR455" s="6"/>
      <c r="BS455" s="6"/>
      <c r="BT455" s="6"/>
      <c r="BU455" s="6"/>
      <c r="BV455" s="6"/>
      <c r="BW455" s="6"/>
      <c r="BX455" s="6"/>
      <c r="BY455" s="6"/>
      <c r="BZ455" s="6"/>
      <c r="CA455" s="6"/>
      <c r="CB455" s="6"/>
      <c r="CC455" s="6"/>
      <c r="CD455" s="6"/>
      <c r="CE455" s="6"/>
      <c r="CF455" s="6"/>
      <c r="CG455" s="6"/>
      <c r="CH455" s="6"/>
      <c r="CI455" s="6"/>
      <c r="CJ455" s="6"/>
      <c r="CK455" s="6"/>
      <c r="CL455" s="6"/>
      <c r="CM455" s="6"/>
      <c r="CN455" s="6"/>
      <c r="CO455" s="6"/>
      <c r="CP455" s="6"/>
      <c r="CQ455" s="6"/>
      <c r="CR455" s="6"/>
      <c r="CS455" s="6"/>
      <c r="CT455" s="6"/>
      <c r="CU455" s="6"/>
      <c r="CV455" s="6"/>
      <c r="CW455" s="6"/>
      <c r="CX455" s="6"/>
      <c r="CY455" s="6"/>
      <c r="CZ455" s="6"/>
      <c r="DA455" s="6"/>
      <c r="DB455" s="6"/>
      <c r="DC455" s="6"/>
      <c r="DD455" s="6"/>
      <c r="DE455" s="6"/>
      <c r="DF455" s="6"/>
      <c r="DG455" s="6"/>
      <c r="DH455" s="6"/>
      <c r="DI455" s="6"/>
      <c r="DJ455" s="6"/>
      <c r="DK455" s="6"/>
      <c r="DL455" s="6"/>
      <c r="DM455" s="6"/>
      <c r="DN455" s="6"/>
      <c r="DO455" s="6"/>
      <c r="DP455" s="6"/>
      <c r="DQ455" s="6"/>
      <c r="DR455" s="6"/>
      <c r="DS455" s="6"/>
      <c r="DT455" s="6"/>
      <c r="DU455" s="6"/>
      <c r="DV455" s="6"/>
    </row>
    <row r="456" spans="1:126" x14ac:dyDescent="0.25">
      <c r="A456" t="s">
        <v>280</v>
      </c>
      <c r="B456" t="s">
        <v>131</v>
      </c>
      <c r="C456" s="33" t="s">
        <v>534</v>
      </c>
      <c r="D456" t="s">
        <v>350</v>
      </c>
      <c r="E456" s="1">
        <v>100000</v>
      </c>
      <c r="F456" s="1">
        <f>E456*0.0287</f>
        <v>2870</v>
      </c>
      <c r="G456" s="1">
        <v>12105.37</v>
      </c>
      <c r="H456" s="1">
        <f>E456*0.0304</f>
        <v>3040</v>
      </c>
      <c r="I456" s="1">
        <v>187</v>
      </c>
      <c r="J456" s="1">
        <f>F456+G456+H456+I456</f>
        <v>18202.37</v>
      </c>
      <c r="K456" s="1">
        <f>E456-J456</f>
        <v>81797.63</v>
      </c>
    </row>
    <row r="457" spans="1:126" x14ac:dyDescent="0.25">
      <c r="A457" t="s">
        <v>170</v>
      </c>
      <c r="B457" t="s">
        <v>314</v>
      </c>
      <c r="C457" s="33" t="s">
        <v>533</v>
      </c>
      <c r="D457" t="s">
        <v>347</v>
      </c>
      <c r="E457" s="1">
        <v>38000</v>
      </c>
      <c r="F457" s="1">
        <f>E457*0.0287</f>
        <v>1090.5999999999999</v>
      </c>
      <c r="G457" s="1">
        <v>0</v>
      </c>
      <c r="H457" s="1">
        <f>E457*0.0304</f>
        <v>1155.2</v>
      </c>
      <c r="I457" s="1">
        <v>327</v>
      </c>
      <c r="J457" s="1">
        <v>2733.18</v>
      </c>
      <c r="K457" s="1">
        <v>35266.82</v>
      </c>
    </row>
    <row r="458" spans="1:126" x14ac:dyDescent="0.25">
      <c r="A458" t="s">
        <v>361</v>
      </c>
      <c r="B458" t="s">
        <v>65</v>
      </c>
      <c r="C458" s="33" t="s">
        <v>534</v>
      </c>
      <c r="D458" t="s">
        <v>350</v>
      </c>
      <c r="E458" s="1">
        <v>38000</v>
      </c>
      <c r="F458" s="1">
        <f t="shared" ref="F458" si="235">E458*0.0287</f>
        <v>1090.5999999999999</v>
      </c>
      <c r="G458" s="1">
        <v>0</v>
      </c>
      <c r="H458" s="1">
        <f t="shared" ref="H458" si="236">E458*0.0304</f>
        <v>1155.2</v>
      </c>
      <c r="I458" s="1">
        <v>187</v>
      </c>
      <c r="J458" s="1">
        <v>3153.68</v>
      </c>
      <c r="K458" s="1">
        <v>35406.82</v>
      </c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  <c r="AQ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  <c r="CQ458"/>
      <c r="CR458"/>
      <c r="CS458"/>
      <c r="CT458"/>
      <c r="CU458"/>
      <c r="CV458"/>
      <c r="CW458"/>
      <c r="CX458"/>
      <c r="CY458"/>
      <c r="CZ458"/>
      <c r="DA458"/>
      <c r="DB458"/>
      <c r="DC458"/>
      <c r="DD458"/>
      <c r="DE458"/>
      <c r="DF458"/>
      <c r="DG458"/>
      <c r="DH458"/>
      <c r="DI458"/>
      <c r="DJ458"/>
      <c r="DK458"/>
      <c r="DL458"/>
      <c r="DM458"/>
      <c r="DN458"/>
      <c r="DO458"/>
      <c r="DP458"/>
      <c r="DQ458"/>
      <c r="DR458"/>
      <c r="DS458"/>
      <c r="DT458"/>
      <c r="DU458"/>
      <c r="DV458"/>
    </row>
    <row r="459" spans="1:126" x14ac:dyDescent="0.25">
      <c r="A459" t="s">
        <v>332</v>
      </c>
      <c r="B459" t="s">
        <v>331</v>
      </c>
      <c r="C459" s="33" t="s">
        <v>534</v>
      </c>
      <c r="D459" t="s">
        <v>350</v>
      </c>
      <c r="E459" s="1">
        <v>46000</v>
      </c>
      <c r="F459" s="1">
        <f t="shared" ref="F459" si="237">E459*0.0287</f>
        <v>1320.2</v>
      </c>
      <c r="G459" s="1">
        <v>1289.46</v>
      </c>
      <c r="H459" s="1">
        <f t="shared" ref="H459" si="238">E459*0.0304</f>
        <v>1398.4</v>
      </c>
      <c r="I459" s="1">
        <v>25</v>
      </c>
      <c r="J459" s="1">
        <f>F459+G459+H459+I459</f>
        <v>4033.06</v>
      </c>
      <c r="K459" s="1">
        <f>E459-J459</f>
        <v>41966.94</v>
      </c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  <c r="AQ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  <c r="CQ459"/>
      <c r="CR459"/>
      <c r="CS459"/>
      <c r="CT459"/>
      <c r="CU459"/>
      <c r="CV459"/>
      <c r="CW459"/>
      <c r="CX459"/>
      <c r="CY459"/>
      <c r="CZ459"/>
      <c r="DA459"/>
      <c r="DB459"/>
      <c r="DC459"/>
      <c r="DD459"/>
      <c r="DE459"/>
      <c r="DF459"/>
      <c r="DG459"/>
      <c r="DH459"/>
      <c r="DI459"/>
      <c r="DJ459"/>
      <c r="DK459"/>
      <c r="DL459"/>
      <c r="DM459"/>
      <c r="DN459"/>
      <c r="DO459"/>
      <c r="DP459"/>
      <c r="DQ459"/>
      <c r="DR459"/>
      <c r="DS459"/>
      <c r="DT459"/>
      <c r="DU459"/>
      <c r="DV459"/>
    </row>
    <row r="460" spans="1:126" s="3" customFormat="1" x14ac:dyDescent="0.25">
      <c r="A460" s="3" t="s">
        <v>13</v>
      </c>
      <c r="B460" s="3">
        <v>4</v>
      </c>
      <c r="C460" s="35"/>
      <c r="E460" s="4">
        <f t="shared" ref="E460:K460" si="239">SUM(E456:E459)</f>
        <v>222000</v>
      </c>
      <c r="F460" s="4">
        <f t="shared" si="239"/>
        <v>6371.4</v>
      </c>
      <c r="G460" s="4">
        <f t="shared" si="239"/>
        <v>13394.83</v>
      </c>
      <c r="H460" s="4">
        <f t="shared" si="239"/>
        <v>6748.8</v>
      </c>
      <c r="I460" s="4">
        <f t="shared" si="239"/>
        <v>726</v>
      </c>
      <c r="J460" s="4">
        <f t="shared" si="239"/>
        <v>28122.29</v>
      </c>
      <c r="K460" s="4">
        <f t="shared" si="239"/>
        <v>194438.21</v>
      </c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  <c r="CI460" s="6"/>
      <c r="CJ460" s="6"/>
      <c r="CK460" s="6"/>
      <c r="CL460" s="6"/>
      <c r="CM460" s="6"/>
      <c r="CN460" s="6"/>
      <c r="CO460" s="6"/>
      <c r="CP460" s="6"/>
      <c r="CQ460" s="6"/>
      <c r="CR460" s="6"/>
      <c r="CS460" s="6"/>
      <c r="CT460" s="6"/>
      <c r="CU460" s="6"/>
      <c r="CV460" s="6"/>
      <c r="CW460" s="6"/>
      <c r="CX460" s="6"/>
      <c r="CY460" s="6"/>
      <c r="CZ460" s="6"/>
      <c r="DA460" s="6"/>
      <c r="DB460" s="6"/>
      <c r="DC460" s="6"/>
      <c r="DD460" s="6"/>
      <c r="DE460" s="6"/>
      <c r="DF460" s="6"/>
      <c r="DG460" s="6"/>
      <c r="DH460" s="6"/>
      <c r="DI460" s="6"/>
      <c r="DJ460" s="6"/>
      <c r="DK460" s="6"/>
      <c r="DL460" s="6"/>
      <c r="DM460" s="6"/>
      <c r="DN460" s="6"/>
      <c r="DO460" s="6"/>
      <c r="DP460" s="6"/>
      <c r="DQ460" s="6"/>
      <c r="DR460" s="6"/>
      <c r="DS460" s="6"/>
      <c r="DT460" s="6"/>
      <c r="DU460" s="6"/>
      <c r="DV460" s="6"/>
    </row>
    <row r="461" spans="1:126" s="26" customFormat="1" x14ac:dyDescent="0.25">
      <c r="C461" s="36"/>
      <c r="E461" s="27"/>
      <c r="F461" s="27"/>
      <c r="G461" s="27"/>
      <c r="H461" s="27"/>
      <c r="I461" s="27"/>
      <c r="J461" s="27"/>
      <c r="K461" s="27"/>
    </row>
    <row r="462" spans="1:126" s="26" customFormat="1" x14ac:dyDescent="0.25">
      <c r="C462" s="36"/>
      <c r="E462" s="27"/>
      <c r="F462" s="27"/>
      <c r="G462" s="27"/>
      <c r="H462" s="27"/>
      <c r="I462" s="27"/>
      <c r="J462" s="27"/>
      <c r="K462" s="27"/>
    </row>
    <row r="463" spans="1:126" s="26" customFormat="1" x14ac:dyDescent="0.25">
      <c r="A463" s="10" t="s">
        <v>527</v>
      </c>
      <c r="C463" s="36"/>
      <c r="E463" s="27"/>
      <c r="F463" s="27"/>
      <c r="G463" s="27"/>
      <c r="H463" s="27"/>
      <c r="I463" s="27"/>
      <c r="J463" s="27"/>
      <c r="K463" s="27"/>
    </row>
    <row r="464" spans="1:126" x14ac:dyDescent="0.25">
      <c r="A464" t="s">
        <v>528</v>
      </c>
      <c r="B464" s="17" t="s">
        <v>16</v>
      </c>
      <c r="C464" s="38" t="s">
        <v>534</v>
      </c>
      <c r="D464" t="s">
        <v>350</v>
      </c>
      <c r="E464" s="1">
        <v>35000</v>
      </c>
      <c r="F464" s="1">
        <v>1004.5</v>
      </c>
      <c r="G464" s="1">
        <v>0</v>
      </c>
      <c r="H464" s="1">
        <v>1064</v>
      </c>
      <c r="I464" s="1">
        <v>25</v>
      </c>
      <c r="J464" s="1">
        <f>F464+G464+H464+I464</f>
        <v>2093.5</v>
      </c>
      <c r="K464" s="1">
        <f>E464-J464</f>
        <v>32906.5</v>
      </c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  <c r="DV464"/>
    </row>
    <row r="465" spans="1:126" x14ac:dyDescent="0.25">
      <c r="A465" t="s">
        <v>149</v>
      </c>
      <c r="B465" t="s">
        <v>131</v>
      </c>
      <c r="C465" s="33" t="s">
        <v>533</v>
      </c>
      <c r="D465" t="s">
        <v>350</v>
      </c>
      <c r="E465" s="1">
        <v>100000</v>
      </c>
      <c r="F465" s="1">
        <f>E465*0.0287</f>
        <v>2870</v>
      </c>
      <c r="G465" s="1">
        <v>12105.37</v>
      </c>
      <c r="H465" s="1">
        <f>E465*0.0304</f>
        <v>3040</v>
      </c>
      <c r="I465" s="1">
        <v>1357.5</v>
      </c>
      <c r="J465" s="1">
        <f>F465+G465+H465+I465</f>
        <v>19372.87</v>
      </c>
      <c r="K465" s="1">
        <f>E465-J465</f>
        <v>80627.13</v>
      </c>
    </row>
    <row r="466" spans="1:126" x14ac:dyDescent="0.25">
      <c r="A466" t="s">
        <v>307</v>
      </c>
      <c r="B466" t="s">
        <v>138</v>
      </c>
      <c r="C466" s="33" t="s">
        <v>534</v>
      </c>
      <c r="D466" t="s">
        <v>350</v>
      </c>
      <c r="E466" s="1">
        <v>65000</v>
      </c>
      <c r="F466" s="1">
        <f>E466*0.0287</f>
        <v>1865.5</v>
      </c>
      <c r="G466" s="1">
        <v>4427.58</v>
      </c>
      <c r="H466" s="1">
        <f>E466*0.0304</f>
        <v>1976</v>
      </c>
      <c r="I466" s="1">
        <v>187</v>
      </c>
      <c r="J466" s="1">
        <f>F466+G466+H466+I466</f>
        <v>8456.08</v>
      </c>
      <c r="K466" s="1">
        <f>E466-J466</f>
        <v>56543.92</v>
      </c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  <c r="DV466"/>
    </row>
    <row r="467" spans="1:126" x14ac:dyDescent="0.25">
      <c r="A467" t="s">
        <v>166</v>
      </c>
      <c r="B467" t="s">
        <v>16</v>
      </c>
      <c r="C467" s="33" t="s">
        <v>533</v>
      </c>
      <c r="D467" t="s">
        <v>347</v>
      </c>
      <c r="E467" s="1">
        <v>32500</v>
      </c>
      <c r="F467" s="1">
        <f>E467*0.0287</f>
        <v>932.75</v>
      </c>
      <c r="G467" s="1">
        <v>0</v>
      </c>
      <c r="H467" s="1">
        <f>E467*0.0304</f>
        <v>988</v>
      </c>
      <c r="I467" s="1">
        <v>125</v>
      </c>
      <c r="J467" s="1">
        <f>+F467+G467+H467+I467</f>
        <v>2045.75</v>
      </c>
      <c r="K467" s="1">
        <f>+E467-J467</f>
        <v>30454.25</v>
      </c>
    </row>
    <row r="468" spans="1:126" x14ac:dyDescent="0.25">
      <c r="A468" t="s">
        <v>169</v>
      </c>
      <c r="B468" t="s">
        <v>164</v>
      </c>
      <c r="C468" s="33" t="s">
        <v>533</v>
      </c>
      <c r="D468" t="s">
        <v>350</v>
      </c>
      <c r="E468" s="1">
        <v>32500</v>
      </c>
      <c r="F468" s="1">
        <f>E468*0.0287</f>
        <v>932.75</v>
      </c>
      <c r="G468" s="1">
        <v>0</v>
      </c>
      <c r="H468" s="1">
        <f>E468*0.0304</f>
        <v>988</v>
      </c>
      <c r="I468" s="1">
        <v>75</v>
      </c>
      <c r="J468" s="1">
        <f>+F468+G468+H468+I468</f>
        <v>1995.75</v>
      </c>
      <c r="K468" s="1">
        <f>+E468-J468</f>
        <v>30504.25</v>
      </c>
    </row>
    <row r="469" spans="1:126" x14ac:dyDescent="0.25">
      <c r="A469" t="s">
        <v>542</v>
      </c>
      <c r="B469" t="s">
        <v>138</v>
      </c>
      <c r="C469" s="33" t="s">
        <v>534</v>
      </c>
      <c r="D469" t="s">
        <v>350</v>
      </c>
      <c r="E469" s="1">
        <v>58000</v>
      </c>
      <c r="F469" s="1">
        <f>E469*0.0287</f>
        <v>1664.6</v>
      </c>
      <c r="G469" s="1">
        <v>3110.32</v>
      </c>
      <c r="H469" s="1">
        <f>E469*0.0304</f>
        <v>1763.2</v>
      </c>
      <c r="I469" s="1">
        <v>25</v>
      </c>
      <c r="J469" s="1">
        <v>6563.12</v>
      </c>
      <c r="K469" s="1">
        <v>51436.88</v>
      </c>
    </row>
    <row r="470" spans="1:126" x14ac:dyDescent="0.25">
      <c r="A470" s="3" t="s">
        <v>13</v>
      </c>
      <c r="B470" s="3">
        <v>6</v>
      </c>
      <c r="C470" s="35"/>
      <c r="D470" s="3"/>
      <c r="E470" s="4">
        <f>SUM(E464:E469)</f>
        <v>323000</v>
      </c>
      <c r="F470" s="4">
        <f>SUM(F464:F469)</f>
        <v>9270.1</v>
      </c>
      <c r="G470" s="4">
        <f>SUM(G464:G469)</f>
        <v>19643.27</v>
      </c>
      <c r="H470" s="4">
        <f>SUM(H464:H469)</f>
        <v>9819.2000000000007</v>
      </c>
      <c r="I470" s="4">
        <f>SUM(I464:I469)</f>
        <v>1794.5</v>
      </c>
      <c r="J470" s="4">
        <f>SUM(J464:J468)+J469</f>
        <v>40527.07</v>
      </c>
      <c r="K470" s="4">
        <f>SUM(K464:K468)+K469</f>
        <v>282472.93</v>
      </c>
    </row>
    <row r="472" spans="1:126" s="3" customFormat="1" x14ac:dyDescent="0.25">
      <c r="A472"/>
      <c r="B472"/>
      <c r="C472" s="33"/>
      <c r="D472"/>
      <c r="E472" s="1"/>
      <c r="F472" s="1"/>
      <c r="G472" s="1"/>
      <c r="H472" s="1"/>
      <c r="I472" s="1"/>
      <c r="J472" s="1"/>
      <c r="K472" s="1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</row>
    <row r="473" spans="1:126" s="3" customFormat="1" x14ac:dyDescent="0.25">
      <c r="A473" s="10" t="s">
        <v>192</v>
      </c>
      <c r="B473" s="10"/>
      <c r="C473" s="37"/>
      <c r="D473" s="12"/>
      <c r="E473" s="10"/>
      <c r="F473" s="10"/>
      <c r="G473" s="10"/>
      <c r="H473" s="10"/>
      <c r="I473" s="10"/>
      <c r="J473" s="10"/>
      <c r="K473" s="10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</row>
    <row r="474" spans="1:126" s="3" customFormat="1" x14ac:dyDescent="0.25">
      <c r="A474" s="28" t="s">
        <v>193</v>
      </c>
      <c r="B474" t="s">
        <v>12</v>
      </c>
      <c r="C474" s="33" t="s">
        <v>534</v>
      </c>
      <c r="D474" t="s">
        <v>347</v>
      </c>
      <c r="E474" s="1">
        <v>140000</v>
      </c>
      <c r="F474" s="1">
        <v>4018</v>
      </c>
      <c r="G474" s="1">
        <v>20958.68</v>
      </c>
      <c r="H474" s="1">
        <v>4098.53</v>
      </c>
      <c r="I474" s="1">
        <v>2757.74</v>
      </c>
      <c r="J474" s="1">
        <f>F474+G474+H474+I474</f>
        <v>31832.95</v>
      </c>
      <c r="K474" s="1">
        <f>E474-J474</f>
        <v>108167.05</v>
      </c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  <c r="CI474" s="6"/>
      <c r="CJ474" s="6"/>
      <c r="CK474" s="6"/>
      <c r="CL474" s="6"/>
      <c r="CM474" s="6"/>
      <c r="CN474" s="6"/>
      <c r="CO474" s="6"/>
      <c r="CP474" s="6"/>
      <c r="CQ474" s="6"/>
      <c r="CR474" s="6"/>
      <c r="CS474" s="6"/>
      <c r="CT474" s="6"/>
      <c r="CU474" s="6"/>
      <c r="CV474" s="6"/>
      <c r="CW474" s="6"/>
      <c r="CX474" s="6"/>
      <c r="CY474" s="6"/>
      <c r="CZ474" s="6"/>
      <c r="DA474" s="6"/>
      <c r="DB474" s="6"/>
      <c r="DC474" s="6"/>
      <c r="DD474" s="6"/>
      <c r="DE474" s="6"/>
      <c r="DF474" s="6"/>
      <c r="DG474" s="6"/>
      <c r="DH474" s="6"/>
      <c r="DI474" s="6"/>
      <c r="DJ474" s="6"/>
      <c r="DK474" s="6"/>
      <c r="DL474" s="6"/>
      <c r="DM474" s="6"/>
      <c r="DN474" s="6"/>
      <c r="DO474" s="6"/>
      <c r="DP474" s="6"/>
      <c r="DQ474" s="6"/>
      <c r="DR474" s="6"/>
      <c r="DS474" s="6"/>
      <c r="DT474" s="6"/>
      <c r="DU474" s="6"/>
      <c r="DV474" s="6"/>
    </row>
    <row r="475" spans="1:126" x14ac:dyDescent="0.25">
      <c r="A475" s="5" t="s">
        <v>458</v>
      </c>
      <c r="B475" s="23" t="s">
        <v>16</v>
      </c>
      <c r="C475" s="33" t="s">
        <v>534</v>
      </c>
      <c r="D475" t="s">
        <v>350</v>
      </c>
      <c r="E475" s="1">
        <v>35000</v>
      </c>
      <c r="F475" s="1">
        <f t="shared" ref="F475:F480" si="240">E475*0.0287</f>
        <v>1004.5</v>
      </c>
      <c r="G475" s="1">
        <v>0</v>
      </c>
      <c r="H475" s="1">
        <f t="shared" ref="H475:H480" si="241">E475*0.0304</f>
        <v>1064</v>
      </c>
      <c r="I475" s="1">
        <v>25</v>
      </c>
      <c r="J475" s="1">
        <v>2255.5</v>
      </c>
      <c r="K475" s="1">
        <v>32744.5</v>
      </c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  <c r="CW475"/>
      <c r="CX475"/>
      <c r="CY475"/>
      <c r="CZ475"/>
      <c r="DA475"/>
      <c r="DB475"/>
      <c r="DC475"/>
      <c r="DD475"/>
      <c r="DE475"/>
      <c r="DF475"/>
      <c r="DG475"/>
      <c r="DH475"/>
      <c r="DI475"/>
      <c r="DJ475"/>
      <c r="DK475"/>
      <c r="DL475"/>
      <c r="DM475"/>
      <c r="DN475"/>
      <c r="DO475"/>
      <c r="DP475"/>
      <c r="DQ475"/>
      <c r="DR475"/>
      <c r="DS475"/>
      <c r="DT475"/>
      <c r="DU475"/>
      <c r="DV475"/>
    </row>
    <row r="476" spans="1:126" x14ac:dyDescent="0.25">
      <c r="A476" s="5" t="s">
        <v>459</v>
      </c>
      <c r="B476" s="23" t="s">
        <v>16</v>
      </c>
      <c r="C476" s="33" t="s">
        <v>533</v>
      </c>
      <c r="D476" t="s">
        <v>350</v>
      </c>
      <c r="E476" s="1">
        <v>44000</v>
      </c>
      <c r="F476" s="1">
        <f t="shared" si="240"/>
        <v>1262.8</v>
      </c>
      <c r="G476" s="1">
        <v>1007.19</v>
      </c>
      <c r="H476" s="1">
        <f t="shared" si="241"/>
        <v>1337.6</v>
      </c>
      <c r="I476" s="1">
        <v>195</v>
      </c>
      <c r="J476" s="1">
        <v>3802.59</v>
      </c>
      <c r="K476" s="1">
        <v>40197.410000000003</v>
      </c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  <c r="AQ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  <c r="CQ476"/>
      <c r="CR476"/>
      <c r="CS476"/>
      <c r="CT476"/>
      <c r="CU476"/>
      <c r="CV476"/>
      <c r="CW476"/>
      <c r="CX476"/>
      <c r="CY476"/>
      <c r="CZ476"/>
      <c r="DA476"/>
      <c r="DB476"/>
      <c r="DC476"/>
      <c r="DD476"/>
      <c r="DE476"/>
      <c r="DF476"/>
      <c r="DG476"/>
      <c r="DH476"/>
      <c r="DI476"/>
      <c r="DJ476"/>
      <c r="DK476"/>
      <c r="DL476"/>
      <c r="DM476"/>
      <c r="DN476"/>
      <c r="DO476"/>
      <c r="DP476"/>
      <c r="DQ476"/>
      <c r="DR476"/>
      <c r="DS476"/>
      <c r="DT476"/>
      <c r="DU476"/>
      <c r="DV476"/>
    </row>
    <row r="477" spans="1:126" x14ac:dyDescent="0.25">
      <c r="A477" s="5" t="s">
        <v>461</v>
      </c>
      <c r="B477" s="23" t="s">
        <v>16</v>
      </c>
      <c r="C477" s="33" t="s">
        <v>534</v>
      </c>
      <c r="D477" t="s">
        <v>350</v>
      </c>
      <c r="E477" s="1">
        <v>35000</v>
      </c>
      <c r="F477" s="1">
        <f t="shared" si="240"/>
        <v>1004.5</v>
      </c>
      <c r="G477" s="1">
        <v>0</v>
      </c>
      <c r="H477" s="1">
        <f t="shared" si="241"/>
        <v>1064</v>
      </c>
      <c r="I477" s="1">
        <v>25</v>
      </c>
      <c r="J477" s="1">
        <f t="shared" ref="J477:J482" si="242">F477+G477+H477+I477</f>
        <v>2093.5</v>
      </c>
      <c r="K477" s="1">
        <f t="shared" ref="K477:K480" si="243">E477-J477</f>
        <v>32906.5</v>
      </c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  <c r="CI477"/>
      <c r="CJ477"/>
      <c r="CK477"/>
      <c r="CL477"/>
      <c r="CM477"/>
      <c r="CN477"/>
      <c r="CO477"/>
      <c r="CP477"/>
      <c r="CQ477"/>
      <c r="CR477"/>
      <c r="CS477"/>
      <c r="CT477"/>
      <c r="CU477"/>
      <c r="CV477"/>
      <c r="CW477"/>
      <c r="CX477"/>
      <c r="CY477"/>
      <c r="CZ477"/>
      <c r="DA477"/>
      <c r="DB477"/>
      <c r="DC477"/>
      <c r="DD477"/>
      <c r="DE477"/>
      <c r="DF477"/>
      <c r="DG477"/>
      <c r="DH477"/>
      <c r="DI477"/>
      <c r="DJ477"/>
      <c r="DK477"/>
      <c r="DL477"/>
      <c r="DM477"/>
      <c r="DN477"/>
      <c r="DO477"/>
      <c r="DP477"/>
      <c r="DQ477"/>
      <c r="DR477"/>
      <c r="DS477"/>
      <c r="DT477"/>
      <c r="DU477"/>
      <c r="DV477"/>
    </row>
    <row r="478" spans="1:126" x14ac:dyDescent="0.25">
      <c r="A478" s="5" t="s">
        <v>462</v>
      </c>
      <c r="B478" s="23" t="s">
        <v>16</v>
      </c>
      <c r="C478" s="33" t="s">
        <v>533</v>
      </c>
      <c r="D478" t="s">
        <v>350</v>
      </c>
      <c r="E478" s="1">
        <v>35000</v>
      </c>
      <c r="F478" s="1">
        <f t="shared" si="240"/>
        <v>1004.5</v>
      </c>
      <c r="G478" s="1">
        <v>0</v>
      </c>
      <c r="H478" s="1">
        <f t="shared" si="241"/>
        <v>1064</v>
      </c>
      <c r="I478" s="1">
        <v>25</v>
      </c>
      <c r="J478" s="1">
        <f t="shared" si="242"/>
        <v>2093.5</v>
      </c>
      <c r="K478" s="1">
        <v>32906.5</v>
      </c>
      <c r="L478"/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/>
      <c r="AN478"/>
      <c r="AO478"/>
      <c r="AP478"/>
      <c r="AQ478"/>
      <c r="AR478"/>
      <c r="AS478"/>
      <c r="AT478"/>
      <c r="AU478"/>
      <c r="AV478"/>
      <c r="AW478"/>
      <c r="AX478"/>
      <c r="AY478"/>
      <c r="AZ478"/>
      <c r="BA478"/>
      <c r="BB478"/>
      <c r="BC478"/>
      <c r="BD478"/>
      <c r="BE478"/>
      <c r="BF478"/>
      <c r="BG478"/>
      <c r="BH478"/>
      <c r="BI478"/>
      <c r="BJ478"/>
      <c r="BK478"/>
      <c r="BL478"/>
      <c r="BM478"/>
      <c r="BN478"/>
      <c r="BO478"/>
      <c r="BP478"/>
      <c r="BQ478"/>
      <c r="BR478"/>
      <c r="BS478"/>
      <c r="BT478"/>
      <c r="BU478"/>
      <c r="BV478"/>
      <c r="BW478"/>
      <c r="BX478"/>
      <c r="BY478"/>
      <c r="BZ478"/>
      <c r="CA478"/>
      <c r="CB478"/>
      <c r="CC478"/>
      <c r="CD478"/>
      <c r="CE478"/>
      <c r="CF478"/>
      <c r="CG478"/>
      <c r="CH478"/>
      <c r="CI478"/>
      <c r="CJ478"/>
      <c r="CK478"/>
      <c r="CL478"/>
      <c r="CM478"/>
      <c r="CN478"/>
      <c r="CO478"/>
      <c r="CP478"/>
      <c r="CQ478"/>
      <c r="CR478"/>
      <c r="CS478"/>
      <c r="CT478"/>
      <c r="CU478"/>
      <c r="CV478"/>
      <c r="CW478"/>
      <c r="CX478"/>
      <c r="CY478"/>
      <c r="CZ478"/>
      <c r="DA478"/>
      <c r="DB478"/>
      <c r="DC478"/>
      <c r="DD478"/>
      <c r="DE478"/>
      <c r="DF478"/>
      <c r="DG478"/>
      <c r="DH478"/>
      <c r="DI478"/>
      <c r="DJ478"/>
      <c r="DK478"/>
      <c r="DL478"/>
      <c r="DM478"/>
      <c r="DN478"/>
      <c r="DO478"/>
      <c r="DP478"/>
      <c r="DQ478"/>
      <c r="DR478"/>
      <c r="DS478"/>
      <c r="DT478"/>
      <c r="DU478"/>
      <c r="DV478"/>
    </row>
    <row r="479" spans="1:126" s="3" customFormat="1" x14ac:dyDescent="0.25">
      <c r="A479" s="5" t="s">
        <v>463</v>
      </c>
      <c r="B479" s="23" t="s">
        <v>16</v>
      </c>
      <c r="C479" s="33" t="s">
        <v>534</v>
      </c>
      <c r="D479" t="s">
        <v>350</v>
      </c>
      <c r="E479" s="1">
        <v>38500</v>
      </c>
      <c r="F479" s="1">
        <f t="shared" si="240"/>
        <v>1104.95</v>
      </c>
      <c r="G479" s="1">
        <v>0</v>
      </c>
      <c r="H479" s="1">
        <f t="shared" si="241"/>
        <v>1170.4000000000001</v>
      </c>
      <c r="I479" s="1">
        <v>25</v>
      </c>
      <c r="J479" s="1">
        <v>2531.3000000000002</v>
      </c>
      <c r="K479" s="1">
        <v>35968.699999999997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</row>
    <row r="480" spans="1:126" x14ac:dyDescent="0.25">
      <c r="A480" s="5" t="s">
        <v>464</v>
      </c>
      <c r="B480" s="23" t="s">
        <v>16</v>
      </c>
      <c r="C480" s="33" t="s">
        <v>533</v>
      </c>
      <c r="D480" t="s">
        <v>350</v>
      </c>
      <c r="E480" s="1">
        <v>35000</v>
      </c>
      <c r="F480" s="1">
        <f t="shared" si="240"/>
        <v>1004.5</v>
      </c>
      <c r="G480" s="1">
        <v>0</v>
      </c>
      <c r="H480" s="1">
        <f t="shared" si="241"/>
        <v>1064</v>
      </c>
      <c r="I480" s="1">
        <v>25</v>
      </c>
      <c r="J480" s="1">
        <f t="shared" si="242"/>
        <v>2093.5</v>
      </c>
      <c r="K480" s="1">
        <f t="shared" si="243"/>
        <v>32906.5</v>
      </c>
    </row>
    <row r="481" spans="1:126" x14ac:dyDescent="0.25">
      <c r="A481" s="5" t="s">
        <v>337</v>
      </c>
      <c r="B481" t="s">
        <v>138</v>
      </c>
      <c r="C481" s="33" t="s">
        <v>534</v>
      </c>
      <c r="D481" t="s">
        <v>350</v>
      </c>
      <c r="E481" s="1">
        <v>56000</v>
      </c>
      <c r="F481" s="1">
        <f t="shared" ref="F481" si="244">E481*0.0287</f>
        <v>1607.2</v>
      </c>
      <c r="G481" s="1">
        <v>1638.1</v>
      </c>
      <c r="H481" s="1">
        <f t="shared" ref="H481" si="245">E481*0.0304</f>
        <v>1702.4</v>
      </c>
      <c r="I481" s="1">
        <v>3342.04</v>
      </c>
      <c r="J481" s="1">
        <v>8803.61</v>
      </c>
      <c r="K481" s="1">
        <v>47196.39</v>
      </c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</row>
    <row r="482" spans="1:126" x14ac:dyDescent="0.25">
      <c r="A482" s="5" t="s">
        <v>469</v>
      </c>
      <c r="B482" t="s">
        <v>335</v>
      </c>
      <c r="C482" s="33" t="s">
        <v>533</v>
      </c>
      <c r="D482" t="s">
        <v>467</v>
      </c>
      <c r="E482" s="1">
        <v>45000</v>
      </c>
      <c r="F482" s="1">
        <v>1291.5</v>
      </c>
      <c r="G482" s="1">
        <v>1148.33</v>
      </c>
      <c r="H482" s="1">
        <v>1368</v>
      </c>
      <c r="I482" s="1">
        <v>25</v>
      </c>
      <c r="J482" s="1">
        <f t="shared" si="242"/>
        <v>3832.83</v>
      </c>
      <c r="K482" s="1">
        <v>41167.17</v>
      </c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  <c r="AQ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  <c r="CQ482"/>
      <c r="CR482"/>
      <c r="CS482"/>
      <c r="CT482"/>
      <c r="CU482"/>
      <c r="CV482"/>
      <c r="CW482"/>
      <c r="CX482"/>
      <c r="CY482"/>
      <c r="CZ482"/>
      <c r="DA482"/>
      <c r="DB482"/>
      <c r="DC482"/>
      <c r="DD482"/>
      <c r="DE482"/>
      <c r="DF482"/>
      <c r="DG482"/>
      <c r="DH482"/>
      <c r="DI482"/>
      <c r="DJ482"/>
      <c r="DK482"/>
      <c r="DL482"/>
      <c r="DM482"/>
      <c r="DN482"/>
      <c r="DO482"/>
      <c r="DP482"/>
      <c r="DQ482"/>
      <c r="DR482"/>
      <c r="DS482"/>
      <c r="DT482"/>
      <c r="DU482"/>
      <c r="DV482"/>
    </row>
    <row r="483" spans="1:126" x14ac:dyDescent="0.25">
      <c r="A483" s="5" t="s">
        <v>543</v>
      </c>
      <c r="B483" s="23" t="s">
        <v>544</v>
      </c>
      <c r="C483" s="33" t="s">
        <v>534</v>
      </c>
      <c r="D483" t="s">
        <v>350</v>
      </c>
      <c r="E483" s="1">
        <v>35000</v>
      </c>
      <c r="F483" s="1">
        <v>4018</v>
      </c>
      <c r="G483" s="1">
        <v>0</v>
      </c>
      <c r="H483" s="1">
        <v>1064</v>
      </c>
      <c r="I483" s="1">
        <v>187</v>
      </c>
      <c r="J483" s="1">
        <v>2255.5</v>
      </c>
      <c r="K483" s="1">
        <v>32744.5</v>
      </c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  <c r="AP483"/>
      <c r="AQ483"/>
      <c r="AR483"/>
      <c r="AS483"/>
      <c r="AT483"/>
      <c r="AU483"/>
      <c r="AV483"/>
      <c r="AW483"/>
      <c r="AX483"/>
      <c r="AY483"/>
      <c r="AZ483"/>
      <c r="BA483"/>
      <c r="BB483"/>
      <c r="BC483"/>
      <c r="BD483"/>
      <c r="BE483"/>
      <c r="BF483"/>
      <c r="BG483"/>
      <c r="BH483"/>
      <c r="BI483"/>
      <c r="BJ483"/>
      <c r="BK483"/>
      <c r="BL483"/>
      <c r="BM483"/>
      <c r="BN483"/>
      <c r="BO483"/>
      <c r="BP483"/>
      <c r="BQ483"/>
      <c r="BR483"/>
      <c r="BS483"/>
      <c r="BT483"/>
      <c r="BU483"/>
      <c r="BV483"/>
      <c r="BW483"/>
      <c r="BX483"/>
      <c r="BY483"/>
      <c r="BZ483"/>
      <c r="CA483"/>
      <c r="CB483"/>
      <c r="CC483"/>
      <c r="CD483"/>
      <c r="CE483"/>
      <c r="CF483"/>
      <c r="CG483"/>
      <c r="CH483"/>
      <c r="CI483"/>
      <c r="CJ483"/>
      <c r="CK483"/>
      <c r="CL483"/>
      <c r="CM483"/>
      <c r="CN483"/>
      <c r="CO483"/>
      <c r="CP483"/>
      <c r="CQ483"/>
      <c r="CR483"/>
      <c r="CS483"/>
      <c r="CT483"/>
      <c r="CU483"/>
      <c r="CV483"/>
      <c r="CW483"/>
      <c r="CX483"/>
      <c r="CY483"/>
      <c r="CZ483"/>
      <c r="DA483"/>
      <c r="DB483"/>
      <c r="DC483"/>
      <c r="DD483"/>
      <c r="DE483"/>
      <c r="DF483"/>
      <c r="DG483"/>
      <c r="DH483"/>
      <c r="DI483"/>
      <c r="DJ483"/>
      <c r="DK483"/>
      <c r="DL483"/>
      <c r="DM483"/>
      <c r="DN483"/>
      <c r="DO483"/>
      <c r="DP483"/>
      <c r="DQ483"/>
      <c r="DR483"/>
      <c r="DS483"/>
      <c r="DT483"/>
      <c r="DU483"/>
      <c r="DV483"/>
    </row>
    <row r="484" spans="1:126" s="3" customFormat="1" x14ac:dyDescent="0.25">
      <c r="A484" s="3" t="s">
        <v>13</v>
      </c>
      <c r="B484" s="3">
        <v>10</v>
      </c>
      <c r="C484" s="35"/>
      <c r="E484" s="4">
        <f>SUM(E474:E483)</f>
        <v>498500</v>
      </c>
      <c r="F484" s="4">
        <f>SUM(F474:F482)</f>
        <v>13302.45</v>
      </c>
      <c r="G484" s="4">
        <f>SUM(G474:G483)</f>
        <v>24752.3</v>
      </c>
      <c r="H484" s="4">
        <f>SUM(H474:H482)</f>
        <v>13932.93</v>
      </c>
      <c r="I484" s="4">
        <f>SUM(I474:I483)</f>
        <v>6631.78</v>
      </c>
      <c r="J484" s="4">
        <f>SUM(J474:J482)+J483</f>
        <v>61594.78</v>
      </c>
      <c r="K484" s="4">
        <f>SUM(K474:K482)+K483</f>
        <v>436905.22</v>
      </c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</row>
    <row r="485" spans="1:126" s="3" customFormat="1" x14ac:dyDescent="0.25">
      <c r="A485"/>
      <c r="B485"/>
      <c r="C485" s="33"/>
      <c r="D485"/>
      <c r="E485" s="1"/>
      <c r="F485" s="1"/>
      <c r="G485" s="1"/>
      <c r="H485" s="1"/>
      <c r="I485" s="1"/>
      <c r="J485" s="1"/>
      <c r="K485" s="1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s="3" customFormat="1" x14ac:dyDescent="0.25">
      <c r="A486" s="10" t="s">
        <v>529</v>
      </c>
      <c r="B486" s="10"/>
      <c r="C486" s="37"/>
      <c r="D486" s="12"/>
      <c r="E486" s="10"/>
      <c r="F486" s="10"/>
      <c r="G486" s="10"/>
      <c r="H486" s="10"/>
      <c r="I486" s="10"/>
      <c r="J486" s="10"/>
      <c r="K486" s="10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</row>
    <row r="487" spans="1:126" s="3" customFormat="1" x14ac:dyDescent="0.25">
      <c r="A487" t="s">
        <v>195</v>
      </c>
      <c r="B487" t="s">
        <v>481</v>
      </c>
      <c r="C487" s="33" t="s">
        <v>533</v>
      </c>
      <c r="D487" t="s">
        <v>349</v>
      </c>
      <c r="E487" s="1">
        <v>45000</v>
      </c>
      <c r="F487" s="1">
        <v>1291.5</v>
      </c>
      <c r="G487" s="1">
        <v>1148.33</v>
      </c>
      <c r="H487" s="1">
        <v>1368</v>
      </c>
      <c r="I487" s="1">
        <v>25</v>
      </c>
      <c r="J487" s="1">
        <f t="shared" ref="J487" si="246">F487+G487+H487+I487</f>
        <v>3832.83</v>
      </c>
      <c r="K487" s="1">
        <f t="shared" ref="K487" si="247">E487-J487</f>
        <v>41167.17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</row>
    <row r="488" spans="1:126" x14ac:dyDescent="0.25">
      <c r="A488" t="s">
        <v>364</v>
      </c>
      <c r="B488" t="s">
        <v>363</v>
      </c>
      <c r="C488" s="33" t="s">
        <v>533</v>
      </c>
      <c r="D488" t="s">
        <v>350</v>
      </c>
      <c r="E488" s="1">
        <v>91000</v>
      </c>
      <c r="F488" s="1">
        <v>2611.6999999999998</v>
      </c>
      <c r="G488" s="1">
        <v>9988.34</v>
      </c>
      <c r="H488" s="1">
        <v>2766.4</v>
      </c>
      <c r="I488" s="1">
        <v>277.5</v>
      </c>
      <c r="J488" s="1">
        <f>F488+G488+H488+I488</f>
        <v>15643.94</v>
      </c>
      <c r="K488" s="1">
        <f>E488-J488</f>
        <v>75356.06</v>
      </c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  <c r="DV488"/>
    </row>
    <row r="489" spans="1:126" x14ac:dyDescent="0.25">
      <c r="A489" t="s">
        <v>470</v>
      </c>
      <c r="B489" s="21" t="s">
        <v>138</v>
      </c>
      <c r="C489" s="33" t="s">
        <v>534</v>
      </c>
      <c r="D489" s="16" t="s">
        <v>467</v>
      </c>
      <c r="E489" s="1">
        <v>45000</v>
      </c>
      <c r="F489" s="1">
        <v>1291.5</v>
      </c>
      <c r="G489" s="1">
        <v>1148.33</v>
      </c>
      <c r="H489" s="1">
        <v>1368</v>
      </c>
      <c r="I489" s="1">
        <v>25</v>
      </c>
      <c r="J489" s="1">
        <f>+F489+G489+H489+I489</f>
        <v>3832.83</v>
      </c>
      <c r="K489" s="1">
        <f>+E489-J489</f>
        <v>41167.17</v>
      </c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  <c r="DV489"/>
    </row>
    <row r="490" spans="1:126" s="3" customFormat="1" x14ac:dyDescent="0.25">
      <c r="A490" s="3" t="s">
        <v>13</v>
      </c>
      <c r="B490" s="3">
        <v>3</v>
      </c>
      <c r="C490" s="35"/>
      <c r="E490" s="4">
        <f t="shared" ref="E490:K490" si="248">SUM(E487:E489)</f>
        <v>181000</v>
      </c>
      <c r="F490" s="4">
        <f t="shared" si="248"/>
        <v>5194.7</v>
      </c>
      <c r="G490" s="4">
        <f t="shared" si="248"/>
        <v>12285</v>
      </c>
      <c r="H490" s="4">
        <f t="shared" si="248"/>
        <v>5502.4</v>
      </c>
      <c r="I490" s="4">
        <f t="shared" si="248"/>
        <v>327.5</v>
      </c>
      <c r="J490" s="4">
        <f t="shared" si="248"/>
        <v>23309.599999999999</v>
      </c>
      <c r="K490" s="4">
        <f t="shared" si="248"/>
        <v>157690.4</v>
      </c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s="3" customFormat="1" x14ac:dyDescent="0.25">
      <c r="A491"/>
      <c r="B491"/>
      <c r="C491" s="33"/>
      <c r="D491"/>
      <c r="E491" s="1"/>
      <c r="F491" s="1"/>
      <c r="G491" s="1"/>
      <c r="H491" s="1"/>
      <c r="I491" s="1"/>
      <c r="J491" s="1"/>
      <c r="K491" s="1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</row>
    <row r="492" spans="1:126" s="3" customFormat="1" x14ac:dyDescent="0.25">
      <c r="A492" s="10" t="s">
        <v>196</v>
      </c>
      <c r="B492" s="10"/>
      <c r="C492" s="37"/>
      <c r="D492" s="12"/>
      <c r="E492" s="10"/>
      <c r="F492" s="10"/>
      <c r="G492" s="10"/>
      <c r="H492" s="10"/>
      <c r="I492" s="10"/>
      <c r="J492" s="10"/>
      <c r="K492" s="10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</row>
    <row r="493" spans="1:126" s="3" customFormat="1" x14ac:dyDescent="0.25">
      <c r="A493" t="s">
        <v>197</v>
      </c>
      <c r="B493" t="s">
        <v>198</v>
      </c>
      <c r="C493" s="33" t="s">
        <v>534</v>
      </c>
      <c r="D493" t="s">
        <v>350</v>
      </c>
      <c r="E493" s="1">
        <v>51000</v>
      </c>
      <c r="F493" s="1">
        <f>E493*0.0287</f>
        <v>1463.7</v>
      </c>
      <c r="G493" s="1">
        <v>1995.14</v>
      </c>
      <c r="H493" s="1">
        <f>E493*0.0304</f>
        <v>1550.4</v>
      </c>
      <c r="I493" s="1">
        <v>187</v>
      </c>
      <c r="J493" s="1">
        <f t="shared" ref="J493" si="249">F493+G493+H493+I493</f>
        <v>5196.24</v>
      </c>
      <c r="K493" s="1">
        <f>+E493-J493</f>
        <v>45803.76</v>
      </c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</row>
    <row r="494" spans="1:126" x14ac:dyDescent="0.25">
      <c r="A494" t="s">
        <v>338</v>
      </c>
      <c r="B494" s="11" t="s">
        <v>335</v>
      </c>
      <c r="C494" s="34" t="s">
        <v>534</v>
      </c>
      <c r="D494" s="11" t="s">
        <v>350</v>
      </c>
      <c r="E494" s="1">
        <v>61000</v>
      </c>
      <c r="F494" s="1">
        <f t="shared" ref="F494:F499" si="250">E494*0.0287</f>
        <v>1750.7</v>
      </c>
      <c r="G494" s="1">
        <v>3674.86</v>
      </c>
      <c r="H494" s="1">
        <f t="shared" ref="H494:H499" si="251">E494*0.0304</f>
        <v>1854.4</v>
      </c>
      <c r="I494" s="1">
        <v>25</v>
      </c>
      <c r="J494" s="1">
        <f>+F494+G494+H494+I494</f>
        <v>7304.96</v>
      </c>
      <c r="K494" s="1">
        <f t="shared" ref="K494:K499" si="252">+E494-J494</f>
        <v>53695.040000000001</v>
      </c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  <c r="DV494"/>
    </row>
    <row r="495" spans="1:126" x14ac:dyDescent="0.25">
      <c r="A495" t="s">
        <v>15</v>
      </c>
      <c r="B495" t="s">
        <v>22</v>
      </c>
      <c r="C495" s="33" t="s">
        <v>533</v>
      </c>
      <c r="D495" t="s">
        <v>347</v>
      </c>
      <c r="E495" s="1">
        <v>36000</v>
      </c>
      <c r="F495" s="1">
        <f t="shared" si="250"/>
        <v>1033.2</v>
      </c>
      <c r="G495" s="1">
        <v>0</v>
      </c>
      <c r="H495" s="1">
        <f t="shared" si="251"/>
        <v>1094.4000000000001</v>
      </c>
      <c r="I495" s="1">
        <v>3975.24</v>
      </c>
      <c r="J495" s="1">
        <v>6102.84</v>
      </c>
      <c r="K495" s="1">
        <v>29897.16</v>
      </c>
    </row>
    <row r="496" spans="1:126" x14ac:dyDescent="0.25">
      <c r="A496" t="s">
        <v>386</v>
      </c>
      <c r="B496" t="s">
        <v>353</v>
      </c>
      <c r="C496" s="33" t="s">
        <v>533</v>
      </c>
      <c r="D496" t="s">
        <v>350</v>
      </c>
      <c r="E496" s="1">
        <v>26000</v>
      </c>
      <c r="F496" s="1">
        <f t="shared" si="250"/>
        <v>746.2</v>
      </c>
      <c r="G496" s="1">
        <v>0</v>
      </c>
      <c r="H496" s="1">
        <f t="shared" si="251"/>
        <v>790.4</v>
      </c>
      <c r="I496" s="1">
        <v>295</v>
      </c>
      <c r="J496" s="1">
        <f>F496+G496+H496+I496</f>
        <v>1831.6</v>
      </c>
      <c r="K496" s="1">
        <f>E496-J496</f>
        <v>24168.400000000001</v>
      </c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  <c r="DV496"/>
    </row>
    <row r="497" spans="1:126" x14ac:dyDescent="0.25">
      <c r="A497" t="s">
        <v>339</v>
      </c>
      <c r="B497" t="s">
        <v>16</v>
      </c>
      <c r="C497" s="33" t="s">
        <v>533</v>
      </c>
      <c r="D497" s="11" t="s">
        <v>350</v>
      </c>
      <c r="E497" s="1">
        <v>46000</v>
      </c>
      <c r="F497" s="1">
        <f t="shared" si="250"/>
        <v>1320.2</v>
      </c>
      <c r="G497" s="1">
        <v>1289.46</v>
      </c>
      <c r="H497" s="1">
        <f t="shared" si="251"/>
        <v>1398.4</v>
      </c>
      <c r="I497" s="1">
        <v>25</v>
      </c>
      <c r="J497" s="1">
        <f t="shared" ref="J497:J499" si="253">+F497+G497+H497+I497</f>
        <v>4033.06</v>
      </c>
      <c r="K497" s="1">
        <f t="shared" si="252"/>
        <v>41966.94</v>
      </c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  <c r="DV497"/>
    </row>
    <row r="498" spans="1:126" x14ac:dyDescent="0.25">
      <c r="A498" t="s">
        <v>399</v>
      </c>
      <c r="B498" t="s">
        <v>294</v>
      </c>
      <c r="C498" s="33" t="s">
        <v>533</v>
      </c>
      <c r="D498" s="11" t="s">
        <v>350</v>
      </c>
      <c r="E498" s="1">
        <v>56000</v>
      </c>
      <c r="F498" s="1">
        <f t="shared" si="250"/>
        <v>1607.2</v>
      </c>
      <c r="G498" s="1">
        <v>2733.96</v>
      </c>
      <c r="H498" s="1">
        <f t="shared" si="251"/>
        <v>1702.4</v>
      </c>
      <c r="I498" s="1">
        <v>25</v>
      </c>
      <c r="J498" s="1">
        <f>F498+G498+H498+I498</f>
        <v>6068.56</v>
      </c>
      <c r="K498" s="1">
        <f>E498-J498</f>
        <v>49931.44</v>
      </c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  <c r="DV498"/>
    </row>
    <row r="499" spans="1:126" x14ac:dyDescent="0.25">
      <c r="A499" t="s">
        <v>365</v>
      </c>
      <c r="B499" t="s">
        <v>335</v>
      </c>
      <c r="C499" s="33" t="s">
        <v>533</v>
      </c>
      <c r="D499" s="11" t="s">
        <v>350</v>
      </c>
      <c r="E499" s="1">
        <v>51000</v>
      </c>
      <c r="F499" s="1">
        <f t="shared" si="250"/>
        <v>1463.7</v>
      </c>
      <c r="G499" s="1">
        <v>1995.14</v>
      </c>
      <c r="H499" s="1">
        <f t="shared" si="251"/>
        <v>1550.4</v>
      </c>
      <c r="I499" s="1">
        <v>187</v>
      </c>
      <c r="J499" s="1">
        <f t="shared" si="253"/>
        <v>5196.24</v>
      </c>
      <c r="K499" s="1">
        <f t="shared" si="252"/>
        <v>45803.76</v>
      </c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  <c r="DV499"/>
    </row>
    <row r="500" spans="1:126" s="3" customFormat="1" x14ac:dyDescent="0.25">
      <c r="A500" s="3" t="s">
        <v>13</v>
      </c>
      <c r="B500" s="3">
        <v>7</v>
      </c>
      <c r="C500" s="35"/>
      <c r="E500" s="4">
        <f t="shared" ref="E500:K500" si="254">SUM(E493:E499)</f>
        <v>327000</v>
      </c>
      <c r="F500" s="4">
        <f t="shared" si="254"/>
        <v>9384.9</v>
      </c>
      <c r="G500" s="4">
        <f t="shared" si="254"/>
        <v>11688.56</v>
      </c>
      <c r="H500" s="4">
        <f t="shared" si="254"/>
        <v>9940.7999999999993</v>
      </c>
      <c r="I500" s="4">
        <f t="shared" si="254"/>
        <v>4719.24</v>
      </c>
      <c r="J500" s="4">
        <f t="shared" si="254"/>
        <v>35733.5</v>
      </c>
      <c r="K500" s="4">
        <f t="shared" si="254"/>
        <v>291266.5</v>
      </c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  <c r="DV500" s="6"/>
    </row>
    <row r="501" spans="1:126" s="3" customFormat="1" x14ac:dyDescent="0.25">
      <c r="A501"/>
      <c r="B501"/>
      <c r="C501" s="33"/>
      <c r="D501"/>
      <c r="E501" s="1"/>
      <c r="F501" s="1"/>
      <c r="G501" s="1"/>
      <c r="H501" s="1"/>
      <c r="I501" s="1"/>
      <c r="J501" s="1"/>
      <c r="K501" s="1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  <c r="DV501" s="6"/>
    </row>
    <row r="502" spans="1:126" s="3" customFormat="1" x14ac:dyDescent="0.25">
      <c r="A502" s="10" t="s">
        <v>530</v>
      </c>
      <c r="B502" s="10"/>
      <c r="C502" s="37"/>
      <c r="D502" s="12"/>
      <c r="E502" s="10"/>
      <c r="F502" s="10"/>
      <c r="G502" s="10"/>
      <c r="H502" s="10"/>
      <c r="I502" s="10"/>
      <c r="J502" s="10"/>
      <c r="K502" s="10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  <c r="BS502" s="6"/>
      <c r="BT502" s="6"/>
      <c r="BU502" s="6"/>
      <c r="BV502" s="6"/>
      <c r="BW502" s="6"/>
      <c r="BX502" s="6"/>
      <c r="BY502" s="6"/>
      <c r="BZ502" s="6"/>
      <c r="CA502" s="6"/>
      <c r="CB502" s="6"/>
      <c r="CC502" s="6"/>
      <c r="CD502" s="6"/>
      <c r="CE502" s="6"/>
      <c r="CF502" s="6"/>
      <c r="CG502" s="6"/>
      <c r="CH502" s="6"/>
      <c r="CI502" s="6"/>
      <c r="CJ502" s="6"/>
      <c r="CK502" s="6"/>
      <c r="CL502" s="6"/>
      <c r="CM502" s="6"/>
      <c r="CN502" s="6"/>
      <c r="CO502" s="6"/>
      <c r="CP502" s="6"/>
      <c r="CQ502" s="6"/>
      <c r="CR502" s="6"/>
      <c r="CS502" s="6"/>
      <c r="CT502" s="6"/>
      <c r="CU502" s="6"/>
      <c r="CV502" s="6"/>
      <c r="CW502" s="6"/>
      <c r="CX502" s="6"/>
      <c r="CY502" s="6"/>
      <c r="CZ502" s="6"/>
      <c r="DA502" s="6"/>
      <c r="DB502" s="6"/>
      <c r="DC502" s="6"/>
      <c r="DD502" s="6"/>
      <c r="DE502" s="6"/>
      <c r="DF502" s="6"/>
      <c r="DG502" s="6"/>
      <c r="DH502" s="6"/>
      <c r="DI502" s="6"/>
      <c r="DJ502" s="6"/>
      <c r="DK502" s="6"/>
      <c r="DL502" s="6"/>
      <c r="DM502" s="6"/>
      <c r="DN502" s="6"/>
      <c r="DO502" s="6"/>
      <c r="DP502" s="6"/>
      <c r="DQ502" s="6"/>
      <c r="DR502" s="6"/>
      <c r="DS502" s="6"/>
      <c r="DT502" s="6"/>
      <c r="DU502" s="6"/>
      <c r="DV502" s="6"/>
    </row>
    <row r="503" spans="1:126" x14ac:dyDescent="0.25">
      <c r="A503" s="5" t="s">
        <v>400</v>
      </c>
      <c r="B503" t="s">
        <v>65</v>
      </c>
      <c r="C503" s="33" t="s">
        <v>533</v>
      </c>
      <c r="D503" t="s">
        <v>350</v>
      </c>
      <c r="E503" s="1">
        <v>25200</v>
      </c>
      <c r="F503" s="1">
        <f t="shared" ref="F503:F514" si="255">E503*0.0287</f>
        <v>723.24</v>
      </c>
      <c r="G503" s="1">
        <v>0</v>
      </c>
      <c r="H503" s="1">
        <f t="shared" ref="H503:H514" si="256">E503*0.0304</f>
        <v>766.08</v>
      </c>
      <c r="I503" s="1">
        <v>25</v>
      </c>
      <c r="J503" s="1">
        <f t="shared" ref="J503:J514" si="257">+F503+G503+H503+I503</f>
        <v>1514.32</v>
      </c>
      <c r="K503" s="1">
        <f t="shared" ref="K503:K514" si="258">+E503-J503</f>
        <v>23685.68</v>
      </c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  <c r="DV503"/>
    </row>
    <row r="504" spans="1:126" x14ac:dyDescent="0.25">
      <c r="A504" s="5" t="s">
        <v>340</v>
      </c>
      <c r="B504" t="s">
        <v>298</v>
      </c>
      <c r="C504" s="33" t="s">
        <v>534</v>
      </c>
      <c r="D504" t="s">
        <v>350</v>
      </c>
      <c r="E504" s="1">
        <v>44000</v>
      </c>
      <c r="F504" s="1">
        <f t="shared" si="255"/>
        <v>1262.8</v>
      </c>
      <c r="G504" s="1">
        <v>828.67</v>
      </c>
      <c r="H504" s="1">
        <f t="shared" si="256"/>
        <v>1337.6</v>
      </c>
      <c r="I504" s="1">
        <v>1215.1199999999999</v>
      </c>
      <c r="J504" s="1">
        <f t="shared" si="257"/>
        <v>4644.1899999999996</v>
      </c>
      <c r="K504" s="1">
        <f t="shared" si="258"/>
        <v>39355.81</v>
      </c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  <c r="DV504"/>
    </row>
    <row r="505" spans="1:126" s="3" customFormat="1" x14ac:dyDescent="0.25">
      <c r="A505" s="5" t="s">
        <v>199</v>
      </c>
      <c r="B505" t="s">
        <v>18</v>
      </c>
      <c r="C505" s="33" t="s">
        <v>533</v>
      </c>
      <c r="D505" t="s">
        <v>350</v>
      </c>
      <c r="E505" s="1">
        <v>18700</v>
      </c>
      <c r="F505" s="1">
        <f t="shared" si="255"/>
        <v>536.69000000000005</v>
      </c>
      <c r="G505" s="1">
        <v>0</v>
      </c>
      <c r="H505" s="1">
        <f t="shared" si="256"/>
        <v>568.48</v>
      </c>
      <c r="I505" s="1">
        <v>25</v>
      </c>
      <c r="J505" s="1">
        <f t="shared" si="257"/>
        <v>1130.17</v>
      </c>
      <c r="K505" s="1">
        <f t="shared" si="258"/>
        <v>17569.830000000002</v>
      </c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6"/>
      <c r="BF505" s="6"/>
      <c r="BG505" s="6"/>
      <c r="BH505" s="6"/>
      <c r="BI505" s="6"/>
      <c r="BJ505" s="6"/>
      <c r="BK505" s="6"/>
      <c r="BL505" s="6"/>
      <c r="BM505" s="6"/>
      <c r="BN505" s="6"/>
      <c r="BO505" s="6"/>
      <c r="BP505" s="6"/>
      <c r="BQ505" s="6"/>
      <c r="BR505" s="6"/>
      <c r="BS505" s="6"/>
      <c r="BT505" s="6"/>
      <c r="BU505" s="6"/>
      <c r="BV505" s="6"/>
      <c r="BW505" s="6"/>
      <c r="BX505" s="6"/>
      <c r="BY505" s="6"/>
      <c r="BZ505" s="6"/>
      <c r="CA505" s="6"/>
      <c r="CB505" s="6"/>
      <c r="CC505" s="6"/>
      <c r="CD505" s="6"/>
      <c r="CE505" s="6"/>
      <c r="CF505" s="6"/>
      <c r="CG505" s="6"/>
      <c r="CH505" s="6"/>
      <c r="CI505" s="6"/>
      <c r="CJ505" s="6"/>
      <c r="CK505" s="6"/>
      <c r="CL505" s="6"/>
      <c r="CM505" s="6"/>
      <c r="CN505" s="6"/>
      <c r="CO505" s="6"/>
      <c r="CP505" s="6"/>
      <c r="CQ505" s="6"/>
      <c r="CR505" s="6"/>
      <c r="CS505" s="6"/>
      <c r="CT505" s="6"/>
      <c r="CU505" s="6"/>
      <c r="CV505" s="6"/>
      <c r="CW505" s="6"/>
      <c r="CX505" s="6"/>
      <c r="CY505" s="6"/>
      <c r="CZ505" s="6"/>
      <c r="DA505" s="6"/>
      <c r="DB505" s="6"/>
      <c r="DC505" s="6"/>
      <c r="DD505" s="6"/>
      <c r="DE505" s="6"/>
      <c r="DF505" s="6"/>
      <c r="DG505" s="6"/>
      <c r="DH505" s="6"/>
      <c r="DI505" s="6"/>
      <c r="DJ505" s="6"/>
      <c r="DK505" s="6"/>
      <c r="DL505" s="6"/>
      <c r="DM505" s="6"/>
      <c r="DN505" s="6"/>
      <c r="DO505" s="6"/>
      <c r="DP505" s="6"/>
      <c r="DQ505" s="6"/>
      <c r="DR505" s="6"/>
      <c r="DS505" s="6"/>
      <c r="DT505" s="6"/>
      <c r="DU505" s="6"/>
      <c r="DV505" s="6"/>
    </row>
    <row r="506" spans="1:126" s="3" customFormat="1" x14ac:dyDescent="0.25">
      <c r="A506" s="5" t="s">
        <v>201</v>
      </c>
      <c r="B506" t="s">
        <v>65</v>
      </c>
      <c r="C506" s="33" t="s">
        <v>533</v>
      </c>
      <c r="D506" t="s">
        <v>350</v>
      </c>
      <c r="E506" s="1">
        <v>10000</v>
      </c>
      <c r="F506" s="1">
        <f t="shared" si="255"/>
        <v>287</v>
      </c>
      <c r="G506" s="1">
        <v>0</v>
      </c>
      <c r="H506" s="1">
        <f t="shared" si="256"/>
        <v>304</v>
      </c>
      <c r="I506" s="1">
        <v>25</v>
      </c>
      <c r="J506" s="1">
        <f t="shared" si="257"/>
        <v>616</v>
      </c>
      <c r="K506" s="1">
        <f t="shared" si="258"/>
        <v>9384</v>
      </c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  <c r="BS506" s="6"/>
      <c r="BT506" s="6"/>
      <c r="BU506" s="6"/>
      <c r="BV506" s="6"/>
      <c r="BW506" s="6"/>
      <c r="BX506" s="6"/>
      <c r="BY506" s="6"/>
      <c r="BZ506" s="6"/>
      <c r="CA506" s="6"/>
      <c r="CB506" s="6"/>
      <c r="CC506" s="6"/>
      <c r="CD506" s="6"/>
      <c r="CE506" s="6"/>
      <c r="CF506" s="6"/>
      <c r="CG506" s="6"/>
      <c r="CH506" s="6"/>
      <c r="CI506" s="6"/>
      <c r="CJ506" s="6"/>
      <c r="CK506" s="6"/>
      <c r="CL506" s="6"/>
      <c r="CM506" s="6"/>
      <c r="CN506" s="6"/>
      <c r="CO506" s="6"/>
      <c r="CP506" s="6"/>
      <c r="CQ506" s="6"/>
      <c r="CR506" s="6"/>
      <c r="CS506" s="6"/>
      <c r="CT506" s="6"/>
      <c r="CU506" s="6"/>
      <c r="CV506" s="6"/>
      <c r="CW506" s="6"/>
      <c r="CX506" s="6"/>
      <c r="CY506" s="6"/>
      <c r="CZ506" s="6"/>
      <c r="DA506" s="6"/>
      <c r="DB506" s="6"/>
      <c r="DC506" s="6"/>
      <c r="DD506" s="6"/>
      <c r="DE506" s="6"/>
      <c r="DF506" s="6"/>
      <c r="DG506" s="6"/>
      <c r="DH506" s="6"/>
      <c r="DI506" s="6"/>
      <c r="DJ506" s="6"/>
      <c r="DK506" s="6"/>
      <c r="DL506" s="6"/>
      <c r="DM506" s="6"/>
      <c r="DN506" s="6"/>
      <c r="DO506" s="6"/>
      <c r="DP506" s="6"/>
      <c r="DQ506" s="6"/>
      <c r="DR506" s="6"/>
      <c r="DS506" s="6"/>
      <c r="DT506" s="6"/>
      <c r="DU506" s="6"/>
      <c r="DV506" s="6"/>
    </row>
    <row r="507" spans="1:126" x14ac:dyDescent="0.25">
      <c r="A507" s="5" t="s">
        <v>203</v>
      </c>
      <c r="B507" t="s">
        <v>18</v>
      </c>
      <c r="C507" s="33" t="s">
        <v>533</v>
      </c>
      <c r="D507" t="s">
        <v>350</v>
      </c>
      <c r="E507" s="1">
        <v>15400</v>
      </c>
      <c r="F507" s="1">
        <f t="shared" si="255"/>
        <v>441.98</v>
      </c>
      <c r="G507" s="1">
        <v>0</v>
      </c>
      <c r="H507" s="1">
        <f t="shared" si="256"/>
        <v>468.16</v>
      </c>
      <c r="I507" s="1">
        <v>75</v>
      </c>
      <c r="J507" s="1">
        <f t="shared" si="257"/>
        <v>985.14</v>
      </c>
      <c r="K507" s="1">
        <f t="shared" si="258"/>
        <v>14414.86</v>
      </c>
    </row>
    <row r="508" spans="1:126" x14ac:dyDescent="0.25">
      <c r="A508" s="5" t="s">
        <v>204</v>
      </c>
      <c r="B508" t="s">
        <v>200</v>
      </c>
      <c r="C508" s="33" t="s">
        <v>533</v>
      </c>
      <c r="D508" t="s">
        <v>347</v>
      </c>
      <c r="E508" s="1">
        <v>20900</v>
      </c>
      <c r="F508" s="1">
        <f t="shared" si="255"/>
        <v>599.83000000000004</v>
      </c>
      <c r="G508" s="1">
        <v>0</v>
      </c>
      <c r="H508" s="1">
        <f t="shared" si="256"/>
        <v>635.36</v>
      </c>
      <c r="I508" s="1">
        <v>1315.12</v>
      </c>
      <c r="J508" s="1">
        <f t="shared" si="257"/>
        <v>2550.31</v>
      </c>
      <c r="K508" s="1">
        <f t="shared" si="258"/>
        <v>18349.689999999999</v>
      </c>
    </row>
    <row r="509" spans="1:126" x14ac:dyDescent="0.25">
      <c r="A509" s="5" t="s">
        <v>206</v>
      </c>
      <c r="B509" t="s">
        <v>298</v>
      </c>
      <c r="C509" s="33" t="s">
        <v>533</v>
      </c>
      <c r="D509" t="s">
        <v>347</v>
      </c>
      <c r="E509" s="1">
        <v>35750</v>
      </c>
      <c r="F509" s="1">
        <f t="shared" si="255"/>
        <v>1026.03</v>
      </c>
      <c r="G509" s="1">
        <v>0</v>
      </c>
      <c r="H509" s="1">
        <f t="shared" si="256"/>
        <v>1086.8</v>
      </c>
      <c r="I509" s="1">
        <v>125</v>
      </c>
      <c r="J509" s="1">
        <f t="shared" si="257"/>
        <v>2237.83</v>
      </c>
      <c r="K509" s="1">
        <f t="shared" si="258"/>
        <v>33512.17</v>
      </c>
    </row>
    <row r="510" spans="1:126" x14ac:dyDescent="0.25">
      <c r="A510" s="5" t="s">
        <v>207</v>
      </c>
      <c r="B510" t="s">
        <v>202</v>
      </c>
      <c r="C510" s="33" t="s">
        <v>533</v>
      </c>
      <c r="D510" t="s">
        <v>350</v>
      </c>
      <c r="E510" s="1">
        <v>15180</v>
      </c>
      <c r="F510" s="1">
        <f t="shared" si="255"/>
        <v>435.67</v>
      </c>
      <c r="G510" s="1">
        <v>0</v>
      </c>
      <c r="H510" s="1">
        <f t="shared" si="256"/>
        <v>461.47</v>
      </c>
      <c r="I510" s="1">
        <v>25</v>
      </c>
      <c r="J510" s="1">
        <f t="shared" si="257"/>
        <v>922.14</v>
      </c>
      <c r="K510" s="1">
        <f t="shared" si="258"/>
        <v>14257.86</v>
      </c>
    </row>
    <row r="511" spans="1:126" x14ac:dyDescent="0.25">
      <c r="A511" s="5" t="s">
        <v>208</v>
      </c>
      <c r="B511" t="s">
        <v>200</v>
      </c>
      <c r="C511" s="33" t="s">
        <v>534</v>
      </c>
      <c r="D511" t="s">
        <v>347</v>
      </c>
      <c r="E511" s="1">
        <v>18150</v>
      </c>
      <c r="F511" s="1">
        <f t="shared" si="255"/>
        <v>520.91</v>
      </c>
      <c r="G511" s="1">
        <v>0</v>
      </c>
      <c r="H511" s="1">
        <f t="shared" si="256"/>
        <v>551.76</v>
      </c>
      <c r="I511" s="1">
        <v>187</v>
      </c>
      <c r="J511" s="1">
        <f t="shared" si="257"/>
        <v>1259.67</v>
      </c>
      <c r="K511" s="1">
        <f t="shared" si="258"/>
        <v>16890.330000000002</v>
      </c>
    </row>
    <row r="512" spans="1:126" x14ac:dyDescent="0.25">
      <c r="A512" s="5" t="s">
        <v>209</v>
      </c>
      <c r="B512" t="s">
        <v>18</v>
      </c>
      <c r="C512" s="33" t="s">
        <v>533</v>
      </c>
      <c r="D512" t="s">
        <v>350</v>
      </c>
      <c r="E512" s="1">
        <v>22000</v>
      </c>
      <c r="F512" s="1">
        <f t="shared" si="255"/>
        <v>631.4</v>
      </c>
      <c r="G512" s="1">
        <v>0</v>
      </c>
      <c r="H512" s="1">
        <f t="shared" si="256"/>
        <v>668.8</v>
      </c>
      <c r="I512" s="1">
        <v>25</v>
      </c>
      <c r="J512" s="1">
        <f t="shared" si="257"/>
        <v>1325.2</v>
      </c>
      <c r="K512" s="1">
        <f t="shared" si="258"/>
        <v>20674.8</v>
      </c>
    </row>
    <row r="513" spans="1:126" x14ac:dyDescent="0.25">
      <c r="A513" s="5" t="s">
        <v>210</v>
      </c>
      <c r="B513" t="s">
        <v>87</v>
      </c>
      <c r="C513" s="33" t="s">
        <v>534</v>
      </c>
      <c r="D513" t="s">
        <v>347</v>
      </c>
      <c r="E513" s="1">
        <v>10000</v>
      </c>
      <c r="F513" s="1">
        <f t="shared" si="255"/>
        <v>287</v>
      </c>
      <c r="G513" s="1">
        <v>0</v>
      </c>
      <c r="H513" s="1">
        <f t="shared" si="256"/>
        <v>304</v>
      </c>
      <c r="I513" s="1">
        <v>25</v>
      </c>
      <c r="J513" s="1">
        <f t="shared" si="257"/>
        <v>616</v>
      </c>
      <c r="K513" s="1">
        <f t="shared" si="258"/>
        <v>9384</v>
      </c>
    </row>
    <row r="514" spans="1:126" x14ac:dyDescent="0.25">
      <c r="A514" s="5" t="s">
        <v>211</v>
      </c>
      <c r="B514" t="s">
        <v>18</v>
      </c>
      <c r="C514" s="33" t="s">
        <v>533</v>
      </c>
      <c r="D514" t="s">
        <v>347</v>
      </c>
      <c r="E514" s="1">
        <v>60000</v>
      </c>
      <c r="F514" s="1">
        <f t="shared" si="255"/>
        <v>1722</v>
      </c>
      <c r="G514" s="1">
        <v>3486.68</v>
      </c>
      <c r="H514" s="1">
        <f t="shared" si="256"/>
        <v>1824</v>
      </c>
      <c r="I514" s="1">
        <v>277.5</v>
      </c>
      <c r="J514" s="1">
        <f t="shared" si="257"/>
        <v>7310.18</v>
      </c>
      <c r="K514" s="1">
        <f t="shared" si="258"/>
        <v>52689.82</v>
      </c>
    </row>
    <row r="515" spans="1:126" x14ac:dyDescent="0.25">
      <c r="A515" s="3" t="s">
        <v>13</v>
      </c>
      <c r="B515" s="3">
        <v>12</v>
      </c>
      <c r="C515" s="35"/>
      <c r="D515" s="3"/>
      <c r="E515" s="4">
        <f t="shared" ref="E515:K515" si="259">SUM(E503:E514)</f>
        <v>295280</v>
      </c>
      <c r="F515" s="4">
        <f t="shared" si="259"/>
        <v>8474.5499999999993</v>
      </c>
      <c r="G515" s="4">
        <f t="shared" si="259"/>
        <v>4315.3500000000004</v>
      </c>
      <c r="H515" s="4">
        <f t="shared" si="259"/>
        <v>8976.51</v>
      </c>
      <c r="I515" s="4">
        <f t="shared" si="259"/>
        <v>3344.74</v>
      </c>
      <c r="J515" s="4">
        <f t="shared" si="259"/>
        <v>25111.15</v>
      </c>
      <c r="K515" s="4">
        <f t="shared" si="259"/>
        <v>270168.84999999998</v>
      </c>
    </row>
    <row r="517" spans="1:126" x14ac:dyDescent="0.25">
      <c r="A517" s="50" t="s">
        <v>194</v>
      </c>
      <c r="B517" s="50"/>
      <c r="C517" s="50"/>
      <c r="D517" s="50"/>
      <c r="E517" s="50"/>
      <c r="F517" s="50"/>
      <c r="G517" s="50"/>
      <c r="H517" s="50"/>
      <c r="I517" s="50"/>
      <c r="J517" s="50"/>
      <c r="K517" s="50"/>
      <c r="L517" s="50"/>
      <c r="M517"/>
      <c r="N517"/>
      <c r="O517"/>
      <c r="P517"/>
      <c r="Q517"/>
      <c r="R517"/>
      <c r="S517"/>
      <c r="T517"/>
      <c r="U517"/>
      <c r="V517"/>
      <c r="W517"/>
      <c r="X517"/>
      <c r="Y517"/>
      <c r="Z517"/>
      <c r="AA517"/>
      <c r="AB517"/>
      <c r="AC517"/>
      <c r="AD517"/>
      <c r="AE517"/>
      <c r="AF517"/>
      <c r="AG517"/>
      <c r="AH517"/>
      <c r="AI517"/>
      <c r="AJ517"/>
      <c r="AK517"/>
      <c r="AL517"/>
      <c r="AM517"/>
      <c r="AN517"/>
      <c r="AO517"/>
      <c r="AP517"/>
      <c r="AQ517"/>
      <c r="AR517"/>
      <c r="AS517"/>
      <c r="AT517"/>
      <c r="AU517"/>
      <c r="AV517"/>
      <c r="AW517"/>
      <c r="AX517"/>
      <c r="AY517"/>
      <c r="AZ517"/>
      <c r="BA517"/>
      <c r="BB517"/>
      <c r="BC517"/>
      <c r="BD517"/>
      <c r="BE517"/>
      <c r="BF517"/>
      <c r="BG517"/>
      <c r="BH517"/>
      <c r="BI517"/>
      <c r="BJ517"/>
      <c r="BK517"/>
      <c r="BL517"/>
      <c r="BM517"/>
      <c r="BN517"/>
      <c r="BO517"/>
      <c r="BP517"/>
      <c r="BQ517"/>
      <c r="BR517"/>
      <c r="BS517"/>
      <c r="BT517"/>
      <c r="BU517"/>
      <c r="BV517"/>
      <c r="BW517"/>
      <c r="BX517"/>
      <c r="BY517"/>
      <c r="BZ517"/>
      <c r="CA517"/>
      <c r="CB517"/>
      <c r="CC517"/>
      <c r="CD517"/>
      <c r="CE517"/>
      <c r="CF517"/>
      <c r="CG517"/>
      <c r="CH517"/>
      <c r="CI517"/>
      <c r="CJ517"/>
      <c r="CK517"/>
      <c r="CL517"/>
      <c r="CM517"/>
      <c r="CN517"/>
      <c r="CO517"/>
      <c r="CP517"/>
      <c r="CQ517"/>
      <c r="CR517"/>
      <c r="CS517"/>
      <c r="CT517"/>
      <c r="CU517"/>
      <c r="CV517"/>
      <c r="CW517"/>
      <c r="CX517"/>
      <c r="CY517"/>
      <c r="CZ517"/>
      <c r="DA517"/>
      <c r="DB517"/>
      <c r="DC517"/>
      <c r="DD517"/>
      <c r="DE517"/>
      <c r="DF517"/>
      <c r="DG517"/>
      <c r="DH517"/>
      <c r="DI517"/>
      <c r="DJ517"/>
      <c r="DK517"/>
      <c r="DL517"/>
      <c r="DM517"/>
      <c r="DN517"/>
      <c r="DO517"/>
      <c r="DP517"/>
      <c r="DQ517"/>
      <c r="DR517"/>
      <c r="DS517"/>
      <c r="DT517"/>
      <c r="DU517"/>
      <c r="DV517"/>
    </row>
    <row r="518" spans="1:126" x14ac:dyDescent="0.25">
      <c r="A518" t="s">
        <v>432</v>
      </c>
      <c r="B518" s="21" t="s">
        <v>138</v>
      </c>
      <c r="C518" s="33" t="s">
        <v>533</v>
      </c>
      <c r="D518" s="16" t="s">
        <v>350</v>
      </c>
      <c r="E518" s="1">
        <v>45000</v>
      </c>
      <c r="F518" s="1">
        <v>1291.5</v>
      </c>
      <c r="G518" s="1">
        <v>1148.33</v>
      </c>
      <c r="H518" s="1">
        <v>1368</v>
      </c>
      <c r="I518" s="1">
        <v>25</v>
      </c>
      <c r="J518" s="1">
        <f>+F518+G518+H518+I518</f>
        <v>3832.83</v>
      </c>
      <c r="K518" s="1">
        <f>+E518-J518</f>
        <v>41167.17</v>
      </c>
      <c r="M518"/>
      <c r="N518"/>
      <c r="O518"/>
      <c r="P518"/>
      <c r="Q518"/>
      <c r="R518"/>
      <c r="S518"/>
      <c r="T518"/>
      <c r="U518"/>
      <c r="V518"/>
      <c r="W518"/>
      <c r="X518"/>
      <c r="Y518"/>
      <c r="Z518"/>
      <c r="AA518"/>
      <c r="AB518"/>
      <c r="AC518"/>
      <c r="AD518"/>
      <c r="AE518"/>
      <c r="AF518"/>
      <c r="AG518"/>
      <c r="AH518"/>
      <c r="AI518"/>
      <c r="AJ518"/>
      <c r="AK518"/>
      <c r="AL518"/>
      <c r="AM518"/>
      <c r="AN518"/>
      <c r="AO518"/>
      <c r="AP518"/>
      <c r="AQ518"/>
      <c r="AR518"/>
      <c r="AS518"/>
      <c r="AT518"/>
      <c r="AU518"/>
      <c r="AV518"/>
      <c r="AW518"/>
      <c r="AX518"/>
      <c r="AY518"/>
      <c r="AZ518"/>
      <c r="BA518"/>
      <c r="BB518"/>
      <c r="BC518"/>
      <c r="BD518"/>
      <c r="BE518"/>
      <c r="BF518"/>
      <c r="BG518"/>
      <c r="BH518"/>
      <c r="BI518"/>
      <c r="BJ518"/>
      <c r="BK518"/>
      <c r="BL518"/>
      <c r="BM518"/>
      <c r="BN518"/>
      <c r="BO518"/>
      <c r="BP518"/>
      <c r="BQ518"/>
      <c r="BR518"/>
      <c r="BS518"/>
      <c r="BT518"/>
      <c r="BU518"/>
      <c r="BV518"/>
      <c r="BW518"/>
      <c r="BX518"/>
      <c r="BY518"/>
      <c r="BZ518"/>
      <c r="CA518"/>
      <c r="CB518"/>
      <c r="CC518"/>
      <c r="CD518"/>
      <c r="CE518"/>
      <c r="CF518"/>
      <c r="CG518"/>
      <c r="CH518"/>
      <c r="CI518"/>
      <c r="CJ518"/>
      <c r="CK518"/>
      <c r="CL518"/>
      <c r="CM518"/>
      <c r="CN518"/>
      <c r="CO518"/>
      <c r="CP518"/>
      <c r="CQ518"/>
      <c r="CR518"/>
      <c r="CS518"/>
      <c r="CT518"/>
      <c r="CU518"/>
      <c r="CV518"/>
      <c r="CW518"/>
      <c r="CX518"/>
      <c r="CY518"/>
      <c r="CZ518"/>
      <c r="DA518"/>
      <c r="DB518"/>
      <c r="DC518"/>
      <c r="DD518"/>
      <c r="DE518"/>
      <c r="DF518"/>
      <c r="DG518"/>
      <c r="DH518"/>
      <c r="DI518"/>
      <c r="DJ518"/>
      <c r="DK518"/>
      <c r="DL518"/>
      <c r="DM518"/>
      <c r="DN518"/>
      <c r="DO518"/>
      <c r="DP518"/>
      <c r="DQ518"/>
      <c r="DR518"/>
      <c r="DS518"/>
      <c r="DT518"/>
      <c r="DU518"/>
      <c r="DV518"/>
    </row>
    <row r="519" spans="1:126" x14ac:dyDescent="0.25">
      <c r="A519" t="s">
        <v>430</v>
      </c>
      <c r="B519" s="21" t="s">
        <v>138</v>
      </c>
      <c r="C519" s="33" t="s">
        <v>533</v>
      </c>
      <c r="D519" s="16" t="s">
        <v>350</v>
      </c>
      <c r="E519" s="1">
        <v>45000</v>
      </c>
      <c r="F519" s="1">
        <v>1291.5</v>
      </c>
      <c r="G519" s="1">
        <v>1148.33</v>
      </c>
      <c r="H519" s="1">
        <v>1368</v>
      </c>
      <c r="I519" s="1">
        <v>25</v>
      </c>
      <c r="J519" s="1">
        <f>+F519+G519+H519+I519</f>
        <v>3832.83</v>
      </c>
      <c r="K519" s="1">
        <f>+E519-J519</f>
        <v>41167.17</v>
      </c>
      <c r="M519"/>
      <c r="N519"/>
      <c r="O519"/>
      <c r="P519"/>
      <c r="Q519"/>
      <c r="R519"/>
      <c r="S519"/>
      <c r="T519"/>
      <c r="U519"/>
      <c r="V519"/>
      <c r="W519"/>
      <c r="X519"/>
      <c r="Y519"/>
      <c r="Z519"/>
      <c r="AA519"/>
      <c r="AB519"/>
      <c r="AC519"/>
      <c r="AD519"/>
      <c r="AE519"/>
      <c r="AF519"/>
      <c r="AG519"/>
      <c r="AH519"/>
      <c r="AI519"/>
      <c r="AJ519"/>
      <c r="AK519"/>
      <c r="AL519"/>
      <c r="AM519"/>
      <c r="AN519"/>
      <c r="AO519"/>
      <c r="AP519"/>
      <c r="AQ519"/>
      <c r="AR519"/>
      <c r="AS519"/>
      <c r="AT519"/>
      <c r="AU519"/>
      <c r="AV519"/>
      <c r="AW519"/>
      <c r="AX519"/>
      <c r="AY519"/>
      <c r="AZ519"/>
      <c r="BA519"/>
      <c r="BB519"/>
      <c r="BC519"/>
      <c r="BD519"/>
      <c r="BE519"/>
      <c r="BF519"/>
      <c r="BG519"/>
      <c r="BH519"/>
      <c r="BI519"/>
      <c r="BJ519"/>
      <c r="BK519"/>
      <c r="BL519"/>
      <c r="BM519"/>
      <c r="BN519"/>
      <c r="BO519"/>
      <c r="BP519"/>
      <c r="BQ519"/>
      <c r="BR519"/>
      <c r="BS519"/>
      <c r="BT519"/>
      <c r="BU519"/>
      <c r="BV519"/>
      <c r="BW519"/>
      <c r="BX519"/>
      <c r="BY519"/>
      <c r="BZ519"/>
      <c r="CA519"/>
      <c r="CB519"/>
      <c r="CC519"/>
      <c r="CD519"/>
      <c r="CE519"/>
      <c r="CF519"/>
      <c r="CG519"/>
      <c r="CH519"/>
      <c r="CI519"/>
      <c r="CJ519"/>
      <c r="CK519"/>
      <c r="CL519"/>
      <c r="CM519"/>
      <c r="CN519"/>
      <c r="CO519"/>
      <c r="CP519"/>
      <c r="CQ519"/>
      <c r="CR519"/>
      <c r="CS519"/>
      <c r="CT519"/>
      <c r="CU519"/>
      <c r="CV519"/>
      <c r="CW519"/>
      <c r="CX519"/>
      <c r="CY519"/>
      <c r="CZ519"/>
      <c r="DA519"/>
      <c r="DB519"/>
      <c r="DC519"/>
      <c r="DD519"/>
      <c r="DE519"/>
      <c r="DF519"/>
      <c r="DG519"/>
      <c r="DH519"/>
      <c r="DI519"/>
      <c r="DJ519"/>
      <c r="DK519"/>
      <c r="DL519"/>
      <c r="DM519"/>
      <c r="DN519"/>
      <c r="DO519"/>
      <c r="DP519"/>
      <c r="DQ519"/>
      <c r="DR519"/>
      <c r="DS519"/>
      <c r="DT519"/>
      <c r="DU519"/>
      <c r="DV519"/>
    </row>
    <row r="520" spans="1:126" x14ac:dyDescent="0.25">
      <c r="A520" s="3" t="s">
        <v>13</v>
      </c>
      <c r="B520" s="3">
        <v>2</v>
      </c>
      <c r="C520" s="35"/>
      <c r="D520" s="3"/>
      <c r="E520" s="4">
        <f>SUM(E518:E519)</f>
        <v>90000</v>
      </c>
      <c r="F520" s="4">
        <f t="shared" ref="F520:K520" si="260">SUM(F518:F519)</f>
        <v>2583</v>
      </c>
      <c r="G520" s="4">
        <f t="shared" si="260"/>
        <v>2296.66</v>
      </c>
      <c r="H520" s="4">
        <f t="shared" si="260"/>
        <v>2736</v>
      </c>
      <c r="I520" s="4">
        <f t="shared" si="260"/>
        <v>50</v>
      </c>
      <c r="J520" s="4">
        <f t="shared" si="260"/>
        <v>7665.66</v>
      </c>
      <c r="K520" s="4">
        <f t="shared" si="260"/>
        <v>82334.34</v>
      </c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  <c r="AF520"/>
      <c r="AG520"/>
      <c r="AH520"/>
      <c r="AI520"/>
      <c r="AJ520"/>
      <c r="AK520"/>
      <c r="AL520"/>
      <c r="AM520"/>
      <c r="AN520"/>
      <c r="AO520"/>
      <c r="AP520"/>
      <c r="AQ520"/>
      <c r="AR520"/>
      <c r="AS520"/>
      <c r="AT520"/>
      <c r="AU520"/>
      <c r="AV520"/>
      <c r="AW520"/>
      <c r="AX520"/>
      <c r="AY520"/>
      <c r="AZ520"/>
      <c r="BA520"/>
      <c r="BB520"/>
      <c r="BC520"/>
      <c r="BD520"/>
      <c r="BE520"/>
      <c r="BF520"/>
      <c r="BG520"/>
      <c r="BH520"/>
      <c r="BI520"/>
      <c r="BJ520"/>
      <c r="BK520"/>
      <c r="BL520"/>
      <c r="BM520"/>
      <c r="BN520"/>
      <c r="BO520"/>
      <c r="BP520"/>
      <c r="BQ520"/>
      <c r="BR520"/>
      <c r="BS520"/>
      <c r="BT520"/>
      <c r="BU520"/>
      <c r="BV520"/>
      <c r="BW520"/>
      <c r="BX520"/>
      <c r="BY520"/>
      <c r="BZ520"/>
      <c r="CA520"/>
      <c r="CB520"/>
      <c r="CC520"/>
      <c r="CD520"/>
      <c r="CE520"/>
      <c r="CF520"/>
      <c r="CG520"/>
      <c r="CH520"/>
      <c r="CI520"/>
      <c r="CJ520"/>
      <c r="CK520"/>
      <c r="CL520"/>
      <c r="CM520"/>
      <c r="CN520"/>
      <c r="CO520"/>
      <c r="CP520"/>
      <c r="CQ520"/>
      <c r="CR520"/>
      <c r="CS520"/>
      <c r="CT520"/>
      <c r="CU520"/>
      <c r="CV520"/>
      <c r="CW520"/>
      <c r="CX520"/>
      <c r="CY520"/>
      <c r="CZ520"/>
      <c r="DA520"/>
      <c r="DB520"/>
      <c r="DC520"/>
      <c r="DD520"/>
      <c r="DE520"/>
      <c r="DF520"/>
      <c r="DG520"/>
      <c r="DH520"/>
      <c r="DI520"/>
      <c r="DJ520"/>
      <c r="DK520"/>
      <c r="DL520"/>
      <c r="DM520"/>
      <c r="DN520"/>
      <c r="DO520"/>
      <c r="DP520"/>
      <c r="DQ520"/>
      <c r="DR520"/>
      <c r="DS520"/>
      <c r="DT520"/>
      <c r="DU520"/>
      <c r="DV520"/>
    </row>
    <row r="522" spans="1:126" ht="24.95" customHeight="1" x14ac:dyDescent="0.25">
      <c r="A522" s="7" t="s">
        <v>272</v>
      </c>
      <c r="B522" s="7">
        <f>+B520+B515+B500+B490+B484+B470+B460+B453+B448+B433+B419+B413+B399+B394+B387+B378+B374+B370+B365+B359+B349+B336+B332+B328+B313+B307+B295+B287+B283+B277+B268+B263+B256+B252+B247+B240+B234+B199+B195+B185+B178+B173+B172+B162+B137+B115+B110+B105+B99+B93+B87+B79+B70+B56+B49+B45+B41+B36+B32+B26</f>
        <v>336</v>
      </c>
      <c r="C522" s="42"/>
      <c r="D522" s="7"/>
      <c r="E522" s="24">
        <f t="shared" ref="E522:I522" si="261">+E520+E515+E500+E490+E484+E470+E460+E453+E448+E433+E419+E413+E399+E394+E387+E378+E374+E370+E365+E359+E349+E336+E332+E328+E313+E307+E295+E287+E283+E277+E268+E263+E256+E252+E247+E240+E234+E199+E195+E185+E178+E172+E162+E137+E115+E110+E105+E99+E93+E87+E79+E70+E56+E49+E45+E41+E36+E32+E26</f>
        <v>15356820.289999999</v>
      </c>
      <c r="F522" s="24">
        <f t="shared" si="261"/>
        <v>438717.48</v>
      </c>
      <c r="G522" s="24">
        <f t="shared" si="261"/>
        <v>802748.85</v>
      </c>
      <c r="H522" s="24">
        <f t="shared" si="261"/>
        <v>458402.56</v>
      </c>
      <c r="I522" s="24">
        <f t="shared" si="261"/>
        <v>218865.33</v>
      </c>
      <c r="J522" s="24">
        <f>+J520+J515+J500+J490+J484+J470+J460+J453+J448+J433+J419+J413+J399+J394+J387+J378+J374+J370+J365+J359+J349+J336+J332+J328+J313+J307+J295+J287+J283+J277+J268+J263+J256+J252+J247+J240+J234+J199+J195+J185+J178+J172+J162+J137+J115+J110+J105+J99+J93+J87+J79+J70+J56+J49+J45+J41+J36+J32+J26</f>
        <v>1963713.93</v>
      </c>
      <c r="K522" s="24">
        <f>+K520+K515+K500+K490+K484+K470+K460+K453+K448+K433+K419+K413+K399+K394+K387+K378+K374+K370+K365+K359+K349+K336+K332+K328+K313+K307+K295+K287+K283+K277+K268+K263+K256+K252+K247+K240+K234+K199+K195+K185+K178+K172+K162+K137+K115+K110+K105+K99+K93+K87+K79+K70+K56+K49+K45+K41+K36+K32+K26</f>
        <v>13393646.689999999</v>
      </c>
    </row>
    <row r="523" spans="1:126" s="5" customFormat="1" ht="15.75" x14ac:dyDescent="0.25">
      <c r="A523" s="8"/>
      <c r="B523" s="8"/>
      <c r="C523" s="43"/>
      <c r="D523" s="8"/>
      <c r="E523" s="9"/>
      <c r="F523" s="9"/>
      <c r="G523" s="9"/>
      <c r="H523" s="9"/>
      <c r="I523" s="9"/>
      <c r="J523" s="9"/>
      <c r="K523" s="9"/>
    </row>
    <row r="524" spans="1:126" s="5" customFormat="1" ht="15.75" x14ac:dyDescent="0.25">
      <c r="A524" s="8"/>
      <c r="B524" s="8"/>
      <c r="C524" s="43"/>
      <c r="D524" s="8"/>
      <c r="E524" s="9"/>
      <c r="F524" s="9"/>
      <c r="G524" s="9"/>
      <c r="H524" s="9"/>
      <c r="I524" s="9"/>
      <c r="J524" s="9"/>
      <c r="K524" s="9"/>
    </row>
    <row r="525" spans="1:126" s="5" customFormat="1" ht="15.75" x14ac:dyDescent="0.25">
      <c r="A525" s="8"/>
      <c r="B525" s="8"/>
      <c r="C525" s="43"/>
      <c r="D525" s="8"/>
      <c r="E525" s="9"/>
      <c r="F525" s="9"/>
      <c r="G525" s="9"/>
      <c r="H525" s="9"/>
      <c r="I525" s="9"/>
      <c r="J525" s="9"/>
      <c r="K525" s="9"/>
    </row>
    <row r="526" spans="1:126" x14ac:dyDescent="0.25">
      <c r="DV526"/>
    </row>
  </sheetData>
  <mergeCells count="48">
    <mergeCell ref="A517:L517"/>
    <mergeCell ref="A279:K279"/>
    <mergeCell ref="A297:K297"/>
    <mergeCell ref="A254:K254"/>
    <mergeCell ref="A242:K242"/>
    <mergeCell ref="A309:K309"/>
    <mergeCell ref="A258:K258"/>
    <mergeCell ref="A249:K249"/>
    <mergeCell ref="A315:K315"/>
    <mergeCell ref="A289:K289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112:K112"/>
    <mergeCell ref="A285:K285"/>
    <mergeCell ref="A236:K236"/>
    <mergeCell ref="A95:K95"/>
    <mergeCell ref="A180:K180"/>
    <mergeCell ref="A187:K187"/>
    <mergeCell ref="A197:K197"/>
    <mergeCell ref="A201:K201"/>
    <mergeCell ref="A174:K174"/>
    <mergeCell ref="A270:K270"/>
    <mergeCell ref="A265:K265"/>
    <mergeCell ref="A10:K10"/>
    <mergeCell ref="A51:K51"/>
    <mergeCell ref="A38:K38"/>
    <mergeCell ref="A43:K43"/>
    <mergeCell ref="A108:K108"/>
    <mergeCell ref="A101:K101"/>
    <mergeCell ref="A28:K28"/>
    <mergeCell ref="A34:K34"/>
    <mergeCell ref="A47:K47"/>
    <mergeCell ref="A89:K89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9" manualBreakCount="9">
    <brk id="70" max="9" man="1"/>
    <brk id="27" max="9" man="1"/>
    <brk id="301" max="9" man="1"/>
    <brk id="179" max="9" man="1"/>
    <brk id="227" max="9" man="1"/>
    <brk id="332" max="9" man="1"/>
    <brk id="484" max="9" man="1"/>
    <brk id="516" max="9" man="1"/>
    <brk id="545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Ismael Bautista Romero</cp:lastModifiedBy>
  <cp:lastPrinted>2020-11-30T15:43:43Z</cp:lastPrinted>
  <dcterms:created xsi:type="dcterms:W3CDTF">2017-02-23T14:23:40Z</dcterms:created>
  <dcterms:modified xsi:type="dcterms:W3CDTF">2021-07-29T17:44:47Z</dcterms:modified>
</cp:coreProperties>
</file>