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defaultThemeVersion="124226"/>
  <mc:AlternateContent xmlns:mc="http://schemas.openxmlformats.org/markup-compatibility/2006">
    <mc:Choice Requires="x15">
      <x15ac:absPath xmlns:x15ac="http://schemas.microsoft.com/office/spreadsheetml/2010/11/ac" url="Z:\Nomina Contraloria\NOMINAS SASP 2025\PORTAL DE TRANSPARENCIA\DICIEMBRE\"/>
    </mc:Choice>
  </mc:AlternateContent>
  <xr:revisionPtr revIDLastSave="0" documentId="13_ncr:1_{350FC4B3-06FF-414D-BEA1-90BE4B9595E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uplencia" sheetId="1" r:id="rId1"/>
    <sheet name="Hoja2" sheetId="2" state="hidden" r:id="rId2"/>
    <sheet name="Hoja3" sheetId="3" state="hidden" r:id="rId3"/>
  </sheets>
  <definedNames>
    <definedName name="_xlnm.Print_Area" localSheetId="0">Suplencia!$A$1:$M$38</definedName>
    <definedName name="_xlnm.Print_Titles" localSheetId="0">Suplencia!$1:$8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7" i="1" l="1"/>
  <c r="I17" i="1"/>
  <c r="J17" i="1"/>
  <c r="K17" i="1"/>
  <c r="L17" i="1"/>
  <c r="M17" i="1"/>
  <c r="G17" i="1"/>
  <c r="L16" i="1"/>
  <c r="M16" i="1" s="1"/>
  <c r="M15" i="1"/>
  <c r="L14" i="1"/>
  <c r="M14" i="1" s="1"/>
  <c r="H10" i="1"/>
  <c r="L10" i="1" s="1"/>
  <c r="M10" i="1" s="1"/>
  <c r="L9" i="1"/>
  <c r="M9" i="1" s="1"/>
  <c r="L12" i="1"/>
  <c r="M12" i="1" s="1"/>
  <c r="L11" i="1"/>
  <c r="M11" i="1" s="1"/>
  <c r="H15" i="1" l="1"/>
  <c r="J15" i="1"/>
  <c r="L15" i="1" l="1"/>
  <c r="L13" i="1"/>
  <c r="M13" i="1" s="1"/>
</calcChain>
</file>

<file path=xl/sharedStrings.xml><?xml version="1.0" encoding="utf-8"?>
<sst xmlns="http://schemas.openxmlformats.org/spreadsheetml/2006/main" count="59" uniqueCount="45">
  <si>
    <t>OFICINA NACIONAL DE ESTADÍSTICA</t>
  </si>
  <si>
    <t>Santo Domingo, República Dominicana</t>
  </si>
  <si>
    <t>Cargo</t>
  </si>
  <si>
    <t>Sueldo Bruto</t>
  </si>
  <si>
    <t>AFP</t>
  </si>
  <si>
    <t>ISR</t>
  </si>
  <si>
    <t>SFS</t>
  </si>
  <si>
    <t>Otros Desc.</t>
  </si>
  <si>
    <t>Total Desc.</t>
  </si>
  <si>
    <t>Neto</t>
  </si>
  <si>
    <t>Nombre</t>
  </si>
  <si>
    <t>F</t>
  </si>
  <si>
    <t>Genero</t>
  </si>
  <si>
    <t xml:space="preserve">KISORIS ELOISA SANCHEZ PEÑA </t>
  </si>
  <si>
    <t>Estatus</t>
  </si>
  <si>
    <t>CARRERA ADM.</t>
  </si>
  <si>
    <t>DIVISION DE ESTADISTICAS DEMOGRAFICAS- ONE</t>
  </si>
  <si>
    <t>DIVISION DE DISEÑO Y PUBLICACIONES-ONE</t>
  </si>
  <si>
    <t>MIGUEL EDUARDO LUCIANO SANTANA</t>
  </si>
  <si>
    <t>M</t>
  </si>
  <si>
    <t>Nómina de Empleados en Suplencia</t>
  </si>
  <si>
    <t>No</t>
  </si>
  <si>
    <t>Departamento</t>
  </si>
  <si>
    <t xml:space="preserve">SONIA LUISANA CRISTO SANTOS </t>
  </si>
  <si>
    <t>MARCIA JOSEFINA CONTRERAS TEJEDA</t>
  </si>
  <si>
    <t>ROBERT ANTONIO CUSTODIO BAEZ</t>
  </si>
  <si>
    <t>DIVISION DE ADMINISTRACION DE REDES Y COMUNICACIONES-ONE</t>
  </si>
  <si>
    <t>DIVISION DE INVESTIGACIONES-ONE</t>
  </si>
  <si>
    <t>ENCARGADA INTERINA DIVISIÓN DE INVESTIGACIONES</t>
  </si>
  <si>
    <t>ENCARGADA INTERINA DIVISIÓN DE FORMULACIÓN, MONITOREO Y EVALUACIÓN PPP</t>
  </si>
  <si>
    <t>ENCARGADO INTERINO DIVISIÓN DE MEDIOS DIGITALES Y CONTENIDOS MULTIMEDIA</t>
  </si>
  <si>
    <t>ENCARGADO INTERINO DIVISIÓN DE ADMINISTRACIÓN DE REDES Y COMUNICACIONES</t>
  </si>
  <si>
    <t>ENCARGADA INTERINA DIVISIÓN DE ESTADÍSTICAS DEMOGRÁFICAS</t>
  </si>
  <si>
    <t xml:space="preserve">ALICIA GERMOSEN MATEO </t>
  </si>
  <si>
    <t>DIVISION DE CONTABILIDAD-ONE</t>
  </si>
  <si>
    <t xml:space="preserve">RAFAEL AUGUSTO RODRIGUEZ PARRA </t>
  </si>
  <si>
    <t>CONTADOR(A) INTERINA</t>
  </si>
  <si>
    <t>CONTADOR INTERINO</t>
  </si>
  <si>
    <t>DIVISIÓN DE FORMULACIÓN, MONITOREO Y EVALUACIÓN DE PLANES, PROGRAMAS Y PROYECTOS-ONE</t>
  </si>
  <si>
    <t>MINISTERIO DE HACIENDA Y ECONOMÍA</t>
  </si>
  <si>
    <t>Mes de Diciembre 2025</t>
  </si>
  <si>
    <t xml:space="preserve">PAOLA ESMERALDA RODRIGUEZ ADAMES </t>
  </si>
  <si>
    <t xml:space="preserve">        Total general: 8</t>
  </si>
  <si>
    <t>DIRECTORA INTERINA DEPARTAMENTO ESTADISTICAS DEMOGRAFICAS SOCIALES Y AMBIENTALES</t>
  </si>
  <si>
    <t xml:space="preserve">DEPARTAMENTO DE ESTADISTICAS AMBIENTALES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</si>
</sst>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* #,##0.00_);_(* \(#,##0.00\);_(* &quot;-&quot;??_);_(@_)"/>
  </numFmts>
  <fonts count="10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0"/>
      <color theme="0"/>
      <name val="Arial"/>
      <family val="2"/>
    </font>
    <font>
      <b/>
      <sz val="16"/>
      <color theme="0"/>
      <name val="Arial"/>
      <family val="2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164" fontId="2" fillId="0" borderId="0" applyFont="0" applyFill="0" applyBorder="0" applyAlignment="0" applyProtection="0"/>
  </cellStyleXfs>
  <cellXfs count="35">
    <xf numFmtId="0" fontId="0" fillId="0" borderId="0" xfId="0"/>
    <xf numFmtId="0" fontId="0" fillId="4" borderId="0" xfId="0" applyFill="1"/>
    <xf numFmtId="0" fontId="0" fillId="0" borderId="0" xfId="0" applyAlignment="1">
      <alignment horizontal="center"/>
    </xf>
    <xf numFmtId="0" fontId="3" fillId="3" borderId="0" xfId="0" applyFont="1" applyFill="1" applyAlignment="1">
      <alignment vertical="center"/>
    </xf>
    <xf numFmtId="164" fontId="3" fillId="3" borderId="0" xfId="1" applyFont="1" applyFill="1" applyBorder="1" applyAlignment="1">
      <alignment vertical="center"/>
    </xf>
    <xf numFmtId="0" fontId="4" fillId="0" borderId="0" xfId="0" applyFont="1" applyAlignment="1">
      <alignment vertical="center"/>
    </xf>
    <xf numFmtId="164" fontId="0" fillId="0" borderId="0" xfId="1" applyFont="1"/>
    <xf numFmtId="164" fontId="2" fillId="0" borderId="0" xfId="1" applyFont="1"/>
    <xf numFmtId="0" fontId="0" fillId="4" borderId="0" xfId="0" applyFill="1" applyAlignment="1">
      <alignment horizontal="center"/>
    </xf>
    <xf numFmtId="164" fontId="2" fillId="4" borderId="0" xfId="1" applyFont="1" applyFill="1"/>
    <xf numFmtId="164" fontId="8" fillId="4" borderId="0" xfId="1" applyFont="1" applyFill="1" applyBorder="1" applyAlignment="1">
      <alignment horizontal="center" wrapText="1"/>
    </xf>
    <xf numFmtId="0" fontId="0" fillId="5" borderId="0" xfId="0" applyFill="1"/>
    <xf numFmtId="0" fontId="8" fillId="4" borderId="0" xfId="1" applyNumberFormat="1" applyFont="1" applyFill="1" applyBorder="1" applyAlignment="1">
      <alignment horizontal="left" vertical="center"/>
    </xf>
    <xf numFmtId="0" fontId="9" fillId="3" borderId="0" xfId="0" applyFont="1" applyFill="1" applyAlignment="1">
      <alignment vertical="top"/>
    </xf>
    <xf numFmtId="0" fontId="3" fillId="3" borderId="0" xfId="0" applyFont="1" applyFill="1" applyAlignment="1">
      <alignment vertical="top"/>
    </xf>
    <xf numFmtId="164" fontId="8" fillId="4" borderId="0" xfId="1" applyFont="1" applyFill="1" applyBorder="1" applyAlignment="1">
      <alignment horizontal="center" vertical="center"/>
    </xf>
    <xf numFmtId="0" fontId="0" fillId="0" borderId="0" xfId="0" applyAlignment="1">
      <alignment horizontal="left" wrapText="1"/>
    </xf>
    <xf numFmtId="0" fontId="8" fillId="4" borderId="0" xfId="1" applyNumberFormat="1" applyFont="1" applyFill="1" applyBorder="1" applyAlignment="1">
      <alignment horizontal="left" wrapText="1"/>
    </xf>
    <xf numFmtId="0" fontId="0" fillId="4" borderId="0" xfId="0" applyFill="1" applyAlignment="1">
      <alignment horizontal="left" wrapText="1"/>
    </xf>
    <xf numFmtId="0" fontId="8" fillId="4" borderId="0" xfId="1" applyNumberFormat="1" applyFont="1" applyFill="1" applyBorder="1" applyAlignment="1">
      <alignment horizontal="left" vertical="center" wrapText="1"/>
    </xf>
    <xf numFmtId="0" fontId="7" fillId="5" borderId="0" xfId="0" applyFont="1" applyFill="1" applyAlignment="1">
      <alignment horizontal="center"/>
    </xf>
    <xf numFmtId="0" fontId="5" fillId="5" borderId="0" xfId="0" applyFont="1" applyFill="1" applyAlignment="1">
      <alignment horizontal="center"/>
    </xf>
    <xf numFmtId="0" fontId="6" fillId="5" borderId="0" xfId="0" applyFont="1" applyFill="1" applyAlignment="1">
      <alignment horizontal="center"/>
    </xf>
    <xf numFmtId="164" fontId="1" fillId="2" borderId="9" xfId="1" applyFont="1" applyFill="1" applyBorder="1" applyAlignment="1">
      <alignment horizontal="center" vertical="center"/>
    </xf>
    <xf numFmtId="164" fontId="1" fillId="2" borderId="10" xfId="1" applyFont="1" applyFill="1" applyBorder="1" applyAlignment="1">
      <alignment horizontal="center" vertical="center"/>
    </xf>
    <xf numFmtId="164" fontId="1" fillId="2" borderId="2" xfId="1" applyFont="1" applyFill="1" applyBorder="1" applyAlignment="1">
      <alignment horizontal="center" vertical="center"/>
    </xf>
    <xf numFmtId="164" fontId="1" fillId="2" borderId="5" xfId="1" applyFont="1" applyFill="1" applyBorder="1" applyAlignment="1">
      <alignment horizontal="center" vertical="center"/>
    </xf>
    <xf numFmtId="4" fontId="1" fillId="2" borderId="2" xfId="1" applyNumberFormat="1" applyFont="1" applyFill="1" applyBorder="1" applyAlignment="1">
      <alignment horizontal="center" vertical="center"/>
    </xf>
    <xf numFmtId="4" fontId="1" fillId="2" borderId="5" xfId="1" applyNumberFormat="1" applyFont="1" applyFill="1" applyBorder="1" applyAlignment="1">
      <alignment horizontal="center" vertical="center"/>
    </xf>
    <xf numFmtId="4" fontId="1" fillId="2" borderId="3" xfId="1" applyNumberFormat="1" applyFont="1" applyFill="1" applyBorder="1" applyAlignment="1">
      <alignment horizontal="center" vertical="center"/>
    </xf>
    <xf numFmtId="4" fontId="1" fillId="2" borderId="6" xfId="1" applyNumberFormat="1" applyFont="1" applyFill="1" applyBorder="1" applyAlignment="1">
      <alignment horizontal="center" vertical="center"/>
    </xf>
    <xf numFmtId="164" fontId="1" fillId="2" borderId="1" xfId="1" applyFont="1" applyFill="1" applyBorder="1" applyAlignment="1">
      <alignment horizontal="center" vertical="center"/>
    </xf>
    <xf numFmtId="164" fontId="1" fillId="2" borderId="4" xfId="1" applyFont="1" applyFill="1" applyBorder="1" applyAlignment="1">
      <alignment horizontal="center" vertical="center"/>
    </xf>
    <xf numFmtId="164" fontId="1" fillId="2" borderId="7" xfId="1" applyFont="1" applyFill="1" applyBorder="1" applyAlignment="1">
      <alignment horizontal="center" vertical="center" wrapText="1"/>
    </xf>
    <xf numFmtId="164" fontId="1" fillId="2" borderId="8" xfId="1" applyFont="1" applyFill="1" applyBorder="1" applyAlignment="1">
      <alignment horizontal="center" vertical="center" wrapText="1"/>
    </xf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768257</xdr:colOff>
      <xdr:row>0</xdr:row>
      <xdr:rowOff>118808</xdr:rowOff>
    </xdr:from>
    <xdr:to>
      <xdr:col>12</xdr:col>
      <xdr:colOff>731181</xdr:colOff>
      <xdr:row>4</xdr:row>
      <xdr:rowOff>196851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17657" y="118808"/>
          <a:ext cx="2344174" cy="1192468"/>
        </a:xfrm>
        <a:prstGeom prst="rect">
          <a:avLst/>
        </a:prstGeom>
        <a:solidFill>
          <a:schemeClr val="bg1"/>
        </a:solidFill>
        <a:ln w="28575">
          <a:solidFill>
            <a:schemeClr val="tx1"/>
          </a:solidFill>
        </a:ln>
        <a:effectLst>
          <a:outerShdw blurRad="76200" dir="13500000" sy="23000" kx="1200000" algn="br" rotWithShape="0">
            <a:schemeClr val="bg1">
              <a:alpha val="20000"/>
            </a:schemeClr>
          </a:outerShdw>
        </a:effectLst>
      </xdr:spPr>
    </xdr:pic>
    <xdr:clientData/>
  </xdr:twoCellAnchor>
  <xdr:twoCellAnchor editAs="oneCell">
    <xdr:from>
      <xdr:col>1</xdr:col>
      <xdr:colOff>2152650</xdr:colOff>
      <xdr:row>23</xdr:row>
      <xdr:rowOff>19050</xdr:rowOff>
    </xdr:from>
    <xdr:to>
      <xdr:col>6</xdr:col>
      <xdr:colOff>590550</xdr:colOff>
      <xdr:row>38</xdr:row>
      <xdr:rowOff>28576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C61042B-95BE-449F-9545-5BCB234A0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6229350"/>
          <a:ext cx="9858375" cy="2867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0</xdr:row>
      <xdr:rowOff>57150</xdr:rowOff>
    </xdr:from>
    <xdr:to>
      <xdr:col>1</xdr:col>
      <xdr:colOff>1990725</xdr:colOff>
      <xdr:row>4</xdr:row>
      <xdr:rowOff>95250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154D55F-0571-4A49-99B2-FB6A8553E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625" y="57150"/>
          <a:ext cx="2181225" cy="11525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21"/>
  <sheetViews>
    <sheetView showGridLines="0" tabSelected="1" topLeftCell="A3" zoomScaleNormal="100" zoomScaleSheetLayoutView="95" zoomScalePageLayoutView="40" workbookViewId="0">
      <selection activeCell="M17" sqref="M17"/>
    </sheetView>
  </sheetViews>
  <sheetFormatPr baseColWidth="10" defaultColWidth="11.42578125" defaultRowHeight="15" x14ac:dyDescent="0.25"/>
  <cols>
    <col min="1" max="1" width="3.5703125" customWidth="1"/>
    <col min="2" max="2" width="39.28515625" customWidth="1"/>
    <col min="3" max="3" width="60.5703125" customWidth="1"/>
    <col min="4" max="4" width="44" customWidth="1"/>
    <col min="5" max="5" width="17.85546875" customWidth="1"/>
    <col min="6" max="6" width="9.5703125" customWidth="1"/>
    <col min="7" max="7" width="15.140625" customWidth="1"/>
    <col min="8" max="8" width="12.7109375" customWidth="1"/>
    <col min="9" max="9" width="14.7109375" customWidth="1"/>
    <col min="10" max="10" width="13.140625" customWidth="1"/>
    <col min="11" max="11" width="10.85546875" customWidth="1"/>
    <col min="12" max="12" width="11.7109375" customWidth="1"/>
    <col min="13" max="13" width="12.42578125" customWidth="1"/>
  </cols>
  <sheetData>
    <row r="1" spans="1:13" x14ac:dyDescent="0.25">
      <c r="A1" s="1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</row>
    <row r="2" spans="1:13" ht="26.25" x14ac:dyDescent="0.4">
      <c r="A2" s="11"/>
      <c r="B2" s="22" t="s">
        <v>39</v>
      </c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</row>
    <row r="3" spans="1:13" ht="26.25" x14ac:dyDescent="0.4">
      <c r="A3" s="11"/>
      <c r="B3" s="22" t="s">
        <v>0</v>
      </c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</row>
    <row r="4" spans="1:13" ht="20.25" x14ac:dyDescent="0.3">
      <c r="A4" s="11"/>
      <c r="B4" s="20" t="s">
        <v>1</v>
      </c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</row>
    <row r="5" spans="1:13" ht="20.25" x14ac:dyDescent="0.3">
      <c r="A5" s="11"/>
      <c r="B5" s="20" t="s">
        <v>20</v>
      </c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</row>
    <row r="6" spans="1:13" ht="21" thickBot="1" x14ac:dyDescent="0.35">
      <c r="A6" s="11"/>
      <c r="B6" s="20" t="s">
        <v>40</v>
      </c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</row>
    <row r="7" spans="1:13" x14ac:dyDescent="0.25">
      <c r="A7" s="23" t="s">
        <v>21</v>
      </c>
      <c r="B7" s="31" t="s">
        <v>10</v>
      </c>
      <c r="C7" s="25" t="s">
        <v>22</v>
      </c>
      <c r="D7" s="25" t="s">
        <v>2</v>
      </c>
      <c r="E7" s="33" t="s">
        <v>14</v>
      </c>
      <c r="F7" s="25" t="s">
        <v>12</v>
      </c>
      <c r="G7" s="27" t="s">
        <v>3</v>
      </c>
      <c r="H7" s="27" t="s">
        <v>4</v>
      </c>
      <c r="I7" s="27" t="s">
        <v>5</v>
      </c>
      <c r="J7" s="27" t="s">
        <v>6</v>
      </c>
      <c r="K7" s="27" t="s">
        <v>7</v>
      </c>
      <c r="L7" s="27" t="s">
        <v>8</v>
      </c>
      <c r="M7" s="29" t="s">
        <v>9</v>
      </c>
    </row>
    <row r="8" spans="1:13" ht="15.75" thickBot="1" x14ac:dyDescent="0.3">
      <c r="A8" s="24"/>
      <c r="B8" s="32"/>
      <c r="C8" s="26"/>
      <c r="D8" s="26"/>
      <c r="E8" s="34"/>
      <c r="F8" s="26"/>
      <c r="G8" s="28"/>
      <c r="H8" s="28"/>
      <c r="I8" s="28"/>
      <c r="J8" s="28"/>
      <c r="K8" s="28"/>
      <c r="L8" s="28"/>
      <c r="M8" s="30"/>
    </row>
    <row r="9" spans="1:13" s="1" customFormat="1" ht="32.25" customHeight="1" x14ac:dyDescent="0.25">
      <c r="A9" s="8">
        <v>1</v>
      </c>
      <c r="B9" s="1" t="s">
        <v>23</v>
      </c>
      <c r="C9" s="19" t="s">
        <v>38</v>
      </c>
      <c r="D9" s="18" t="s">
        <v>29</v>
      </c>
      <c r="E9" s="8" t="s">
        <v>15</v>
      </c>
      <c r="F9" s="8" t="s">
        <v>11</v>
      </c>
      <c r="G9" s="9">
        <v>55000</v>
      </c>
      <c r="H9" s="9">
        <v>1578.5</v>
      </c>
      <c r="I9" s="9">
        <v>12382.29</v>
      </c>
      <c r="J9" s="9">
        <v>1672</v>
      </c>
      <c r="K9" s="9">
        <v>0</v>
      </c>
      <c r="L9" s="9">
        <f>H9+I9+J9+K9</f>
        <v>15632.79</v>
      </c>
      <c r="M9" s="9">
        <f t="shared" ref="M9:M10" si="0">G9-L9</f>
        <v>39367.21</v>
      </c>
    </row>
    <row r="10" spans="1:13" s="1" customFormat="1" ht="30" x14ac:dyDescent="0.25">
      <c r="A10" s="8">
        <v>2</v>
      </c>
      <c r="B10" s="1" t="s">
        <v>18</v>
      </c>
      <c r="C10" s="1" t="s">
        <v>17</v>
      </c>
      <c r="D10" s="18" t="s">
        <v>30</v>
      </c>
      <c r="E10" s="8" t="s">
        <v>15</v>
      </c>
      <c r="F10" s="8" t="s">
        <v>19</v>
      </c>
      <c r="G10" s="6">
        <v>44500</v>
      </c>
      <c r="H10" s="9">
        <f>G10*0.0287</f>
        <v>1277.1500000000001</v>
      </c>
      <c r="I10" s="9">
        <v>8295.2000000000007</v>
      </c>
      <c r="J10" s="9">
        <v>1352.8</v>
      </c>
      <c r="K10" s="9">
        <v>0</v>
      </c>
      <c r="L10" s="9">
        <f>H10+I10+J10+K10</f>
        <v>10925.15</v>
      </c>
      <c r="M10" s="9">
        <f t="shared" si="0"/>
        <v>33574.85</v>
      </c>
    </row>
    <row r="11" spans="1:13" s="1" customFormat="1" x14ac:dyDescent="0.25">
      <c r="A11" s="8">
        <v>3</v>
      </c>
      <c r="B11" s="1" t="s">
        <v>33</v>
      </c>
      <c r="C11" t="s">
        <v>34</v>
      </c>
      <c r="D11" s="16" t="s">
        <v>36</v>
      </c>
      <c r="E11" s="2" t="s">
        <v>15</v>
      </c>
      <c r="F11" s="2" t="s">
        <v>11</v>
      </c>
      <c r="G11" s="7">
        <v>8000</v>
      </c>
      <c r="H11" s="7">
        <v>229.6</v>
      </c>
      <c r="I11" s="7">
        <v>1489.64</v>
      </c>
      <c r="J11" s="7">
        <v>243.2</v>
      </c>
      <c r="K11" s="7">
        <v>0</v>
      </c>
      <c r="L11" s="9">
        <f t="shared" ref="L11" si="1">H11+I11+J11+K11</f>
        <v>1962.44</v>
      </c>
      <c r="M11" s="7">
        <f t="shared" ref="M11:M13" si="2">G11-L11</f>
        <v>6037.5599999999995</v>
      </c>
    </row>
    <row r="12" spans="1:13" s="1" customFormat="1" x14ac:dyDescent="0.25">
      <c r="A12" s="8">
        <v>4</v>
      </c>
      <c r="B12" s="1" t="s">
        <v>35</v>
      </c>
      <c r="C12" t="s">
        <v>34</v>
      </c>
      <c r="D12" s="16" t="s">
        <v>37</v>
      </c>
      <c r="E12" s="2" t="s">
        <v>15</v>
      </c>
      <c r="F12" s="2" t="s">
        <v>19</v>
      </c>
      <c r="G12" s="7">
        <v>8000</v>
      </c>
      <c r="H12" s="7">
        <v>229.6</v>
      </c>
      <c r="I12" s="7">
        <v>1505.44</v>
      </c>
      <c r="J12" s="7">
        <v>243.2</v>
      </c>
      <c r="K12" s="7">
        <v>0</v>
      </c>
      <c r="L12" s="9">
        <f t="shared" ref="L12" si="3">H12+I12+J12+K12</f>
        <v>1978.24</v>
      </c>
      <c r="M12" s="7">
        <f t="shared" si="2"/>
        <v>6021.76</v>
      </c>
    </row>
    <row r="13" spans="1:13" s="1" customFormat="1" ht="45" x14ac:dyDescent="0.25">
      <c r="A13" s="8">
        <v>5</v>
      </c>
      <c r="B13" s="1" t="s">
        <v>25</v>
      </c>
      <c r="C13" s="1" t="s">
        <v>26</v>
      </c>
      <c r="D13" s="18" t="s">
        <v>31</v>
      </c>
      <c r="E13" s="8" t="s">
        <v>15</v>
      </c>
      <c r="F13" s="8" t="s">
        <v>19</v>
      </c>
      <c r="G13" s="6">
        <v>19000</v>
      </c>
      <c r="H13" s="9">
        <v>545.29999999999995</v>
      </c>
      <c r="I13" s="9">
        <v>4469.28</v>
      </c>
      <c r="J13" s="9">
        <v>577.6</v>
      </c>
      <c r="K13" s="9">
        <v>0</v>
      </c>
      <c r="L13" s="9">
        <f t="shared" ref="L13" si="4">H13+I13+J13+K13</f>
        <v>5592.18</v>
      </c>
      <c r="M13" s="9">
        <f t="shared" si="2"/>
        <v>13407.82</v>
      </c>
    </row>
    <row r="14" spans="1:13" s="1" customFormat="1" ht="30" x14ac:dyDescent="0.25">
      <c r="A14" s="8">
        <v>6</v>
      </c>
      <c r="B14" s="1" t="s">
        <v>24</v>
      </c>
      <c r="C14" s="12" t="s">
        <v>27</v>
      </c>
      <c r="D14" s="17" t="s">
        <v>28</v>
      </c>
      <c r="E14" s="10" t="s">
        <v>15</v>
      </c>
      <c r="F14" s="15" t="s">
        <v>11</v>
      </c>
      <c r="G14" s="9">
        <v>28500</v>
      </c>
      <c r="H14" s="9">
        <v>817.95</v>
      </c>
      <c r="I14" s="9">
        <v>6703.91</v>
      </c>
      <c r="J14" s="9">
        <v>866.4</v>
      </c>
      <c r="K14" s="9">
        <v>0</v>
      </c>
      <c r="L14" s="9">
        <f>H14+I14+J14+K14</f>
        <v>8388.26</v>
      </c>
      <c r="M14" s="9">
        <f t="shared" ref="M14" si="5">G14-L14</f>
        <v>20111.739999999998</v>
      </c>
    </row>
    <row r="15" spans="1:13" ht="30" x14ac:dyDescent="0.25">
      <c r="A15" s="8">
        <v>7</v>
      </c>
      <c r="B15" t="s">
        <v>13</v>
      </c>
      <c r="C15" t="s">
        <v>16</v>
      </c>
      <c r="D15" s="16" t="s">
        <v>32</v>
      </c>
      <c r="E15" s="2" t="s">
        <v>15</v>
      </c>
      <c r="F15" s="2" t="s">
        <v>11</v>
      </c>
      <c r="G15" s="6">
        <v>35000</v>
      </c>
      <c r="H15" s="6">
        <f t="shared" ref="H15" si="6">G15*0.0287</f>
        <v>1004.5</v>
      </c>
      <c r="I15" s="6">
        <v>7956.27</v>
      </c>
      <c r="J15" s="6">
        <f t="shared" ref="J15" si="7">G15*0.0304</f>
        <v>1064</v>
      </c>
      <c r="K15" s="6">
        <v>0</v>
      </c>
      <c r="L15" s="9">
        <f>H15+I15+J15+K15</f>
        <v>10024.77</v>
      </c>
      <c r="M15" s="6">
        <f>+G15-L15</f>
        <v>24975.23</v>
      </c>
    </row>
    <row r="16" spans="1:13" ht="45" x14ac:dyDescent="0.25">
      <c r="A16" s="8">
        <v>8</v>
      </c>
      <c r="B16" s="1" t="s">
        <v>41</v>
      </c>
      <c r="C16" t="s">
        <v>44</v>
      </c>
      <c r="D16" s="16" t="s">
        <v>43</v>
      </c>
      <c r="E16" s="2" t="s">
        <v>15</v>
      </c>
      <c r="F16" s="2" t="s">
        <v>11</v>
      </c>
      <c r="G16" s="6">
        <v>45000</v>
      </c>
      <c r="H16" s="6">
        <v>1291.5</v>
      </c>
      <c r="I16" s="6">
        <v>10585.12</v>
      </c>
      <c r="J16" s="6">
        <v>1368</v>
      </c>
      <c r="K16" s="6"/>
      <c r="L16" s="9">
        <f>H16+I16+J16+K16</f>
        <v>13244.62</v>
      </c>
      <c r="M16" s="6">
        <f>+G16-L16</f>
        <v>31755.379999999997</v>
      </c>
    </row>
    <row r="17" spans="1:13" ht="15.75" x14ac:dyDescent="0.25">
      <c r="A17" s="13" t="s">
        <v>42</v>
      </c>
      <c r="B17" s="14"/>
      <c r="C17" s="3"/>
      <c r="D17" s="3"/>
      <c r="E17" s="3"/>
      <c r="F17" s="3"/>
      <c r="G17" s="4">
        <f>SUM(G9:G16)</f>
        <v>243000</v>
      </c>
      <c r="H17" s="4">
        <f t="shared" ref="H17:M17" si="8">SUM(H9:H16)</f>
        <v>6974.0999999999995</v>
      </c>
      <c r="I17" s="4">
        <f t="shared" si="8"/>
        <v>53387.15</v>
      </c>
      <c r="J17" s="4">
        <f t="shared" si="8"/>
        <v>7387.2</v>
      </c>
      <c r="K17" s="4">
        <f t="shared" si="8"/>
        <v>0</v>
      </c>
      <c r="L17" s="4">
        <f t="shared" si="8"/>
        <v>67748.45</v>
      </c>
      <c r="M17" s="4">
        <f t="shared" si="8"/>
        <v>175251.55</v>
      </c>
    </row>
    <row r="21" spans="1:13" s="5" customFormat="1" ht="24.95" customHeight="1" x14ac:dyDescent="0.25">
      <c r="B21"/>
      <c r="C21"/>
      <c r="D21"/>
      <c r="E21"/>
      <c r="F21"/>
      <c r="G21"/>
      <c r="H21"/>
      <c r="I21"/>
      <c r="J21"/>
      <c r="K21"/>
      <c r="L21"/>
      <c r="M21"/>
    </row>
  </sheetData>
  <mergeCells count="19">
    <mergeCell ref="A7:A8"/>
    <mergeCell ref="C7:C8"/>
    <mergeCell ref="K7:K8"/>
    <mergeCell ref="L7:L8"/>
    <mergeCell ref="M7:M8"/>
    <mergeCell ref="B7:B8"/>
    <mergeCell ref="D7:D8"/>
    <mergeCell ref="G7:G8"/>
    <mergeCell ref="H7:H8"/>
    <mergeCell ref="I7:I8"/>
    <mergeCell ref="J7:J8"/>
    <mergeCell ref="F7:F8"/>
    <mergeCell ref="E7:E8"/>
    <mergeCell ref="B6:M6"/>
    <mergeCell ref="B1:M1"/>
    <mergeCell ref="B2:M2"/>
    <mergeCell ref="B3:M3"/>
    <mergeCell ref="B4:M4"/>
    <mergeCell ref="B5:M5"/>
  </mergeCells>
  <pageMargins left="0.87" right="0.23622047244094491" top="0.74803149606299213" bottom="0.74803149606299213" header="0.31496062992125984" footer="0.31496062992125984"/>
  <pageSetup paperSize="5" scale="62" fitToHeight="0" orientation="landscape" r:id="rId1"/>
  <rowBreaks count="2" manualBreakCount="2">
    <brk id="42" min="1" max="10" man="1"/>
    <brk id="4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58" workbookViewId="0"/>
  </sheetViews>
  <sheetFormatPr baseColWidth="10" defaultColWidth="11.42578125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baseColWidth="10" defaultColWidth="11.42578125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Suplencia</vt:lpstr>
      <vt:lpstr>Hoja2</vt:lpstr>
      <vt:lpstr>Hoja3</vt:lpstr>
      <vt:lpstr>Suplencia!Área_de_impresión</vt:lpstr>
      <vt:lpstr>Suplencia!Títulos_a_imprimir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Ismael Bautista</dc:creator>
  <cp:lastModifiedBy>Jamie Méndez Suero</cp:lastModifiedBy>
  <cp:lastPrinted>2025-02-24T12:53:22Z</cp:lastPrinted>
  <dcterms:created xsi:type="dcterms:W3CDTF">2016-11-10T20:16:03Z</dcterms:created>
  <dcterms:modified xsi:type="dcterms:W3CDTF">2025-12-22T21:06:30Z</dcterms:modified>
</cp:coreProperties>
</file>